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أطفال\"/>
    </mc:Choice>
  </mc:AlternateContent>
  <xr:revisionPtr revIDLastSave="0" documentId="13_ncr:1_{03286CB4-1C53-452D-9460-4F1082DC807D}" xr6:coauthVersionLast="47" xr6:coauthVersionMax="47" xr10:uidLastSave="{00000000-0000-0000-0000-000000000000}"/>
  <workbookProtection workbookAlgorithmName="SHA-512" workbookHashValue="bQSNbiYiK+f0I0/wD7mnbjXMPphkDwZDtxIGzCHZyNawVDGn2CSrBL/ndZS63GJqAomtLNhFK9fbygbJ1RAvMw==" workbookSaltValue="xH0ITElIcASnMUJvQ0gZLg==" workbookSpinCount="100000" lockStructure="1"/>
  <bookViews>
    <workbookView xWindow="-108" yWindow="-108" windowWidth="23256" windowHeight="12720" xr2:uid="{00000000-000D-0000-FFFF-FFFF00000000}"/>
  </bookViews>
  <sheets>
    <sheet name="تعليمات التسجيل" sheetId="16" r:id="rId1"/>
    <sheet name="إدخال البيانات" sheetId="17" r:id="rId2"/>
    <sheet name="اختيار المقررات" sheetId="5" r:id="rId3"/>
    <sheet name="الإستمارة" sheetId="11" r:id="rId4"/>
    <sheet name="21-22-أطفال" sheetId="15" r:id="rId5"/>
    <sheet name="السجل العام" sheetId="2" state="hidden" r:id="rId6"/>
    <sheet name="ورقة4" sheetId="10" state="hidden" r:id="rId7"/>
    <sheet name="ورقة2" sheetId="4" state="hidden" r:id="rId8"/>
    <sheet name="ورقة1" sheetId="6" state="hidden" r:id="rId9"/>
  </sheets>
  <definedNames>
    <definedName name="_xlnm._FilterDatabase" localSheetId="1" hidden="1">'إدخال البيانات'!$I$4:$I$19</definedName>
    <definedName name="_xlnm._FilterDatabase" localSheetId="7" hidden="1">ورقة2!$A$1:$AF$2067</definedName>
    <definedName name="_xlnm._FilterDatabase" localSheetId="6" hidden="1">ورقة4!$A$1:$AW$7035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5" l="1"/>
  <c r="W1" i="5"/>
  <c r="AE3" i="5"/>
  <c r="Q4" i="5"/>
  <c r="L4" i="5"/>
  <c r="E4" i="5"/>
  <c r="L3" i="5"/>
  <c r="E3" i="5"/>
  <c r="AE1" i="5"/>
  <c r="AB1" i="5"/>
  <c r="W27" i="5" l="1"/>
  <c r="DS5" i="15"/>
  <c r="DM5" i="15"/>
  <c r="DL5" i="15"/>
  <c r="DK5" i="15"/>
  <c r="DJ5" i="15"/>
  <c r="J25" i="11"/>
  <c r="J23" i="11"/>
  <c r="N22" i="11"/>
  <c r="K22" i="11"/>
  <c r="E22" i="11"/>
  <c r="G39" i="11"/>
  <c r="AE22" i="11"/>
  <c r="B1" i="11"/>
  <c r="D1" i="17"/>
  <c r="AE4" i="5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J3" i="11" s="1"/>
  <c r="Z6" i="11" s="1"/>
  <c r="Y6" i="11" s="1"/>
  <c r="Q2" i="5"/>
  <c r="F3" i="11" s="1"/>
  <c r="Z7" i="11" s="1"/>
  <c r="Y7" i="11" s="1"/>
  <c r="H2" i="5"/>
  <c r="N4" i="11" s="1"/>
  <c r="Z11" i="11" s="1"/>
  <c r="Y11" i="11" s="1"/>
  <c r="E1" i="5"/>
  <c r="H4" i="11" s="1"/>
  <c r="Z9" i="11" s="1"/>
  <c r="Y9" i="11" s="1"/>
  <c r="C5" i="17"/>
  <c r="AB2" i="5" s="1"/>
  <c r="N3" i="11" s="1"/>
  <c r="Z5" i="11" s="1"/>
  <c r="Y5" i="11" s="1"/>
  <c r="EC5" i="15" l="1"/>
  <c r="EA5" i="15"/>
  <c r="EB5" i="15"/>
  <c r="DZ5" i="15"/>
  <c r="C35" i="5"/>
  <c r="D2" i="11"/>
  <c r="E34" i="11" s="1"/>
  <c r="E39" i="11" s="1"/>
  <c r="D4" i="11"/>
  <c r="B34" i="11" s="1"/>
  <c r="B39" i="11" s="1"/>
  <c r="C36" i="5"/>
  <c r="E2" i="5"/>
  <c r="H6" i="11"/>
  <c r="Z17" i="11" s="1"/>
  <c r="Y17" i="11" s="1"/>
  <c r="L1" i="5"/>
  <c r="H2" i="11" s="1"/>
  <c r="C37" i="5"/>
  <c r="C38" i="5"/>
  <c r="B31" i="5" s="1"/>
  <c r="C31" i="5" s="1"/>
  <c r="EG5" i="15" s="1"/>
  <c r="M2" i="11"/>
  <c r="Z3" i="11" s="1"/>
  <c r="Y3" i="11" s="1"/>
  <c r="C39" i="5"/>
  <c r="N27" i="5"/>
  <c r="D3" i="11"/>
  <c r="P2" i="11"/>
  <c r="Z4" i="11" s="1"/>
  <c r="Y4" i="11" s="1"/>
  <c r="K6" i="11"/>
  <c r="Z18" i="11" s="1"/>
  <c r="Y18" i="11" s="1"/>
  <c r="K4" i="11"/>
  <c r="Z10" i="11" s="1"/>
  <c r="Y10" i="11" s="1"/>
  <c r="P6" i="11"/>
  <c r="Z19" i="11" s="1"/>
  <c r="Y19" i="11" s="1"/>
  <c r="D5" i="11"/>
  <c r="Z12" i="11" s="1"/>
  <c r="Y12" i="11" s="1"/>
  <c r="T6" i="5"/>
  <c r="H33" i="11" l="1"/>
  <c r="H38" i="11" s="1"/>
  <c r="Z8" i="11"/>
  <c r="Y8" i="11" s="1"/>
  <c r="B6" i="5"/>
  <c r="A2" i="17"/>
  <c r="B28" i="5"/>
  <c r="C28" i="5" s="1"/>
  <c r="B28" i="11" s="1"/>
  <c r="B30" i="5"/>
  <c r="C30" i="5" s="1"/>
  <c r="EF5" i="15" s="1"/>
  <c r="B32" i="5"/>
  <c r="C32" i="5" s="1"/>
  <c r="EH5" i="15" s="1"/>
  <c r="B29" i="5"/>
  <c r="C29" i="5" s="1"/>
  <c r="G29" i="11"/>
  <c r="DP5" i="15"/>
  <c r="J24" i="11"/>
  <c r="D6" i="11"/>
  <c r="Z16" i="11" s="1"/>
  <c r="Y16" i="11" s="1"/>
  <c r="W3" i="5"/>
  <c r="P5" i="11" s="1"/>
  <c r="Z15" i="11" s="1"/>
  <c r="Y15" i="11" s="1"/>
  <c r="AB3" i="5"/>
  <c r="K5" i="11" s="1"/>
  <c r="Z14" i="11" s="1"/>
  <c r="Y14" i="11" s="1"/>
  <c r="Q3" i="5"/>
  <c r="H5" i="11" s="1"/>
  <c r="Z13" i="11" s="1"/>
  <c r="Y13" i="11" s="1"/>
  <c r="ED5" i="15" l="1"/>
  <c r="B30" i="11"/>
  <c r="B29" i="11"/>
  <c r="G28" i="11"/>
  <c r="EE5" i="15"/>
  <c r="AA13" i="11"/>
  <c r="AE13" i="11" s="1"/>
  <c r="AA20" i="11"/>
  <c r="AE20" i="11" s="1"/>
  <c r="AA4" i="11"/>
  <c r="AE4" i="11" s="1"/>
  <c r="AA9" i="11"/>
  <c r="AE9" i="11" s="1"/>
  <c r="AA18" i="11"/>
  <c r="AE18" i="11" s="1"/>
  <c r="AA8" i="11"/>
  <c r="AE8" i="11" s="1"/>
  <c r="AA6" i="11"/>
  <c r="AE6" i="11" s="1"/>
  <c r="AA5" i="11"/>
  <c r="AE5" i="11" s="1"/>
  <c r="AA16" i="11"/>
  <c r="AE16" i="11" s="1"/>
  <c r="AA3" i="11"/>
  <c r="AA14" i="11"/>
  <c r="AE14" i="11" s="1"/>
  <c r="AA11" i="11"/>
  <c r="AE11" i="11" s="1"/>
  <c r="AA7" i="11"/>
  <c r="AE7" i="11" s="1"/>
  <c r="AA19" i="11"/>
  <c r="AE19" i="11" s="1"/>
  <c r="AA12" i="11"/>
  <c r="AE12" i="11" s="1"/>
  <c r="AA15" i="11"/>
  <c r="AE15" i="11" s="1"/>
  <c r="AA10" i="11"/>
  <c r="AE10" i="11" s="1"/>
  <c r="AA21" i="11"/>
  <c r="AE21" i="11" s="1"/>
  <c r="AA17" i="11"/>
  <c r="AE17" i="11" s="1"/>
  <c r="AE3" i="11" l="1"/>
  <c r="AJ1" i="11"/>
  <c r="A5" i="15"/>
  <c r="AN3" i="15"/>
  <c r="AL3" i="15"/>
  <c r="AJ3" i="15"/>
  <c r="AH3" i="15"/>
  <c r="AF3" i="15"/>
  <c r="AD3" i="15"/>
  <c r="AB3" i="15"/>
  <c r="Z3" i="15"/>
  <c r="X3" i="15"/>
  <c r="V3" i="15"/>
  <c r="T3" i="15"/>
  <c r="AD1" i="11" l="1"/>
  <c r="B8" i="11" s="1"/>
  <c r="AK4" i="5"/>
  <c r="B12" i="11"/>
  <c r="J12" i="11"/>
  <c r="AX41" i="5"/>
  <c r="AX48" i="5"/>
  <c r="AX49" i="5"/>
  <c r="AX50" i="5"/>
  <c r="AX51" i="5"/>
  <c r="AX43" i="5"/>
  <c r="AX44" i="5"/>
  <c r="AX45" i="5"/>
  <c r="AX46" i="5"/>
  <c r="AX37" i="5"/>
  <c r="AX38" i="5"/>
  <c r="AX39" i="5"/>
  <c r="AX40" i="5"/>
  <c r="AX31" i="5"/>
  <c r="AX32" i="5"/>
  <c r="AX33" i="5"/>
  <c r="AX34" i="5"/>
  <c r="AX35" i="5"/>
  <c r="AX24" i="5"/>
  <c r="AX25" i="5"/>
  <c r="AX26" i="5"/>
  <c r="AX27" i="5"/>
  <c r="AX28" i="5"/>
  <c r="AX29" i="5"/>
  <c r="AX17" i="5"/>
  <c r="AX18" i="5"/>
  <c r="AX19" i="5"/>
  <c r="AX20" i="5"/>
  <c r="AX21" i="5"/>
  <c r="AX22" i="5"/>
  <c r="AX12" i="5"/>
  <c r="AX13" i="5"/>
  <c r="AX14" i="5"/>
  <c r="AX15" i="5"/>
  <c r="AX6" i="5"/>
  <c r="AX7" i="5"/>
  <c r="AX8" i="5"/>
  <c r="AX9" i="5"/>
  <c r="AX10" i="5"/>
  <c r="AX47" i="5"/>
  <c r="AX42" i="5"/>
  <c r="AX36" i="5"/>
  <c r="AX30" i="5"/>
  <c r="AX23" i="5"/>
  <c r="AX16" i="5"/>
  <c r="AX11" i="5"/>
  <c r="DN5" i="15" l="1"/>
  <c r="E24" i="11"/>
  <c r="AD27" i="5"/>
  <c r="I9" i="5"/>
  <c r="I8" i="5"/>
  <c r="B8" i="5" s="1"/>
  <c r="Y21" i="5"/>
  <c r="S21" i="5" s="1"/>
  <c r="Y20" i="5"/>
  <c r="S20" i="5" s="1"/>
  <c r="Y19" i="5"/>
  <c r="S19" i="5" s="1"/>
  <c r="Y18" i="5"/>
  <c r="S18" i="5" s="1"/>
  <c r="Y17" i="5"/>
  <c r="S17" i="5" s="1"/>
  <c r="AG13" i="5"/>
  <c r="AA13" i="5" s="1"/>
  <c r="AG12" i="5"/>
  <c r="AA12" i="5" s="1"/>
  <c r="AG11" i="5"/>
  <c r="AA11" i="5" s="1"/>
  <c r="AG10" i="5"/>
  <c r="AA10" i="5" s="1"/>
  <c r="AG9" i="5"/>
  <c r="AA9" i="5" s="1"/>
  <c r="AG8" i="5"/>
  <c r="AA8" i="5" s="1"/>
  <c r="Y13" i="5"/>
  <c r="S13" i="5" s="1"/>
  <c r="Y12" i="5"/>
  <c r="S12" i="5" s="1"/>
  <c r="Y11" i="5"/>
  <c r="S11" i="5" s="1"/>
  <c r="Y10" i="5"/>
  <c r="S10" i="5" s="1"/>
  <c r="Y9" i="5"/>
  <c r="S9" i="5" s="1"/>
  <c r="Y8" i="5"/>
  <c r="S8" i="5" s="1"/>
  <c r="Q23" i="5"/>
  <c r="K23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B9" i="5" l="1"/>
  <c r="W5" i="15"/>
  <c r="DO5" i="15"/>
  <c r="E23" i="11"/>
  <c r="BC5" i="15"/>
  <c r="BQ5" i="15"/>
  <c r="AW5" i="15"/>
  <c r="BY5" i="15"/>
  <c r="CO5" i="15"/>
  <c r="CW5" i="15"/>
  <c r="AQ5" i="15"/>
  <c r="AY5" i="15"/>
  <c r="BS5" i="15"/>
  <c r="CA5" i="15"/>
  <c r="CI5" i="15"/>
  <c r="CQ5" i="15"/>
  <c r="CY5" i="15"/>
  <c r="CG5" i="15"/>
  <c r="AS5" i="15"/>
  <c r="BU5" i="15"/>
  <c r="CC5" i="15"/>
  <c r="CK5" i="15"/>
  <c r="CS5" i="15"/>
  <c r="U5" i="15"/>
  <c r="BA5" i="15"/>
  <c r="AU5" i="15"/>
  <c r="BW5" i="15"/>
  <c r="CE5" i="15"/>
  <c r="CM5" i="15"/>
  <c r="CU5" i="15"/>
  <c r="A23" i="5"/>
  <c r="AL25" i="5" s="1"/>
  <c r="Y15" i="5"/>
  <c r="X15" i="5"/>
  <c r="X24" i="5"/>
  <c r="Y24" i="5"/>
  <c r="AF15" i="5"/>
  <c r="AG15" i="5"/>
  <c r="H24" i="5"/>
  <c r="I24" i="5"/>
  <c r="W15" i="5"/>
  <c r="W24" i="5"/>
  <c r="AE15" i="5"/>
  <c r="A19" i="5"/>
  <c r="AL21" i="5" s="1"/>
  <c r="R11" i="5"/>
  <c r="AL36" i="5" s="1"/>
  <c r="R20" i="5"/>
  <c r="AL48" i="5" s="1"/>
  <c r="A20" i="5"/>
  <c r="AL22" i="5" s="1"/>
  <c r="R8" i="5"/>
  <c r="R12" i="5"/>
  <c r="AL37" i="5" s="1"/>
  <c r="Z10" i="5"/>
  <c r="AL41" i="5" s="1"/>
  <c r="R17" i="5"/>
  <c r="R21" i="5"/>
  <c r="AL49" i="5" s="1"/>
  <c r="Z9" i="5"/>
  <c r="AL40" i="5" s="1"/>
  <c r="A17" i="5"/>
  <c r="A21" i="5"/>
  <c r="AL23" i="5" s="1"/>
  <c r="R9" i="5"/>
  <c r="AL34" i="5" s="1"/>
  <c r="R13" i="5"/>
  <c r="AL38" i="5" s="1"/>
  <c r="Z11" i="5"/>
  <c r="AL42" i="5" s="1"/>
  <c r="R18" i="5"/>
  <c r="AL46" i="5" s="1"/>
  <c r="Z13" i="5"/>
  <c r="AL44" i="5" s="1"/>
  <c r="A18" i="5"/>
  <c r="AL20" i="5" s="1"/>
  <c r="A22" i="5"/>
  <c r="AL24" i="5" s="1"/>
  <c r="R10" i="5"/>
  <c r="AL35" i="5" s="1"/>
  <c r="Z8" i="5"/>
  <c r="Z12" i="5"/>
  <c r="AL43" i="5" s="1"/>
  <c r="R19" i="5"/>
  <c r="AL47" i="5" s="1"/>
  <c r="J23" i="5"/>
  <c r="AL32" i="5" s="1"/>
  <c r="AX5" i="5"/>
  <c r="AG17" i="5"/>
  <c r="AA17" i="5" s="1"/>
  <c r="DA5" i="15" l="1"/>
  <c r="Z17" i="5"/>
  <c r="A9" i="5"/>
  <c r="AL9" i="5" s="1"/>
  <c r="A8" i="5"/>
  <c r="Q8" i="5"/>
  <c r="K8" i="5" s="1"/>
  <c r="AG5" i="15" l="1"/>
  <c r="J8" i="5"/>
  <c r="DW5" i="2" l="1"/>
  <c r="DT5" i="2"/>
  <c r="DS5" i="2"/>
  <c r="DM5" i="2"/>
  <c r="DL5" i="2"/>
  <c r="DR5" i="2"/>
  <c r="A5" i="2"/>
  <c r="AG21" i="5"/>
  <c r="AA21" i="5" s="1"/>
  <c r="AG20" i="5"/>
  <c r="AA20" i="5" s="1"/>
  <c r="AG19" i="5"/>
  <c r="AA19" i="5" s="1"/>
  <c r="AG18" i="5"/>
  <c r="AA18" i="5" s="1"/>
  <c r="Q22" i="5"/>
  <c r="K22" i="5" s="1"/>
  <c r="Q21" i="5"/>
  <c r="K21" i="5" s="1"/>
  <c r="Q20" i="5"/>
  <c r="K20" i="5" s="1"/>
  <c r="Q19" i="5"/>
  <c r="K19" i="5" s="1"/>
  <c r="Q18" i="5"/>
  <c r="K18" i="5" s="1"/>
  <c r="Q17" i="5"/>
  <c r="K17" i="5" s="1"/>
  <c r="Q12" i="5"/>
  <c r="K12" i="5" s="1"/>
  <c r="Q11" i="5"/>
  <c r="K11" i="5" s="1"/>
  <c r="Q10" i="5"/>
  <c r="K10" i="5" s="1"/>
  <c r="Q9" i="5"/>
  <c r="K9" i="5" s="1"/>
  <c r="I13" i="5"/>
  <c r="B13" i="5" s="1"/>
  <c r="I12" i="5"/>
  <c r="B12" i="5" s="1"/>
  <c r="I11" i="5"/>
  <c r="B11" i="5" s="1"/>
  <c r="I10" i="5"/>
  <c r="B10" i="5" s="1"/>
  <c r="DP5" i="2"/>
  <c r="DN5" i="2"/>
  <c r="DQ5" i="2"/>
  <c r="EE5" i="2" l="1"/>
  <c r="L5" i="2"/>
  <c r="L5" i="15"/>
  <c r="M5" i="2"/>
  <c r="M5" i="15"/>
  <c r="N5" i="15"/>
  <c r="G5" i="15"/>
  <c r="DO5" i="2"/>
  <c r="O5" i="15"/>
  <c r="H5" i="2"/>
  <c r="H5" i="15"/>
  <c r="DI5" i="15"/>
  <c r="AA5" i="15"/>
  <c r="BO5" i="15"/>
  <c r="B5" i="15"/>
  <c r="AC5" i="15"/>
  <c r="AM5" i="15"/>
  <c r="BI5" i="15"/>
  <c r="DC5" i="15"/>
  <c r="BG5" i="15"/>
  <c r="S5" i="15"/>
  <c r="AE5" i="15"/>
  <c r="AO5" i="15"/>
  <c r="BK5" i="15"/>
  <c r="DE5" i="15"/>
  <c r="AK5" i="15"/>
  <c r="P5" i="15"/>
  <c r="Y5" i="15"/>
  <c r="AI5" i="15"/>
  <c r="BE5" i="15"/>
  <c r="BM5" i="15"/>
  <c r="DG5" i="15"/>
  <c r="S5" i="2"/>
  <c r="I15" i="5"/>
  <c r="H15" i="5"/>
  <c r="P24" i="5"/>
  <c r="Q24" i="5"/>
  <c r="Q15" i="5"/>
  <c r="P15" i="5"/>
  <c r="AG24" i="5"/>
  <c r="AF24" i="5"/>
  <c r="G15" i="5"/>
  <c r="AE24" i="5"/>
  <c r="O24" i="5"/>
  <c r="S15" i="5"/>
  <c r="A13" i="5"/>
  <c r="AL13" i="5" s="1"/>
  <c r="J12" i="5"/>
  <c r="AL18" i="5" s="1"/>
  <c r="J17" i="5"/>
  <c r="J21" i="5"/>
  <c r="AL30" i="5" s="1"/>
  <c r="Z19" i="5"/>
  <c r="AL52" i="5" s="1"/>
  <c r="J9" i="5"/>
  <c r="AL15" i="5" s="1"/>
  <c r="A10" i="5"/>
  <c r="AL10" i="5" s="1"/>
  <c r="J18" i="5"/>
  <c r="AL27" i="5" s="1"/>
  <c r="J22" i="5"/>
  <c r="AL31" i="5" s="1"/>
  <c r="Z20" i="5"/>
  <c r="AL53" i="5" s="1"/>
  <c r="A11" i="5"/>
  <c r="AL11" i="5" s="1"/>
  <c r="J10" i="5"/>
  <c r="AL16" i="5" s="1"/>
  <c r="J19" i="5"/>
  <c r="AL28" i="5" s="1"/>
  <c r="Z21" i="5"/>
  <c r="AL54" i="5" s="1"/>
  <c r="A12" i="5"/>
  <c r="AL12" i="5" s="1"/>
  <c r="J11" i="5"/>
  <c r="AL17" i="5" s="1"/>
  <c r="J20" i="5"/>
  <c r="AL29" i="5" s="1"/>
  <c r="Z18" i="5"/>
  <c r="AL51" i="5" s="1"/>
  <c r="AA15" i="5"/>
  <c r="O15" i="5"/>
  <c r="S24" i="5"/>
  <c r="B24" i="5"/>
  <c r="G24" i="5"/>
  <c r="G5" i="2"/>
  <c r="O5" i="2"/>
  <c r="N5" i="2"/>
  <c r="EF5" i="2"/>
  <c r="EG5" i="2"/>
  <c r="EH5" i="2"/>
  <c r="E5" i="15"/>
  <c r="B5" i="2"/>
  <c r="P5" i="2"/>
  <c r="DU5" i="2" l="1"/>
  <c r="J5" i="15"/>
  <c r="D5" i="15"/>
  <c r="F5" i="15"/>
  <c r="Q5" i="2"/>
  <c r="Q5" i="15"/>
  <c r="R5" i="15"/>
  <c r="K5" i="2"/>
  <c r="K5" i="15"/>
  <c r="I5" i="15"/>
  <c r="C27" i="5"/>
  <c r="B27" i="11" s="1"/>
  <c r="C5" i="15"/>
  <c r="AF30" i="5"/>
  <c r="V30" i="5"/>
  <c r="AB30" i="5"/>
  <c r="AA24" i="5"/>
  <c r="K24" i="5"/>
  <c r="K15" i="5"/>
  <c r="B15" i="5"/>
  <c r="D5" i="2"/>
  <c r="F5" i="2"/>
  <c r="E5" i="2"/>
  <c r="R5" i="2"/>
  <c r="I5" i="2"/>
  <c r="C5" i="2"/>
  <c r="F21" i="11" l="1"/>
  <c r="DV5" i="15"/>
  <c r="K21" i="11"/>
  <c r="DW5" i="15"/>
  <c r="Q21" i="11"/>
  <c r="DX5" i="15"/>
  <c r="T25" i="5"/>
  <c r="N28" i="5" s="1"/>
  <c r="DY5" i="15" l="1"/>
  <c r="E25" i="11"/>
  <c r="DQ5" i="15"/>
  <c r="W28" i="5"/>
  <c r="AL45" i="5"/>
  <c r="AL33" i="5"/>
  <c r="AL8" i="5"/>
  <c r="AL57" i="5"/>
  <c r="AL50" i="5"/>
  <c r="AL39" i="5"/>
  <c r="AL26" i="5"/>
  <c r="AL19" i="5"/>
  <c r="AL14" i="5"/>
  <c r="E26" i="11" l="1"/>
  <c r="DR5" i="15"/>
  <c r="V15" i="11"/>
  <c r="B16" i="11" s="1"/>
  <c r="V19" i="11"/>
  <c r="V23" i="11"/>
  <c r="J16" i="11" s="1"/>
  <c r="V27" i="11"/>
  <c r="V31" i="11"/>
  <c r="V36" i="11"/>
  <c r="V40" i="11"/>
  <c r="V14" i="11"/>
  <c r="B15" i="11" s="1"/>
  <c r="V18" i="11"/>
  <c r="B19" i="11" s="1"/>
  <c r="V22" i="11"/>
  <c r="J15" i="11" s="1"/>
  <c r="V26" i="11"/>
  <c r="J19" i="11" s="1"/>
  <c r="V30" i="11"/>
  <c r="V35" i="11"/>
  <c r="V39" i="11"/>
  <c r="V43" i="11"/>
  <c r="V13" i="11"/>
  <c r="B14" i="11" s="1"/>
  <c r="V17" i="11"/>
  <c r="B18" i="11" s="1"/>
  <c r="V21" i="11"/>
  <c r="J14" i="11" s="1"/>
  <c r="V25" i="11"/>
  <c r="J18" i="11" s="1"/>
  <c r="V29" i="11"/>
  <c r="V34" i="11"/>
  <c r="V38" i="11"/>
  <c r="V42" i="11"/>
  <c r="V12" i="11"/>
  <c r="B13" i="11" s="1"/>
  <c r="V16" i="11"/>
  <c r="B17" i="11" s="1"/>
  <c r="V20" i="11"/>
  <c r="J13" i="11" s="1"/>
  <c r="V24" i="11"/>
  <c r="J17" i="11" s="1"/>
  <c r="V28" i="11"/>
  <c r="V33" i="11"/>
  <c r="V37" i="11"/>
  <c r="V41" i="11"/>
  <c r="V11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W29" i="5" l="1"/>
  <c r="F33" i="11" s="1"/>
  <c r="K17" i="11"/>
  <c r="Z5" i="15" s="1"/>
  <c r="P17" i="11"/>
  <c r="L17" i="11"/>
  <c r="DB5" i="2" s="1"/>
  <c r="DT5" i="15" l="1"/>
  <c r="AN5" i="15"/>
  <c r="AJ5" i="15"/>
  <c r="AH5" i="15"/>
  <c r="AL5" i="15"/>
  <c r="T5" i="15"/>
  <c r="AF5" i="15"/>
  <c r="AB5" i="15"/>
  <c r="V5" i="15"/>
  <c r="X5" i="15"/>
  <c r="AD5" i="15"/>
  <c r="AP5" i="15"/>
  <c r="BD5" i="15"/>
  <c r="CD5" i="15"/>
  <c r="CV5" i="15"/>
  <c r="AX5" i="15"/>
  <c r="BN5" i="15"/>
  <c r="BX5" i="15"/>
  <c r="CN5" i="15"/>
  <c r="CP5" i="15"/>
  <c r="DD5" i="15"/>
  <c r="AR5" i="15"/>
  <c r="BH5" i="15"/>
  <c r="BR5" i="15"/>
  <c r="CH5" i="15"/>
  <c r="BB5" i="15"/>
  <c r="CB5" i="15"/>
  <c r="CT5" i="15"/>
  <c r="DH5" i="15"/>
  <c r="AV5" i="15"/>
  <c r="BL5" i="15"/>
  <c r="BV5" i="15"/>
  <c r="CL5" i="15"/>
  <c r="DB5" i="15"/>
  <c r="BF5" i="15"/>
  <c r="CF5" i="15"/>
  <c r="CX5" i="15"/>
  <c r="AZ5" i="15"/>
  <c r="BP5" i="15"/>
  <c r="BZ5" i="15"/>
  <c r="CR5" i="15"/>
  <c r="DF5" i="15"/>
  <c r="AT5" i="15"/>
  <c r="BJ5" i="15"/>
  <c r="BT5" i="15"/>
  <c r="CJ5" i="15"/>
  <c r="CZ5" i="15"/>
  <c r="AD29" i="5"/>
  <c r="AL5" i="2"/>
  <c r="AV5" i="2"/>
  <c r="CX5" i="2"/>
  <c r="AJ5" i="2"/>
  <c r="BB5" i="2"/>
  <c r="CB5" i="2"/>
  <c r="AX5" i="2"/>
  <c r="BP5" i="2"/>
  <c r="BR5" i="2"/>
  <c r="DH5" i="2"/>
  <c r="CD5" i="2"/>
  <c r="CV5" i="2"/>
  <c r="DF5" i="2"/>
  <c r="BX5" i="2"/>
  <c r="DJ5" i="2"/>
  <c r="T5" i="2"/>
  <c r="CF5" i="2"/>
  <c r="AT5" i="2"/>
  <c r="BZ5" i="2"/>
  <c r="X5" i="2"/>
  <c r="BD5" i="2"/>
  <c r="CJ5" i="2"/>
  <c r="AB5" i="2"/>
  <c r="CN5" i="2"/>
  <c r="Z5" i="2"/>
  <c r="BF5" i="2"/>
  <c r="CL5" i="2"/>
  <c r="CH5" i="2"/>
  <c r="AF5" i="2"/>
  <c r="BL5" i="2"/>
  <c r="CR5" i="2"/>
  <c r="AR5" i="2"/>
  <c r="DD5" i="2"/>
  <c r="AH5" i="2"/>
  <c r="BN5" i="2"/>
  <c r="CT5" i="2"/>
  <c r="AZ5" i="2"/>
  <c r="V5" i="2"/>
  <c r="BJ5" i="2"/>
  <c r="CP5" i="2"/>
  <c r="AN5" i="2"/>
  <c r="BT5" i="2"/>
  <c r="CZ5" i="2"/>
  <c r="BH5" i="2"/>
  <c r="AD5" i="2"/>
  <c r="AP5" i="2"/>
  <c r="BV5" i="2"/>
  <c r="AG5" i="2"/>
  <c r="BE5" i="2"/>
  <c r="CC5" i="2"/>
  <c r="DA5" i="2"/>
  <c r="AA5" i="2"/>
  <c r="AI5" i="2"/>
  <c r="AQ5" i="2"/>
  <c r="AY5" i="2"/>
  <c r="BG5" i="2"/>
  <c r="BO5" i="2"/>
  <c r="BW5" i="2"/>
  <c r="CE5" i="2"/>
  <c r="CM5" i="2"/>
  <c r="CU5" i="2"/>
  <c r="DC5" i="2"/>
  <c r="DK5" i="2"/>
  <c r="AO5" i="2"/>
  <c r="BM5" i="2"/>
  <c r="CK5" i="2"/>
  <c r="AC5" i="2"/>
  <c r="AK5" i="2"/>
  <c r="AS5" i="2"/>
  <c r="BA5" i="2"/>
  <c r="BI5" i="2"/>
  <c r="BQ5" i="2"/>
  <c r="BY5" i="2"/>
  <c r="CG5" i="2"/>
  <c r="CO5" i="2"/>
  <c r="CW5" i="2"/>
  <c r="DE5" i="2"/>
  <c r="Y5" i="2"/>
  <c r="AW5" i="2"/>
  <c r="BU5" i="2"/>
  <c r="CS5" i="2"/>
  <c r="DI5" i="2"/>
  <c r="W5" i="2"/>
  <c r="AE5" i="2"/>
  <c r="AM5" i="2"/>
  <c r="AU5" i="2"/>
  <c r="BC5" i="2"/>
  <c r="BK5" i="2"/>
  <c r="BS5" i="2"/>
  <c r="CA5" i="2"/>
  <c r="CI5" i="2"/>
  <c r="CQ5" i="2"/>
  <c r="CY5" i="2"/>
  <c r="DG5" i="2"/>
  <c r="F38" i="11" l="1"/>
  <c r="DU5" i="15"/>
  <c r="Q16" i="11"/>
  <c r="I17" i="11"/>
  <c r="Q17" i="11"/>
  <c r="I15" i="11"/>
  <c r="I12" i="11"/>
  <c r="I16" i="11"/>
  <c r="Q15" i="11"/>
  <c r="EB5" i="2"/>
  <c r="EA5" i="2"/>
  <c r="EC5" i="2"/>
  <c r="Q12" i="11"/>
  <c r="Q14" i="11"/>
  <c r="I14" i="11"/>
  <c r="Q13" i="11"/>
  <c r="I13" i="11"/>
  <c r="A15" i="5"/>
  <c r="ED5" i="2" l="1"/>
  <c r="DZ5" i="2" l="1"/>
  <c r="U5" i="2"/>
  <c r="J5" i="2" l="1"/>
  <c r="DV5" i="2" l="1"/>
  <c r="DX5" i="2" l="1"/>
  <c r="DY5" i="2"/>
</calcChain>
</file>

<file path=xl/sharedStrings.xml><?xml version="1.0" encoding="utf-8"?>
<sst xmlns="http://schemas.openxmlformats.org/spreadsheetml/2006/main" count="14387" uniqueCount="3672">
  <si>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</si>
  <si>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</si>
  <si>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</si>
  <si>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</si>
  <si>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</si>
  <si>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</si>
  <si>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</si>
  <si>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</si>
  <si>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</si>
  <si>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</si>
  <si>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</si>
  <si>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</si>
  <si>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</si>
  <si>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</si>
  <si>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</si>
  <si>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</si>
  <si>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</si>
  <si>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</si>
  <si>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</si>
  <si>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</si>
  <si>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</si>
  <si>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</si>
  <si>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</si>
  <si>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</si>
  <si>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</si>
  <si>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</si>
  <si>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</si>
  <si>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</si>
  <si>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</si>
  <si>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</si>
  <si>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</si>
  <si>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</si>
  <si>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</si>
  <si>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</si>
  <si>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</si>
  <si>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</si>
  <si>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</si>
  <si>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</si>
  <si>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</si>
  <si>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</si>
  <si>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</si>
  <si>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إعادة الإرتباط</t>
  </si>
  <si>
    <t>أنواع الحسم</t>
  </si>
  <si>
    <t>الأموال المستحقة</t>
  </si>
  <si>
    <t>المنظم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</si>
  <si>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</si>
  <si>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</si>
  <si>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</si>
  <si>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</si>
  <si>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</si>
  <si>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</si>
  <si>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</si>
  <si>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</si>
  <si>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</si>
  <si>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</si>
  <si>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</si>
  <si>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</si>
  <si>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</si>
  <si>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</si>
  <si>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</si>
  <si>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</si>
  <si>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</si>
  <si>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</si>
  <si>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</si>
  <si>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</si>
  <si>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</si>
  <si>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</si>
  <si>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</si>
  <si>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</si>
  <si>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</si>
  <si>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</si>
  <si>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محمد</t>
  </si>
  <si>
    <t>سالم</t>
  </si>
  <si>
    <t>عدنان</t>
  </si>
  <si>
    <t>علي</t>
  </si>
  <si>
    <t>يوسف</t>
  </si>
  <si>
    <t>سليمان</t>
  </si>
  <si>
    <t>فواز</t>
  </si>
  <si>
    <t>ماهر</t>
  </si>
  <si>
    <t>بسام</t>
  </si>
  <si>
    <t>رفيق</t>
  </si>
  <si>
    <t>غسان</t>
  </si>
  <si>
    <t>حسن</t>
  </si>
  <si>
    <t>كامل</t>
  </si>
  <si>
    <t>عبد الرزاق</t>
  </si>
  <si>
    <t>ابراهيم</t>
  </si>
  <si>
    <t>محمد خير</t>
  </si>
  <si>
    <t>ناصر</t>
  </si>
  <si>
    <t>عصام</t>
  </si>
  <si>
    <t>احمد</t>
  </si>
  <si>
    <t>نذير</t>
  </si>
  <si>
    <t>بشار</t>
  </si>
  <si>
    <t>سعيد</t>
  </si>
  <si>
    <t>خالد</t>
  </si>
  <si>
    <t>أيمن</t>
  </si>
  <si>
    <t>عبد الله</t>
  </si>
  <si>
    <t>حسام</t>
  </si>
  <si>
    <t>مازن</t>
  </si>
  <si>
    <t>بدر الدين</t>
  </si>
  <si>
    <t>مصطفى</t>
  </si>
  <si>
    <t>نبيل</t>
  </si>
  <si>
    <t>عماد</t>
  </si>
  <si>
    <t>رضوان</t>
  </si>
  <si>
    <t>وليد</t>
  </si>
  <si>
    <t>سمير</t>
  </si>
  <si>
    <t>كمال</t>
  </si>
  <si>
    <t>قاسم</t>
  </si>
  <si>
    <t>ممدوح</t>
  </si>
  <si>
    <t>فايز</t>
  </si>
  <si>
    <t>هيثم</t>
  </si>
  <si>
    <t>نعيم</t>
  </si>
  <si>
    <t>فهد</t>
  </si>
  <si>
    <t>عبدالله</t>
  </si>
  <si>
    <t>معتز</t>
  </si>
  <si>
    <t>فارس</t>
  </si>
  <si>
    <t>حسن حسن</t>
  </si>
  <si>
    <t>عامر</t>
  </si>
  <si>
    <t>بيان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</si>
  <si>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</si>
  <si>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</si>
  <si>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</si>
  <si>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</si>
  <si>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</si>
  <si>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</si>
  <si>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</si>
  <si>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</si>
  <si>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</si>
  <si>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</si>
  <si>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</si>
  <si>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</si>
  <si>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</si>
  <si>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</si>
  <si>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</si>
  <si>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</si>
  <si>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</si>
  <si>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</si>
  <si>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</si>
  <si>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</si>
  <si>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</si>
  <si>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</si>
  <si>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نقابة المعلمين</t>
  </si>
  <si>
    <t>رسم إعادة ارتباط</t>
  </si>
  <si>
    <t>رسم تسجيل سنوي</t>
  </si>
  <si>
    <t>عدد المواد الراسبة للمرة الأولى</t>
  </si>
  <si>
    <t>عدد المواد الراسبة للمرة الثانية</t>
  </si>
  <si>
    <t>عبدالقادر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</si>
  <si>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</si>
  <si>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</si>
  <si>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</si>
  <si>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</si>
  <si>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</si>
  <si>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</si>
  <si>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</si>
  <si>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</si>
  <si>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</si>
  <si>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</si>
  <si>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</si>
  <si>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</si>
  <si>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</si>
  <si>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</si>
  <si>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</si>
  <si>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</si>
  <si>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</si>
  <si>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</si>
  <si>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</si>
  <si>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</si>
  <si>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</si>
  <si>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</si>
  <si>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</si>
  <si>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</si>
  <si>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</si>
  <si>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</si>
  <si>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</si>
  <si>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</si>
  <si>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</si>
  <si>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</si>
  <si>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</si>
  <si>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</si>
  <si>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</si>
  <si>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</si>
  <si>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>يستفيد من الحسم</t>
  </si>
  <si>
    <t>الحاصيلن عل وسام بطل الجمهورية العربية السورية أو أحد أبنائهم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</si>
  <si>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</si>
  <si>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</si>
  <si>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</si>
  <si>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</si>
  <si>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</si>
  <si>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1000 من رسم كل مقرر</t>
  </si>
  <si>
    <t>تملئ صفحة إدخال البيانات بالمعلومات المطلوبة وبشكل دقيق وصحيح</t>
  </si>
  <si>
    <t>يكون اختيار المقررات المراد التسجيل عليها على الشكل التالي:</t>
  </si>
  <si>
    <t>أ</t>
  </si>
  <si>
    <t>عند اختيار المقرر للمرة الأول فتضع بجانب اسم المقرر بالعمود الأزرق رقم /1/</t>
  </si>
  <si>
    <t>عند اختيار المقرر للمرة الثانية فتضع بجانب اسم المقرر بالعمود الأزرق رقم /2/</t>
  </si>
  <si>
    <t>عند اخيار المقرر للمرة الثالثة فتضع بجانب اسم المقرر بالعمود الأزرق رقم /3/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</si>
  <si>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</si>
  <si>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</si>
  <si>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</si>
  <si>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</si>
  <si>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</si>
  <si>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</si>
  <si>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</si>
  <si>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</si>
  <si>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</si>
  <si>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</si>
  <si>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</si>
  <si>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</si>
  <si>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مدخل الى رياض الاطفا ل(2)</t>
  </si>
  <si>
    <t xml:space="preserve">الروضة والمجتمع </t>
  </si>
  <si>
    <t>سيكلوجيا اللعب</t>
  </si>
  <si>
    <t>قراءات باللغة الاجنبية (E+F )</t>
  </si>
  <si>
    <t xml:space="preserve">القياس والتقويم لانشطة الاطفال </t>
  </si>
  <si>
    <t xml:space="preserve">الانشطة الفنية +عملي </t>
  </si>
  <si>
    <t xml:space="preserve">الانشطة الموسيقية +عملي </t>
  </si>
  <si>
    <t xml:space="preserve">تقنيات التعلم في رياض الاطفال +عملي </t>
  </si>
  <si>
    <t xml:space="preserve">المناهج في رياض الاطفال </t>
  </si>
  <si>
    <t>اللغة العربية (1) أداب الاطفال وثقافة الطفل</t>
  </si>
  <si>
    <t>تدريب ميداني (3)</t>
  </si>
  <si>
    <t xml:space="preserve">علم نفس التعلم </t>
  </si>
  <si>
    <t xml:space="preserve">الحاسوب التربوي </t>
  </si>
  <si>
    <t xml:space="preserve">مسرح الطفل ومسرح العرائس  +عملي </t>
  </si>
  <si>
    <t xml:space="preserve">ادارة ومؤسسات ماقبل المدرسة </t>
  </si>
  <si>
    <t xml:space="preserve">علم نفس الفئات الخاصة </t>
  </si>
  <si>
    <t>تدريب ميداني (4)</t>
  </si>
  <si>
    <t>اللغة الاجنبية (F+E)  (3)</t>
  </si>
  <si>
    <t xml:space="preserve">صعوبات التعلم </t>
  </si>
  <si>
    <t>الخبرات الاجتماعية والوجدانية في رياض الاطفال (2)</t>
  </si>
  <si>
    <t xml:space="preserve">الخبرات اللغوية في رياض الاطفال </t>
  </si>
  <si>
    <t xml:space="preserve">الانشطة الحركية في رياض الاطفال </t>
  </si>
  <si>
    <t xml:space="preserve">الارشاد النفسي والتربوي في رياض الاطفال </t>
  </si>
  <si>
    <t>تدريب ميداني  (2)</t>
  </si>
  <si>
    <t xml:space="preserve">التربية الخاصة للطفل </t>
  </si>
  <si>
    <t xml:space="preserve">مناهج البحث في التربية وعلم النفس </t>
  </si>
  <si>
    <t xml:space="preserve">متحف الطفل ومكتبته </t>
  </si>
  <si>
    <t>اللغة العربية وادابها (2) (النحو-الإملاء-الخط)</t>
  </si>
  <si>
    <t>التربية العملية (1)</t>
  </si>
  <si>
    <t xml:space="preserve">التوجيه التربوي في رياض الاطفال </t>
  </si>
  <si>
    <t xml:space="preserve">علم النفس اللغوي </t>
  </si>
  <si>
    <t xml:space="preserve">علم نفس الفروق الفردية </t>
  </si>
  <si>
    <t xml:space="preserve">الابتكار وتنمية القدرات الابتكارية </t>
  </si>
  <si>
    <t>التربية العملية (2)</t>
  </si>
  <si>
    <t>عبدالحميد</t>
  </si>
  <si>
    <t>غالب</t>
  </si>
  <si>
    <t>محمد عدنان</t>
  </si>
  <si>
    <t>الحاصلين على وثيقة وفاة من مكتب شؤون الشهداء والجرحى والمفقودين من أبناءوأزواج المتوفيين بعمليات مشابهة للعمليت الحربية</t>
  </si>
  <si>
    <t>ذوي شهداء الجيش وقوى الأمن الداخلي والجرحى وابنائهم الجرحى الذين بلغت لديهم نسبة العجز 70% وأبناء المفقودين وازواجهم</t>
  </si>
  <si>
    <t>فتحي</t>
  </si>
  <si>
    <t>علاء الدين</t>
  </si>
  <si>
    <r>
      <t xml:space="preserve">ثم تسليم استمارة التسجيل مع إيصال المصرف إلى شؤون طلاب رياض الأطفال - كلية التربية-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</si>
  <si>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مروان</t>
  </si>
  <si>
    <t>يحيى</t>
  </si>
  <si>
    <t>فؤاد</t>
  </si>
  <si>
    <t>عبد الرحمن</t>
  </si>
  <si>
    <t>خضر</t>
  </si>
  <si>
    <t>محمد اسامة</t>
  </si>
  <si>
    <t>ماجد</t>
  </si>
  <si>
    <t>محي الدين</t>
  </si>
  <si>
    <t>موسى</t>
  </si>
  <si>
    <t>صبحي</t>
  </si>
  <si>
    <t>محمد حسن</t>
  </si>
  <si>
    <t>محمد زياد</t>
  </si>
  <si>
    <t>باسم</t>
  </si>
  <si>
    <t>فائز</t>
  </si>
  <si>
    <t>عبدالسلام</t>
  </si>
  <si>
    <t>ربيع</t>
  </si>
  <si>
    <t>احمد راتب</t>
  </si>
  <si>
    <t>عبد الحليم</t>
  </si>
  <si>
    <t>عبد الهادي</t>
  </si>
  <si>
    <t>محمد فايز</t>
  </si>
  <si>
    <t>عزو</t>
  </si>
  <si>
    <t>فاضل</t>
  </si>
  <si>
    <t>ديب</t>
  </si>
  <si>
    <t>محمد ياسر</t>
  </si>
  <si>
    <t>الياس</t>
  </si>
  <si>
    <t>شاهر</t>
  </si>
  <si>
    <t>حميد</t>
  </si>
  <si>
    <t>عماد الدين</t>
  </si>
  <si>
    <t>جمال الدين</t>
  </si>
  <si>
    <t>رضا</t>
  </si>
  <si>
    <t>عبدو</t>
  </si>
  <si>
    <t>مرح يوسف</t>
  </si>
  <si>
    <t>انور</t>
  </si>
  <si>
    <t>عبد العزيز</t>
  </si>
  <si>
    <t>موفق</t>
  </si>
  <si>
    <t>حسام الدين</t>
  </si>
  <si>
    <t>نور الدين</t>
  </si>
  <si>
    <t>حمد</t>
  </si>
  <si>
    <t>عبد السلام</t>
  </si>
  <si>
    <t>محمد ماجد</t>
  </si>
  <si>
    <t>حمدي</t>
  </si>
  <si>
    <t>عبده</t>
  </si>
  <si>
    <t>فاروق</t>
  </si>
  <si>
    <t>اسعد</t>
  </si>
  <si>
    <t>هشام</t>
  </si>
  <si>
    <t>عبد الحميد</t>
  </si>
  <si>
    <t>مهدي</t>
  </si>
  <si>
    <t>محمد رياض</t>
  </si>
  <si>
    <t>معين</t>
  </si>
  <si>
    <t>مطيع</t>
  </si>
  <si>
    <t>فياض</t>
  </si>
  <si>
    <t>نجيب</t>
  </si>
  <si>
    <t>رزان عبد السلام</t>
  </si>
  <si>
    <t>محمد يوسف</t>
  </si>
  <si>
    <t>محمد شفيق</t>
  </si>
  <si>
    <t>صابر</t>
  </si>
  <si>
    <t>شعبان</t>
  </si>
  <si>
    <t>مدحت</t>
  </si>
  <si>
    <t xml:space="preserve">الصحة النفسية لطفل الروضة </t>
  </si>
  <si>
    <t>الخبرات الاجتماعية والوجدانية في رياض الاطفال (1)</t>
  </si>
  <si>
    <t xml:space="preserve">تنمية المفاهيم العلمية والرياضية في رياض الاطفال </t>
  </si>
  <si>
    <t xml:space="preserve">علم النفس التربوي </t>
  </si>
  <si>
    <t xml:space="preserve">التربية المقارنة </t>
  </si>
  <si>
    <t>تدريب ميداني (1)</t>
  </si>
  <si>
    <t>كريم</t>
  </si>
  <si>
    <t>عيسى</t>
  </si>
  <si>
    <t>محمد مازن</t>
  </si>
  <si>
    <t>حكمت</t>
  </si>
  <si>
    <t>لمى مصطفى</t>
  </si>
  <si>
    <t>احسان</t>
  </si>
  <si>
    <t>اسماعيل</t>
  </si>
  <si>
    <t>محمد سمير</t>
  </si>
  <si>
    <t>عفيف</t>
  </si>
  <si>
    <t>صياح</t>
  </si>
  <si>
    <t>أكرم</t>
  </si>
  <si>
    <t>محمد بسام</t>
  </si>
  <si>
    <t>طه</t>
  </si>
  <si>
    <t>اياد</t>
  </si>
  <si>
    <t>عبد الرؤوف</t>
  </si>
  <si>
    <t>رياض</t>
  </si>
  <si>
    <t>مؤمنة دادو</t>
  </si>
  <si>
    <t>اسامه</t>
  </si>
  <si>
    <t>سلمان</t>
  </si>
  <si>
    <t>فاطمه حلو</t>
  </si>
  <si>
    <t>محمد ياسين</t>
  </si>
  <si>
    <t>بشير</t>
  </si>
  <si>
    <t>عزيز</t>
  </si>
  <si>
    <t>جابر</t>
  </si>
  <si>
    <t>حاتم</t>
  </si>
  <si>
    <t>عبد</t>
  </si>
  <si>
    <t>خليل</t>
  </si>
  <si>
    <t>هاشم</t>
  </si>
  <si>
    <t>عبد الكريم</t>
  </si>
  <si>
    <t>سندس شنوان</t>
  </si>
  <si>
    <t>ياسين</t>
  </si>
  <si>
    <t>عبد الغني</t>
  </si>
  <si>
    <t>توفيق</t>
  </si>
  <si>
    <t>حنا</t>
  </si>
  <si>
    <t>معروف</t>
  </si>
  <si>
    <t>نضال</t>
  </si>
  <si>
    <t>طلال</t>
  </si>
  <si>
    <t>رنا صافي</t>
  </si>
  <si>
    <t>سهيل</t>
  </si>
  <si>
    <t>انس</t>
  </si>
  <si>
    <t>جهاد</t>
  </si>
  <si>
    <t>صلاح</t>
  </si>
  <si>
    <t>ايوب</t>
  </si>
  <si>
    <t>زهير</t>
  </si>
  <si>
    <t>نادر</t>
  </si>
  <si>
    <t>حسان</t>
  </si>
  <si>
    <t>ايمان الصالح</t>
  </si>
  <si>
    <t>جرجس</t>
  </si>
  <si>
    <t>فضل الله</t>
  </si>
  <si>
    <t>عادل</t>
  </si>
  <si>
    <t>زياد</t>
  </si>
  <si>
    <t>الاء الجوجو</t>
  </si>
  <si>
    <t>محمد غازي</t>
  </si>
  <si>
    <t>محمد منذر</t>
  </si>
  <si>
    <t>ميس منصور</t>
  </si>
  <si>
    <t>نديم</t>
  </si>
  <si>
    <t>ياسر</t>
  </si>
  <si>
    <t>عبد الوهاب</t>
  </si>
  <si>
    <t>هاني</t>
  </si>
  <si>
    <t>نسرين النابلسي</t>
  </si>
  <si>
    <t>نجوى سيف</t>
  </si>
  <si>
    <t>نادين ملحم</t>
  </si>
  <si>
    <t>ذياب</t>
  </si>
  <si>
    <t>عبد القادر</t>
  </si>
  <si>
    <t>محمد علي</t>
  </si>
  <si>
    <t>لبنى الجليلاتي</t>
  </si>
  <si>
    <t>محسن</t>
  </si>
  <si>
    <t>محمد هشام</t>
  </si>
  <si>
    <t>عاصم</t>
  </si>
  <si>
    <t>محمد رضوان</t>
  </si>
  <si>
    <t>تركي</t>
  </si>
  <si>
    <t>سوسن شللو</t>
  </si>
  <si>
    <t>سنى عياد</t>
  </si>
  <si>
    <t>غازي</t>
  </si>
  <si>
    <t>محمد كمال</t>
  </si>
  <si>
    <t>سدره صبان</t>
  </si>
  <si>
    <t>محمد عامر</t>
  </si>
  <si>
    <t>سليم</t>
  </si>
  <si>
    <t>ريم محمود</t>
  </si>
  <si>
    <t>رهف مخلوف</t>
  </si>
  <si>
    <t>اكرم</t>
  </si>
  <si>
    <t>ديمه الندوان</t>
  </si>
  <si>
    <t>عبود</t>
  </si>
  <si>
    <t>دعاء الباش</t>
  </si>
  <si>
    <t>سامي</t>
  </si>
  <si>
    <t>دانيا شعبان</t>
  </si>
  <si>
    <t>سامر</t>
  </si>
  <si>
    <t>دانه السمان</t>
  </si>
  <si>
    <t>محمد سامر</t>
  </si>
  <si>
    <t>جمال</t>
  </si>
  <si>
    <t>عبد الفتاح</t>
  </si>
  <si>
    <t>فيصل</t>
  </si>
  <si>
    <t>احمد عيد</t>
  </si>
  <si>
    <t>محمد غسان</t>
  </si>
  <si>
    <t>عبد المنعم</t>
  </si>
  <si>
    <t>هناء السالم</t>
  </si>
  <si>
    <t>منصور</t>
  </si>
  <si>
    <t>حبيب</t>
  </si>
  <si>
    <t>محمدخير</t>
  </si>
  <si>
    <t>منال ديوب</t>
  </si>
  <si>
    <t>يونس</t>
  </si>
  <si>
    <t>مريم الساعور</t>
  </si>
  <si>
    <t>ايمن</t>
  </si>
  <si>
    <t>شذى بهلول</t>
  </si>
  <si>
    <t>سلوى الايون الدباغ</t>
  </si>
  <si>
    <t>شحادة</t>
  </si>
  <si>
    <t>عبد المجيد</t>
  </si>
  <si>
    <t>جمعه</t>
  </si>
  <si>
    <t>محمد هيثم</t>
  </si>
  <si>
    <t>بديع</t>
  </si>
  <si>
    <t>محمدنبيل</t>
  </si>
  <si>
    <t>هبة غاوجي</t>
  </si>
  <si>
    <t>منذر</t>
  </si>
  <si>
    <t>لطفي</t>
  </si>
  <si>
    <t>كاترين القائد</t>
  </si>
  <si>
    <t>فاطمة الابراهيم</t>
  </si>
  <si>
    <t>سهى محفوظ</t>
  </si>
  <si>
    <t>سها تقلا</t>
  </si>
  <si>
    <t>شحيده</t>
  </si>
  <si>
    <t>روضةالهندي</t>
  </si>
  <si>
    <t>اديب</t>
  </si>
  <si>
    <t>فوزي</t>
  </si>
  <si>
    <t>ممتاز</t>
  </si>
  <si>
    <t>براءةالصفدي</t>
  </si>
  <si>
    <t>فهمي</t>
  </si>
  <si>
    <t>ميسر</t>
  </si>
  <si>
    <t>عمار</t>
  </si>
  <si>
    <t>فرحان</t>
  </si>
  <si>
    <t>فاديه صندوق</t>
  </si>
  <si>
    <t>محمد بيان</t>
  </si>
  <si>
    <t>عبير ابو عساف</t>
  </si>
  <si>
    <t>صفاء المسلماني</t>
  </si>
  <si>
    <t>حمود</t>
  </si>
  <si>
    <t>زينب عمر</t>
  </si>
  <si>
    <t>هلال</t>
  </si>
  <si>
    <t>سميح</t>
  </si>
  <si>
    <t>منير</t>
  </si>
  <si>
    <t>أحمد</t>
  </si>
  <si>
    <t>نور الحمصي</t>
  </si>
  <si>
    <t>طالب</t>
  </si>
  <si>
    <t>لورين غندور</t>
  </si>
  <si>
    <t>نبيه</t>
  </si>
  <si>
    <t>فرح المنجد</t>
  </si>
  <si>
    <t>محمد خليل</t>
  </si>
  <si>
    <t>بسمه رحيمه</t>
  </si>
  <si>
    <t>محمد ماهر</t>
  </si>
  <si>
    <t>يسرى رجب تباب</t>
  </si>
  <si>
    <t>هلا النجار</t>
  </si>
  <si>
    <t>ميرنا جري</t>
  </si>
  <si>
    <t>طلعت</t>
  </si>
  <si>
    <t>فاطمه نتوف</t>
  </si>
  <si>
    <t>غالي ابو عساف</t>
  </si>
  <si>
    <t>منيف</t>
  </si>
  <si>
    <t>ريم ادريس</t>
  </si>
  <si>
    <t>رهف ابو رسلان</t>
  </si>
  <si>
    <t>لؤي</t>
  </si>
  <si>
    <t>ديما احمد</t>
  </si>
  <si>
    <t>جودت</t>
  </si>
  <si>
    <t>محمد ديب</t>
  </si>
  <si>
    <t>خلدون</t>
  </si>
  <si>
    <t>نعمان</t>
  </si>
  <si>
    <t>شغف الخضر</t>
  </si>
  <si>
    <t>فريد</t>
  </si>
  <si>
    <t>رانيه كماشه</t>
  </si>
  <si>
    <t>عبد الستار</t>
  </si>
  <si>
    <t>ديانا شاهين</t>
  </si>
  <si>
    <t>دعاء كليه</t>
  </si>
  <si>
    <t>الاء طرابلسي</t>
  </si>
  <si>
    <t>محمد رافت</t>
  </si>
  <si>
    <t>عارف</t>
  </si>
  <si>
    <t>خديجه نمر</t>
  </si>
  <si>
    <t>يارا محمد</t>
  </si>
  <si>
    <t>مفيد</t>
  </si>
  <si>
    <t>بهجت</t>
  </si>
  <si>
    <t>هيا شقير</t>
  </si>
  <si>
    <t>هنيدة</t>
  </si>
  <si>
    <t>هديل الملحم</t>
  </si>
  <si>
    <t>بهجات</t>
  </si>
  <si>
    <t>هدى دباس</t>
  </si>
  <si>
    <t>هدى الشربجي المزيك</t>
  </si>
  <si>
    <t>محمد نبيل</t>
  </si>
  <si>
    <t>هبا جعباص</t>
  </si>
  <si>
    <t>هادية زرزر</t>
  </si>
  <si>
    <t>نعيمة التوتة</t>
  </si>
  <si>
    <t>نسيبة شلغين</t>
  </si>
  <si>
    <t>نسرين ميهوب</t>
  </si>
  <si>
    <t>نسرين زيتون</t>
  </si>
  <si>
    <t>عمر الفاروق</t>
  </si>
  <si>
    <t>محمد فهد</t>
  </si>
  <si>
    <t>ميس الداودي</t>
  </si>
  <si>
    <t>المعتز بالله</t>
  </si>
  <si>
    <t>عبد الباسط</t>
  </si>
  <si>
    <t>ناجي</t>
  </si>
  <si>
    <t>محمد فيصل</t>
  </si>
  <si>
    <t>لمى ادريس</t>
  </si>
  <si>
    <t>وحيد</t>
  </si>
  <si>
    <t>فادية العلي</t>
  </si>
  <si>
    <t>غيداء الوزان</t>
  </si>
  <si>
    <t>محمد سعيد</t>
  </si>
  <si>
    <t>غالية اسعيد</t>
  </si>
  <si>
    <t>عناية غانم</t>
  </si>
  <si>
    <t>نصر</t>
  </si>
  <si>
    <t>عبد السلام ابو حصيني</t>
  </si>
  <si>
    <t>صفاء امين</t>
  </si>
  <si>
    <t>تيسير</t>
  </si>
  <si>
    <t>جميل</t>
  </si>
  <si>
    <t>سونيا عيسى</t>
  </si>
  <si>
    <t>سوسن العلي</t>
  </si>
  <si>
    <t>سوزان الشامي</t>
  </si>
  <si>
    <t>سهى كاتبة</t>
  </si>
  <si>
    <t>سمر الحشيش</t>
  </si>
  <si>
    <t>عبد المهدي</t>
  </si>
  <si>
    <t>سجا الشريف</t>
  </si>
  <si>
    <t>ساره بوز الدين</t>
  </si>
  <si>
    <t>عقاب</t>
  </si>
  <si>
    <t>ريما موسى</t>
  </si>
  <si>
    <t>امين</t>
  </si>
  <si>
    <t>سيف الدين</t>
  </si>
  <si>
    <t>محمد فؤاد</t>
  </si>
  <si>
    <t>نواف</t>
  </si>
  <si>
    <t>رهف الدنكي</t>
  </si>
  <si>
    <t>رفيف شما</t>
  </si>
  <si>
    <t>رانيا الخضري</t>
  </si>
  <si>
    <t>زيدان</t>
  </si>
  <si>
    <t>حامد</t>
  </si>
  <si>
    <t>جميلة محسن</t>
  </si>
  <si>
    <t>تيماء ديوب</t>
  </si>
  <si>
    <t>بهاء الدين</t>
  </si>
  <si>
    <t>بشرى الابراهيم</t>
  </si>
  <si>
    <t>انور العكاشة</t>
  </si>
  <si>
    <t>اماني الشلي</t>
  </si>
  <si>
    <t>الاء محيش</t>
  </si>
  <si>
    <t>احمد يحيى</t>
  </si>
  <si>
    <t>الاء الوتار</t>
  </si>
  <si>
    <t>اسماء بله</t>
  </si>
  <si>
    <t>شفيق</t>
  </si>
  <si>
    <t>عالية الديك</t>
  </si>
  <si>
    <t>شذا الحاج علي</t>
  </si>
  <si>
    <t>رشا غانم</t>
  </si>
  <si>
    <t>رزان النصيرات</t>
  </si>
  <si>
    <t>جانيت كاسوحة</t>
  </si>
  <si>
    <t>بثينه بوز</t>
  </si>
  <si>
    <t>محمد صفوح</t>
  </si>
  <si>
    <t>وفيقة</t>
  </si>
  <si>
    <t>فاطمه الحلقي</t>
  </si>
  <si>
    <t>عائشه</t>
  </si>
  <si>
    <t>نورس</t>
  </si>
  <si>
    <t>ملوك</t>
  </si>
  <si>
    <t>مها</t>
  </si>
  <si>
    <t>مهند</t>
  </si>
  <si>
    <t>امينه</t>
  </si>
  <si>
    <t>زينب</t>
  </si>
  <si>
    <t>محمد حسين</t>
  </si>
  <si>
    <t>فاديه</t>
  </si>
  <si>
    <t>اديبه</t>
  </si>
  <si>
    <t>غاده</t>
  </si>
  <si>
    <t>رحمه</t>
  </si>
  <si>
    <t>شمسه</t>
  </si>
  <si>
    <t>سوسن</t>
  </si>
  <si>
    <t>فؤاد كنفاني</t>
  </si>
  <si>
    <t>ندى</t>
  </si>
  <si>
    <t>فراس سلوم</t>
  </si>
  <si>
    <t>فطومه</t>
  </si>
  <si>
    <t>سفيره</t>
  </si>
  <si>
    <t>فاطمه</t>
  </si>
  <si>
    <t>مريم</t>
  </si>
  <si>
    <t>نسيب</t>
  </si>
  <si>
    <t>رشاد</t>
  </si>
  <si>
    <t>نازك</t>
  </si>
  <si>
    <t>رويده</t>
  </si>
  <si>
    <t>عنايت</t>
  </si>
  <si>
    <t>صباح</t>
  </si>
  <si>
    <t>شفيقة</t>
  </si>
  <si>
    <t>رشا متري</t>
  </si>
  <si>
    <t>بولص</t>
  </si>
  <si>
    <t>سمر ضاهر</t>
  </si>
  <si>
    <t>احلام احمد</t>
  </si>
  <si>
    <t>انوار النصار</t>
  </si>
  <si>
    <t>غصون الاديب</t>
  </si>
  <si>
    <t>نزار</t>
  </si>
  <si>
    <t>صلاح الدين</t>
  </si>
  <si>
    <t>غادة الزعبي</t>
  </si>
  <si>
    <t>عثمان</t>
  </si>
  <si>
    <t>نور عطاف</t>
  </si>
  <si>
    <t>هبةرومية</t>
  </si>
  <si>
    <t>وصال عقلة</t>
  </si>
  <si>
    <t>عقلة</t>
  </si>
  <si>
    <t>حور سلمان</t>
  </si>
  <si>
    <t>زينه عرار</t>
  </si>
  <si>
    <t>ساره العش</t>
  </si>
  <si>
    <t>سميره جريره</t>
  </si>
  <si>
    <t>ابي</t>
  </si>
  <si>
    <t>فرح سكر</t>
  </si>
  <si>
    <t>مرح سكر</t>
  </si>
  <si>
    <t>مريانا حنا</t>
  </si>
  <si>
    <t>جبرائيل</t>
  </si>
  <si>
    <t>منى حجازي</t>
  </si>
  <si>
    <t>هبا الزعبي</t>
  </si>
  <si>
    <t>وفاء المذيب</t>
  </si>
  <si>
    <t>نيرمين راشحه</t>
  </si>
  <si>
    <t>اسراء ادريس</t>
  </si>
  <si>
    <t>زينب النوري</t>
  </si>
  <si>
    <t>عائشة عثمان</t>
  </si>
  <si>
    <t>فاطمه الحفار</t>
  </si>
  <si>
    <t>فرح قلعه جي</t>
  </si>
  <si>
    <t>هبه الجوابره</t>
  </si>
  <si>
    <t>مأمون</t>
  </si>
  <si>
    <t>هبه عمار</t>
  </si>
  <si>
    <t>وعد النحلاوي</t>
  </si>
  <si>
    <t>محمد مياز</t>
  </si>
  <si>
    <t>اسماء الزيات</t>
  </si>
  <si>
    <t>براءه غداره</t>
  </si>
  <si>
    <t>بشيره جبارة</t>
  </si>
  <si>
    <t>نهاد</t>
  </si>
  <si>
    <t>حنين السليمان</t>
  </si>
  <si>
    <t>زعل</t>
  </si>
  <si>
    <t>ديانا كريدي</t>
  </si>
  <si>
    <t>رهام حبشية</t>
  </si>
  <si>
    <t>رولا انجيلي</t>
  </si>
  <si>
    <t>جورج</t>
  </si>
  <si>
    <t>سنا ناصيف</t>
  </si>
  <si>
    <t>نايف</t>
  </si>
  <si>
    <t>شذى حمشو</t>
  </si>
  <si>
    <t>غنوة جمول</t>
  </si>
  <si>
    <t>فاطمه الجوري</t>
  </si>
  <si>
    <t>فاطمه عموري</t>
  </si>
  <si>
    <t>لمى خانم سلعوس</t>
  </si>
  <si>
    <t>محمود الفرحان</t>
  </si>
  <si>
    <t>مودة محمد</t>
  </si>
  <si>
    <t>هبه الله سعدالدين</t>
  </si>
  <si>
    <t>رفعت</t>
  </si>
  <si>
    <t>هيه الهدار</t>
  </si>
  <si>
    <t>عبيد</t>
  </si>
  <si>
    <t>اكتمال العوض</t>
  </si>
  <si>
    <t>حيدر</t>
  </si>
  <si>
    <t>الاء اسعد</t>
  </si>
  <si>
    <t>انعام مشمش</t>
  </si>
  <si>
    <t>بيان الصباغ</t>
  </si>
  <si>
    <t>محمد راتب</t>
  </si>
  <si>
    <t>عبد الناصر</t>
  </si>
  <si>
    <t>دعاء اسماعيل</t>
  </si>
  <si>
    <t>دعاء الدواليبي</t>
  </si>
  <si>
    <t>وائل</t>
  </si>
  <si>
    <t>ريما المبيض</t>
  </si>
  <si>
    <t>محمد زكي</t>
  </si>
  <si>
    <t>زهرة فتح الله</t>
  </si>
  <si>
    <t>شام قطيط</t>
  </si>
  <si>
    <t>داوود</t>
  </si>
  <si>
    <t>علا العبدلله</t>
  </si>
  <si>
    <t>علاء الدين عبد الجواد</t>
  </si>
  <si>
    <t>فردوس دمراني</t>
  </si>
  <si>
    <t>مناس خلوف</t>
  </si>
  <si>
    <t>نور الفقير</t>
  </si>
  <si>
    <t>اكرام المليحاني</t>
  </si>
  <si>
    <t>الاء العطار</t>
  </si>
  <si>
    <t>الاء خربوطلي</t>
  </si>
  <si>
    <t>اماني يعقوب</t>
  </si>
  <si>
    <t>امل اظن</t>
  </si>
  <si>
    <t>انس ادريس</t>
  </si>
  <si>
    <t>انعام حراته</t>
  </si>
  <si>
    <t>ايات عليق</t>
  </si>
  <si>
    <t>ايمان الجباوي</t>
  </si>
  <si>
    <t>ايمان الحسين حرب</t>
  </si>
  <si>
    <t>باسمه الاحمد</t>
  </si>
  <si>
    <t>براءه نوفل</t>
  </si>
  <si>
    <t>بشرى المعزر</t>
  </si>
  <si>
    <t>بوران آبي</t>
  </si>
  <si>
    <t>بيان الشعار</t>
  </si>
  <si>
    <t>عبدالرحيم</t>
  </si>
  <si>
    <t>بيان الملا</t>
  </si>
  <si>
    <t>جوليت اسعد</t>
  </si>
  <si>
    <t>صقر</t>
  </si>
  <si>
    <t>جين العوابدي</t>
  </si>
  <si>
    <t>فلبس</t>
  </si>
  <si>
    <t>حسناء عيسى</t>
  </si>
  <si>
    <t>حنان الالشى</t>
  </si>
  <si>
    <t>خليل الصعيدي</t>
  </si>
  <si>
    <t>دارين رسوق</t>
  </si>
  <si>
    <t>دعاء النبهاني</t>
  </si>
  <si>
    <t>دعاء جوبان</t>
  </si>
  <si>
    <t>دلال بردان</t>
  </si>
  <si>
    <t>مناع</t>
  </si>
  <si>
    <t>دلال طيب</t>
  </si>
  <si>
    <t>ديانا صالح</t>
  </si>
  <si>
    <t>دينا جاويش</t>
  </si>
  <si>
    <t>رائده الجيرودي</t>
  </si>
  <si>
    <t>راما الحريري</t>
  </si>
  <si>
    <t>راما السوسي</t>
  </si>
  <si>
    <t>راما الصغير</t>
  </si>
  <si>
    <t>راما ضياء الدين</t>
  </si>
  <si>
    <t>رامه محفوض</t>
  </si>
  <si>
    <t>رشا الحموي القنواتي</t>
  </si>
  <si>
    <t>محمد وليد</t>
  </si>
  <si>
    <t>رشا العفاش</t>
  </si>
  <si>
    <t>عبدالكريم</t>
  </si>
  <si>
    <t>رفاه الططري</t>
  </si>
  <si>
    <t>رنا حيدر</t>
  </si>
  <si>
    <t>هيسم</t>
  </si>
  <si>
    <t>رنيم قاروط</t>
  </si>
  <si>
    <t>رنيم هلال</t>
  </si>
  <si>
    <t>أمين</t>
  </si>
  <si>
    <t>رهام البلح</t>
  </si>
  <si>
    <t>محمد زهير</t>
  </si>
  <si>
    <t>رهف سوار</t>
  </si>
  <si>
    <t>هايل</t>
  </si>
  <si>
    <t>روشان مقدح</t>
  </si>
  <si>
    <t>رولا مخللاتي</t>
  </si>
  <si>
    <t>ريتا طعمه</t>
  </si>
  <si>
    <t>ريم العكاب</t>
  </si>
  <si>
    <t>ريم الفهاد</t>
  </si>
  <si>
    <t>ريم سلامه</t>
  </si>
  <si>
    <t>ريم مارديني</t>
  </si>
  <si>
    <t>أحمد اسامه</t>
  </si>
  <si>
    <t>ريما الاحمد</t>
  </si>
  <si>
    <t>زينا الفلاح</t>
  </si>
  <si>
    <t>زينب الرفاعي</t>
  </si>
  <si>
    <t>زينب مسلم</t>
  </si>
  <si>
    <t>ساجدة العيسى</t>
  </si>
  <si>
    <t>ساره المارديني</t>
  </si>
  <si>
    <t>ساره عجاج</t>
  </si>
  <si>
    <t>محمدزكي</t>
  </si>
  <si>
    <t>سحر الحقه</t>
  </si>
  <si>
    <t>سكينه زيود</t>
  </si>
  <si>
    <t>سلسبيل طه</t>
  </si>
  <si>
    <t>سمر حمصي</t>
  </si>
  <si>
    <t>سنا حموي</t>
  </si>
  <si>
    <t>سائد</t>
  </si>
  <si>
    <t>سوسن نعمان</t>
  </si>
  <si>
    <t>شفاء دباس</t>
  </si>
  <si>
    <t>صبا زيدان</t>
  </si>
  <si>
    <t>صفا قدور</t>
  </si>
  <si>
    <t>ضحى محجوب</t>
  </si>
  <si>
    <t>علي الفهيد</t>
  </si>
  <si>
    <t>علياء عبيد</t>
  </si>
  <si>
    <t>محمدجمال</t>
  </si>
  <si>
    <t>عواطف مكنا</t>
  </si>
  <si>
    <t>غالية فاكهاني</t>
  </si>
  <si>
    <t>محمداكرم</t>
  </si>
  <si>
    <t>غنى الشرابي</t>
  </si>
  <si>
    <t>سمهر</t>
  </si>
  <si>
    <t>فاطمة الفردوس العينيه</t>
  </si>
  <si>
    <t>فاطمه الحلبي</t>
  </si>
  <si>
    <t>فاطمه طالب</t>
  </si>
  <si>
    <t>فاطمه ناصيف</t>
  </si>
  <si>
    <t>فانيه عبيد</t>
  </si>
  <si>
    <t>فتون زرزور</t>
  </si>
  <si>
    <t>فرح الترجمان</t>
  </si>
  <si>
    <t>فرح الشيخ</t>
  </si>
  <si>
    <t>فرح حديد</t>
  </si>
  <si>
    <t>حازم</t>
  </si>
  <si>
    <t>قمر عاشور</t>
  </si>
  <si>
    <t>محمدعدنان</t>
  </si>
  <si>
    <t>كارول السهوي</t>
  </si>
  <si>
    <t>كارول زهر</t>
  </si>
  <si>
    <t>كارون يريكيان</t>
  </si>
  <si>
    <t>هاروتيون</t>
  </si>
  <si>
    <t>كندة الأصيل</t>
  </si>
  <si>
    <t>لما البردان</t>
  </si>
  <si>
    <t>لوسين الدرويش</t>
  </si>
  <si>
    <t>ليال العريضي</t>
  </si>
  <si>
    <t>ليليان علي</t>
  </si>
  <si>
    <t>لينا محي الدين</t>
  </si>
  <si>
    <t>ماري نصار</t>
  </si>
  <si>
    <t>خير الله</t>
  </si>
  <si>
    <t>محمد الخطيب</t>
  </si>
  <si>
    <t>محمد الشبلي</t>
  </si>
  <si>
    <t>محمدبلال فيومي</t>
  </si>
  <si>
    <t>عبدالعزيز</t>
  </si>
  <si>
    <t>مرام النفوري</t>
  </si>
  <si>
    <t>مروه مصطفى</t>
  </si>
  <si>
    <t>محمدزياد</t>
  </si>
  <si>
    <t>مروه نقوس</t>
  </si>
  <si>
    <t>مريم السلمان</t>
  </si>
  <si>
    <t>مريم عبد الله</t>
  </si>
  <si>
    <t>مريم عينيه</t>
  </si>
  <si>
    <t>مريم قاق</t>
  </si>
  <si>
    <t>محمدخالد</t>
  </si>
  <si>
    <t>مكيه الرفاعي</t>
  </si>
  <si>
    <t>مهاة منصور</t>
  </si>
  <si>
    <t>مياس ساعاتي</t>
  </si>
  <si>
    <t>ميساء بلعوط</t>
  </si>
  <si>
    <t>نايفة العبدالله</t>
  </si>
  <si>
    <t>نجاح الحلبي</t>
  </si>
  <si>
    <t>محمد نضال</t>
  </si>
  <si>
    <t>نداء الطويل</t>
  </si>
  <si>
    <t>ظهير</t>
  </si>
  <si>
    <t>نسرين الحداد</t>
  </si>
  <si>
    <t>نسرين عقيل</t>
  </si>
  <si>
    <t>نغم تلاج</t>
  </si>
  <si>
    <t>نوال غنوم نسخه</t>
  </si>
  <si>
    <t>نور الهدى الشحت</t>
  </si>
  <si>
    <t>نورهان عبد الرؤوف</t>
  </si>
  <si>
    <t>نيرمين الغزولي</t>
  </si>
  <si>
    <t>هبه سليمان</t>
  </si>
  <si>
    <t>هبه هزيمه</t>
  </si>
  <si>
    <t>هزار ابو زيدان</t>
  </si>
  <si>
    <t>هناء ابوذقن</t>
  </si>
  <si>
    <t>هيا العويس</t>
  </si>
  <si>
    <t>جميله</t>
  </si>
  <si>
    <t>وداد اللافي</t>
  </si>
  <si>
    <t>وداد هلال</t>
  </si>
  <si>
    <t>وعد الجالود</t>
  </si>
  <si>
    <t>جالود</t>
  </si>
  <si>
    <t>ولاء الهوشي</t>
  </si>
  <si>
    <t>مهيب</t>
  </si>
  <si>
    <t>يارا سالمه</t>
  </si>
  <si>
    <t>يارا ماضي</t>
  </si>
  <si>
    <t>ياسين دعاس</t>
  </si>
  <si>
    <t>يحيى اوسو</t>
  </si>
  <si>
    <t>اماني الكريدي</t>
  </si>
  <si>
    <t>مروة الحموي</t>
  </si>
  <si>
    <t>وسام حاج بي</t>
  </si>
  <si>
    <t>احلام الشيخ عمر</t>
  </si>
  <si>
    <t>احلام عبد الغني</t>
  </si>
  <si>
    <t>احمد الدخل الله</t>
  </si>
  <si>
    <t>اروى عزارة</t>
  </si>
  <si>
    <t>اريج الزيبق</t>
  </si>
  <si>
    <t>اريج خضر</t>
  </si>
  <si>
    <t>الاء الحسن</t>
  </si>
  <si>
    <t>طعمه</t>
  </si>
  <si>
    <t>الاء النفوري</t>
  </si>
  <si>
    <t>مكين</t>
  </si>
  <si>
    <t>الاء نمور</t>
  </si>
  <si>
    <t>امل المصري</t>
  </si>
  <si>
    <t>اميرة سعد</t>
  </si>
  <si>
    <t>اميره علي</t>
  </si>
  <si>
    <t>ايات العقيلي</t>
  </si>
  <si>
    <t>ايات حليس</t>
  </si>
  <si>
    <t>عبدالمعين</t>
  </si>
  <si>
    <t>حافظ</t>
  </si>
  <si>
    <t>بتول حاتم</t>
  </si>
  <si>
    <t>بثينة الحمود</t>
  </si>
  <si>
    <t>براءة احمد</t>
  </si>
  <si>
    <t>بشرى الكردي</t>
  </si>
  <si>
    <t>بيان سليمان</t>
  </si>
  <si>
    <t>تهاني العايش</t>
  </si>
  <si>
    <t>ثريا موزه</t>
  </si>
  <si>
    <t>جارالله الحسين</t>
  </si>
  <si>
    <t>عايش</t>
  </si>
  <si>
    <t>جميله الاحمد العبدالحميد</t>
  </si>
  <si>
    <t>حمزه الحريري</t>
  </si>
  <si>
    <t>خالدية الكنج</t>
  </si>
  <si>
    <t>عطيه</t>
  </si>
  <si>
    <t>دعاء داوود</t>
  </si>
  <si>
    <t>وفيق</t>
  </si>
  <si>
    <t>رؤى امرير</t>
  </si>
  <si>
    <t>ربى الباش</t>
  </si>
  <si>
    <t>رهام عبود</t>
  </si>
  <si>
    <t>رولا الجلاب</t>
  </si>
  <si>
    <t>عبد الغفور</t>
  </si>
  <si>
    <t>زبيده العيسى عبدالرحمن</t>
  </si>
  <si>
    <t>رسلان</t>
  </si>
  <si>
    <t>زينب الحمود</t>
  </si>
  <si>
    <t>آصف</t>
  </si>
  <si>
    <t>زينب الوقاف</t>
  </si>
  <si>
    <t>سجى ناصر</t>
  </si>
  <si>
    <t>سدره الدغري</t>
  </si>
  <si>
    <t>سدره محمداه</t>
  </si>
  <si>
    <t>سلمى سلوم</t>
  </si>
  <si>
    <t>محمد صياح</t>
  </si>
  <si>
    <t>سلوى ابوالوي</t>
  </si>
  <si>
    <t>سوزان دنيا</t>
  </si>
  <si>
    <t>عبدالمجيد</t>
  </si>
  <si>
    <t>شام المحمد</t>
  </si>
  <si>
    <t>عطا الله</t>
  </si>
  <si>
    <t>شاهناز القاضي</t>
  </si>
  <si>
    <t>شيرين العبيد</t>
  </si>
  <si>
    <t>زكريا</t>
  </si>
  <si>
    <t>صفاء طنطه</t>
  </si>
  <si>
    <t>عدي الشقه</t>
  </si>
  <si>
    <t>عليا شكوحي</t>
  </si>
  <si>
    <t>فضل</t>
  </si>
  <si>
    <t>عمار بركة</t>
  </si>
  <si>
    <t>غاليه المجذوب</t>
  </si>
  <si>
    <t>غدير حجازي</t>
  </si>
  <si>
    <t>فاتن الدخيل</t>
  </si>
  <si>
    <t>فادي سعد</t>
  </si>
  <si>
    <t>دياب</t>
  </si>
  <si>
    <t>فاطمة الزهراء جمعة</t>
  </si>
  <si>
    <t>فاطمة العلوش</t>
  </si>
  <si>
    <t>فاطمه الوادي</t>
  </si>
  <si>
    <t>فاطمه رقيه</t>
  </si>
  <si>
    <t>فرحان فياض</t>
  </si>
  <si>
    <t>قمر سلمان</t>
  </si>
  <si>
    <t>كوثر الغصين</t>
  </si>
  <si>
    <t>كينده حريز</t>
  </si>
  <si>
    <t>لارا محمد</t>
  </si>
  <si>
    <t>لاريسا طحله</t>
  </si>
  <si>
    <t>لبابه ادم</t>
  </si>
  <si>
    <t>لجين سلوم</t>
  </si>
  <si>
    <t>مشهور</t>
  </si>
  <si>
    <t>محمدرضوان</t>
  </si>
  <si>
    <t>لونيت ناصر</t>
  </si>
  <si>
    <t>ليلى المقري</t>
  </si>
  <si>
    <t>ليلى حسن</t>
  </si>
  <si>
    <t>منجد</t>
  </si>
  <si>
    <t>محمد الغزالي</t>
  </si>
  <si>
    <t>مرام المصري</t>
  </si>
  <si>
    <t>مرح الشيخ الكيلاني</t>
  </si>
  <si>
    <t>محمدماهر</t>
  </si>
  <si>
    <t>مرح العيسمي</t>
  </si>
  <si>
    <t>مروه الزويد</t>
  </si>
  <si>
    <t>مريم الجريدة</t>
  </si>
  <si>
    <t>مريم الدرويش</t>
  </si>
  <si>
    <t>مريم شمعه</t>
  </si>
  <si>
    <t>ملاك الشيخ</t>
  </si>
  <si>
    <t>مياس طحطح</t>
  </si>
  <si>
    <t>عبد الوحيد</t>
  </si>
  <si>
    <t>ميرفت العطيه</t>
  </si>
  <si>
    <t>نادين شريبا</t>
  </si>
  <si>
    <t>نهى حسين</t>
  </si>
  <si>
    <t>نور المحمد</t>
  </si>
  <si>
    <t>هبه المقداد</t>
  </si>
  <si>
    <t>هبه هلال</t>
  </si>
  <si>
    <t>هيا درويش</t>
  </si>
  <si>
    <t>هيا زين الدين</t>
  </si>
  <si>
    <t>ولاء حلاق</t>
  </si>
  <si>
    <t>أنور</t>
  </si>
  <si>
    <t>ولاء عبد النبي</t>
  </si>
  <si>
    <t>يارا احمد</t>
  </si>
  <si>
    <t>يارا الحريس</t>
  </si>
  <si>
    <t>راما مهنا</t>
  </si>
  <si>
    <t>الاء سليمان</t>
  </si>
  <si>
    <t>احمد سهيل</t>
  </si>
  <si>
    <t>نزهة الطويل</t>
  </si>
  <si>
    <t>هيا النصر الله السعدي</t>
  </si>
  <si>
    <t>رنيم دركل</t>
  </si>
  <si>
    <t>هاجر الحميدي</t>
  </si>
  <si>
    <t>شذا شداد</t>
  </si>
  <si>
    <t>رؤى قوتلي</t>
  </si>
  <si>
    <t>نبيلة الجميلي</t>
  </si>
  <si>
    <t>محمد جميل</t>
  </si>
  <si>
    <t>ابرار كفا الشهير بالمصري</t>
  </si>
  <si>
    <t>ديمة سعد</t>
  </si>
  <si>
    <t>هدى ريدان</t>
  </si>
  <si>
    <t>عبير ابو طافش</t>
  </si>
  <si>
    <t>اسماء سباهي ارناؤوط</t>
  </si>
  <si>
    <t>محمد خالد</t>
  </si>
  <si>
    <t>محمد النزيهي</t>
  </si>
  <si>
    <t>بسمة ابو رسلان</t>
  </si>
  <si>
    <t>برهان</t>
  </si>
  <si>
    <t>احمد الحمصي</t>
  </si>
  <si>
    <t>علا ابازيد</t>
  </si>
  <si>
    <t>تسنيم غضبان</t>
  </si>
  <si>
    <t>سامي الحوراني</t>
  </si>
  <si>
    <t>لينا شيحة</t>
  </si>
  <si>
    <t>منيرة دياب</t>
  </si>
  <si>
    <t>احمد النابلسي</t>
  </si>
  <si>
    <t>كنان خير الله</t>
  </si>
  <si>
    <t>هبه الحلبي</t>
  </si>
  <si>
    <t>كارمن اسعد</t>
  </si>
  <si>
    <t>خلود الشهابي</t>
  </si>
  <si>
    <t>ابانه حربا</t>
  </si>
  <si>
    <t>محمدديب</t>
  </si>
  <si>
    <t>ابتسام الحضوه</t>
  </si>
  <si>
    <t>ابتهال اسبر</t>
  </si>
  <si>
    <t>محمدخليل</t>
  </si>
  <si>
    <t>ابراهيم الحوري</t>
  </si>
  <si>
    <t>احلام المشوط</t>
  </si>
  <si>
    <t>احمد السلامات</t>
  </si>
  <si>
    <t>احمد القرفان</t>
  </si>
  <si>
    <t>احمد الملا</t>
  </si>
  <si>
    <t>حمزه</t>
  </si>
  <si>
    <t>عبداللطيف</t>
  </si>
  <si>
    <t>اريج عبود</t>
  </si>
  <si>
    <t>اريج يوسفان</t>
  </si>
  <si>
    <t>إبراهيم</t>
  </si>
  <si>
    <t>اسراء الدردة</t>
  </si>
  <si>
    <t>اسراء برشللي</t>
  </si>
  <si>
    <t>اسراء بكر</t>
  </si>
  <si>
    <t>اسراء بكه</t>
  </si>
  <si>
    <t>اسراء بلبيسي</t>
  </si>
  <si>
    <t>اسراء حوراني</t>
  </si>
  <si>
    <t>اسراء خلف</t>
  </si>
  <si>
    <t>اسراء عليا</t>
  </si>
  <si>
    <t>عبد النعم</t>
  </si>
  <si>
    <t>اسراء عوض</t>
  </si>
  <si>
    <t>اسماء الاحمد</t>
  </si>
  <si>
    <t>اسماء العائدي</t>
  </si>
  <si>
    <t>اسماء حسين</t>
  </si>
  <si>
    <t>عوض</t>
  </si>
  <si>
    <t>اشواق خميس</t>
  </si>
  <si>
    <t>اصاله صقر</t>
  </si>
  <si>
    <t>اكتمال ميهوب</t>
  </si>
  <si>
    <t>الاء الجباوي</t>
  </si>
  <si>
    <t>الاء الحاج</t>
  </si>
  <si>
    <t>الاء السيد</t>
  </si>
  <si>
    <t>الاء الشيخ</t>
  </si>
  <si>
    <t>الاء القاضي</t>
  </si>
  <si>
    <t>دهشان</t>
  </si>
  <si>
    <t>الاء المنصور</t>
  </si>
  <si>
    <t>عبدالرزاق</t>
  </si>
  <si>
    <t>الاء ضامن</t>
  </si>
  <si>
    <t>الاء عبدالغني</t>
  </si>
  <si>
    <t>الأميره زينه سبانو</t>
  </si>
  <si>
    <t>محمدبديع</t>
  </si>
  <si>
    <t>البتول المحمد</t>
  </si>
  <si>
    <t>الهام المنصور</t>
  </si>
  <si>
    <t>اليسار عباس</t>
  </si>
  <si>
    <t>الين صيموعه</t>
  </si>
  <si>
    <t>اماني العبد</t>
  </si>
  <si>
    <t>اماني جنيات</t>
  </si>
  <si>
    <t>محمد تيسير</t>
  </si>
  <si>
    <t>اماني عساف</t>
  </si>
  <si>
    <t>امجد الحصان</t>
  </si>
  <si>
    <t>امل ادريس</t>
  </si>
  <si>
    <t>امل الجمعات</t>
  </si>
  <si>
    <t>مقبل</t>
  </si>
  <si>
    <t>جدعان</t>
  </si>
  <si>
    <t>محمدبسام</t>
  </si>
  <si>
    <t>وجيه</t>
  </si>
  <si>
    <t>امل معروف</t>
  </si>
  <si>
    <t>امنه الزعبي</t>
  </si>
  <si>
    <t>خليف</t>
  </si>
  <si>
    <t>امنه شحاده</t>
  </si>
  <si>
    <t>عياش</t>
  </si>
  <si>
    <t>امنه فرح</t>
  </si>
  <si>
    <t>اميرة حبك</t>
  </si>
  <si>
    <t>اميره الخزيم</t>
  </si>
  <si>
    <t>اميره العقاد</t>
  </si>
  <si>
    <t>محمدعلي</t>
  </si>
  <si>
    <t>اميل الخويخي</t>
  </si>
  <si>
    <t>اميمه علي</t>
  </si>
  <si>
    <t>اناس محمد</t>
  </si>
  <si>
    <t>انفال بغدادي</t>
  </si>
  <si>
    <t>اوسكار المحمد</t>
  </si>
  <si>
    <t>ايات قباني</t>
  </si>
  <si>
    <t>ايات محمد</t>
  </si>
  <si>
    <t>ايات مريطة</t>
  </si>
  <si>
    <t>ايفين مكيدوش</t>
  </si>
  <si>
    <t>ايمان العاصي</t>
  </si>
  <si>
    <t>ايمان العرق</t>
  </si>
  <si>
    <t>ايمان العلاوي</t>
  </si>
  <si>
    <t>ايمان المهنا</t>
  </si>
  <si>
    <t>ايمان غويش</t>
  </si>
  <si>
    <t>ايمان محمد</t>
  </si>
  <si>
    <t>ايناس الخريوش</t>
  </si>
  <si>
    <t>ايناس المسوتي</t>
  </si>
  <si>
    <t>ايه علي</t>
  </si>
  <si>
    <t>ايه فياض</t>
  </si>
  <si>
    <t>باسمة حمزة</t>
  </si>
  <si>
    <t>بتول الحسيني</t>
  </si>
  <si>
    <t>بتول الخطيب</t>
  </si>
  <si>
    <t>بتول دالى كباب</t>
  </si>
  <si>
    <t>أسامة</t>
  </si>
  <si>
    <t>بتول طعمه</t>
  </si>
  <si>
    <t>داود</t>
  </si>
  <si>
    <t>بدور هرو</t>
  </si>
  <si>
    <t>براءة الزعبي</t>
  </si>
  <si>
    <t>بريهان الجروان</t>
  </si>
  <si>
    <t>محمد حسام</t>
  </si>
  <si>
    <t>بشرى الشرجي</t>
  </si>
  <si>
    <t>خلف</t>
  </si>
  <si>
    <t>جاسم</t>
  </si>
  <si>
    <t>بشرى سليمان</t>
  </si>
  <si>
    <t>بيان الحبال</t>
  </si>
  <si>
    <t>بيان الخضر الوكاع</t>
  </si>
  <si>
    <t>بيان اللحام</t>
  </si>
  <si>
    <t>بيان غنوم</t>
  </si>
  <si>
    <t>بيان مقصوصه</t>
  </si>
  <si>
    <t>تبارك محمد</t>
  </si>
  <si>
    <t>تسنيم الريحاوي</t>
  </si>
  <si>
    <t>تسنيم ذي النون</t>
  </si>
  <si>
    <t>تسنيم زرزور</t>
  </si>
  <si>
    <t>تغريد الداري</t>
  </si>
  <si>
    <t>تغريد الماهر</t>
  </si>
  <si>
    <t>تمارا حاطوم</t>
  </si>
  <si>
    <t>تمارى محفوظ</t>
  </si>
  <si>
    <t>عبد اللطيف</t>
  </si>
  <si>
    <t>تهاني هيشان</t>
  </si>
  <si>
    <t>عبدالرحمن</t>
  </si>
  <si>
    <t>جنان حسن</t>
  </si>
  <si>
    <t>جودي عارف</t>
  </si>
  <si>
    <t>جوليانا محمد</t>
  </si>
  <si>
    <t>جيانا الخوري</t>
  </si>
  <si>
    <t>ميخائيل</t>
  </si>
  <si>
    <t>حاكمة حينون</t>
  </si>
  <si>
    <t>حسين عتمه</t>
  </si>
  <si>
    <t>حلا الصالح</t>
  </si>
  <si>
    <t>حلا القدور</t>
  </si>
  <si>
    <t>حلى اسماعيل</t>
  </si>
  <si>
    <t>حمزه حريدين</t>
  </si>
  <si>
    <t>حنان العراق</t>
  </si>
  <si>
    <t>رتيم</t>
  </si>
  <si>
    <t>حنان الكويفي</t>
  </si>
  <si>
    <t>أمجد</t>
  </si>
  <si>
    <t>حنان أحمد</t>
  </si>
  <si>
    <t>حنان حاطوم</t>
  </si>
  <si>
    <t>حنان حديفه</t>
  </si>
  <si>
    <t>حنين البصار</t>
  </si>
  <si>
    <t>حنين سري الدين</t>
  </si>
  <si>
    <t>حنين سلامه</t>
  </si>
  <si>
    <t>حياة عبدالمالك</t>
  </si>
  <si>
    <t>ختام الخلف</t>
  </si>
  <si>
    <t>خديجة الكاتب</t>
  </si>
  <si>
    <t>خديجه زين العابدين</t>
  </si>
  <si>
    <t>خديجه غندور</t>
  </si>
  <si>
    <t>مالك</t>
  </si>
  <si>
    <t>خديجه محفوظ</t>
  </si>
  <si>
    <t>محمدمأمون</t>
  </si>
  <si>
    <t>خلود زاهر</t>
  </si>
  <si>
    <t>خلود قنبس</t>
  </si>
  <si>
    <t>خليل ابو حويلي</t>
  </si>
  <si>
    <t>خوله العبد</t>
  </si>
  <si>
    <t>دارين عبداللطيف</t>
  </si>
  <si>
    <t>دارين مارون</t>
  </si>
  <si>
    <t>دارين نوفل</t>
  </si>
  <si>
    <t>داليا شعبان</t>
  </si>
  <si>
    <t>داليا مقلد</t>
  </si>
  <si>
    <t>عكاش</t>
  </si>
  <si>
    <t>دانيا السكران</t>
  </si>
  <si>
    <t>دانيا المليح</t>
  </si>
  <si>
    <t>محمدفايز</t>
  </si>
  <si>
    <t>دانيه الصوص</t>
  </si>
  <si>
    <t>نزيه</t>
  </si>
  <si>
    <t>دعاء المحمد</t>
  </si>
  <si>
    <t>دعاء عبدالله</t>
  </si>
  <si>
    <t>جلال</t>
  </si>
  <si>
    <t>ديانا الرحوم</t>
  </si>
  <si>
    <t>ديانا عيسى</t>
  </si>
  <si>
    <t>شوقي</t>
  </si>
  <si>
    <t>ديانه بدر</t>
  </si>
  <si>
    <t>ديما الشامي</t>
  </si>
  <si>
    <t>ديما جبور</t>
  </si>
  <si>
    <t>ديما مسعود</t>
  </si>
  <si>
    <t>ديمه كوريه</t>
  </si>
  <si>
    <t>انطون</t>
  </si>
  <si>
    <t>رؤى الحايك</t>
  </si>
  <si>
    <t>عبدالغفور</t>
  </si>
  <si>
    <t>رؤى الشيخ الكيلاني</t>
  </si>
  <si>
    <t>رؤى رباح</t>
  </si>
  <si>
    <t>رؤى سرور ملاح</t>
  </si>
  <si>
    <t>منهال</t>
  </si>
  <si>
    <t>رئفه زياده</t>
  </si>
  <si>
    <t>نورالدين</t>
  </si>
  <si>
    <t>راما الأسعد</t>
  </si>
  <si>
    <t>راما المهايني</t>
  </si>
  <si>
    <t>راما رزوق</t>
  </si>
  <si>
    <t>ثائر</t>
  </si>
  <si>
    <t>راما رميح</t>
  </si>
  <si>
    <t>راما علويه</t>
  </si>
  <si>
    <t>رانيا احمد</t>
  </si>
  <si>
    <t>محمد نزار</t>
  </si>
  <si>
    <t>رانيه حسن</t>
  </si>
  <si>
    <t>معذى</t>
  </si>
  <si>
    <t>ربا الحداد</t>
  </si>
  <si>
    <t>ربا الحسن</t>
  </si>
  <si>
    <t>رباب داوود</t>
  </si>
  <si>
    <t>ربى ابو الحسن</t>
  </si>
  <si>
    <t>صفوان</t>
  </si>
  <si>
    <t>رحاب ابراهيم</t>
  </si>
  <si>
    <t>رخاء نهار</t>
  </si>
  <si>
    <t>ردينة الذهب</t>
  </si>
  <si>
    <t>عاطف</t>
  </si>
  <si>
    <t>رزان العمري</t>
  </si>
  <si>
    <t>رشا النوري</t>
  </si>
  <si>
    <t>رشا حسن</t>
  </si>
  <si>
    <t>رشا مشىالغزالات</t>
  </si>
  <si>
    <t>رشيد</t>
  </si>
  <si>
    <t>رغد الجروان</t>
  </si>
  <si>
    <t>رغد الرفاعي</t>
  </si>
  <si>
    <t>رغد سقر</t>
  </si>
  <si>
    <t>رغد شدود</t>
  </si>
  <si>
    <t>رغد عطيه</t>
  </si>
  <si>
    <t>رغده درويش</t>
  </si>
  <si>
    <t>محمد تركي</t>
  </si>
  <si>
    <t>رفاه الحلاق</t>
  </si>
  <si>
    <t>محمدنزار</t>
  </si>
  <si>
    <t>رنا الخطيب</t>
  </si>
  <si>
    <t>رنا الكيلاني</t>
  </si>
  <si>
    <t>رنا المصري</t>
  </si>
  <si>
    <t>رنا شهدا</t>
  </si>
  <si>
    <t>رنا قاسم المحمد</t>
  </si>
  <si>
    <t>رنا كريم</t>
  </si>
  <si>
    <t>محمدفواز</t>
  </si>
  <si>
    <t>رندى نرش</t>
  </si>
  <si>
    <t>رنيم بلبل</t>
  </si>
  <si>
    <t>رافع</t>
  </si>
  <si>
    <t>رنيم مريم</t>
  </si>
  <si>
    <t>رنين هندي</t>
  </si>
  <si>
    <t>رهف الديوب</t>
  </si>
  <si>
    <t>تامر</t>
  </si>
  <si>
    <t>رهف الرفاعي</t>
  </si>
  <si>
    <t>رهف دلحي</t>
  </si>
  <si>
    <t>رهف زين الدين</t>
  </si>
  <si>
    <t>وجدي</t>
  </si>
  <si>
    <t>رهف كفاالشهيربالمصري</t>
  </si>
  <si>
    <t>روان صلاح الدين</t>
  </si>
  <si>
    <t>روان عمر</t>
  </si>
  <si>
    <t>روجين اسماعيل</t>
  </si>
  <si>
    <t>روجينا دبوس</t>
  </si>
  <si>
    <t>فادي</t>
  </si>
  <si>
    <t>روعه البكر</t>
  </si>
  <si>
    <t>رولا التوام</t>
  </si>
  <si>
    <t>راتب</t>
  </si>
  <si>
    <t>رولا عربجي</t>
  </si>
  <si>
    <t>رومينا عربش</t>
  </si>
  <si>
    <t>ريم الحسين</t>
  </si>
  <si>
    <t>ريم الداهوك</t>
  </si>
  <si>
    <t>شحاذه</t>
  </si>
  <si>
    <t>ريم الشيخ ابراهيم</t>
  </si>
  <si>
    <t>ريم طراف</t>
  </si>
  <si>
    <t>ريم قرفول</t>
  </si>
  <si>
    <t>ريم مرهج</t>
  </si>
  <si>
    <t>رمضان</t>
  </si>
  <si>
    <t>ريما بشبش</t>
  </si>
  <si>
    <t>ريما شحاده</t>
  </si>
  <si>
    <t>محمدعربي</t>
  </si>
  <si>
    <t>ريمه المصري</t>
  </si>
  <si>
    <t>ريموندا ابراهيم</t>
  </si>
  <si>
    <t>ريهام مسلم</t>
  </si>
  <si>
    <t>زهريه الجنادي</t>
  </si>
  <si>
    <t>زهيه السليمان</t>
  </si>
  <si>
    <t>زينب العكش</t>
  </si>
  <si>
    <t>زينب القبلان</t>
  </si>
  <si>
    <t>زينب صالح</t>
  </si>
  <si>
    <t>زينب صقر</t>
  </si>
  <si>
    <t>زينب علي</t>
  </si>
  <si>
    <t>زينب محمود</t>
  </si>
  <si>
    <t>زينة الملاح</t>
  </si>
  <si>
    <t>محمدسهيل</t>
  </si>
  <si>
    <t>زينه موسى</t>
  </si>
  <si>
    <t>محمدغياث</t>
  </si>
  <si>
    <t>ساره العلي</t>
  </si>
  <si>
    <t>ساره القناطره</t>
  </si>
  <si>
    <t>ساره حمشو</t>
  </si>
  <si>
    <t>سامية الكردي</t>
  </si>
  <si>
    <t>ساندرا لحام</t>
  </si>
  <si>
    <t>سحر عروق</t>
  </si>
  <si>
    <t>سعاد الحديد</t>
  </si>
  <si>
    <t>سفانة قدسية</t>
  </si>
  <si>
    <t>سلام الحاج</t>
  </si>
  <si>
    <t>سلام ضاهر</t>
  </si>
  <si>
    <t>سلوى حسين</t>
  </si>
  <si>
    <t>سلوى غياض</t>
  </si>
  <si>
    <t>محمدسمير</t>
  </si>
  <si>
    <t>سماح رباح</t>
  </si>
  <si>
    <t>سماهر الحمصي</t>
  </si>
  <si>
    <t>سميه القصير</t>
  </si>
  <si>
    <t>سميه الملحم</t>
  </si>
  <si>
    <t>سناء النبواني</t>
  </si>
  <si>
    <t>سندس مشمش</t>
  </si>
  <si>
    <t>سهى المسالمه</t>
  </si>
  <si>
    <t>سوزان بدوي</t>
  </si>
  <si>
    <t>حمدو</t>
  </si>
  <si>
    <t>سونيا مقلد</t>
  </si>
  <si>
    <t>شام القاسم</t>
  </si>
  <si>
    <t>شذا سقر</t>
  </si>
  <si>
    <t>شهد منذر</t>
  </si>
  <si>
    <t>شيرين ابراهيم</t>
  </si>
  <si>
    <t>شيرين اسبر</t>
  </si>
  <si>
    <t>كفاح</t>
  </si>
  <si>
    <t>صفاء الزهري</t>
  </si>
  <si>
    <t>صفاء رحمون</t>
  </si>
  <si>
    <t>صفاء صفصف</t>
  </si>
  <si>
    <t>صفاء يوسف</t>
  </si>
  <si>
    <t>ضياء المحمود</t>
  </si>
  <si>
    <t>ظلال موصلي</t>
  </si>
  <si>
    <t>عبدالملك</t>
  </si>
  <si>
    <t>عائده صالح</t>
  </si>
  <si>
    <t>عائشة غيلان</t>
  </si>
  <si>
    <t>عائشه سنيور</t>
  </si>
  <si>
    <t>عامر ادريس</t>
  </si>
  <si>
    <t>عبد الرحمن علويه</t>
  </si>
  <si>
    <t>عبد الرحمن كحيل</t>
  </si>
  <si>
    <t>عبير ابولباده</t>
  </si>
  <si>
    <t>محمدنادر</t>
  </si>
  <si>
    <t>عبير خديجه</t>
  </si>
  <si>
    <t>عبير زيتونه</t>
  </si>
  <si>
    <t>علاء</t>
  </si>
  <si>
    <t>عبير عابدين</t>
  </si>
  <si>
    <t>محمدفائز</t>
  </si>
  <si>
    <t>عزه بغدادي</t>
  </si>
  <si>
    <t>بسيم</t>
  </si>
  <si>
    <t>عطاف صقر</t>
  </si>
  <si>
    <t>عفاف حسن</t>
  </si>
  <si>
    <t>عفاف يوسف</t>
  </si>
  <si>
    <t>نوفل</t>
  </si>
  <si>
    <t>عفراء علو</t>
  </si>
  <si>
    <t>علا الخليل</t>
  </si>
  <si>
    <t>علا حرابا</t>
  </si>
  <si>
    <t>علا خطيب</t>
  </si>
  <si>
    <t>عيدو</t>
  </si>
  <si>
    <t>علا علي</t>
  </si>
  <si>
    <t>علي الغزالي</t>
  </si>
  <si>
    <t>علي يوسف</t>
  </si>
  <si>
    <t>عليا الرضوان</t>
  </si>
  <si>
    <t>عمر الغزالي</t>
  </si>
  <si>
    <t>عمر محمد</t>
  </si>
  <si>
    <t>غاده يونس</t>
  </si>
  <si>
    <t>عزات</t>
  </si>
  <si>
    <t>غالية تواتي</t>
  </si>
  <si>
    <t>غاليه دهمان</t>
  </si>
  <si>
    <t>غدير الجدوع</t>
  </si>
  <si>
    <t>غزل الفاعوري</t>
  </si>
  <si>
    <t>غزل عجاج</t>
  </si>
  <si>
    <t>غزل عون</t>
  </si>
  <si>
    <t>فخري</t>
  </si>
  <si>
    <t>غفران العياش</t>
  </si>
  <si>
    <t>غفران المرعي</t>
  </si>
  <si>
    <t>غناء عبدالله</t>
  </si>
  <si>
    <t>غنى المغربي</t>
  </si>
  <si>
    <t>فاتن الفريج العمر</t>
  </si>
  <si>
    <t>راضي</t>
  </si>
  <si>
    <t>فاطمة السيد احمد</t>
  </si>
  <si>
    <t>فاطمه الغضبان</t>
  </si>
  <si>
    <t>فاطمه حجيج</t>
  </si>
  <si>
    <t>فاطمه درويش</t>
  </si>
  <si>
    <t>فاطمه شيخ خالد</t>
  </si>
  <si>
    <t>فاطمه عباس</t>
  </si>
  <si>
    <t>فرح الايتوني</t>
  </si>
  <si>
    <t>فرح نصر الله</t>
  </si>
  <si>
    <t>فريال كمال الدين</t>
  </si>
  <si>
    <t>قمر مواس</t>
  </si>
  <si>
    <t>كاظم سمير</t>
  </si>
  <si>
    <t>عباس</t>
  </si>
  <si>
    <t>كوثر الغنيمي الميداني</t>
  </si>
  <si>
    <t>لانا السلكه</t>
  </si>
  <si>
    <t>محمد عماد</t>
  </si>
  <si>
    <t>لبابه عبدالعال</t>
  </si>
  <si>
    <t>محمدعيد</t>
  </si>
  <si>
    <t>لبانا ابوشهده</t>
  </si>
  <si>
    <t>لبنى حمود</t>
  </si>
  <si>
    <t>لبنى عثمان</t>
  </si>
  <si>
    <t>لجين عبيسي</t>
  </si>
  <si>
    <t>لما مياسه</t>
  </si>
  <si>
    <t>لما نقاشه</t>
  </si>
  <si>
    <t>لمى ابوشاهين</t>
  </si>
  <si>
    <t>عطالله</t>
  </si>
  <si>
    <t>لمى زين الدين</t>
  </si>
  <si>
    <t>لميس الكردي</t>
  </si>
  <si>
    <t>لميس نادر</t>
  </si>
  <si>
    <t>لونا قطرميز</t>
  </si>
  <si>
    <t>ليال محمد</t>
  </si>
  <si>
    <t>ليزا نيساني</t>
  </si>
  <si>
    <t>لين الترزي</t>
  </si>
  <si>
    <t>لين الخطيب</t>
  </si>
  <si>
    <t>لين المعراني</t>
  </si>
  <si>
    <t>لين قونيه لي</t>
  </si>
  <si>
    <t>لينا الطحان</t>
  </si>
  <si>
    <t>لينا اللوجي</t>
  </si>
  <si>
    <t>محمد شكري</t>
  </si>
  <si>
    <t>لينا المعاز</t>
  </si>
  <si>
    <t>ليندا الحاج حسين</t>
  </si>
  <si>
    <t>مؤمنة حسون</t>
  </si>
  <si>
    <t>مؤمنه البسيمي</t>
  </si>
  <si>
    <t>ماردين خلوف</t>
  </si>
  <si>
    <t>مارسيل عوض البشاره</t>
  </si>
  <si>
    <t>ماري الياس</t>
  </si>
  <si>
    <t>عبدالمسيح</t>
  </si>
  <si>
    <t>مرعي</t>
  </si>
  <si>
    <t>مايسه الجوجو</t>
  </si>
  <si>
    <t>مثال الصالح</t>
  </si>
  <si>
    <t>مجد بدران</t>
  </si>
  <si>
    <t>مجد شيخو</t>
  </si>
  <si>
    <t>مجدولين دريوسي</t>
  </si>
  <si>
    <t>محمد الحسن الطالب</t>
  </si>
  <si>
    <t>محمد الرشدان</t>
  </si>
  <si>
    <t>محمد العيسى</t>
  </si>
  <si>
    <t>محمد النصار</t>
  </si>
  <si>
    <t>محمد حريدين</t>
  </si>
  <si>
    <t>محمد رائد عرابي النجار</t>
  </si>
  <si>
    <t>محمد زلق</t>
  </si>
  <si>
    <t>محمد عوض</t>
  </si>
  <si>
    <t>محمداباء الحميد</t>
  </si>
  <si>
    <t>محمود خلف</t>
  </si>
  <si>
    <t>مرام مراد</t>
  </si>
  <si>
    <t>مرح درويش</t>
  </si>
  <si>
    <t>مرح ديب</t>
  </si>
  <si>
    <t>مرفت الزوري</t>
  </si>
  <si>
    <t>مروة البقاعي</t>
  </si>
  <si>
    <t>محمدصلاح</t>
  </si>
  <si>
    <t>مروة السعيد</t>
  </si>
  <si>
    <t>غزوان</t>
  </si>
  <si>
    <t>مروة شعبان</t>
  </si>
  <si>
    <t>مريانا سماره</t>
  </si>
  <si>
    <t>مريانا نصر الدين</t>
  </si>
  <si>
    <t>مريم الشيخ</t>
  </si>
  <si>
    <t>مريم الطويل</t>
  </si>
  <si>
    <t>مريم العرنوس</t>
  </si>
  <si>
    <t>مريم الهبود</t>
  </si>
  <si>
    <t>منار الحسن</t>
  </si>
  <si>
    <t>عبدالغني</t>
  </si>
  <si>
    <t>منار دروبي</t>
  </si>
  <si>
    <t>منار عبدالنبي</t>
  </si>
  <si>
    <t>منار عكيل</t>
  </si>
  <si>
    <t>منتهى الدياب</t>
  </si>
  <si>
    <t>منى اسماعيل</t>
  </si>
  <si>
    <t>منى حمد</t>
  </si>
  <si>
    <t>عنزي</t>
  </si>
  <si>
    <t>منى عبد الحق</t>
  </si>
  <si>
    <t>منى مسلم</t>
  </si>
  <si>
    <t>منيب علي</t>
  </si>
  <si>
    <t>مها مشرف</t>
  </si>
  <si>
    <t>مهران ملحم</t>
  </si>
  <si>
    <t>مهيبه كمال الدين</t>
  </si>
  <si>
    <t>ميرنا الدمشقي</t>
  </si>
  <si>
    <t>ميرنا شعبان</t>
  </si>
  <si>
    <t>غياد</t>
  </si>
  <si>
    <t>ميري ابراهيم</t>
  </si>
  <si>
    <t>ميس اسماعيل</t>
  </si>
  <si>
    <t>نظام</t>
  </si>
  <si>
    <t>ميس الحميدي</t>
  </si>
  <si>
    <t>ميس المقداد</t>
  </si>
  <si>
    <t>نائله جميل</t>
  </si>
  <si>
    <t>ناديا تقلا</t>
  </si>
  <si>
    <t>فراس</t>
  </si>
  <si>
    <t>نادين البكار</t>
  </si>
  <si>
    <t>محمد عصام</t>
  </si>
  <si>
    <t>نادين السيداحمد</t>
  </si>
  <si>
    <t>نادين محمود</t>
  </si>
  <si>
    <t>ناريمان سلمان</t>
  </si>
  <si>
    <t>نبال الداهوك</t>
  </si>
  <si>
    <t>نبال السقا</t>
  </si>
  <si>
    <t>نبيلة عبدالسلام</t>
  </si>
  <si>
    <t>نجلاء صديق</t>
  </si>
  <si>
    <t>نجلاء نجيب</t>
  </si>
  <si>
    <t>نجوى قندح</t>
  </si>
  <si>
    <t>ندى عبد العال</t>
  </si>
  <si>
    <t>نرمين صالحه</t>
  </si>
  <si>
    <t>نسرين البريدي</t>
  </si>
  <si>
    <t>نسرين الحريري</t>
  </si>
  <si>
    <t>نسرين الكردي</t>
  </si>
  <si>
    <t>نسرين ساري</t>
  </si>
  <si>
    <t>عبدالباسط</t>
  </si>
  <si>
    <t>نسرين مسعود</t>
  </si>
  <si>
    <t>نصرالله الحوري</t>
  </si>
  <si>
    <t>نعمى السليمان</t>
  </si>
  <si>
    <t>نغم وهبي</t>
  </si>
  <si>
    <t>نهى الخطيب</t>
  </si>
  <si>
    <t>نهى اللبني</t>
  </si>
  <si>
    <t>محمد سليم</t>
  </si>
  <si>
    <t>نور ابو ليل</t>
  </si>
  <si>
    <t>نور الحمود</t>
  </si>
  <si>
    <t>نور السلطي</t>
  </si>
  <si>
    <t>نور الشركة</t>
  </si>
  <si>
    <t>نور العقيلي</t>
  </si>
  <si>
    <t>نور الكيلاني</t>
  </si>
  <si>
    <t>نور الملحم</t>
  </si>
  <si>
    <t>نور الهدى بكر</t>
  </si>
  <si>
    <t>نور الهدى فيومي</t>
  </si>
  <si>
    <t>نور جنيد</t>
  </si>
  <si>
    <t>نور ديبو</t>
  </si>
  <si>
    <t>نور ذيب</t>
  </si>
  <si>
    <t>نور ركاب</t>
  </si>
  <si>
    <t>نور عطالله</t>
  </si>
  <si>
    <t>نور كنعان</t>
  </si>
  <si>
    <t>نور محمود موسى</t>
  </si>
  <si>
    <t>نور يوسف</t>
  </si>
  <si>
    <t>نورمان عثمان حسن</t>
  </si>
  <si>
    <t>نورهان اليوسف</t>
  </si>
  <si>
    <t>نيفين صمادي</t>
  </si>
  <si>
    <t>هاله مرعي</t>
  </si>
  <si>
    <t>هبة افضيل</t>
  </si>
  <si>
    <t>هبة شعيب</t>
  </si>
  <si>
    <t>محمدسليم</t>
  </si>
  <si>
    <t>هبه الحسني</t>
  </si>
  <si>
    <t>راكان</t>
  </si>
  <si>
    <t>هبه جنبلاط</t>
  </si>
  <si>
    <t>هدى الحلبوني</t>
  </si>
  <si>
    <t>هدى الدراخ</t>
  </si>
  <si>
    <t>ثابت</t>
  </si>
  <si>
    <t>هدى الساعاتي</t>
  </si>
  <si>
    <t>محمدممتاز</t>
  </si>
  <si>
    <t>هدى الصوص</t>
  </si>
  <si>
    <t>هدى عبدالله</t>
  </si>
  <si>
    <t>هدى كيوان</t>
  </si>
  <si>
    <t>هديل الحسين</t>
  </si>
  <si>
    <t>هديل الزعبي</t>
  </si>
  <si>
    <t>هديل نوفل</t>
  </si>
  <si>
    <t>هديه ابوشاهين</t>
  </si>
  <si>
    <t>هلا الابراهيم</t>
  </si>
  <si>
    <t>هلا الخواجه</t>
  </si>
  <si>
    <t>هلا معراوي</t>
  </si>
  <si>
    <t>هلاله الحسيان</t>
  </si>
  <si>
    <t>همسه سلوم</t>
  </si>
  <si>
    <t>هنادي الحلح</t>
  </si>
  <si>
    <t>هيا عرار</t>
  </si>
  <si>
    <t>هيام الحسن</t>
  </si>
  <si>
    <t>هيفاء صقور</t>
  </si>
  <si>
    <t>وئام ابراهيم</t>
  </si>
  <si>
    <t>وئام قسام</t>
  </si>
  <si>
    <t>وجيهة منذر</t>
  </si>
  <si>
    <t>ورده زرزر</t>
  </si>
  <si>
    <t>وسام الحاري</t>
  </si>
  <si>
    <t>وعد الراس</t>
  </si>
  <si>
    <t>وعد مرهج</t>
  </si>
  <si>
    <t>وفاء الشتار</t>
  </si>
  <si>
    <t>وفيقه غزال</t>
  </si>
  <si>
    <t>ولاء التوما البشاره</t>
  </si>
  <si>
    <t>ولاء بكر</t>
  </si>
  <si>
    <t>ولاء سعدي</t>
  </si>
  <si>
    <t>ولاء شريده</t>
  </si>
  <si>
    <t>جعفر</t>
  </si>
  <si>
    <t>ولاء كورشاهين</t>
  </si>
  <si>
    <t>ولاء محمد</t>
  </si>
  <si>
    <t>يارا حمد</t>
  </si>
  <si>
    <t>يارا معروف</t>
  </si>
  <si>
    <t>ياسمين الابراهيم</t>
  </si>
  <si>
    <t>ياسمين خليل</t>
  </si>
  <si>
    <t>ياسمين عزام</t>
  </si>
  <si>
    <t>يسرى قويدر</t>
  </si>
  <si>
    <t>يلدز العواد</t>
  </si>
  <si>
    <t>يمنا شاطر</t>
  </si>
  <si>
    <t>يمنى تللو</t>
  </si>
  <si>
    <t>حنان حسن</t>
  </si>
  <si>
    <t>لما حمدان</t>
  </si>
  <si>
    <t>لجين الشحاف</t>
  </si>
  <si>
    <t>رنيم تللو النشواتي</t>
  </si>
  <si>
    <t>دانية بقدونس</t>
  </si>
  <si>
    <t>ربا النهار</t>
  </si>
  <si>
    <t>لينا سليمان</t>
  </si>
  <si>
    <t>نيرمين سلطان</t>
  </si>
  <si>
    <t>منال عامر</t>
  </si>
  <si>
    <t>جادو</t>
  </si>
  <si>
    <t>ميس الحسين</t>
  </si>
  <si>
    <t>مسعود</t>
  </si>
  <si>
    <t>مضايا عامر</t>
  </si>
  <si>
    <t>ايه ثمينه</t>
  </si>
  <si>
    <t>علا الحافظ</t>
  </si>
  <si>
    <t>دانيا الصفدي</t>
  </si>
  <si>
    <t>مشرف</t>
  </si>
  <si>
    <t>وفاء البسيط</t>
  </si>
  <si>
    <t>بثينة الحمد العلي</t>
  </si>
  <si>
    <t>رؤى قنوع</t>
  </si>
  <si>
    <t>ريما الخالدي</t>
  </si>
  <si>
    <t>احمد بن عيدسعيد</t>
  </si>
  <si>
    <t>سارة صالح</t>
  </si>
  <si>
    <t>فادياالغضة</t>
  </si>
  <si>
    <t>نور كريم</t>
  </si>
  <si>
    <t>بشرى شعلان</t>
  </si>
  <si>
    <t>شيماء النعيم</t>
  </si>
  <si>
    <t>مرح ضاهر</t>
  </si>
  <si>
    <t>منى المنصور</t>
  </si>
  <si>
    <t>ميرفت المعلم</t>
  </si>
  <si>
    <t>نسرين عجيب</t>
  </si>
  <si>
    <t>هبه الشويكي</t>
  </si>
  <si>
    <t>هبه عابدين</t>
  </si>
  <si>
    <t>هناء الاحمد</t>
  </si>
  <si>
    <t>اماني شلش</t>
  </si>
  <si>
    <t>بتول باكير</t>
  </si>
  <si>
    <t>دارين فهد الحناوي</t>
  </si>
  <si>
    <t>رؤى توتونجي</t>
  </si>
  <si>
    <t>محمود شاهر</t>
  </si>
  <si>
    <t>رزان العبدلله</t>
  </si>
  <si>
    <t>بدر</t>
  </si>
  <si>
    <t>غيداء العر</t>
  </si>
  <si>
    <t>كونه الخطاب</t>
  </si>
  <si>
    <t>مارياحداد</t>
  </si>
  <si>
    <t>مرح القاق</t>
  </si>
  <si>
    <t>هلا شحادة</t>
  </si>
  <si>
    <t>هيا دليقان</t>
  </si>
  <si>
    <t>نسرين عيسى</t>
  </si>
  <si>
    <t>اريج باتيته</t>
  </si>
  <si>
    <t>الاء احمد عبدالله</t>
  </si>
  <si>
    <t>الاء خن</t>
  </si>
  <si>
    <t>اماني كفرسوساني</t>
  </si>
  <si>
    <t>برناديت الشيخ</t>
  </si>
  <si>
    <t>تراث حاج غريب</t>
  </si>
  <si>
    <t>حلا حمود</t>
  </si>
  <si>
    <t>دعاء القصبلي</t>
  </si>
  <si>
    <t>دعاء الملك</t>
  </si>
  <si>
    <t>راما الشحادات</t>
  </si>
  <si>
    <t>رزان الخن</t>
  </si>
  <si>
    <t>رغد دمعة</t>
  </si>
  <si>
    <t>محمد نزير</t>
  </si>
  <si>
    <t>رهف حميدان</t>
  </si>
  <si>
    <t>روى خطاب</t>
  </si>
  <si>
    <t>سوسن السرحان</t>
  </si>
  <si>
    <t>صفا ابراهيم</t>
  </si>
  <si>
    <t>صفا الطربوش</t>
  </si>
  <si>
    <t>صفاء عوض</t>
  </si>
  <si>
    <t>غصون ضحيان</t>
  </si>
  <si>
    <t>غوث عربي كاتبي</t>
  </si>
  <si>
    <t>فرح منصور</t>
  </si>
  <si>
    <t>ليلى عتال</t>
  </si>
  <si>
    <t>لينا عبد اللطيف</t>
  </si>
  <si>
    <t>ماتيلدا خيرالله</t>
  </si>
  <si>
    <t>ادوار</t>
  </si>
  <si>
    <t>مجد برهوم</t>
  </si>
  <si>
    <t>مروه عماد</t>
  </si>
  <si>
    <t>مريم الاحمد</t>
  </si>
  <si>
    <t>مريم السوسي</t>
  </si>
  <si>
    <t>نابغه الحبال</t>
  </si>
  <si>
    <t>نسرين وهبة</t>
  </si>
  <si>
    <t>نور الهدى هزاع</t>
  </si>
  <si>
    <t>نورا فطوم</t>
  </si>
  <si>
    <t>نوره نتوف</t>
  </si>
  <si>
    <t>هبه شعبان</t>
  </si>
  <si>
    <t>مأمونه</t>
  </si>
  <si>
    <t>هلا زينو</t>
  </si>
  <si>
    <t>وئام طلب</t>
  </si>
  <si>
    <t>وعد الكركي</t>
  </si>
  <si>
    <t>اية السقال</t>
  </si>
  <si>
    <t>غاده الطير</t>
  </si>
  <si>
    <t>نسرين ديركي</t>
  </si>
  <si>
    <t>اسماء قويدر</t>
  </si>
  <si>
    <t>امال الكيلاني</t>
  </si>
  <si>
    <t>ايات السيد</t>
  </si>
  <si>
    <t>ايةعوض</t>
  </si>
  <si>
    <t>تغريد السمين</t>
  </si>
  <si>
    <t>رؤى الكراد</t>
  </si>
  <si>
    <t>رشا النحلاوي</t>
  </si>
  <si>
    <t>رنيم حجيج</t>
  </si>
  <si>
    <t>روز الاسعد</t>
  </si>
  <si>
    <t>زينب سعدة</t>
  </si>
  <si>
    <t>سهير سنجاب</t>
  </si>
  <si>
    <t>سوزان ماليل</t>
  </si>
  <si>
    <t>كنعان</t>
  </si>
  <si>
    <t>عفراء حمود</t>
  </si>
  <si>
    <t>غصون سنطيحة الشهير بالتيناوي</t>
  </si>
  <si>
    <t>محمد الاحمد</t>
  </si>
  <si>
    <t>نسرين محسنه</t>
  </si>
  <si>
    <t>نور ابو فرح</t>
  </si>
  <si>
    <t>مؤيد</t>
  </si>
  <si>
    <t>نور جبر</t>
  </si>
  <si>
    <t>نور عازار</t>
  </si>
  <si>
    <t>هوزان العبود الحميد</t>
  </si>
  <si>
    <t>ولاء القاعد</t>
  </si>
  <si>
    <t>يسرى زادة</t>
  </si>
  <si>
    <t>ريم مهاوش</t>
  </si>
  <si>
    <t>سمر التقي</t>
  </si>
  <si>
    <t>ابتسام صقر</t>
  </si>
  <si>
    <t>استبرق البرغل</t>
  </si>
  <si>
    <t>الاء سمور</t>
  </si>
  <si>
    <t>الاء عباره</t>
  </si>
  <si>
    <t>محمد بشار</t>
  </si>
  <si>
    <t>امل ادهم</t>
  </si>
  <si>
    <t>اية الحرفوش</t>
  </si>
  <si>
    <t>محمدبشار</t>
  </si>
  <si>
    <t>محمدعامر</t>
  </si>
  <si>
    <t>ربا السقال</t>
  </si>
  <si>
    <t>عبدالحكيم</t>
  </si>
  <si>
    <t>رشا العقله</t>
  </si>
  <si>
    <t>رشا علي</t>
  </si>
  <si>
    <t>رنا صبح</t>
  </si>
  <si>
    <t>أسعد</t>
  </si>
  <si>
    <t>غانم</t>
  </si>
  <si>
    <t>محمدهشام</t>
  </si>
  <si>
    <t>روان قطان</t>
  </si>
  <si>
    <t>رويده طرابلسي</t>
  </si>
  <si>
    <t>ريم الجمعة</t>
  </si>
  <si>
    <t>زينه بابا كرد</t>
  </si>
  <si>
    <t>ساره العتر</t>
  </si>
  <si>
    <t>سماهر ابوحامد</t>
  </si>
  <si>
    <t>شحاده</t>
  </si>
  <si>
    <t>عبد الحكيم</t>
  </si>
  <si>
    <t>صفاء ديوب</t>
  </si>
  <si>
    <t>منار</t>
  </si>
  <si>
    <t>علا الاكتع</t>
  </si>
  <si>
    <t>فرح حبو</t>
  </si>
  <si>
    <t>قمر ابوطالب</t>
  </si>
  <si>
    <t>لبنى عمر</t>
  </si>
  <si>
    <t>عبد العظيم</t>
  </si>
  <si>
    <t>لونا ملص</t>
  </si>
  <si>
    <t>مروه نسب</t>
  </si>
  <si>
    <t>منار عباس</t>
  </si>
  <si>
    <t>ميريام الخوري</t>
  </si>
  <si>
    <t>نسرين العلي</t>
  </si>
  <si>
    <t>محمد سميح</t>
  </si>
  <si>
    <t>ملحم</t>
  </si>
  <si>
    <t>هند حيدر</t>
  </si>
  <si>
    <t>رغد الخواجة</t>
  </si>
  <si>
    <t>نمر</t>
  </si>
  <si>
    <t>تمام</t>
  </si>
  <si>
    <t>تميم</t>
  </si>
  <si>
    <t>مثقال</t>
  </si>
  <si>
    <t>احمدراتب</t>
  </si>
  <si>
    <t>يارا حسن</t>
  </si>
  <si>
    <t>هيام علي</t>
  </si>
  <si>
    <t>كاسر</t>
  </si>
  <si>
    <t>ندى الجهماني</t>
  </si>
  <si>
    <t>سامح</t>
  </si>
  <si>
    <t>مراد</t>
  </si>
  <si>
    <t>زاهر</t>
  </si>
  <si>
    <t>سلام</t>
  </si>
  <si>
    <t>رنا احمد</t>
  </si>
  <si>
    <t>محمدعصام</t>
  </si>
  <si>
    <t>صبري</t>
  </si>
  <si>
    <t>منال الحوراني</t>
  </si>
  <si>
    <t>قمر عبد الرحمن</t>
  </si>
  <si>
    <t>وصال</t>
  </si>
  <si>
    <t>زاهي</t>
  </si>
  <si>
    <t>مدين</t>
  </si>
  <si>
    <t>ليداالملا</t>
  </si>
  <si>
    <t>الشماء الدروبي</t>
  </si>
  <si>
    <t>سهير خيطو</t>
  </si>
  <si>
    <t>نور نصري</t>
  </si>
  <si>
    <t>محمد فواز</t>
  </si>
  <si>
    <t>بهاء كريدي</t>
  </si>
  <si>
    <t>رنا البكور</t>
  </si>
  <si>
    <t>سحر ميهوب</t>
  </si>
  <si>
    <t>صباح حيدر</t>
  </si>
  <si>
    <t>ليال علي</t>
  </si>
  <si>
    <t>نسمه مغربل</t>
  </si>
  <si>
    <t>نسيبة قاسم</t>
  </si>
  <si>
    <t>ثناء عبد الله</t>
  </si>
  <si>
    <t>رزان ابراهيم</t>
  </si>
  <si>
    <t>راسم</t>
  </si>
  <si>
    <t>دانيال</t>
  </si>
  <si>
    <t>س1 - ف1</t>
  </si>
  <si>
    <t>س1 - ف2</t>
  </si>
  <si>
    <t>س2- ف1</t>
  </si>
  <si>
    <t>س2- ف2</t>
  </si>
  <si>
    <t>س3 - ف1</t>
  </si>
  <si>
    <t>س3 - ف2</t>
  </si>
  <si>
    <t>س4 - ف1</t>
  </si>
  <si>
    <t>س4 - ف2</t>
  </si>
  <si>
    <t>ماريا الدخيل</t>
  </si>
  <si>
    <t>مريانا رضوان</t>
  </si>
  <si>
    <t>ايمان رزق</t>
  </si>
  <si>
    <t>مريم شعبان</t>
  </si>
  <si>
    <t>يارا ريمه</t>
  </si>
  <si>
    <t>انجي نعيم</t>
  </si>
  <si>
    <t>حنين الشيخ عمر</t>
  </si>
  <si>
    <t>رهام المحمد</t>
  </si>
  <si>
    <t>روعة حسن</t>
  </si>
  <si>
    <t>محمد عيد</t>
  </si>
  <si>
    <t>لينا خلوف</t>
  </si>
  <si>
    <t>رامح</t>
  </si>
  <si>
    <t>نور سعيد</t>
  </si>
  <si>
    <t>عفيفة العلي الجاسم</t>
  </si>
  <si>
    <t>احمد الشحادات</t>
  </si>
  <si>
    <t>اية دخل الله</t>
  </si>
  <si>
    <t>جما الدين</t>
  </si>
  <si>
    <t>اية عريج</t>
  </si>
  <si>
    <t>رؤى سحار</t>
  </si>
  <si>
    <t>محمد بلال</t>
  </si>
  <si>
    <t>شروق عبد الصمد</t>
  </si>
  <si>
    <t>ماري هلال</t>
  </si>
  <si>
    <t>ليان</t>
  </si>
  <si>
    <t>منى المحمد</t>
  </si>
  <si>
    <t>وفاء السعدي</t>
  </si>
  <si>
    <t>الاء أبوالنور</t>
  </si>
  <si>
    <t>اماني الازهر</t>
  </si>
  <si>
    <t>اية العربيد</t>
  </si>
  <si>
    <t>ايمان الاحمد</t>
  </si>
  <si>
    <t>ايناس الشوا</t>
  </si>
  <si>
    <t>بتول صافي</t>
  </si>
  <si>
    <t>براء اسماعيل</t>
  </si>
  <si>
    <t>برجيت حميدوش</t>
  </si>
  <si>
    <t>بشرى الابطح</t>
  </si>
  <si>
    <t>بشرى الحسين</t>
  </si>
  <si>
    <t>تسنيم عليا</t>
  </si>
  <si>
    <t>تغريد الجاهوش</t>
  </si>
  <si>
    <t>تغريد كوردي</t>
  </si>
  <si>
    <t>حنان حسين</t>
  </si>
  <si>
    <t>رغيد</t>
  </si>
  <si>
    <t>خلود بكري</t>
  </si>
  <si>
    <t>خلود سالم</t>
  </si>
  <si>
    <t>دانا جمعه</t>
  </si>
  <si>
    <t>عبدالعظيم</t>
  </si>
  <si>
    <t>دانا جوديه</t>
  </si>
  <si>
    <t>راما شحاده</t>
  </si>
  <si>
    <t>راما يبرودي</t>
  </si>
  <si>
    <t>ربى شاهين</t>
  </si>
  <si>
    <t>رزان المعروف</t>
  </si>
  <si>
    <t>رغد بدران</t>
  </si>
  <si>
    <t>رقيه الخليل</t>
  </si>
  <si>
    <t>محد الدين</t>
  </si>
  <si>
    <t>رنيم الجمال</t>
  </si>
  <si>
    <t>رنيم بلال</t>
  </si>
  <si>
    <t>رنيم زيدان</t>
  </si>
  <si>
    <t>رنيم سعيد</t>
  </si>
  <si>
    <t>روان النملي</t>
  </si>
  <si>
    <t>زيانا شيخ البساتنة</t>
  </si>
  <si>
    <t>ساره شمس الدين</t>
  </si>
  <si>
    <t>ساره عيسى</t>
  </si>
  <si>
    <t>ساميه المطلق</t>
  </si>
  <si>
    <t>سماح حسين</t>
  </si>
  <si>
    <t>شيماء غلا الحليب</t>
  </si>
  <si>
    <t>صبا الأزروني</t>
  </si>
  <si>
    <t>عبد الرزاق غنيم</t>
  </si>
  <si>
    <t>علا العلاوي</t>
  </si>
  <si>
    <t>غادة قرطومة</t>
  </si>
  <si>
    <t>غزلان الزعبي</t>
  </si>
  <si>
    <t>غفران الطحان</t>
  </si>
  <si>
    <t>لارا عبدو</t>
  </si>
  <si>
    <t>لما النعني</t>
  </si>
  <si>
    <t>لمى الشلي</t>
  </si>
  <si>
    <t>لينا عبد القادر</t>
  </si>
  <si>
    <t>مؤمنه معيكه</t>
  </si>
  <si>
    <t>مازن أبوأحمد</t>
  </si>
  <si>
    <t>محمد قدور</t>
  </si>
  <si>
    <t>مرام عداوس</t>
  </si>
  <si>
    <t>مرح الطاس</t>
  </si>
  <si>
    <t>مروه ابراهيم</t>
  </si>
  <si>
    <t>مروه نصر</t>
  </si>
  <si>
    <t>فتوح</t>
  </si>
  <si>
    <t>مريم ديوب</t>
  </si>
  <si>
    <t>مناف</t>
  </si>
  <si>
    <t>مريم قنبس</t>
  </si>
  <si>
    <t>منتهى مطر</t>
  </si>
  <si>
    <t>منى الشاغوري</t>
  </si>
  <si>
    <t>نسرين الشماط</t>
  </si>
  <si>
    <t>نضال عباده</t>
  </si>
  <si>
    <t>نعمة حبش</t>
  </si>
  <si>
    <t>نوار الرومي</t>
  </si>
  <si>
    <t>نور الملك</t>
  </si>
  <si>
    <t>نور الهدى أبو حوش</t>
  </si>
  <si>
    <t>نورمان نبهان</t>
  </si>
  <si>
    <t>هبا حجازي</t>
  </si>
  <si>
    <t>هبه كليب</t>
  </si>
  <si>
    <t>هلا الشطه</t>
  </si>
  <si>
    <t>محمدخلدون</t>
  </si>
  <si>
    <t>هنادى سحلول</t>
  </si>
  <si>
    <t>هنادي ابو جواد</t>
  </si>
  <si>
    <t>هيام محفوض</t>
  </si>
  <si>
    <t>وعد المصري</t>
  </si>
  <si>
    <t>وفاء سلامة</t>
  </si>
  <si>
    <t>اناس الشيخ</t>
  </si>
  <si>
    <t>سناء</t>
  </si>
  <si>
    <t>احلام زيدلاني</t>
  </si>
  <si>
    <t>راجحه</t>
  </si>
  <si>
    <t>فاطمة</t>
  </si>
  <si>
    <t>وجيها</t>
  </si>
  <si>
    <t>احمد الهنيدي</t>
  </si>
  <si>
    <t>هندية</t>
  </si>
  <si>
    <t>احمد زهره</t>
  </si>
  <si>
    <t>احمد علي</t>
  </si>
  <si>
    <t>دلال</t>
  </si>
  <si>
    <t>اديم العلي</t>
  </si>
  <si>
    <t>نجاح</t>
  </si>
  <si>
    <t>سعاد</t>
  </si>
  <si>
    <t>يسرى</t>
  </si>
  <si>
    <t>روضه</t>
  </si>
  <si>
    <t>بثينه</t>
  </si>
  <si>
    <t>اريج قاضي امين</t>
  </si>
  <si>
    <t>فاديا</t>
  </si>
  <si>
    <t>اسامة المعدني</t>
  </si>
  <si>
    <t>اسامه حيدر</t>
  </si>
  <si>
    <t>حنان</t>
  </si>
  <si>
    <t>اسراء الأحمر</t>
  </si>
  <si>
    <t>اسراء الحشيش</t>
  </si>
  <si>
    <t>نوال</t>
  </si>
  <si>
    <t>اسراء الهلال الخلف</t>
  </si>
  <si>
    <t>غزاله</t>
  </si>
  <si>
    <t>اسماء الغضبان</t>
  </si>
  <si>
    <t>ساميه</t>
  </si>
  <si>
    <t>اسمهان اللطيف</t>
  </si>
  <si>
    <t>الاء الحريري</t>
  </si>
  <si>
    <t>بنان</t>
  </si>
  <si>
    <t>الاء العسكر</t>
  </si>
  <si>
    <t>زريفه</t>
  </si>
  <si>
    <t>الاء العمارين</t>
  </si>
  <si>
    <t>عزيزه</t>
  </si>
  <si>
    <t>الهام</t>
  </si>
  <si>
    <t>الاء كريمه</t>
  </si>
  <si>
    <t>عيشه</t>
  </si>
  <si>
    <t>ليلى</t>
  </si>
  <si>
    <t>الفت السعدعزام</t>
  </si>
  <si>
    <t>الكوثر صالح</t>
  </si>
  <si>
    <t>ناصرالدين</t>
  </si>
  <si>
    <t>هيله</t>
  </si>
  <si>
    <t>حمده</t>
  </si>
  <si>
    <t>بشرى</t>
  </si>
  <si>
    <t>امال النادر</t>
  </si>
  <si>
    <t>عزالدين</t>
  </si>
  <si>
    <t>سميه</t>
  </si>
  <si>
    <t>اماني الخليل</t>
  </si>
  <si>
    <t>فايزه</t>
  </si>
  <si>
    <t>امل التدمري</t>
  </si>
  <si>
    <t>رسميه</t>
  </si>
  <si>
    <t>امنة مرعي</t>
  </si>
  <si>
    <t>علا</t>
  </si>
  <si>
    <t>حمدة</t>
  </si>
  <si>
    <t>سمر</t>
  </si>
  <si>
    <t>ايلاف جمعه</t>
  </si>
  <si>
    <t>نجاه</t>
  </si>
  <si>
    <t>ايمان الحايك</t>
  </si>
  <si>
    <t>ايمان حمود</t>
  </si>
  <si>
    <t>وداد</t>
  </si>
  <si>
    <t>ايناس بغدادي</t>
  </si>
  <si>
    <t>هنادي</t>
  </si>
  <si>
    <t>وفاء</t>
  </si>
  <si>
    <t>هدى</t>
  </si>
  <si>
    <t>سلوى</t>
  </si>
  <si>
    <t>ايهاب الحميد</t>
  </si>
  <si>
    <t>احمدنامي</t>
  </si>
  <si>
    <t>باسمه مرعي</t>
  </si>
  <si>
    <t>بدريه</t>
  </si>
  <si>
    <t>هيام</t>
  </si>
  <si>
    <t>ايمان</t>
  </si>
  <si>
    <t>بسمة الطلب</t>
  </si>
  <si>
    <t>بشرى البليلي</t>
  </si>
  <si>
    <t>منى</t>
  </si>
  <si>
    <t>جهينا</t>
  </si>
  <si>
    <t>بيان قويدر</t>
  </si>
  <si>
    <t>هبه</t>
  </si>
  <si>
    <t>ثراء محفوض</t>
  </si>
  <si>
    <t>كبرياء</t>
  </si>
  <si>
    <t>زهره</t>
  </si>
  <si>
    <t>نبيله</t>
  </si>
  <si>
    <t>عليه</t>
  </si>
  <si>
    <t>جميله محسن</t>
  </si>
  <si>
    <t>جورج فرحة</t>
  </si>
  <si>
    <t>جولي ناصرسلوم</t>
  </si>
  <si>
    <t>سلوم</t>
  </si>
  <si>
    <t>حبابه</t>
  </si>
  <si>
    <t>لطيفه</t>
  </si>
  <si>
    <t>حليمه السحاري</t>
  </si>
  <si>
    <t>حمديه</t>
  </si>
  <si>
    <t>اسما</t>
  </si>
  <si>
    <t>حميدة عرفة السيد</t>
  </si>
  <si>
    <t>ابتسام</t>
  </si>
  <si>
    <t>حياة زيدان</t>
  </si>
  <si>
    <t>خالد الغزالي</t>
  </si>
  <si>
    <t>هيفاء</t>
  </si>
  <si>
    <t>خديجة فاعور</t>
  </si>
  <si>
    <t>ضياء</t>
  </si>
  <si>
    <t>فوزيه</t>
  </si>
  <si>
    <t>داليا عبدالله</t>
  </si>
  <si>
    <t>كريمه</t>
  </si>
  <si>
    <t>سحر</t>
  </si>
  <si>
    <t>منيره</t>
  </si>
  <si>
    <t>ميساء</t>
  </si>
  <si>
    <t>دلال محي الدين</t>
  </si>
  <si>
    <t>دنيا سليمان</t>
  </si>
  <si>
    <t>ديانا أبوجيش</t>
  </si>
  <si>
    <t>صفاء</t>
  </si>
  <si>
    <t>ديما حبيب</t>
  </si>
  <si>
    <t>ديما كنش</t>
  </si>
  <si>
    <t>صالحه</t>
  </si>
  <si>
    <t>هند</t>
  </si>
  <si>
    <t>رائد عقصه</t>
  </si>
  <si>
    <t>محمد أنور</t>
  </si>
  <si>
    <t>عبير</t>
  </si>
  <si>
    <t>رابعه عبدالله</t>
  </si>
  <si>
    <t>خديجه</t>
  </si>
  <si>
    <t>راما بلالي</t>
  </si>
  <si>
    <t>راما سمره</t>
  </si>
  <si>
    <t>رانيه النصار</t>
  </si>
  <si>
    <t>رحيق عيده</t>
  </si>
  <si>
    <t>زريف</t>
  </si>
  <si>
    <t>فتات</t>
  </si>
  <si>
    <t>رزان عبدالصمد</t>
  </si>
  <si>
    <t>ظهيره</t>
  </si>
  <si>
    <t>رشا الرجا</t>
  </si>
  <si>
    <t>خلفه</t>
  </si>
  <si>
    <t>رشا اليتيم</t>
  </si>
  <si>
    <t>رشا خليل</t>
  </si>
  <si>
    <t>رشا رزوق الحموي</t>
  </si>
  <si>
    <t>ثناء</t>
  </si>
  <si>
    <t>غصون</t>
  </si>
  <si>
    <t>رنا الثاني</t>
  </si>
  <si>
    <t>رنا حسين</t>
  </si>
  <si>
    <t>رنده الدرويش</t>
  </si>
  <si>
    <t>باسمه</t>
  </si>
  <si>
    <t>روان عبيد</t>
  </si>
  <si>
    <t>لمياء</t>
  </si>
  <si>
    <t>روضة الخلف</t>
  </si>
  <si>
    <t>راغده</t>
  </si>
  <si>
    <t>رويدة الخلف</t>
  </si>
  <si>
    <t>ريا بدران</t>
  </si>
  <si>
    <t>سميرة</t>
  </si>
  <si>
    <t>ريم الأسعد</t>
  </si>
  <si>
    <t>صبحيه</t>
  </si>
  <si>
    <t>ريم الدريزي</t>
  </si>
  <si>
    <t>نسيما</t>
  </si>
  <si>
    <t>ريما الشماع</t>
  </si>
  <si>
    <t>رائده</t>
  </si>
  <si>
    <t>خوله</t>
  </si>
  <si>
    <t>هناء</t>
  </si>
  <si>
    <t>رولا</t>
  </si>
  <si>
    <t>ساره الشاعر</t>
  </si>
  <si>
    <t>هديه</t>
  </si>
  <si>
    <t>كوثر</t>
  </si>
  <si>
    <t>سحر الحمادة</t>
  </si>
  <si>
    <t>رنده</t>
  </si>
  <si>
    <t>غنى</t>
  </si>
  <si>
    <t>سلام شتات</t>
  </si>
  <si>
    <t>هندا</t>
  </si>
  <si>
    <t>جاكلين</t>
  </si>
  <si>
    <t>سماح الكردي</t>
  </si>
  <si>
    <t>عفيفه</t>
  </si>
  <si>
    <t>فريال</t>
  </si>
  <si>
    <t>سماهر عبدو</t>
  </si>
  <si>
    <t>راغب</t>
  </si>
  <si>
    <t>سمر المصري</t>
  </si>
  <si>
    <t>تغريد</t>
  </si>
  <si>
    <t>سمر دحدوح</t>
  </si>
  <si>
    <t>بشيرة</t>
  </si>
  <si>
    <t>منال</t>
  </si>
  <si>
    <t>سنين رجب</t>
  </si>
  <si>
    <t>سميره</t>
  </si>
  <si>
    <t>سوسن حمود</t>
  </si>
  <si>
    <t>سولاف</t>
  </si>
  <si>
    <t>ناريمان</t>
  </si>
  <si>
    <t>ميسون</t>
  </si>
  <si>
    <t>صفا المصطفى</t>
  </si>
  <si>
    <t>صفاء العبد الغني</t>
  </si>
  <si>
    <t>جيهان</t>
  </si>
  <si>
    <t>طارق العبدالله</t>
  </si>
  <si>
    <t>جهينه</t>
  </si>
  <si>
    <t>طاهر تقلس</t>
  </si>
  <si>
    <t>نوره</t>
  </si>
  <si>
    <t>عبدالرحمن عقيل</t>
  </si>
  <si>
    <t>عبير خليل</t>
  </si>
  <si>
    <t>محمد عطا</t>
  </si>
  <si>
    <t>فلك</t>
  </si>
  <si>
    <t>عزيزه المصري</t>
  </si>
  <si>
    <t>علا يونس</t>
  </si>
  <si>
    <t>لينا</t>
  </si>
  <si>
    <t>غصن المتني</t>
  </si>
  <si>
    <t>غصون ناصيف اسعد</t>
  </si>
  <si>
    <t>غنوه الزبداني</t>
  </si>
  <si>
    <t>غنى صبره</t>
  </si>
  <si>
    <t>ماجده</t>
  </si>
  <si>
    <t>حفيظه</t>
  </si>
  <si>
    <t>يازي</t>
  </si>
  <si>
    <t>فاطمة علي</t>
  </si>
  <si>
    <t>فاطمه الرداوي</t>
  </si>
  <si>
    <t>مؤمنه</t>
  </si>
  <si>
    <t>فاطمه العجاج</t>
  </si>
  <si>
    <t>حميده</t>
  </si>
  <si>
    <t>فاطمه العوده</t>
  </si>
  <si>
    <t>نصره</t>
  </si>
  <si>
    <t>غازيه</t>
  </si>
  <si>
    <t>فاطمه حبيش</t>
  </si>
  <si>
    <t>فاطمه خلف</t>
  </si>
  <si>
    <t>غاليه</t>
  </si>
  <si>
    <t>فاطمه خلوف</t>
  </si>
  <si>
    <t>فاطمه سيف</t>
  </si>
  <si>
    <t>قصي نوفل</t>
  </si>
  <si>
    <t>بديعه</t>
  </si>
  <si>
    <t>كناز الياسين</t>
  </si>
  <si>
    <t>عزيزة</t>
  </si>
  <si>
    <t>انعام</t>
  </si>
  <si>
    <t>رينه</t>
  </si>
  <si>
    <t>لانا السبيناتي</t>
  </si>
  <si>
    <t>لانا فطيمه</t>
  </si>
  <si>
    <t>زبيده</t>
  </si>
  <si>
    <t>مشايخ</t>
  </si>
  <si>
    <t>لما اشمر</t>
  </si>
  <si>
    <t>ملك</t>
  </si>
  <si>
    <t>لميس منصور</t>
  </si>
  <si>
    <t>رغدا</t>
  </si>
  <si>
    <t>عليا</t>
  </si>
  <si>
    <t>مؤمنات</t>
  </si>
  <si>
    <t>سهام</t>
  </si>
  <si>
    <t>لينا الحفري</t>
  </si>
  <si>
    <t>اسيمه</t>
  </si>
  <si>
    <t>لينا الهادي</t>
  </si>
  <si>
    <t>ماريا الهلال</t>
  </si>
  <si>
    <t>حياه</t>
  </si>
  <si>
    <t>رنا</t>
  </si>
  <si>
    <t>مجد الباشا</t>
  </si>
  <si>
    <t>فتون</t>
  </si>
  <si>
    <t>محاسن المقداد</t>
  </si>
  <si>
    <t>فتحيه</t>
  </si>
  <si>
    <t>محمد الجمعه</t>
  </si>
  <si>
    <t>حاجم</t>
  </si>
  <si>
    <t>محمد الدروبي</t>
  </si>
  <si>
    <t>امل</t>
  </si>
  <si>
    <t>محمد الشاقي</t>
  </si>
  <si>
    <t>محمد الشحادات</t>
  </si>
  <si>
    <t>زهريه</t>
  </si>
  <si>
    <t>محمد الشيخ خليل</t>
  </si>
  <si>
    <t>ناديا</t>
  </si>
  <si>
    <t>جواهر</t>
  </si>
  <si>
    <t>محمد عرب اوغلي</t>
  </si>
  <si>
    <t>تهاني</t>
  </si>
  <si>
    <t>مريانا خلوف</t>
  </si>
  <si>
    <t>ميراث</t>
  </si>
  <si>
    <t>فهميه</t>
  </si>
  <si>
    <t>مريم العلي</t>
  </si>
  <si>
    <t>ذابله</t>
  </si>
  <si>
    <t>مريم عيسى</t>
  </si>
  <si>
    <t>منار احمد</t>
  </si>
  <si>
    <t>منال بدران</t>
  </si>
  <si>
    <t>منتهى رشواني</t>
  </si>
  <si>
    <t>مها عوض</t>
  </si>
  <si>
    <t>مياس الاشقر</t>
  </si>
  <si>
    <t>سميحه</t>
  </si>
  <si>
    <t>نداء كنجو</t>
  </si>
  <si>
    <t>ملكه</t>
  </si>
  <si>
    <t>نسرين المصطفى</t>
  </si>
  <si>
    <t>نسرين حلاوة</t>
  </si>
  <si>
    <t>مطيعه</t>
  </si>
  <si>
    <t>نهاد يسين</t>
  </si>
  <si>
    <t>نهله كتابه</t>
  </si>
  <si>
    <t>عواطف</t>
  </si>
  <si>
    <t>نهى حمزه</t>
  </si>
  <si>
    <t>لونا</t>
  </si>
  <si>
    <t>نوار جنيح</t>
  </si>
  <si>
    <t>احمدرياض</t>
  </si>
  <si>
    <t>نور الشعار</t>
  </si>
  <si>
    <t>نور العبدالقادر</t>
  </si>
  <si>
    <t>نور المصري</t>
  </si>
  <si>
    <t>سوزان</t>
  </si>
  <si>
    <t>نور صالحه</t>
  </si>
  <si>
    <t>نورشان ابو ديوب سعيد</t>
  </si>
  <si>
    <t>لقمان</t>
  </si>
  <si>
    <t>محاسن</t>
  </si>
  <si>
    <t>نوف حمرة</t>
  </si>
  <si>
    <t>كحله</t>
  </si>
  <si>
    <t>هاجر التوت</t>
  </si>
  <si>
    <t>هادي الغزالي</t>
  </si>
  <si>
    <t>ازدهار</t>
  </si>
  <si>
    <t>هبه الله خربطلي</t>
  </si>
  <si>
    <t>ديبه</t>
  </si>
  <si>
    <t>اسيا</t>
  </si>
  <si>
    <t>هبه قاروط</t>
  </si>
  <si>
    <t>نبيلة</t>
  </si>
  <si>
    <t>هبه هزبر</t>
  </si>
  <si>
    <t>هدى الحلاق</t>
  </si>
  <si>
    <t>هدى الخليل</t>
  </si>
  <si>
    <t>حوا</t>
  </si>
  <si>
    <t>هلا هوارة</t>
  </si>
  <si>
    <t>سكر</t>
  </si>
  <si>
    <t>همسه الجبر</t>
  </si>
  <si>
    <t>هناء الجمال</t>
  </si>
  <si>
    <t>وصفيه</t>
  </si>
  <si>
    <t>هناء الحلقي</t>
  </si>
  <si>
    <t>هناء الدكاك</t>
  </si>
  <si>
    <t>هناء الملا</t>
  </si>
  <si>
    <t>شاميه</t>
  </si>
  <si>
    <t>هيا العوض</t>
  </si>
  <si>
    <t>هيام عيده</t>
  </si>
  <si>
    <t>ورده ورده</t>
  </si>
  <si>
    <t>رابح</t>
  </si>
  <si>
    <t>وعد شلحاوي</t>
  </si>
  <si>
    <t>وعد عبدو</t>
  </si>
  <si>
    <t>هدله</t>
  </si>
  <si>
    <t>وعد قريشي</t>
  </si>
  <si>
    <t>وفاء خريطة</t>
  </si>
  <si>
    <t>ولاء الكيال</t>
  </si>
  <si>
    <t>انتصار</t>
  </si>
  <si>
    <t>يارا حمادة</t>
  </si>
  <si>
    <t>يارا مسعود</t>
  </si>
  <si>
    <t>هاله</t>
  </si>
  <si>
    <t>ياسمين مطلق</t>
  </si>
  <si>
    <t>ياسمين نخله</t>
  </si>
  <si>
    <t>ريما</t>
  </si>
  <si>
    <t>يثرب موسى</t>
  </si>
  <si>
    <t>يوسف المحاسنه</t>
  </si>
  <si>
    <t>شهيره</t>
  </si>
  <si>
    <t>بتول البني</t>
  </si>
  <si>
    <t>عفت</t>
  </si>
  <si>
    <t>اماني</t>
  </si>
  <si>
    <t>امال</t>
  </si>
  <si>
    <t>حبوس</t>
  </si>
  <si>
    <t>ميادة</t>
  </si>
  <si>
    <t>عفاف</t>
  </si>
  <si>
    <t>فاتن</t>
  </si>
  <si>
    <t>يسرا</t>
  </si>
  <si>
    <t>مي</t>
  </si>
  <si>
    <t>اكتمال</t>
  </si>
  <si>
    <t>نور الهدى</t>
  </si>
  <si>
    <t>فوزية</t>
  </si>
  <si>
    <t>اناس</t>
  </si>
  <si>
    <t>رجاء</t>
  </si>
  <si>
    <t>هديل قرقور</t>
  </si>
  <si>
    <t>خلود</t>
  </si>
  <si>
    <t>ناهد</t>
  </si>
  <si>
    <t>احلام خالد</t>
  </si>
  <si>
    <t>هديل النعيمي</t>
  </si>
  <si>
    <t>روعة الحكيم</t>
  </si>
  <si>
    <t>نزهة نعيسي</t>
  </si>
  <si>
    <t>مقصور</t>
  </si>
  <si>
    <t>روى رقوقي</t>
  </si>
  <si>
    <t>محمد محسن</t>
  </si>
  <si>
    <t>نهله البردان</t>
  </si>
  <si>
    <t>مريم حوتو</t>
  </si>
  <si>
    <t>ضحى لطوف</t>
  </si>
  <si>
    <t>عبير فواز</t>
  </si>
  <si>
    <t>كوثر عبيدي</t>
  </si>
  <si>
    <t>ملك الكيلاني</t>
  </si>
  <si>
    <t>نور الهدى شبارة</t>
  </si>
  <si>
    <t>وسام</t>
  </si>
  <si>
    <t>نور</t>
  </si>
  <si>
    <t>زكية الجمل</t>
  </si>
  <si>
    <t>حلوه</t>
  </si>
  <si>
    <t>شيرين</t>
  </si>
  <si>
    <t>حواء</t>
  </si>
  <si>
    <t>سهيلا</t>
  </si>
  <si>
    <t>رانية</t>
  </si>
  <si>
    <t>نعمه</t>
  </si>
  <si>
    <t>جنان</t>
  </si>
  <si>
    <t>كامله</t>
  </si>
  <si>
    <t>ورده</t>
  </si>
  <si>
    <t>روز</t>
  </si>
  <si>
    <t>خيريه</t>
  </si>
  <si>
    <t>اسماء</t>
  </si>
  <si>
    <t>سلمى</t>
  </si>
  <si>
    <t>قمر</t>
  </si>
  <si>
    <t>فدوى</t>
  </si>
  <si>
    <t>مياده</t>
  </si>
  <si>
    <t>ريمه</t>
  </si>
  <si>
    <t>اكرام</t>
  </si>
  <si>
    <t>مجد</t>
  </si>
  <si>
    <t>نبيها</t>
  </si>
  <si>
    <t>هنا</t>
  </si>
  <si>
    <t>ناهده</t>
  </si>
  <si>
    <t>حياة</t>
  </si>
  <si>
    <t>زهور</t>
  </si>
  <si>
    <t>رزان</t>
  </si>
  <si>
    <t>طليعه</t>
  </si>
  <si>
    <t>اميرة</t>
  </si>
  <si>
    <t>نجاة</t>
  </si>
  <si>
    <t>لميس</t>
  </si>
  <si>
    <t>هاجر</t>
  </si>
  <si>
    <t>سعده</t>
  </si>
  <si>
    <t>هالا</t>
  </si>
  <si>
    <t>لميا</t>
  </si>
  <si>
    <t>امنه</t>
  </si>
  <si>
    <t>رانيا</t>
  </si>
  <si>
    <t>غفران</t>
  </si>
  <si>
    <t>نايفة</t>
  </si>
  <si>
    <t>تركيه</t>
  </si>
  <si>
    <t>محمدحسان</t>
  </si>
  <si>
    <t>اعتدال</t>
  </si>
  <si>
    <t>زهراء</t>
  </si>
  <si>
    <t>مطانس</t>
  </si>
  <si>
    <t>سها</t>
  </si>
  <si>
    <t>منا</t>
  </si>
  <si>
    <t>فريده</t>
  </si>
  <si>
    <t>محمدياسين</t>
  </si>
  <si>
    <t>رقيه</t>
  </si>
  <si>
    <t>منيرة</t>
  </si>
  <si>
    <t>رضيه</t>
  </si>
  <si>
    <t>ماجدا</t>
  </si>
  <si>
    <t>وفيقه</t>
  </si>
  <si>
    <t>نداء</t>
  </si>
  <si>
    <t>عربي</t>
  </si>
  <si>
    <t>رويدا</t>
  </si>
  <si>
    <t>ركان</t>
  </si>
  <si>
    <t>حليمه</t>
  </si>
  <si>
    <t>لميه</t>
  </si>
  <si>
    <t>عفراء سلوم</t>
  </si>
  <si>
    <t>فاطمة الصرصر</t>
  </si>
  <si>
    <t>فاطمة قطراوي</t>
  </si>
  <si>
    <t>افتكار</t>
  </si>
  <si>
    <t>حيات</t>
  </si>
  <si>
    <t>عطاف</t>
  </si>
  <si>
    <t>عنايه</t>
  </si>
  <si>
    <t>بشيره</t>
  </si>
  <si>
    <t>حسناء</t>
  </si>
  <si>
    <t>نهى</t>
  </si>
  <si>
    <t>ثريا</t>
  </si>
  <si>
    <t>فضه</t>
  </si>
  <si>
    <t>نبيهه</t>
  </si>
  <si>
    <t>رسمية</t>
  </si>
  <si>
    <t>محمد باسل</t>
  </si>
  <si>
    <t>جميلة</t>
  </si>
  <si>
    <t>ريم تمرة</t>
  </si>
  <si>
    <t>عفاف ماليل</t>
  </si>
  <si>
    <t>امل جمعة</t>
  </si>
  <si>
    <t>ديمه علي</t>
  </si>
  <si>
    <t>رافت</t>
  </si>
  <si>
    <t>الأولى</t>
  </si>
  <si>
    <t>الثانية</t>
  </si>
  <si>
    <t>الثانية حديث</t>
  </si>
  <si>
    <t>الثالثة</t>
  </si>
  <si>
    <t>الثالثة حديث</t>
  </si>
  <si>
    <t>الرابعة</t>
  </si>
  <si>
    <t>الرابعة حديث</t>
  </si>
  <si>
    <t>فصل أول 2018-2019</t>
  </si>
  <si>
    <t>فصل ثاني 2018-2019</t>
  </si>
  <si>
    <t>فصل أول 2019-2020</t>
  </si>
  <si>
    <t>منقطع</t>
  </si>
  <si>
    <t>علا الثاني</t>
  </si>
  <si>
    <t xml:space="preserve">مصطفى </t>
  </si>
  <si>
    <t xml:space="preserve">محمد </t>
  </si>
  <si>
    <t>نتالي درويش</t>
  </si>
  <si>
    <t>عائشة برنية</t>
  </si>
  <si>
    <t>وفاء محمد</t>
  </si>
  <si>
    <t>شذى غندور</t>
  </si>
  <si>
    <t>رنيم سرور</t>
  </si>
  <si>
    <t>سمر الشالاتي</t>
  </si>
  <si>
    <t>جومانة سليمان</t>
  </si>
  <si>
    <t>يارا سالم</t>
  </si>
  <si>
    <t>بدور ابو رشيد</t>
  </si>
  <si>
    <t>الهام يوسف</t>
  </si>
  <si>
    <t>رسم فصول الانقطاع</t>
  </si>
  <si>
    <t>رسم المقررات</t>
  </si>
  <si>
    <t>ملاحظة: عن كل فصل انقطاع رسم /15000 ل.س/</t>
  </si>
  <si>
    <t>وثيقة وفاة صادرة عن مكتب الشهداء</t>
  </si>
  <si>
    <t>العاملين في وزارة التعليم العالي والمؤسسات والجامعات التابعة لها</t>
  </si>
  <si>
    <t>طابع هلال احمر
25  ل .س</t>
  </si>
  <si>
    <t xml:space="preserve">طابع مالي
 30  ل.س   </t>
  </si>
  <si>
    <t>رسم الانقطاع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</si>
  <si>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</si>
  <si>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</si>
  <si>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</si>
  <si>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kin.ol@hotmail.com
 ويجب أن يكون موضوع الإيميل هو الرقم الإمتحاني للطالب</t>
  </si>
  <si>
    <t>فصل أول 2020-2021</t>
  </si>
  <si>
    <t xml:space="preserve">عبد السلام </t>
  </si>
  <si>
    <t xml:space="preserve">حسين </t>
  </si>
  <si>
    <t xml:space="preserve">ابراهيم </t>
  </si>
  <si>
    <t xml:space="preserve">صالح </t>
  </si>
  <si>
    <t xml:space="preserve">حسام </t>
  </si>
  <si>
    <t xml:space="preserve">احمد </t>
  </si>
  <si>
    <t xml:space="preserve">بسام </t>
  </si>
  <si>
    <t xml:space="preserve">محمود </t>
  </si>
  <si>
    <t>اسماء الخطيب</t>
  </si>
  <si>
    <t>ايمان العسلي</t>
  </si>
  <si>
    <t>باسله هلال</t>
  </si>
  <si>
    <t>بسمه البصله</t>
  </si>
  <si>
    <t>ديما قوجه</t>
  </si>
  <si>
    <t>رهف علبه</t>
  </si>
  <si>
    <t>فرح الجيرودي</t>
  </si>
  <si>
    <t>ليلى سراج</t>
  </si>
  <si>
    <t>منال بركات</t>
  </si>
  <si>
    <t>ميساء العبدالله</t>
  </si>
  <si>
    <t>نسرين الحوري</t>
  </si>
  <si>
    <t>نور المنصور</t>
  </si>
  <si>
    <t>هدى جمعه</t>
  </si>
  <si>
    <t>هنادي زرزور</t>
  </si>
  <si>
    <t>ياسمين رجب</t>
  </si>
  <si>
    <t>راما الشربجي</t>
  </si>
  <si>
    <t xml:space="preserve">فاطمه  بكر </t>
  </si>
  <si>
    <t>احمد محمد</t>
  </si>
  <si>
    <t>اروى المقداد</t>
  </si>
  <si>
    <t>اريج دربل</t>
  </si>
  <si>
    <t>ازدهار الجباعي</t>
  </si>
  <si>
    <t>اجود</t>
  </si>
  <si>
    <t>اسراء القراعزه</t>
  </si>
  <si>
    <t>اسراء حسابا</t>
  </si>
  <si>
    <t>اسراء دبور</t>
  </si>
  <si>
    <t>اسماء الموسى</t>
  </si>
  <si>
    <t>الاء الدخل الله</t>
  </si>
  <si>
    <t>الاء القصار</t>
  </si>
  <si>
    <t>الاء تركيه</t>
  </si>
  <si>
    <t>الاء لافي</t>
  </si>
  <si>
    <t>الاء مهدي</t>
  </si>
  <si>
    <t>الزهراء اللباد</t>
  </si>
  <si>
    <t>الهام الرفاعي</t>
  </si>
  <si>
    <t>الهام النعيمي</t>
  </si>
  <si>
    <t>امال ابو زور</t>
  </si>
  <si>
    <t>اماني هيكل</t>
  </si>
  <si>
    <t>امل احمد</t>
  </si>
  <si>
    <t>امل العابد</t>
  </si>
  <si>
    <t>امل سمان</t>
  </si>
  <si>
    <t>اميره مسلم</t>
  </si>
  <si>
    <t>اميره نقرش</t>
  </si>
  <si>
    <t>انوار حسن</t>
  </si>
  <si>
    <t>انوار شحادات</t>
  </si>
  <si>
    <t>ايات كايد</t>
  </si>
  <si>
    <t>ايمان الشيخ ايوب</t>
  </si>
  <si>
    <t>ايمان رخيص</t>
  </si>
  <si>
    <t>ايمان غانم</t>
  </si>
  <si>
    <t>ايمان كتوب</t>
  </si>
  <si>
    <t>ايناس المغوش</t>
  </si>
  <si>
    <t>ايه ملاك</t>
  </si>
  <si>
    <t>باسمه سلامه</t>
  </si>
  <si>
    <t>بتول الرجب</t>
  </si>
  <si>
    <t>بتول مرعي</t>
  </si>
  <si>
    <t>بثينه الحمصي</t>
  </si>
  <si>
    <t>بثينه درغام</t>
  </si>
  <si>
    <t>بثينه عجيب</t>
  </si>
  <si>
    <t>بثينه علي</t>
  </si>
  <si>
    <t>بخيت العبد الله</t>
  </si>
  <si>
    <t>بدور ادريس</t>
  </si>
  <si>
    <t>براءه مخيبر</t>
  </si>
  <si>
    <t>بسمه صليبه</t>
  </si>
  <si>
    <t>بسمه قوتلي</t>
  </si>
  <si>
    <t>بشرى اللحام</t>
  </si>
  <si>
    <t>بيان عاجي</t>
  </si>
  <si>
    <t>تولين اللبابيدي</t>
  </si>
  <si>
    <t>ثراء الخميس</t>
  </si>
  <si>
    <t>جميلة زعبوط</t>
  </si>
  <si>
    <t>جميله القادري</t>
  </si>
  <si>
    <t>جودي خادم الجامع</t>
  </si>
  <si>
    <t>جودي عقله</t>
  </si>
  <si>
    <t>جوسلين خليل</t>
  </si>
  <si>
    <t>حاجه حمد</t>
  </si>
  <si>
    <t>حلا اسماعيل</t>
  </si>
  <si>
    <t>حنان الحطاب</t>
  </si>
  <si>
    <t>حنان الدكاك</t>
  </si>
  <si>
    <t>خالد المصري</t>
  </si>
  <si>
    <t>ختام سليمان</t>
  </si>
  <si>
    <t>داليه مكيدوش</t>
  </si>
  <si>
    <t>دعاء الرحال</t>
  </si>
  <si>
    <t>دعاء القطب</t>
  </si>
  <si>
    <t>دعاء الملاحي</t>
  </si>
  <si>
    <t>دعاء حموده</t>
  </si>
  <si>
    <t>دعاء مريطة</t>
  </si>
  <si>
    <t>ديانا الاسعد</t>
  </si>
  <si>
    <t>ديانا الاسماعيل</t>
  </si>
  <si>
    <t>ديما ادلبي</t>
  </si>
  <si>
    <t>رؤى المسالمه</t>
  </si>
  <si>
    <t>رؤى اليونس</t>
  </si>
  <si>
    <t>رائده الندى</t>
  </si>
  <si>
    <t>راما الدرويش</t>
  </si>
  <si>
    <t>مجاهد</t>
  </si>
  <si>
    <t>راما بطحيش</t>
  </si>
  <si>
    <t>راما طنطه</t>
  </si>
  <si>
    <t>راما يحيى</t>
  </si>
  <si>
    <t>راميا الحلبي</t>
  </si>
  <si>
    <t>راوية الموعد</t>
  </si>
  <si>
    <t>ربا شلهوم</t>
  </si>
  <si>
    <t>ربى خطاب</t>
  </si>
  <si>
    <t>ربى عبود</t>
  </si>
  <si>
    <t>رزان ريا</t>
  </si>
  <si>
    <t>رسميه مصيبح</t>
  </si>
  <si>
    <t>فلاح</t>
  </si>
  <si>
    <t>رشا سليمان</t>
  </si>
  <si>
    <t>رغد الخزام</t>
  </si>
  <si>
    <t>رغد الضويهر</t>
  </si>
  <si>
    <t>رنا الصواف</t>
  </si>
  <si>
    <t>رنا حميد</t>
  </si>
  <si>
    <t>رنا سيروان</t>
  </si>
  <si>
    <t>محمد رفيق</t>
  </si>
  <si>
    <t>رنا شاشيط</t>
  </si>
  <si>
    <t>رند ابراهيم</t>
  </si>
  <si>
    <t>محرز</t>
  </si>
  <si>
    <t>رهف البيشيني</t>
  </si>
  <si>
    <t>رهف القاسم</t>
  </si>
  <si>
    <t>رهف داوود</t>
  </si>
  <si>
    <t>رهف غالية</t>
  </si>
  <si>
    <t>رهف ملحم</t>
  </si>
  <si>
    <t>روان المحمد</t>
  </si>
  <si>
    <t>روان ايوب</t>
  </si>
  <si>
    <t>روان نوح</t>
  </si>
  <si>
    <t>روعه الرحمون</t>
  </si>
  <si>
    <t>رولا الديوب</t>
  </si>
  <si>
    <t>رولا قباني</t>
  </si>
  <si>
    <t>ريم الحبيب</t>
  </si>
  <si>
    <t>ريم ديب</t>
  </si>
  <si>
    <t>ريم غصن</t>
  </si>
  <si>
    <t>ريم ياسين</t>
  </si>
  <si>
    <t>ريما صوفان</t>
  </si>
  <si>
    <t>زاهره ابراهيم</t>
  </si>
  <si>
    <t>سارة ابو النصر</t>
  </si>
  <si>
    <t>سارة حوراني</t>
  </si>
  <si>
    <t>ساره حسون</t>
  </si>
  <si>
    <t>ساره طنطه</t>
  </si>
  <si>
    <t>سالي الغلاب</t>
  </si>
  <si>
    <t>ساميه العبد</t>
  </si>
  <si>
    <t>سحر ديب</t>
  </si>
  <si>
    <t>سحر سليمان</t>
  </si>
  <si>
    <t>سلام الجاسم</t>
  </si>
  <si>
    <t>سلام العبود</t>
  </si>
  <si>
    <t>سلام قاسم</t>
  </si>
  <si>
    <t>سماح بدر</t>
  </si>
  <si>
    <t>سماهر حماده</t>
  </si>
  <si>
    <t>سماهر محمد</t>
  </si>
  <si>
    <t>سميره بلال</t>
  </si>
  <si>
    <t>سميره دباح الجمل</t>
  </si>
  <si>
    <t>سميه المسلمي</t>
  </si>
  <si>
    <t>سميه عماد</t>
  </si>
  <si>
    <t>سناء خير</t>
  </si>
  <si>
    <t>سها الغصين</t>
  </si>
  <si>
    <t>هزاع</t>
  </si>
  <si>
    <t>سهام سويد</t>
  </si>
  <si>
    <t>سوزان محمد</t>
  </si>
  <si>
    <t>سوسن الراوي</t>
  </si>
  <si>
    <t>سوسن صوان</t>
  </si>
  <si>
    <t>سونام الاسعد</t>
  </si>
  <si>
    <t>شاميه الخطيب</t>
  </si>
  <si>
    <t>شذا العاطي</t>
  </si>
  <si>
    <t>شذى المحاسنه</t>
  </si>
  <si>
    <t>شروق الحامد</t>
  </si>
  <si>
    <t>شروق درويش</t>
  </si>
  <si>
    <t>محمد ضاهد</t>
  </si>
  <si>
    <t>شروق صليبه</t>
  </si>
  <si>
    <t>شريهان الاحمد</t>
  </si>
  <si>
    <t>شفاء الاحمد</t>
  </si>
  <si>
    <t>شمعه الحوران</t>
  </si>
  <si>
    <t>شيرين هنديه</t>
  </si>
  <si>
    <t>صبا شيا</t>
  </si>
  <si>
    <t>إياد</t>
  </si>
  <si>
    <t>صفا الخطيب</t>
  </si>
  <si>
    <t>صفية هلال</t>
  </si>
  <si>
    <t>ضامن اشتي</t>
  </si>
  <si>
    <t>عائدة عيسى</t>
  </si>
  <si>
    <t>عائده جمول</t>
  </si>
  <si>
    <t>عائده محلا</t>
  </si>
  <si>
    <t>عائشة الاغواني</t>
  </si>
  <si>
    <t>عائشة الشافعي</t>
  </si>
  <si>
    <t>عامر ادم</t>
  </si>
  <si>
    <t>عبد الله المحمد</t>
  </si>
  <si>
    <t>عبير البزم</t>
  </si>
  <si>
    <t>عبير العمري</t>
  </si>
  <si>
    <t>عبير القجة</t>
  </si>
  <si>
    <t>عبير القصار</t>
  </si>
  <si>
    <t>عبير سقر</t>
  </si>
  <si>
    <t>عبير شحود</t>
  </si>
  <si>
    <t>عرين الحريري</t>
  </si>
  <si>
    <t>عزه احمد</t>
  </si>
  <si>
    <t>سويد</t>
  </si>
  <si>
    <t>عفراء الصياد</t>
  </si>
  <si>
    <t>علا كعك</t>
  </si>
  <si>
    <t>عليا شحود</t>
  </si>
  <si>
    <t>عيسى الحمدان</t>
  </si>
  <si>
    <t>غاده نصر</t>
  </si>
  <si>
    <t>غفران داغستاني</t>
  </si>
  <si>
    <t>احمد رضا</t>
  </si>
  <si>
    <t>غنوه غبره</t>
  </si>
  <si>
    <t>غنى هاشم</t>
  </si>
  <si>
    <t>غيثاء صالح</t>
  </si>
  <si>
    <t>فائزه اسماعيل</t>
  </si>
  <si>
    <t>فاتن جمول</t>
  </si>
  <si>
    <t>فاتن عبد الهادي</t>
  </si>
  <si>
    <t>فاتن غانم</t>
  </si>
  <si>
    <t>فاتن منصور</t>
  </si>
  <si>
    <t>فاتنه الذهب</t>
  </si>
  <si>
    <t>فاطمة اسحق</t>
  </si>
  <si>
    <t>فاطمة الجلالي</t>
  </si>
  <si>
    <t>فاطمة الدبس</t>
  </si>
  <si>
    <t>فاطمة الزعبي</t>
  </si>
  <si>
    <t>فاطمة برغل</t>
  </si>
  <si>
    <t>فاطمة غنوم</t>
  </si>
  <si>
    <t>فاطمه الجوده</t>
  </si>
  <si>
    <t>فاطمه حماده</t>
  </si>
  <si>
    <t>فاطمه شبيب</t>
  </si>
  <si>
    <t>فاطمه مطاوع</t>
  </si>
  <si>
    <t>عفاش</t>
  </si>
  <si>
    <t>فايزه الموسى</t>
  </si>
  <si>
    <t>فدائيه شرف الدين</t>
  </si>
  <si>
    <t>فرح بلبل</t>
  </si>
  <si>
    <t>فريال الحمد</t>
  </si>
  <si>
    <t>فصل الحسين</t>
  </si>
  <si>
    <t>فواز صقر</t>
  </si>
  <si>
    <t>فيروز عاقل</t>
  </si>
  <si>
    <t>لبنه عبدو</t>
  </si>
  <si>
    <t>لجين منقاش</t>
  </si>
  <si>
    <t>لطيفه محمد الموسى</t>
  </si>
  <si>
    <t>لمى ياسين</t>
  </si>
  <si>
    <t>لميس صافي</t>
  </si>
  <si>
    <t>سميع</t>
  </si>
  <si>
    <t>ليلى الاسدي</t>
  </si>
  <si>
    <t>غاندي</t>
  </si>
  <si>
    <t>لينا الحموي</t>
  </si>
  <si>
    <t>لينا نعمان</t>
  </si>
  <si>
    <t>مؤيد الجناطي</t>
  </si>
  <si>
    <t>مارينيه سركيس</t>
  </si>
  <si>
    <t>فاروجان</t>
  </si>
  <si>
    <t>مايا الحلاق</t>
  </si>
  <si>
    <t>مجد العكام</t>
  </si>
  <si>
    <t>محمد ادريس</t>
  </si>
  <si>
    <t>محمد اسامه الحمادي</t>
  </si>
  <si>
    <t>مرام الحلبي</t>
  </si>
  <si>
    <t>مرام عطايا</t>
  </si>
  <si>
    <t>مرح جاديبه</t>
  </si>
  <si>
    <t>مرح صقر</t>
  </si>
  <si>
    <t>مرح كيوان</t>
  </si>
  <si>
    <t>مروة الكردي</t>
  </si>
  <si>
    <t>مروة عبد الحي</t>
  </si>
  <si>
    <t>مروه القصير</t>
  </si>
  <si>
    <t>مروه حاتم</t>
  </si>
  <si>
    <t>مروه خليفة</t>
  </si>
  <si>
    <t>مروه شيخ الارض</t>
  </si>
  <si>
    <t>مروه صباغ</t>
  </si>
  <si>
    <t>مروه عقله</t>
  </si>
  <si>
    <t>مروه غنيم</t>
  </si>
  <si>
    <t>مروى المزنه</t>
  </si>
  <si>
    <t>مروى بلان</t>
  </si>
  <si>
    <t>مريم سليمان</t>
  </si>
  <si>
    <t>مشاعل الخلف</t>
  </si>
  <si>
    <t>زغير</t>
  </si>
  <si>
    <t>ملاذ طاهر</t>
  </si>
  <si>
    <t>ملاك سيف</t>
  </si>
  <si>
    <t>منال السلمان</t>
  </si>
  <si>
    <t>منال المقداد</t>
  </si>
  <si>
    <t>منال بوعساف</t>
  </si>
  <si>
    <t>منال توتنجي</t>
  </si>
  <si>
    <t>منال رجب</t>
  </si>
  <si>
    <t>منى فرحات</t>
  </si>
  <si>
    <t>مها نصر</t>
  </si>
  <si>
    <t>مياده عتمه</t>
  </si>
  <si>
    <t>شمدين</t>
  </si>
  <si>
    <t>مياده فاضل</t>
  </si>
  <si>
    <t>مياس عيسى</t>
  </si>
  <si>
    <t>ميساء سرور</t>
  </si>
  <si>
    <t>ميسم محمود</t>
  </si>
  <si>
    <t>نادين القنطار</t>
  </si>
  <si>
    <t>نادين ونوس</t>
  </si>
  <si>
    <t>ناهد ملحم</t>
  </si>
  <si>
    <t>نبال نده</t>
  </si>
  <si>
    <t>نجاة شقير</t>
  </si>
  <si>
    <t>نجاه الشيخ عمر</t>
  </si>
  <si>
    <t>نجد خساره</t>
  </si>
  <si>
    <t>نداء خضر</t>
  </si>
  <si>
    <t>راجح</t>
  </si>
  <si>
    <t>نداء وانلي</t>
  </si>
  <si>
    <t>ندى تباب</t>
  </si>
  <si>
    <t>ندى شنان</t>
  </si>
  <si>
    <t>ندى صقر</t>
  </si>
  <si>
    <t>سقر</t>
  </si>
  <si>
    <t>نذيرة علي</t>
  </si>
  <si>
    <t>نرمين العتمي</t>
  </si>
  <si>
    <t>نسرين القاسم</t>
  </si>
  <si>
    <t>نسرين سليمان</t>
  </si>
  <si>
    <t>نغم الاسماعيل</t>
  </si>
  <si>
    <t>نغم البربور</t>
  </si>
  <si>
    <t>نغم مرهج</t>
  </si>
  <si>
    <t>نهله الحسين</t>
  </si>
  <si>
    <t>نهى دويري</t>
  </si>
  <si>
    <t>نور البري</t>
  </si>
  <si>
    <t>نور الهدى البشلاوي</t>
  </si>
  <si>
    <t>نور الهدى طقم</t>
  </si>
  <si>
    <t>نور طالب</t>
  </si>
  <si>
    <t>نور مشخص</t>
  </si>
  <si>
    <t>نورا الجردي</t>
  </si>
  <si>
    <t>نورا سيد</t>
  </si>
  <si>
    <t>نورما ناصيف</t>
  </si>
  <si>
    <t>نوره شريفه</t>
  </si>
  <si>
    <t>نيرمين حمشو</t>
  </si>
  <si>
    <t>نيروز عوض</t>
  </si>
  <si>
    <t>هاديا الخطيب</t>
  </si>
  <si>
    <t>هاديا العبيد</t>
  </si>
  <si>
    <t>احمد رياض</t>
  </si>
  <si>
    <t>هبا شالوحه</t>
  </si>
  <si>
    <t>هبة خليفة</t>
  </si>
  <si>
    <t>هبة مهنا</t>
  </si>
  <si>
    <t>هبه عبله</t>
  </si>
  <si>
    <t>هبه عبود</t>
  </si>
  <si>
    <t>هبه عزي</t>
  </si>
  <si>
    <t>هبه يونس</t>
  </si>
  <si>
    <t>هدايا العبد الله</t>
  </si>
  <si>
    <t>هدى الجاسم</t>
  </si>
  <si>
    <t>هدى الحاج</t>
  </si>
  <si>
    <t>هدى العابر</t>
  </si>
  <si>
    <t>كويدر</t>
  </si>
  <si>
    <t>هدى المنجد اللحام</t>
  </si>
  <si>
    <t>هديل حاج احمد</t>
  </si>
  <si>
    <t>همسه العبد</t>
  </si>
  <si>
    <t>هنا العثمانلي</t>
  </si>
  <si>
    <t>هنا خزمه</t>
  </si>
  <si>
    <t>هناء خليل</t>
  </si>
  <si>
    <t>هنادي الشعراني</t>
  </si>
  <si>
    <t>هيلانه مقلد</t>
  </si>
  <si>
    <t>وئام الحجي</t>
  </si>
  <si>
    <t>وعد الاعور</t>
  </si>
  <si>
    <t>عبد المولا</t>
  </si>
  <si>
    <t>وعد عساف</t>
  </si>
  <si>
    <t>ولاء رعد</t>
  </si>
  <si>
    <t>ولاء سليمان</t>
  </si>
  <si>
    <t>يارا منصور</t>
  </si>
  <si>
    <t>اسراء عيسات</t>
  </si>
  <si>
    <t>بتول محمد</t>
  </si>
  <si>
    <t>سيطة الريشاني</t>
  </si>
  <si>
    <t>فاتن اتمت</t>
  </si>
  <si>
    <t>يارا الباسط</t>
  </si>
  <si>
    <t>وفاء كوكى</t>
  </si>
  <si>
    <t xml:space="preserve">جان وس صوقار </t>
  </si>
  <si>
    <t>ملك الخولي</t>
  </si>
  <si>
    <t>سهاد زكريا</t>
  </si>
  <si>
    <t>وعد بو حسون</t>
  </si>
  <si>
    <t xml:space="preserve">عماد </t>
  </si>
  <si>
    <t>ديانا نعيم</t>
  </si>
  <si>
    <t xml:space="preserve">نزيه </t>
  </si>
  <si>
    <t>ريم الجوابرة</t>
  </si>
  <si>
    <t xml:space="preserve">بشار </t>
  </si>
  <si>
    <t>نور الحلواني</t>
  </si>
  <si>
    <t xml:space="preserve">شريف </t>
  </si>
  <si>
    <t>لين صافيه</t>
  </si>
  <si>
    <t>نبيله سكر</t>
  </si>
  <si>
    <t>نجود اابو حامد</t>
  </si>
  <si>
    <t>نوره الشلبي</t>
  </si>
  <si>
    <t>ياسمين ملقط</t>
  </si>
  <si>
    <t xml:space="preserve">سلمان </t>
  </si>
  <si>
    <t xml:space="preserve">فواز </t>
  </si>
  <si>
    <t>سماح شلحه</t>
  </si>
  <si>
    <t>شيماء درويش</t>
  </si>
  <si>
    <t>مروة توتنجي</t>
  </si>
  <si>
    <t xml:space="preserve">مريم سعدية </t>
  </si>
  <si>
    <t xml:space="preserve">هلا الرفاعي </t>
  </si>
  <si>
    <t>ضرار</t>
  </si>
  <si>
    <t xml:space="preserve">عادل </t>
  </si>
  <si>
    <t xml:space="preserve">عيسى </t>
  </si>
  <si>
    <t xml:space="preserve">صفا عبد الحق </t>
  </si>
  <si>
    <t xml:space="preserve">عدنان </t>
  </si>
  <si>
    <t>ميسم الحصرية</t>
  </si>
  <si>
    <t>هبة الله عبيد</t>
  </si>
  <si>
    <t>رحمه برغلة</t>
  </si>
  <si>
    <t>وداد القنطار</t>
  </si>
  <si>
    <t>عنان</t>
  </si>
  <si>
    <t>منى المعطي</t>
  </si>
  <si>
    <t>نجلاء الحسن</t>
  </si>
  <si>
    <t>تانيا موسى</t>
  </si>
  <si>
    <t>الاء الخطيب</t>
  </si>
  <si>
    <t>الاء كلساني</t>
  </si>
  <si>
    <t>دعاء سليمان</t>
  </si>
  <si>
    <t>ريم الخليل</t>
  </si>
  <si>
    <t xml:space="preserve">فؤاد </t>
  </si>
  <si>
    <t>نسرين نظام</t>
  </si>
  <si>
    <t>اميمة ابو حويج</t>
  </si>
  <si>
    <t>ايات جبر</t>
  </si>
  <si>
    <t>لين دالي</t>
  </si>
  <si>
    <t>دانة الحلبي</t>
  </si>
  <si>
    <t>كنان</t>
  </si>
  <si>
    <t>رحاب خليل</t>
  </si>
  <si>
    <t>رنده علي</t>
  </si>
  <si>
    <t>رهف المصري</t>
  </si>
  <si>
    <t>ميرنا زيد</t>
  </si>
  <si>
    <t>امجد</t>
  </si>
  <si>
    <t>انيسه</t>
  </si>
  <si>
    <t>محمدايمن</t>
  </si>
  <si>
    <t>لينه</t>
  </si>
  <si>
    <t>نجلا</t>
  </si>
  <si>
    <t>اميره</t>
  </si>
  <si>
    <t>زهرية</t>
  </si>
  <si>
    <t>هيلا</t>
  </si>
  <si>
    <t>خالصه</t>
  </si>
  <si>
    <t>ناديه</t>
  </si>
  <si>
    <t>رحاب</t>
  </si>
  <si>
    <t>بدور</t>
  </si>
  <si>
    <t>نجيبه</t>
  </si>
  <si>
    <t>ليلا</t>
  </si>
  <si>
    <t>عدوله</t>
  </si>
  <si>
    <t>رسم تسجيل</t>
  </si>
  <si>
    <t>الفصل الأول من العام الدراسي 2020-2021</t>
  </si>
  <si>
    <t>الرقم الامتحاني</t>
  </si>
  <si>
    <t>الأسم</t>
  </si>
  <si>
    <t>نزهة</t>
  </si>
  <si>
    <t>مسره</t>
  </si>
  <si>
    <t>شهيرة</t>
  </si>
  <si>
    <t>ربيحه</t>
  </si>
  <si>
    <t xml:space="preserve">حسني </t>
  </si>
  <si>
    <t xml:space="preserve">ليندا عدوان </t>
  </si>
  <si>
    <t xml:space="preserve">ملحم </t>
  </si>
  <si>
    <t>سعيده</t>
  </si>
  <si>
    <t>صبحه</t>
  </si>
  <si>
    <t xml:space="preserve">غسان </t>
  </si>
  <si>
    <t>خضرة</t>
  </si>
  <si>
    <t>جميلى</t>
  </si>
  <si>
    <t xml:space="preserve">ربوع سرة </t>
  </si>
  <si>
    <t xml:space="preserve">رشا الحكيم </t>
  </si>
  <si>
    <t xml:space="preserve">خلدون </t>
  </si>
  <si>
    <t xml:space="preserve">سعيد </t>
  </si>
  <si>
    <t>غزه</t>
  </si>
  <si>
    <t>لمى</t>
  </si>
  <si>
    <t>رندا</t>
  </si>
  <si>
    <t>روزات</t>
  </si>
  <si>
    <t xml:space="preserve">منى جاموس </t>
  </si>
  <si>
    <t>نايفه</t>
  </si>
  <si>
    <t>فرنجيه</t>
  </si>
  <si>
    <t>فائقه</t>
  </si>
  <si>
    <t>امبنه</t>
  </si>
  <si>
    <t>شكريه</t>
  </si>
  <si>
    <t>نجيمه</t>
  </si>
  <si>
    <t>وجيهه</t>
  </si>
  <si>
    <t>ميسار</t>
  </si>
  <si>
    <t>دعد</t>
  </si>
  <si>
    <t>كفاء</t>
  </si>
  <si>
    <t>ليالي حطاب</t>
  </si>
  <si>
    <t>مكية</t>
  </si>
  <si>
    <t>نوفلة</t>
  </si>
  <si>
    <t>نبيلا</t>
  </si>
  <si>
    <t>سميعه</t>
  </si>
  <si>
    <t>علياء</t>
  </si>
  <si>
    <t>عائده</t>
  </si>
  <si>
    <t xml:space="preserve">نادر </t>
  </si>
  <si>
    <t xml:space="preserve">اميرة صفيه </t>
  </si>
  <si>
    <t xml:space="preserve">نايف </t>
  </si>
  <si>
    <t xml:space="preserve">محمد زياد </t>
  </si>
  <si>
    <t xml:space="preserve">ثراء محمد </t>
  </si>
  <si>
    <t xml:space="preserve">عزيز </t>
  </si>
  <si>
    <t>شفيعه</t>
  </si>
  <si>
    <t>عاهده</t>
  </si>
  <si>
    <t>خيرات</t>
  </si>
  <si>
    <t>ساجده</t>
  </si>
  <si>
    <t>رندى</t>
  </si>
  <si>
    <t>لطفيه</t>
  </si>
  <si>
    <t>عندليب</t>
  </si>
  <si>
    <t>مقبوله</t>
  </si>
  <si>
    <t xml:space="preserve">ميثاء نجار </t>
  </si>
  <si>
    <t>انصاف</t>
  </si>
  <si>
    <t>نوريه</t>
  </si>
  <si>
    <t>رديعة</t>
  </si>
  <si>
    <t>نجمه</t>
  </si>
  <si>
    <t>منتهى</t>
  </si>
  <si>
    <t>نابغه</t>
  </si>
  <si>
    <t>نديمه</t>
  </si>
  <si>
    <t>امون</t>
  </si>
  <si>
    <t>فدوه</t>
  </si>
  <si>
    <t>سيده</t>
  </si>
  <si>
    <t>موندا</t>
  </si>
  <si>
    <t xml:space="preserve">هبه سويدان </t>
  </si>
  <si>
    <t xml:space="preserve">محمد  </t>
  </si>
  <si>
    <t>مفيدة</t>
  </si>
  <si>
    <t xml:space="preserve">اسراء سلام </t>
  </si>
  <si>
    <t xml:space="preserve">ملك </t>
  </si>
  <si>
    <t xml:space="preserve">اكرم حيدور </t>
  </si>
  <si>
    <t xml:space="preserve">محمد شريف </t>
  </si>
  <si>
    <t xml:space="preserve">ايه المحروس </t>
  </si>
  <si>
    <t xml:space="preserve">ياسين </t>
  </si>
  <si>
    <t>ريندا</t>
  </si>
  <si>
    <t>منيرفا</t>
  </si>
  <si>
    <t xml:space="preserve">بسمه سلوم </t>
  </si>
  <si>
    <t xml:space="preserve">تماره ريشي </t>
  </si>
  <si>
    <t xml:space="preserve">جيهان الحبال </t>
  </si>
  <si>
    <t xml:space="preserve">تيسير </t>
  </si>
  <si>
    <t>نمره</t>
  </si>
  <si>
    <t xml:space="preserve">ختام الذياب </t>
  </si>
  <si>
    <t>جوريه</t>
  </si>
  <si>
    <t xml:space="preserve">عبد اللطيف </t>
  </si>
  <si>
    <t xml:space="preserve">رغد كسيبه </t>
  </si>
  <si>
    <t xml:space="preserve">محمد سالم </t>
  </si>
  <si>
    <t xml:space="preserve">رنا عودة </t>
  </si>
  <si>
    <t>خالده</t>
  </si>
  <si>
    <t xml:space="preserve">رهف زيتون </t>
  </si>
  <si>
    <t>ريم الزعبي</t>
  </si>
  <si>
    <t xml:space="preserve">عصام </t>
  </si>
  <si>
    <t>كروان</t>
  </si>
  <si>
    <t>زينب الخالد</t>
  </si>
  <si>
    <t xml:space="preserve">سمر دقو </t>
  </si>
  <si>
    <t>شهله</t>
  </si>
  <si>
    <t>شاديه</t>
  </si>
  <si>
    <t>نظميه</t>
  </si>
  <si>
    <t xml:space="preserve">شجون بنور </t>
  </si>
  <si>
    <t xml:space="preserve">عبد الله </t>
  </si>
  <si>
    <t xml:space="preserve">صبا سلامة </t>
  </si>
  <si>
    <t>رائدة</t>
  </si>
  <si>
    <t>فاتنه</t>
  </si>
  <si>
    <t xml:space="preserve">عدله الصعيدي </t>
  </si>
  <si>
    <t xml:space="preserve">سيف الدين </t>
  </si>
  <si>
    <t xml:space="preserve">عفاف العشا </t>
  </si>
  <si>
    <t xml:space="preserve">محمدعامر </t>
  </si>
  <si>
    <t xml:space="preserve">علياء الفواخيري </t>
  </si>
  <si>
    <t xml:space="preserve">محمد نجيب </t>
  </si>
  <si>
    <t xml:space="preserve">عهد الشيخ عمر </t>
  </si>
  <si>
    <t xml:space="preserve">ياسر </t>
  </si>
  <si>
    <t xml:space="preserve">غاليه دياب </t>
  </si>
  <si>
    <t xml:space="preserve">غفار نصره </t>
  </si>
  <si>
    <t xml:space="preserve">هيثم </t>
  </si>
  <si>
    <t xml:space="preserve">فاتن مرعي </t>
  </si>
  <si>
    <t xml:space="preserve">فاطمه الشتيوي </t>
  </si>
  <si>
    <t xml:space="preserve">عيد </t>
  </si>
  <si>
    <t xml:space="preserve">سمير </t>
  </si>
  <si>
    <t>اثينا</t>
  </si>
  <si>
    <t xml:space="preserve">كنانه الخطيب </t>
  </si>
  <si>
    <t>فايزة</t>
  </si>
  <si>
    <t xml:space="preserve">أمين </t>
  </si>
  <si>
    <t>خالديه</t>
  </si>
  <si>
    <t xml:space="preserve">لما هيفه </t>
  </si>
  <si>
    <t xml:space="preserve">نورس </t>
  </si>
  <si>
    <t xml:space="preserve">لينا جبارة </t>
  </si>
  <si>
    <t>حلوة</t>
  </si>
  <si>
    <t>رباح</t>
  </si>
  <si>
    <t xml:space="preserve">ماري عمران </t>
  </si>
  <si>
    <t>زهيه</t>
  </si>
  <si>
    <t xml:space="preserve">مروه رسلان </t>
  </si>
  <si>
    <t xml:space="preserve">احسان </t>
  </si>
  <si>
    <t xml:space="preserve">حسن </t>
  </si>
  <si>
    <t>عدلة</t>
  </si>
  <si>
    <t>دكتوريا</t>
  </si>
  <si>
    <t xml:space="preserve">ميسم ابو خير </t>
  </si>
  <si>
    <t xml:space="preserve">عفيف </t>
  </si>
  <si>
    <t>غانيه</t>
  </si>
  <si>
    <t xml:space="preserve">ناديه بدر </t>
  </si>
  <si>
    <t>بندر</t>
  </si>
  <si>
    <t xml:space="preserve">نبيله مكي </t>
  </si>
  <si>
    <t xml:space="preserve">نسرين الحموي </t>
  </si>
  <si>
    <t>عمشه</t>
  </si>
  <si>
    <t xml:space="preserve">رضوان </t>
  </si>
  <si>
    <t xml:space="preserve">نور مريش </t>
  </si>
  <si>
    <t xml:space="preserve">محمد راتب </t>
  </si>
  <si>
    <t>علما</t>
  </si>
  <si>
    <t>هويده</t>
  </si>
  <si>
    <t xml:space="preserve">هديل حسن </t>
  </si>
  <si>
    <t xml:space="preserve">هديل نصر </t>
  </si>
  <si>
    <t xml:space="preserve">حنين </t>
  </si>
  <si>
    <t xml:space="preserve">هديه درويش </t>
  </si>
  <si>
    <t xml:space="preserve">هناء الفارس </t>
  </si>
  <si>
    <t xml:space="preserve">يوسف </t>
  </si>
  <si>
    <t xml:space="preserve">احلام حمودة </t>
  </si>
  <si>
    <t xml:space="preserve">عارف </t>
  </si>
  <si>
    <t xml:space="preserve">اسامة ابو رشدان </t>
  </si>
  <si>
    <t xml:space="preserve">زكريا </t>
  </si>
  <si>
    <t xml:space="preserve">اسيمة عبدالله </t>
  </si>
  <si>
    <t xml:space="preserve">غازي </t>
  </si>
  <si>
    <t xml:space="preserve">الاء عنيز </t>
  </si>
  <si>
    <t xml:space="preserve">الهام سالم </t>
  </si>
  <si>
    <t xml:space="preserve">عزام </t>
  </si>
  <si>
    <t>زاهيه</t>
  </si>
  <si>
    <t xml:space="preserve">امل حسن </t>
  </si>
  <si>
    <t xml:space="preserve">طلال </t>
  </si>
  <si>
    <t xml:space="preserve">امل هواري </t>
  </si>
  <si>
    <t xml:space="preserve">انوار قطيش </t>
  </si>
  <si>
    <t xml:space="preserve">خالد </t>
  </si>
  <si>
    <t xml:space="preserve">مشهور </t>
  </si>
  <si>
    <t xml:space="preserve">ايات محمود اغا </t>
  </si>
  <si>
    <t xml:space="preserve">وليد </t>
  </si>
  <si>
    <t xml:space="preserve">سالم </t>
  </si>
  <si>
    <t xml:space="preserve">ايمان الجنادي </t>
  </si>
  <si>
    <t xml:space="preserve">محمد خير </t>
  </si>
  <si>
    <t>زهيرة</t>
  </si>
  <si>
    <t xml:space="preserve">دارين زرزور </t>
  </si>
  <si>
    <t xml:space="preserve">ماجد </t>
  </si>
  <si>
    <t>جمانا</t>
  </si>
  <si>
    <t xml:space="preserve">دعاء الكيلاني </t>
  </si>
  <si>
    <t xml:space="preserve">عبد القادر </t>
  </si>
  <si>
    <t xml:space="preserve">دلال محب الدين </t>
  </si>
  <si>
    <t xml:space="preserve">ديما طنطه </t>
  </si>
  <si>
    <t xml:space="preserve">نبيل </t>
  </si>
  <si>
    <t xml:space="preserve">رانيا الدهنة </t>
  </si>
  <si>
    <t xml:space="preserve">ربى الزايد </t>
  </si>
  <si>
    <t xml:space="preserve">رغد كامل </t>
  </si>
  <si>
    <t xml:space="preserve">محمد منذر </t>
  </si>
  <si>
    <t xml:space="preserve">رغدة دهمان </t>
  </si>
  <si>
    <t xml:space="preserve">رندة دهمان </t>
  </si>
  <si>
    <t>سهير</t>
  </si>
  <si>
    <t xml:space="preserve">رنيم سرة </t>
  </si>
  <si>
    <t xml:space="preserve">روان المنجد </t>
  </si>
  <si>
    <t xml:space="preserve">محمد عدنان </t>
  </si>
  <si>
    <t>بعثيه</t>
  </si>
  <si>
    <t xml:space="preserve">ريم العلي الخلف </t>
  </si>
  <si>
    <t>فطيم</t>
  </si>
  <si>
    <t xml:space="preserve">ريما عبد السلام </t>
  </si>
  <si>
    <t xml:space="preserve">ريما عمار </t>
  </si>
  <si>
    <t xml:space="preserve">زينب احمد </t>
  </si>
  <si>
    <t xml:space="preserve">عبد العزيز </t>
  </si>
  <si>
    <t xml:space="preserve">سمر عطايا </t>
  </si>
  <si>
    <t xml:space="preserve">شيرين رواس </t>
  </si>
  <si>
    <t xml:space="preserve">محمد قاسم </t>
  </si>
  <si>
    <t xml:space="preserve">صفاء حسين </t>
  </si>
  <si>
    <t>وضحه</t>
  </si>
  <si>
    <t xml:space="preserve">طارق غرز الدين </t>
  </si>
  <si>
    <t xml:space="preserve">ناصر </t>
  </si>
  <si>
    <t>هاديه</t>
  </si>
  <si>
    <t>مفيده</t>
  </si>
  <si>
    <t xml:space="preserve">موفق </t>
  </si>
  <si>
    <t>خيرة</t>
  </si>
  <si>
    <t xml:space="preserve">كارلا حنا </t>
  </si>
  <si>
    <t xml:space="preserve">ميخائيل </t>
  </si>
  <si>
    <t xml:space="preserve">كرستين  دعيبس </t>
  </si>
  <si>
    <t xml:space="preserve">ميشيل </t>
  </si>
  <si>
    <t>نيلي</t>
  </si>
  <si>
    <t xml:space="preserve">لما غانم </t>
  </si>
  <si>
    <t xml:space="preserve">قاسم </t>
  </si>
  <si>
    <t xml:space="preserve">ليال اسمندر </t>
  </si>
  <si>
    <t xml:space="preserve">ليلى منصور </t>
  </si>
  <si>
    <t xml:space="preserve">صبحي </t>
  </si>
  <si>
    <t>هلاله</t>
  </si>
  <si>
    <t xml:space="preserve">مرح مكارم </t>
  </si>
  <si>
    <t xml:space="preserve">كمال </t>
  </si>
  <si>
    <t>ولاده</t>
  </si>
  <si>
    <t xml:space="preserve">مريم الحلبي </t>
  </si>
  <si>
    <t xml:space="preserve">منار قاسم </t>
  </si>
  <si>
    <t xml:space="preserve">مياس نونو </t>
  </si>
  <si>
    <t>ريداح</t>
  </si>
  <si>
    <t xml:space="preserve">ندى فلوح </t>
  </si>
  <si>
    <t xml:space="preserve">مامون </t>
  </si>
  <si>
    <t>كلود</t>
  </si>
  <si>
    <t xml:space="preserve">نرمين المبيض </t>
  </si>
  <si>
    <t xml:space="preserve">نسرين العثمان </t>
  </si>
  <si>
    <t xml:space="preserve">ايمن </t>
  </si>
  <si>
    <t xml:space="preserve">نسرين علي نور </t>
  </si>
  <si>
    <t>كاميليا</t>
  </si>
  <si>
    <t xml:space="preserve">نور الكاسوح </t>
  </si>
  <si>
    <t xml:space="preserve">مطلق </t>
  </si>
  <si>
    <t>خزاعيه</t>
  </si>
  <si>
    <t xml:space="preserve">نور الكردي </t>
  </si>
  <si>
    <t xml:space="preserve">سليم </t>
  </si>
  <si>
    <t xml:space="preserve">نورة قرنفل </t>
  </si>
  <si>
    <t xml:space="preserve">محمد عمر </t>
  </si>
  <si>
    <t xml:space="preserve">هبة جنات </t>
  </si>
  <si>
    <t xml:space="preserve">هبه عبيدة  </t>
  </si>
  <si>
    <t xml:space="preserve">همسه كردية </t>
  </si>
  <si>
    <t xml:space="preserve">ياسمين نعنوس </t>
  </si>
  <si>
    <t>مروة</t>
  </si>
  <si>
    <t xml:space="preserve">يمنى عياش </t>
  </si>
  <si>
    <t>رشا</t>
  </si>
  <si>
    <t>مازنه</t>
  </si>
  <si>
    <t>فرات</t>
  </si>
  <si>
    <t>شفيقه</t>
  </si>
  <si>
    <t>فوزة</t>
  </si>
  <si>
    <t>علياء  خشيني</t>
  </si>
  <si>
    <t>مظفره</t>
  </si>
  <si>
    <t>هوده</t>
  </si>
  <si>
    <t>وسيمه</t>
  </si>
  <si>
    <t>نجلاء</t>
  </si>
  <si>
    <t>فريزة</t>
  </si>
  <si>
    <t>غزالة</t>
  </si>
  <si>
    <t>جهبينا</t>
  </si>
  <si>
    <t>ضمريه</t>
  </si>
  <si>
    <t>روعه</t>
  </si>
  <si>
    <t>رمزيه</t>
  </si>
  <si>
    <t>حسيبه</t>
  </si>
  <si>
    <t>ناجيه</t>
  </si>
  <si>
    <t>فطوم</t>
  </si>
  <si>
    <t>نعيمه</t>
  </si>
  <si>
    <t>فيضه</t>
  </si>
  <si>
    <t>جومانا</t>
  </si>
  <si>
    <t>حوريه</t>
  </si>
  <si>
    <t>ريم</t>
  </si>
  <si>
    <t>منصورة</t>
  </si>
  <si>
    <t>اميمه</t>
  </si>
  <si>
    <t>شيخه</t>
  </si>
  <si>
    <t xml:space="preserve">اسماعيل </t>
  </si>
  <si>
    <t>رئيفه</t>
  </si>
  <si>
    <t>ماري</t>
  </si>
  <si>
    <t>جورجيت</t>
  </si>
  <si>
    <t>مديحه</t>
  </si>
  <si>
    <t>نورا</t>
  </si>
  <si>
    <t>خزنه</t>
  </si>
  <si>
    <t>شريفه</t>
  </si>
  <si>
    <t>عيده</t>
  </si>
  <si>
    <t>جمانه</t>
  </si>
  <si>
    <t>نهله</t>
  </si>
  <si>
    <t xml:space="preserve">نذير </t>
  </si>
  <si>
    <t>دينا</t>
  </si>
  <si>
    <t>ميله</t>
  </si>
  <si>
    <t xml:space="preserve">عماد الدين </t>
  </si>
  <si>
    <t>رابعة</t>
  </si>
  <si>
    <t>شكران</t>
  </si>
  <si>
    <t>اسيه</t>
  </si>
  <si>
    <t>رغده</t>
  </si>
  <si>
    <t>احلام</t>
  </si>
  <si>
    <t>ميرفت</t>
  </si>
  <si>
    <t>سكينه</t>
  </si>
  <si>
    <t>اخلاص</t>
  </si>
  <si>
    <t>نجوى</t>
  </si>
  <si>
    <t>هنيده</t>
  </si>
  <si>
    <t>رانيه</t>
  </si>
  <si>
    <t xml:space="preserve">فايز </t>
  </si>
  <si>
    <t>نادره</t>
  </si>
  <si>
    <t>ساميا</t>
  </si>
  <si>
    <t>ماجدة</t>
  </si>
  <si>
    <t xml:space="preserve">محمد نذير </t>
  </si>
  <si>
    <t>فردوس</t>
  </si>
  <si>
    <t>اسيدا</t>
  </si>
  <si>
    <t>عدله</t>
  </si>
  <si>
    <t xml:space="preserve">سليمان </t>
  </si>
  <si>
    <t>نفيسه</t>
  </si>
  <si>
    <t>فيروز</t>
  </si>
  <si>
    <t>نوفه</t>
  </si>
  <si>
    <t>امتثال</t>
  </si>
  <si>
    <t>ندوة</t>
  </si>
  <si>
    <t>هويدا</t>
  </si>
  <si>
    <t xml:space="preserve">هشام </t>
  </si>
  <si>
    <t>نسيبه</t>
  </si>
  <si>
    <t>عربيه</t>
  </si>
  <si>
    <t xml:space="preserve">يحيى </t>
  </si>
  <si>
    <t xml:space="preserve">جمال </t>
  </si>
  <si>
    <t>سهى</t>
  </si>
  <si>
    <t>ذيبه</t>
  </si>
  <si>
    <t>مرفت</t>
  </si>
  <si>
    <t xml:space="preserve">نزار </t>
  </si>
  <si>
    <t xml:space="preserve">عبد الكريم </t>
  </si>
  <si>
    <t xml:space="preserve">محمد نعيم </t>
  </si>
  <si>
    <t>حسنه</t>
  </si>
  <si>
    <t>سوريا</t>
  </si>
  <si>
    <t xml:space="preserve">محمد ديب </t>
  </si>
  <si>
    <t>ختام</t>
  </si>
  <si>
    <t>فضيلة</t>
  </si>
  <si>
    <t>فيلور</t>
  </si>
  <si>
    <t>اصلاح</t>
  </si>
  <si>
    <t>غرام</t>
  </si>
  <si>
    <t>اقبال</t>
  </si>
  <si>
    <t>زينه</t>
  </si>
  <si>
    <t>دارين</t>
  </si>
  <si>
    <t>غيداء</t>
  </si>
  <si>
    <t>صديقه</t>
  </si>
  <si>
    <t>نهلا</t>
  </si>
  <si>
    <t>روزة</t>
  </si>
  <si>
    <t>حنيفه</t>
  </si>
  <si>
    <t>شما</t>
  </si>
  <si>
    <t>مرح</t>
  </si>
  <si>
    <t>صديقة</t>
  </si>
  <si>
    <t>رتيبه</t>
  </si>
  <si>
    <t>لمعه</t>
  </si>
  <si>
    <t>سهيله</t>
  </si>
  <si>
    <t>بديعة</t>
  </si>
  <si>
    <t>فائده</t>
  </si>
  <si>
    <t>هزار</t>
  </si>
  <si>
    <t>ساره</t>
  </si>
  <si>
    <t>حازيه</t>
  </si>
  <si>
    <t>عبله</t>
  </si>
  <si>
    <t>عطرشان</t>
  </si>
  <si>
    <t>لايقه</t>
  </si>
  <si>
    <t>عسليه</t>
  </si>
  <si>
    <t>نزهه</t>
  </si>
  <si>
    <t>نجميه</t>
  </si>
  <si>
    <t>بهيجه</t>
  </si>
  <si>
    <t>مائده</t>
  </si>
  <si>
    <t>حاجه</t>
  </si>
  <si>
    <t>ميليا</t>
  </si>
  <si>
    <t>منيحه</t>
  </si>
  <si>
    <t>ردينه</t>
  </si>
  <si>
    <t>نزيهه</t>
  </si>
  <si>
    <t>ربيعه</t>
  </si>
  <si>
    <t>اميه</t>
  </si>
  <si>
    <t>بسمه</t>
  </si>
  <si>
    <t>بسينه</t>
  </si>
  <si>
    <t>سوريه</t>
  </si>
  <si>
    <t>نجديه</t>
  </si>
  <si>
    <t>فنديه</t>
  </si>
  <si>
    <t>مثيله</t>
  </si>
  <si>
    <t>فداء خضيرو</t>
  </si>
  <si>
    <t>ميثه</t>
  </si>
  <si>
    <t>يمان</t>
  </si>
  <si>
    <t>راوند</t>
  </si>
  <si>
    <t>صبريه</t>
  </si>
  <si>
    <t>زانه</t>
  </si>
  <si>
    <t>سعديه</t>
  </si>
  <si>
    <t>وهيبه</t>
  </si>
  <si>
    <t>عدلا</t>
  </si>
  <si>
    <t>حربه</t>
  </si>
  <si>
    <t>ابتهاج</t>
  </si>
  <si>
    <t>نظيره</t>
  </si>
  <si>
    <t>جوهرة</t>
  </si>
  <si>
    <t xml:space="preserve">اية نبعة </t>
  </si>
  <si>
    <t>جيانا محفوض</t>
  </si>
  <si>
    <t>هلا</t>
  </si>
  <si>
    <t>هيفا</t>
  </si>
  <si>
    <t>سمره</t>
  </si>
  <si>
    <t xml:space="preserve">نسرين الحلواني </t>
  </si>
  <si>
    <t>حسناء نجار</t>
  </si>
  <si>
    <t>خلود جيرودية</t>
  </si>
  <si>
    <t>خال</t>
  </si>
  <si>
    <t>وضحة</t>
  </si>
  <si>
    <t>رؤى العلي</t>
  </si>
  <si>
    <t xml:space="preserve">افنان قداح </t>
  </si>
  <si>
    <t xml:space="preserve">نظير </t>
  </si>
  <si>
    <t xml:space="preserve">كسار </t>
  </si>
  <si>
    <t>جهيده</t>
  </si>
  <si>
    <t>فطمه</t>
  </si>
  <si>
    <t xml:space="preserve">بتول ايوب </t>
  </si>
  <si>
    <t xml:space="preserve">تيماء قدورة </t>
  </si>
  <si>
    <t xml:space="preserve">منذر </t>
  </si>
  <si>
    <t xml:space="preserve">دانه حمزة </t>
  </si>
  <si>
    <t xml:space="preserve">حمادة </t>
  </si>
  <si>
    <t xml:space="preserve">دعاء الخالد </t>
  </si>
  <si>
    <t xml:space="preserve">ديالا الرفاعي </t>
  </si>
  <si>
    <t xml:space="preserve">راما الاصفر الشهير باللحام </t>
  </si>
  <si>
    <t xml:space="preserve">محمدغزوان </t>
  </si>
  <si>
    <t>رولان</t>
  </si>
  <si>
    <t>نورما</t>
  </si>
  <si>
    <t xml:space="preserve">رغد المبيض </t>
  </si>
  <si>
    <t xml:space="preserve">محمد رياض </t>
  </si>
  <si>
    <t xml:space="preserve">رنا الغندور </t>
  </si>
  <si>
    <t>مهاه</t>
  </si>
  <si>
    <t>غفران  العموري</t>
  </si>
  <si>
    <t xml:space="preserve">فريزه سكروجه </t>
  </si>
  <si>
    <t xml:space="preserve">لما الشويكي </t>
  </si>
  <si>
    <t xml:space="preserve">ليليان ابو سمرة </t>
  </si>
  <si>
    <t>سيلينا</t>
  </si>
  <si>
    <t>هنيه</t>
  </si>
  <si>
    <t>محمد عتيق</t>
  </si>
  <si>
    <t xml:space="preserve">مرح تباب </t>
  </si>
  <si>
    <t xml:space="preserve">مريم الجاسم </t>
  </si>
  <si>
    <t>منال موسى العش</t>
  </si>
  <si>
    <t xml:space="preserve">ابارهيم </t>
  </si>
  <si>
    <t xml:space="preserve">نور الاحمر </t>
  </si>
  <si>
    <t xml:space="preserve">نور الزبداني </t>
  </si>
  <si>
    <t xml:space="preserve">اسراء بكار </t>
  </si>
  <si>
    <t xml:space="preserve">الاء الزيبق </t>
  </si>
  <si>
    <t xml:space="preserve">محمد صبحي </t>
  </si>
  <si>
    <t xml:space="preserve">امال الخلف </t>
  </si>
  <si>
    <t xml:space="preserve">ايفين سلمان </t>
  </si>
  <si>
    <t xml:space="preserve">ايمان قولي </t>
  </si>
  <si>
    <t xml:space="preserve">بتول حمامة </t>
  </si>
  <si>
    <t xml:space="preserve">بيان نجيب الحلاق </t>
  </si>
  <si>
    <t xml:space="preserve">جمانه السعد </t>
  </si>
  <si>
    <t xml:space="preserve">جهان السلقيني </t>
  </si>
  <si>
    <t xml:space="preserve">جولي جيري </t>
  </si>
  <si>
    <t xml:space="preserve">جيسيكا الابرص </t>
  </si>
  <si>
    <t xml:space="preserve">محمد امير </t>
  </si>
  <si>
    <t>فكتوريا</t>
  </si>
  <si>
    <t xml:space="preserve">حازم الشماس </t>
  </si>
  <si>
    <t xml:space="preserve">عقلى </t>
  </si>
  <si>
    <t>وديعه</t>
  </si>
  <si>
    <t xml:space="preserve">حلا حسن </t>
  </si>
  <si>
    <t xml:space="preserve">ختام العقلة </t>
  </si>
  <si>
    <t xml:space="preserve">خلود احمد مراد </t>
  </si>
  <si>
    <t xml:space="preserve">ديما عماد </t>
  </si>
  <si>
    <t>اهيده</t>
  </si>
  <si>
    <t xml:space="preserve">راغدة ايوب  </t>
  </si>
  <si>
    <t xml:space="preserve">فياض </t>
  </si>
  <si>
    <t xml:space="preserve">رغد الحمورة </t>
  </si>
  <si>
    <t xml:space="preserve">رغد الطحان </t>
  </si>
  <si>
    <t xml:space="preserve">رنيم العبسة </t>
  </si>
  <si>
    <t xml:space="preserve">رهام عوض </t>
  </si>
  <si>
    <t xml:space="preserve">رولا السلامة </t>
  </si>
  <si>
    <t xml:space="preserve">ريم الحمدان </t>
  </si>
  <si>
    <t xml:space="preserve">زهرة الدنف </t>
  </si>
  <si>
    <t xml:space="preserve">رشيد </t>
  </si>
  <si>
    <t xml:space="preserve">سهير الدهني </t>
  </si>
  <si>
    <t xml:space="preserve">محمد مازن  </t>
  </si>
  <si>
    <t>نبكيه</t>
  </si>
  <si>
    <t xml:space="preserve">شذى ابو الهوى </t>
  </si>
  <si>
    <t>صبا الشولي الحريري</t>
  </si>
  <si>
    <t>لوريس</t>
  </si>
  <si>
    <t xml:space="preserve">عبير اللحام </t>
  </si>
  <si>
    <t xml:space="preserve">غنى طنطا </t>
  </si>
  <si>
    <t xml:space="preserve">اسامة </t>
  </si>
  <si>
    <t xml:space="preserve">غيداء العبيد </t>
  </si>
  <si>
    <t xml:space="preserve">فرح فوزي </t>
  </si>
  <si>
    <t xml:space="preserve">محمد معتز </t>
  </si>
  <si>
    <t xml:space="preserve">فرح يوسف </t>
  </si>
  <si>
    <t xml:space="preserve">صادر </t>
  </si>
  <si>
    <t>ارتسام</t>
  </si>
  <si>
    <t xml:space="preserve">فطومة مرعي </t>
  </si>
  <si>
    <t>لارا المجاهد</t>
  </si>
  <si>
    <t xml:space="preserve">لمى الطبل </t>
  </si>
  <si>
    <t>محمد صبحي يوسف</t>
  </si>
  <si>
    <t xml:space="preserve">محمود عتمة </t>
  </si>
  <si>
    <t xml:space="preserve">مرام صالح </t>
  </si>
  <si>
    <t>مرح نويلاتي</t>
  </si>
  <si>
    <t>مريم المشوط</t>
  </si>
  <si>
    <t xml:space="preserve">منى الخطيب </t>
  </si>
  <si>
    <t>مهاني</t>
  </si>
  <si>
    <t xml:space="preserve">ميرنا الجابر </t>
  </si>
  <si>
    <t>نجوى مدخنة</t>
  </si>
  <si>
    <t>فرنجية</t>
  </si>
  <si>
    <t xml:space="preserve">نسرين خربوش </t>
  </si>
  <si>
    <t>حتيه</t>
  </si>
  <si>
    <t xml:space="preserve">نضال علي </t>
  </si>
  <si>
    <t xml:space="preserve">نوار الجوابرة </t>
  </si>
  <si>
    <t xml:space="preserve">هبه الكردي </t>
  </si>
  <si>
    <t xml:space="preserve">هدى الزعبي </t>
  </si>
  <si>
    <t xml:space="preserve">هيا الدسيماني </t>
  </si>
  <si>
    <t>ليلى ابو حمدان</t>
  </si>
  <si>
    <t>امل عسلية مبروكة</t>
  </si>
  <si>
    <t>احلام عز الدين</t>
  </si>
  <si>
    <t>اريج ابراهيم</t>
  </si>
  <si>
    <t>اسراءالليل</t>
  </si>
  <si>
    <t xml:space="preserve">اسراء حمدان </t>
  </si>
  <si>
    <t>اسماء ذيب</t>
  </si>
  <si>
    <t>اسماء عثمان</t>
  </si>
  <si>
    <t>الاء الخبي</t>
  </si>
  <si>
    <t>الاء جنيد الصباغ</t>
  </si>
  <si>
    <t>محمد طارق</t>
  </si>
  <si>
    <t>الاء خطاب</t>
  </si>
  <si>
    <t>شعلان</t>
  </si>
  <si>
    <t>الاء شمري</t>
  </si>
  <si>
    <t>الفت زيتون</t>
  </si>
  <si>
    <t>الهام الدالي</t>
  </si>
  <si>
    <t>امال عاشور</t>
  </si>
  <si>
    <t>اماني حمزه</t>
  </si>
  <si>
    <t>اماني حيبا</t>
  </si>
  <si>
    <t>اماني عراط</t>
  </si>
  <si>
    <t>محمدعبدالوهاب</t>
  </si>
  <si>
    <t>امل ابو فرح</t>
  </si>
  <si>
    <t>امل حرب</t>
  </si>
  <si>
    <t>امنة جاموس</t>
  </si>
  <si>
    <t>امنه الخطيب</t>
  </si>
  <si>
    <t>اميره المصطفى</t>
  </si>
  <si>
    <t>انيسه شيخ سليمان</t>
  </si>
  <si>
    <t>ايات غانم</t>
  </si>
  <si>
    <t>ايلاف فهد الدرويش</t>
  </si>
  <si>
    <t>جولا</t>
  </si>
  <si>
    <t>ايه الدقاق</t>
  </si>
  <si>
    <t>بتول الفوال</t>
  </si>
  <si>
    <t>رهان</t>
  </si>
  <si>
    <t>ترفه</t>
  </si>
  <si>
    <t>لحظه</t>
  </si>
  <si>
    <t>بسام الشويخ</t>
  </si>
  <si>
    <t>بشار المحمود</t>
  </si>
  <si>
    <t>بشرى الشويكي</t>
  </si>
  <si>
    <t>بيان البصال</t>
  </si>
  <si>
    <t>بسيمه</t>
  </si>
  <si>
    <t>بيان شيخ الحاره</t>
  </si>
  <si>
    <t>تالا حمد</t>
  </si>
  <si>
    <t>تسنيم الحايك</t>
  </si>
  <si>
    <t>تغريد الرفاعي</t>
  </si>
  <si>
    <t>تقى السعدي</t>
  </si>
  <si>
    <t>تيماء جربوع</t>
  </si>
  <si>
    <t>ثائر الراشد</t>
  </si>
  <si>
    <t>شتيوي</t>
  </si>
  <si>
    <t>ثقه الطويل</t>
  </si>
  <si>
    <t>جوليت حريطوم</t>
  </si>
  <si>
    <t>حبيبـه مسعود</t>
  </si>
  <si>
    <t>حسن الباشا</t>
  </si>
  <si>
    <t>حليمة كنعان</t>
  </si>
  <si>
    <t>حنين مهنا</t>
  </si>
  <si>
    <t>خديجه طماجه</t>
  </si>
  <si>
    <t>خولة سمره</t>
  </si>
  <si>
    <t>دارين الدالاتي</t>
  </si>
  <si>
    <t>دعاء ناصر</t>
  </si>
  <si>
    <t>ديالا عبود</t>
  </si>
  <si>
    <t>رؤى طاطيش</t>
  </si>
  <si>
    <t>رؤى علي أحمد</t>
  </si>
  <si>
    <t>حفيطة</t>
  </si>
  <si>
    <t>رامز البسطي</t>
  </si>
  <si>
    <t>راميا اسعد</t>
  </si>
  <si>
    <t>رانيا محمد</t>
  </si>
  <si>
    <t>رشا الياسين</t>
  </si>
  <si>
    <t>رشا أبو رسلان</t>
  </si>
  <si>
    <t>رغد الحلاق</t>
  </si>
  <si>
    <t>رغداه صقر</t>
  </si>
  <si>
    <t>رنا  عبد الصمد</t>
  </si>
  <si>
    <t>رنا  عيسى</t>
  </si>
  <si>
    <t>رنا بركه</t>
  </si>
  <si>
    <t>رنا كنعان</t>
  </si>
  <si>
    <t>رنيم نصره</t>
  </si>
  <si>
    <t>رهام العفاش</t>
  </si>
  <si>
    <t>رهام يوسف</t>
  </si>
  <si>
    <t>رهف ناصيف</t>
  </si>
  <si>
    <t>رهف نصر</t>
  </si>
  <si>
    <t>روان  حميده</t>
  </si>
  <si>
    <t>روان ابوعابد</t>
  </si>
  <si>
    <t>روان مطامير</t>
  </si>
  <si>
    <t>روانة اليوسف</t>
  </si>
  <si>
    <t>مليحه</t>
  </si>
  <si>
    <t>روشن قلعو</t>
  </si>
  <si>
    <t>روكسانا الصيفي</t>
  </si>
  <si>
    <t>رولا  سوار</t>
  </si>
  <si>
    <t>رولا خليفه</t>
  </si>
  <si>
    <t>ري هلال</t>
  </si>
  <si>
    <t>ريتا حمد</t>
  </si>
  <si>
    <t>ريم بوفاعور</t>
  </si>
  <si>
    <t>ريم ربيع</t>
  </si>
  <si>
    <t>ريمه سلام</t>
  </si>
  <si>
    <t>زكريات الزهوري</t>
  </si>
  <si>
    <t>زكية الخضراء</t>
  </si>
  <si>
    <t>زينب النشار</t>
  </si>
  <si>
    <t>عضون</t>
  </si>
  <si>
    <t>سارا معروف</t>
  </si>
  <si>
    <t>ساره شرف</t>
  </si>
  <si>
    <t>شعيله</t>
  </si>
  <si>
    <t>سحر غصن</t>
  </si>
  <si>
    <t>سلام ضميريه</t>
  </si>
  <si>
    <t>نورسين</t>
  </si>
  <si>
    <t>سلوى الحو</t>
  </si>
  <si>
    <t>سليمه موسى</t>
  </si>
  <si>
    <t>مهاة</t>
  </si>
  <si>
    <t>سمر اسماعيل</t>
  </si>
  <si>
    <t>سمر الحقه</t>
  </si>
  <si>
    <t>سمر صوان</t>
  </si>
  <si>
    <t>محمدفايق</t>
  </si>
  <si>
    <t>سميحه كواكي</t>
  </si>
  <si>
    <t>سناء اباظه</t>
  </si>
  <si>
    <t>سناء الفرا</t>
  </si>
  <si>
    <t>سناء حسن</t>
  </si>
  <si>
    <t>سهام الغزاوي</t>
  </si>
  <si>
    <t>سهر نعمه</t>
  </si>
  <si>
    <t>سهى غنام</t>
  </si>
  <si>
    <t>سيما جنيد الشهير بالصباغ</t>
  </si>
  <si>
    <t>شذى  مرشد</t>
  </si>
  <si>
    <t>شمس الحلبي</t>
  </si>
  <si>
    <t>شمس السليم</t>
  </si>
  <si>
    <t>شيرين تلاوي</t>
  </si>
  <si>
    <t>ضحى حمد</t>
  </si>
  <si>
    <t>عائشه الاحمد</t>
  </si>
  <si>
    <t>وعد</t>
  </si>
  <si>
    <t>عبد الغني البغادي</t>
  </si>
  <si>
    <t>عبد الغني النابلسي</t>
  </si>
  <si>
    <t>عبدالرحمن مارديني</t>
  </si>
  <si>
    <t>عبيده الدياب</t>
  </si>
  <si>
    <t>عبير اسبر</t>
  </si>
  <si>
    <t>عبير نزال</t>
  </si>
  <si>
    <t>عدنان العقيل</t>
  </si>
  <si>
    <t>عطاف حيدر</t>
  </si>
  <si>
    <t>عفراء القاري</t>
  </si>
  <si>
    <t>علا التلاوي</t>
  </si>
  <si>
    <t>عمر الموسى</t>
  </si>
  <si>
    <t>غاده الحموي</t>
  </si>
  <si>
    <t>غدير موسى</t>
  </si>
  <si>
    <t>غفران البوشي</t>
  </si>
  <si>
    <t>غفران معضماني</t>
  </si>
  <si>
    <t>غفران موسى</t>
  </si>
  <si>
    <t>غيثاء احمد</t>
  </si>
  <si>
    <t>فاطمة الجوجو</t>
  </si>
  <si>
    <t>فاطمة القاسم</t>
  </si>
  <si>
    <t>فاطمة طالب</t>
  </si>
  <si>
    <t>فاطمه القرقور</t>
  </si>
  <si>
    <t>فاطمه جوريه</t>
  </si>
  <si>
    <t>فلك المصري</t>
  </si>
  <si>
    <t>فلك سلمون</t>
  </si>
  <si>
    <t>قمر البلخي</t>
  </si>
  <si>
    <t>هاسميك</t>
  </si>
  <si>
    <t>كنده الناصر</t>
  </si>
  <si>
    <t>كوثر عيسى</t>
  </si>
  <si>
    <t>لارا خالد</t>
  </si>
  <si>
    <t>لارى الحرفوش</t>
  </si>
  <si>
    <t>لبنى الدقاق</t>
  </si>
  <si>
    <t>لمى رحمه</t>
  </si>
  <si>
    <t>لولوه الطرابيشي</t>
  </si>
  <si>
    <t>دولات</t>
  </si>
  <si>
    <t>ماريمان زعيتر</t>
  </si>
  <si>
    <t>مانيا الحمد</t>
  </si>
  <si>
    <t>ماهر حسين</t>
  </si>
  <si>
    <t>مايا الملك</t>
  </si>
  <si>
    <t>محمد الصالح المحمد</t>
  </si>
  <si>
    <t>محمد العزام</t>
  </si>
  <si>
    <t>محمد العزو</t>
  </si>
  <si>
    <t>محمد قرقوز</t>
  </si>
  <si>
    <t>محمدعلي نخله</t>
  </si>
  <si>
    <t>محمود اسماعيل</t>
  </si>
  <si>
    <t>رماح</t>
  </si>
  <si>
    <t>مروة بارودي</t>
  </si>
  <si>
    <t>مروة كنعان</t>
  </si>
  <si>
    <t>مريم زحيمان</t>
  </si>
  <si>
    <t>مريم نصر</t>
  </si>
  <si>
    <t xml:space="preserve">اميمة مسرابي </t>
  </si>
  <si>
    <t>معاذ ناصيف</t>
  </si>
  <si>
    <t>ملك محي الدين</t>
  </si>
  <si>
    <t>منار ابوعاصي</t>
  </si>
  <si>
    <t>منار العبوش</t>
  </si>
  <si>
    <t>منار نفاع</t>
  </si>
  <si>
    <t>منى قعود</t>
  </si>
  <si>
    <t>مياده مسعود</t>
  </si>
  <si>
    <t>ميريانا خويص</t>
  </si>
  <si>
    <t xml:space="preserve">جمال الدين </t>
  </si>
  <si>
    <t>ميسون السابق</t>
  </si>
  <si>
    <t>نادين الشقره</t>
  </si>
  <si>
    <t>ناريمان عجاج</t>
  </si>
  <si>
    <t>نجاح الشربجي</t>
  </si>
  <si>
    <t>نجلا درويش</t>
  </si>
  <si>
    <t>ندى الديري</t>
  </si>
  <si>
    <t>ندى حسون</t>
  </si>
  <si>
    <t>نغم البدعيش</t>
  </si>
  <si>
    <t>نغم مشرف</t>
  </si>
  <si>
    <t>نواعم الجهماني</t>
  </si>
  <si>
    <t>نور الدسوقي</t>
  </si>
  <si>
    <t>نور عجلوني</t>
  </si>
  <si>
    <t>محمدمنير</t>
  </si>
  <si>
    <t>نورا الحدبا</t>
  </si>
  <si>
    <t>نورالهدى البين</t>
  </si>
  <si>
    <t>نيران كنعان</t>
  </si>
  <si>
    <t>هاجر خليل</t>
  </si>
  <si>
    <t>هاني الحبش</t>
  </si>
  <si>
    <t>هبا عمار</t>
  </si>
  <si>
    <t>هبة علوان</t>
  </si>
  <si>
    <t>هبه البريدي</t>
  </si>
  <si>
    <t>هبه أبوخير</t>
  </si>
  <si>
    <t>هزار الحوراني</t>
  </si>
  <si>
    <t>كواكب</t>
  </si>
  <si>
    <t>هنا مهباني</t>
  </si>
  <si>
    <t>عبد الدايم</t>
  </si>
  <si>
    <t>هناء الرمحين</t>
  </si>
  <si>
    <t>جوزيف</t>
  </si>
  <si>
    <t>فضيه</t>
  </si>
  <si>
    <t>هند  كوشة</t>
  </si>
  <si>
    <t>هيا البشاره</t>
  </si>
  <si>
    <t>هيا الراغب</t>
  </si>
  <si>
    <t>هيا شحادة</t>
  </si>
  <si>
    <t>هيام عبد الغني</t>
  </si>
  <si>
    <t>فهدي</t>
  </si>
  <si>
    <t>هيفان محفوض</t>
  </si>
  <si>
    <t>وجدان حجازي</t>
  </si>
  <si>
    <t>وفاء الراضي</t>
  </si>
  <si>
    <t>شمه</t>
  </si>
  <si>
    <t>وفاء سليمان</t>
  </si>
  <si>
    <t>انغام</t>
  </si>
  <si>
    <t>ولاء سكاف</t>
  </si>
  <si>
    <t>ولاء هدبة</t>
  </si>
  <si>
    <t>ياسمين العويدات</t>
  </si>
  <si>
    <t>ياسمين كرمان</t>
  </si>
  <si>
    <t>جمعيه</t>
  </si>
  <si>
    <t>يامن نوا</t>
  </si>
  <si>
    <t>يزن مداده</t>
  </si>
  <si>
    <t>يسرى حوراني</t>
  </si>
  <si>
    <t>يوسف دركش</t>
  </si>
  <si>
    <t>عبد الآله</t>
  </si>
  <si>
    <t>يوسف عمر</t>
  </si>
  <si>
    <t>الطيب درويش</t>
  </si>
  <si>
    <t xml:space="preserve">رحاب الصالح </t>
  </si>
  <si>
    <t>يارا  غريب</t>
  </si>
  <si>
    <t>المى فهد الحناوي</t>
  </si>
  <si>
    <t>امونه</t>
  </si>
  <si>
    <t>زهاد</t>
  </si>
  <si>
    <t>فتاه</t>
  </si>
  <si>
    <t>عفيفة</t>
  </si>
  <si>
    <t>روديمه</t>
  </si>
  <si>
    <r>
      <t>سميرا رجب فواز الشهير بشمشم</t>
    </r>
    <r>
      <rPr>
        <sz val="11"/>
        <color indexed="8"/>
        <rFont val="Calibri"/>
        <family val="2"/>
      </rPr>
      <t/>
    </r>
  </si>
  <si>
    <t>علا قسام</t>
  </si>
  <si>
    <t>كرم</t>
  </si>
  <si>
    <t>ربيه</t>
  </si>
  <si>
    <t>ساريه</t>
  </si>
  <si>
    <t>لمى دوابي</t>
  </si>
  <si>
    <t>مالك العنتر</t>
  </si>
  <si>
    <t>مها طه</t>
  </si>
  <si>
    <t>هده</t>
  </si>
  <si>
    <t>سوسان</t>
  </si>
  <si>
    <t xml:space="preserve">صقر </t>
  </si>
  <si>
    <t>احمد العيد</t>
  </si>
  <si>
    <t>مسكيه</t>
  </si>
  <si>
    <t>حجه</t>
  </si>
  <si>
    <t>قطنه</t>
  </si>
  <si>
    <t>هدايه</t>
  </si>
  <si>
    <t>انفصال</t>
  </si>
  <si>
    <t>شذا</t>
  </si>
  <si>
    <t>شتوي</t>
  </si>
  <si>
    <t>عرنه</t>
  </si>
  <si>
    <t>تقلا</t>
  </si>
  <si>
    <t>سليمه</t>
  </si>
  <si>
    <t>فيروزة</t>
  </si>
  <si>
    <t>مياسه</t>
  </si>
  <si>
    <t>ديانا</t>
  </si>
  <si>
    <t>ضميه</t>
  </si>
  <si>
    <t>ريمال</t>
  </si>
  <si>
    <t>اسوم</t>
  </si>
  <si>
    <t>شاهه</t>
  </si>
  <si>
    <t>شمسين</t>
  </si>
  <si>
    <t>رئيقه</t>
  </si>
  <si>
    <t>سميرا</t>
  </si>
  <si>
    <t>ضحيه</t>
  </si>
  <si>
    <t>سينا</t>
  </si>
  <si>
    <t>رهجه</t>
  </si>
  <si>
    <t>بهيره</t>
  </si>
  <si>
    <t>مسعودة</t>
  </si>
  <si>
    <t>صادقة</t>
  </si>
  <si>
    <t>كاتبه</t>
  </si>
  <si>
    <t xml:space="preserve">هبه المقداد </t>
  </si>
  <si>
    <t xml:space="preserve">حنان حسن </t>
  </si>
  <si>
    <t>زهر البان</t>
  </si>
  <si>
    <t>ايتسام العبيد</t>
  </si>
  <si>
    <t>براءه</t>
  </si>
  <si>
    <t>وزيره</t>
  </si>
  <si>
    <t>فليحه</t>
  </si>
  <si>
    <t>امر</t>
  </si>
  <si>
    <t>شهده</t>
  </si>
  <si>
    <t>جيدا</t>
  </si>
  <si>
    <t>اروه</t>
  </si>
  <si>
    <t>مفيضة</t>
  </si>
  <si>
    <t>جماليه</t>
  </si>
  <si>
    <t>روزي</t>
  </si>
  <si>
    <t>تفاحه</t>
  </si>
  <si>
    <t>صافيه</t>
  </si>
  <si>
    <t>بدويه</t>
  </si>
  <si>
    <t>نديله</t>
  </si>
  <si>
    <t>وطينه</t>
  </si>
  <si>
    <t>حبوبه</t>
  </si>
  <si>
    <t>سجيره</t>
  </si>
  <si>
    <t>نيللي</t>
  </si>
  <si>
    <t>كميلا</t>
  </si>
  <si>
    <t>دولا</t>
  </si>
  <si>
    <t>سعاده</t>
  </si>
  <si>
    <t>ريحانه</t>
  </si>
  <si>
    <t>شيمه</t>
  </si>
  <si>
    <t>محروسه</t>
  </si>
  <si>
    <t>جميلي</t>
  </si>
  <si>
    <t>ميري</t>
  </si>
  <si>
    <t>رابحه</t>
  </si>
  <si>
    <t>وكيله</t>
  </si>
  <si>
    <t>سائده</t>
  </si>
  <si>
    <t>جورية</t>
  </si>
  <si>
    <t>زهر الورد</t>
  </si>
  <si>
    <t>سلطاني</t>
  </si>
  <si>
    <t>اروى</t>
  </si>
  <si>
    <t>خدبجه</t>
  </si>
  <si>
    <t>ليميه</t>
  </si>
  <si>
    <t>لين الملحم النمر</t>
  </si>
  <si>
    <t xml:space="preserve"> سميره</t>
  </si>
  <si>
    <t>أدخل الرقم الإمتحاني</t>
  </si>
  <si>
    <t>الثانوية</t>
  </si>
  <si>
    <t>01</t>
  </si>
  <si>
    <t>العربية السورية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</si>
  <si>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</si>
  <si>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</si>
  <si>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</si>
  <si>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</si>
  <si>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</si>
  <si>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</si>
  <si>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العربية الفلسطينية</t>
  </si>
  <si>
    <t>06</t>
  </si>
  <si>
    <t>04</t>
  </si>
  <si>
    <t>الأردنية</t>
  </si>
  <si>
    <t>05</t>
  </si>
  <si>
    <t>محافظة الشهادة</t>
  </si>
  <si>
    <t>اللبنانية</t>
  </si>
  <si>
    <t>العراقية</t>
  </si>
  <si>
    <t>07</t>
  </si>
  <si>
    <t>التونسية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</si>
  <si>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</si>
  <si>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</si>
  <si>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</si>
  <si>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</si>
  <si>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</si>
  <si>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</si>
  <si>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</si>
  <si>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</si>
  <si>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</si>
  <si>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</si>
  <si>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</si>
  <si>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</si>
  <si>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</si>
  <si>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</si>
  <si>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</si>
  <si>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</si>
  <si>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</si>
  <si>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</si>
  <si>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</si>
  <si>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</si>
  <si>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</si>
  <si>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</si>
  <si>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</si>
  <si>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</si>
  <si>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</si>
  <si>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</si>
  <si>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</si>
  <si>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</si>
  <si>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</si>
  <si>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</si>
  <si>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</si>
  <si>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</si>
  <si>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</si>
  <si>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</si>
  <si>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</si>
  <si>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</si>
  <si>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</si>
  <si>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</si>
  <si>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</si>
  <si>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</si>
  <si>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</si>
  <si>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</si>
  <si>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</si>
  <si>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</si>
  <si>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</si>
  <si>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</si>
  <si>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</si>
  <si>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</si>
  <si>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</si>
  <si>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</si>
  <si>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</si>
  <si>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</si>
  <si>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</si>
  <si>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</si>
  <si>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</si>
  <si>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</si>
  <si>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</si>
  <si>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</si>
  <si>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</si>
  <si>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</si>
  <si>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</si>
  <si>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</si>
  <si>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</si>
  <si>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</si>
  <si>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</si>
  <si>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</si>
  <si>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</si>
  <si>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</si>
  <si>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رقم الإيقاف</t>
  </si>
  <si>
    <t>تدوير الرسوم</t>
  </si>
  <si>
    <t>الفصل الثاني من العام الدراسي 2020-2021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</si>
  <si>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</si>
  <si>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</si>
  <si>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</si>
  <si>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</si>
  <si>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</si>
  <si>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</si>
  <si>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</si>
  <si>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</si>
  <si>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</si>
  <si>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</si>
  <si>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</si>
  <si>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</si>
  <si>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</si>
  <si>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</si>
  <si>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</si>
  <si>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</si>
  <si>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</si>
  <si>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</si>
  <si>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</si>
  <si>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إلى المصرف العقاري</t>
  </si>
  <si>
    <t>فنون نسوية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</si>
  <si>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</si>
  <si>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</si>
  <si>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</si>
  <si>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</si>
  <si>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</si>
  <si>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</si>
  <si>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</si>
  <si>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</si>
  <si>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</si>
  <si>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</si>
  <si>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الاستمارة الخاصة بتسجيل طلاب برنامج رياض الأطفال في الفصل الأول للعام الدراسي 2022/2021</t>
  </si>
  <si>
    <t>الرسوم</t>
  </si>
  <si>
    <t>البيانات باللغة الإنكليزية</t>
  </si>
  <si>
    <t>فصول الإنقطاع</t>
  </si>
  <si>
    <t>رسم فصل الانقطاع</t>
  </si>
  <si>
    <t>للتدقيق</t>
  </si>
  <si>
    <t>مستنفذ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</si>
</sst>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10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Sakkal Majalla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sz val="11"/>
      <name val="Sakkal Majalla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sz val="11"/>
      <color rgb="FFFF0000"/>
      <name val="Calibri"/>
      <family val="2"/>
      <charset val="178"/>
      <scheme val="minor"/>
    </font>
    <font>
      <sz val="11"/>
      <color rgb="FFFF0000"/>
      <name val="Sakkal Majalla"/>
    </font>
    <font>
      <sz val="11"/>
      <color rgb="FFFF0000"/>
      <name val="Arial"/>
      <family val="2"/>
      <charset val="178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14"/>
      <name val="Sakkal Majalla"/>
    </font>
    <font>
      <sz val="11"/>
      <color indexed="8"/>
      <name val="Calibri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0"/>
      <name val="Sakkal Majalla"/>
    </font>
    <font>
      <sz val="14"/>
      <color rgb="FFFF0000"/>
      <name val="Sakkal Majalla"/>
    </font>
    <font>
      <b/>
      <sz val="11"/>
      <color rgb="FF002060"/>
      <name val="Arial"/>
      <family val="2"/>
    </font>
    <font>
      <sz val="11"/>
      <color theme="0"/>
      <name val="Calibri"/>
      <family val="2"/>
      <charset val="178"/>
      <scheme val="minor"/>
    </font>
    <font>
      <sz val="9"/>
      <color theme="0"/>
      <name val="Calibri"/>
      <family val="2"/>
      <scheme val="minor"/>
    </font>
    <font>
      <sz val="11"/>
      <color theme="0"/>
      <name val="Arial"/>
      <family val="2"/>
      <charset val="178"/>
    </font>
    <font>
      <b/>
      <sz val="9"/>
      <color theme="0"/>
      <name val="Calibri"/>
      <family val="2"/>
      <scheme val="minor"/>
    </font>
    <font>
      <sz val="11"/>
      <color theme="0"/>
      <name val="Arabic Transparent"/>
      <charset val="17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0"/>
    <xf numFmtId="0" fontId="4" fillId="0" borderId="0"/>
  </cellStyleXfs>
  <cellXfs count="677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16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8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wrapText="1"/>
      <protection locked="0"/>
    </xf>
    <xf numFmtId="0" fontId="13" fillId="0" borderId="0" xfId="0" applyFont="1" applyProtection="1">
      <protection hidden="1"/>
    </xf>
    <xf numFmtId="0" fontId="28" fillId="4" borderId="4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38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2" fillId="0" borderId="42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6" fillId="13" borderId="68" xfId="0" applyFont="1" applyFill="1" applyBorder="1" applyAlignment="1" applyProtection="1">
      <alignment horizontal="center" vertical="center"/>
      <protection hidden="1"/>
    </xf>
    <xf numFmtId="0" fontId="36" fillId="13" borderId="69" xfId="0" applyFont="1" applyFill="1" applyBorder="1" applyAlignment="1" applyProtection="1">
      <alignment horizontal="center" vertical="center"/>
      <protection hidden="1"/>
    </xf>
    <xf numFmtId="14" fontId="36" fillId="13" borderId="69" xfId="0" applyNumberFormat="1" applyFont="1" applyFill="1" applyBorder="1" applyAlignment="1" applyProtection="1">
      <alignment horizontal="center" vertical="center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 shrinkToFit="1"/>
      <protection hidden="1"/>
    </xf>
    <xf numFmtId="0" fontId="3" fillId="0" borderId="65" xfId="0" applyFont="1" applyFill="1" applyBorder="1" applyAlignment="1" applyProtection="1">
      <alignment horizontal="center" vertical="center" shrinkToFit="1"/>
      <protection hidden="1"/>
    </xf>
    <xf numFmtId="0" fontId="25" fillId="0" borderId="65" xfId="0" applyFont="1" applyFill="1" applyBorder="1" applyAlignment="1" applyProtection="1">
      <alignment vertical="center" shrinkToFit="1"/>
      <protection hidden="1"/>
    </xf>
    <xf numFmtId="0" fontId="30" fillId="0" borderId="65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7" fillId="13" borderId="68" xfId="0" applyFont="1" applyFill="1" applyBorder="1" applyAlignment="1" applyProtection="1">
      <alignment horizontal="center" vertical="center"/>
      <protection hidden="1"/>
    </xf>
    <xf numFmtId="0" fontId="37" fillId="13" borderId="69" xfId="0" applyFont="1" applyFill="1" applyBorder="1" applyAlignment="1" applyProtection="1">
      <alignment horizontal="center" vertical="center"/>
      <protection hidden="1"/>
    </xf>
    <xf numFmtId="14" fontId="37" fillId="13" borderId="69" xfId="0" applyNumberFormat="1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9" borderId="20" xfId="0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8" fillId="14" borderId="70" xfId="0" applyFont="1" applyFill="1" applyBorder="1" applyAlignment="1" applyProtection="1">
      <alignment horizontal="center" vertical="center"/>
      <protection hidden="1"/>
    </xf>
    <xf numFmtId="0" fontId="38" fillId="14" borderId="71" xfId="0" applyFont="1" applyFill="1" applyBorder="1" applyAlignment="1" applyProtection="1">
      <alignment horizontal="center" vertical="center"/>
      <protection hidden="1"/>
    </xf>
    <xf numFmtId="14" fontId="38" fillId="14" borderId="71" xfId="0" applyNumberFormat="1" applyFont="1" applyFill="1" applyBorder="1" applyAlignment="1" applyProtection="1">
      <alignment horizontal="center" vertical="center"/>
      <protection hidden="1"/>
    </xf>
    <xf numFmtId="0" fontId="38" fillId="14" borderId="72" xfId="0" applyFont="1" applyFill="1" applyBorder="1" applyAlignment="1" applyProtection="1">
      <alignment horizontal="center" vertical="center"/>
      <protection hidden="1"/>
    </xf>
    <xf numFmtId="0" fontId="30" fillId="4" borderId="87" xfId="0" applyFont="1" applyFill="1" applyBorder="1" applyAlignment="1" applyProtection="1">
      <alignment horizontal="center" vertical="center"/>
      <protection hidden="1"/>
    </xf>
    <xf numFmtId="0" fontId="30" fillId="4" borderId="90" xfId="0" applyFont="1" applyFill="1" applyBorder="1" applyAlignment="1" applyProtection="1">
      <alignment horizontal="center" vertical="center"/>
      <protection hidden="1"/>
    </xf>
    <xf numFmtId="0" fontId="30" fillId="4" borderId="89" xfId="0" applyFont="1" applyFill="1" applyBorder="1" applyAlignment="1" applyProtection="1">
      <alignment horizontal="center" vertical="center" wrapText="1"/>
      <protection hidden="1"/>
    </xf>
    <xf numFmtId="0" fontId="38" fillId="11" borderId="73" xfId="0" applyFont="1" applyFill="1" applyBorder="1" applyAlignment="1" applyProtection="1">
      <alignment horizontal="center" vertical="center"/>
      <protection hidden="1"/>
    </xf>
    <xf numFmtId="0" fontId="38" fillId="11" borderId="71" xfId="0" applyFont="1" applyFill="1" applyBorder="1" applyAlignment="1" applyProtection="1">
      <alignment horizontal="center" vertical="center"/>
      <protection hidden="1"/>
    </xf>
    <xf numFmtId="0" fontId="38" fillId="11" borderId="80" xfId="0" applyFont="1" applyFill="1" applyBorder="1" applyAlignment="1" applyProtection="1">
      <alignment horizontal="center" vertical="center"/>
      <protection hidden="1"/>
    </xf>
    <xf numFmtId="0" fontId="30" fillId="15" borderId="79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29" fillId="0" borderId="44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horizontal="center" vertical="center"/>
      <protection hidden="1"/>
    </xf>
    <xf numFmtId="1" fontId="29" fillId="0" borderId="45" xfId="0" applyNumberFormat="1" applyFont="1" applyFill="1" applyBorder="1" applyAlignment="1" applyProtection="1">
      <alignment horizontal="center" vertical="center"/>
      <protection hidden="1"/>
    </xf>
    <xf numFmtId="0" fontId="30" fillId="0" borderId="43" xfId="0" applyFont="1" applyFill="1" applyBorder="1" applyAlignment="1" applyProtection="1">
      <alignment horizontal="center" vertical="center"/>
      <protection hidden="1"/>
    </xf>
    <xf numFmtId="0" fontId="39" fillId="0" borderId="39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8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6" fillId="3" borderId="99" xfId="0" applyFont="1" applyFill="1" applyBorder="1" applyAlignment="1" applyProtection="1">
      <alignment vertical="center"/>
      <protection hidden="1"/>
    </xf>
    <xf numFmtId="49" fontId="38" fillId="14" borderId="71" xfId="0" applyNumberFormat="1" applyFont="1" applyFill="1" applyBorder="1" applyAlignment="1" applyProtection="1">
      <alignment horizontal="center" vertical="center"/>
      <protection hidden="1"/>
    </xf>
    <xf numFmtId="49" fontId="30" fillId="4" borderId="88" xfId="0" applyNumberFormat="1" applyFont="1" applyFill="1" applyBorder="1" applyAlignment="1" applyProtection="1">
      <alignment horizontal="center" vertical="center"/>
      <protection hidden="1"/>
    </xf>
    <xf numFmtId="14" fontId="29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5" fillId="6" borderId="0" xfId="0" applyFont="1" applyFill="1" applyBorder="1" applyAlignment="1" applyProtection="1">
      <alignment horizontal="center" vertical="center" textRotation="90"/>
      <protection hidden="1"/>
    </xf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65" fillId="21" borderId="105" xfId="1" applyFont="1" applyFill="1" applyBorder="1"/>
    <xf numFmtId="0" fontId="61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1" fillId="0" borderId="0" xfId="1" applyFont="1" applyFill="1" applyAlignment="1"/>
    <xf numFmtId="0" fontId="35" fillId="0" borderId="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0" fillId="5" borderId="129" xfId="0" applyFont="1" applyFill="1" applyBorder="1" applyAlignment="1" applyProtection="1">
      <alignment horizontal="center" vertical="center"/>
      <protection hidden="1"/>
    </xf>
    <xf numFmtId="0" fontId="70" fillId="5" borderId="42" xfId="0" applyFont="1" applyFill="1" applyBorder="1" applyAlignment="1" applyProtection="1">
      <alignment horizontal="center" vertical="center"/>
      <protection hidden="1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70" fillId="5" borderId="34" xfId="0" applyFont="1" applyFill="1" applyBorder="1" applyAlignment="1" applyProtection="1">
      <alignment horizontal="center" vertical="center"/>
      <protection hidden="1"/>
    </xf>
    <xf numFmtId="0" fontId="70" fillId="5" borderId="33" xfId="0" applyFont="1" applyFill="1" applyBorder="1" applyAlignment="1" applyProtection="1">
      <alignment horizontal="center" vertical="center"/>
      <protection hidden="1"/>
    </xf>
    <xf numFmtId="0" fontId="28" fillId="7" borderId="44" xfId="0" applyFont="1" applyFill="1" applyBorder="1" applyAlignment="1" applyProtection="1">
      <alignment horizontal="center" vertical="center"/>
      <protection locked="0" hidden="1"/>
    </xf>
    <xf numFmtId="0" fontId="28" fillId="4" borderId="94" xfId="0" applyFont="1" applyFill="1" applyBorder="1" applyAlignment="1" applyProtection="1">
      <alignment horizontal="center" vertical="center"/>
      <protection hidden="1"/>
    </xf>
    <xf numFmtId="0" fontId="70" fillId="5" borderId="2" xfId="0" applyFont="1" applyFill="1" applyBorder="1" applyAlignment="1" applyProtection="1">
      <alignment horizontal="center" vertical="center"/>
      <protection hidden="1"/>
    </xf>
    <xf numFmtId="0" fontId="28" fillId="4" borderId="131" xfId="0" applyFont="1" applyFill="1" applyBorder="1" applyAlignment="1" applyProtection="1">
      <alignment horizontal="center" vertical="center"/>
      <protection hidden="1"/>
    </xf>
    <xf numFmtId="0" fontId="3" fillId="3" borderId="132" xfId="0" applyFont="1" applyFill="1" applyBorder="1" applyAlignment="1" applyProtection="1">
      <alignment horizontal="center" vertical="center"/>
      <protection hidden="1"/>
    </xf>
    <xf numFmtId="0" fontId="0" fillId="4" borderId="94" xfId="0" applyFont="1" applyFill="1" applyBorder="1" applyAlignment="1" applyProtection="1">
      <alignment horizontal="center" vertical="center"/>
      <protection hidden="1"/>
    </xf>
    <xf numFmtId="0" fontId="0" fillId="4" borderId="131" xfId="0" applyFont="1" applyFill="1" applyBorder="1" applyAlignment="1" applyProtection="1">
      <alignment horizontal="center" vertical="center"/>
      <protection hidden="1"/>
    </xf>
    <xf numFmtId="0" fontId="70" fillId="3" borderId="134" xfId="0" applyFont="1" applyFill="1" applyBorder="1" applyAlignment="1" applyProtection="1">
      <alignment horizontal="center" vertical="center"/>
      <protection hidden="1"/>
    </xf>
    <xf numFmtId="0" fontId="70" fillId="3" borderId="44" xfId="0" applyFont="1" applyFill="1" applyBorder="1" applyAlignment="1" applyProtection="1">
      <alignment horizontal="center" vertical="center"/>
      <protection hidden="1"/>
    </xf>
    <xf numFmtId="0" fontId="70" fillId="5" borderId="135" xfId="0" applyFont="1" applyFill="1" applyBorder="1" applyAlignment="1" applyProtection="1">
      <alignment horizontal="center" vertical="center"/>
      <protection hidden="1"/>
    </xf>
    <xf numFmtId="0" fontId="70" fillId="3" borderId="136" xfId="0" applyFont="1" applyFill="1" applyBorder="1" applyAlignment="1" applyProtection="1">
      <alignment horizontal="center" vertical="center"/>
      <protection hidden="1"/>
    </xf>
    <xf numFmtId="0" fontId="70" fillId="5" borderId="137" xfId="0" applyFont="1" applyFill="1" applyBorder="1" applyAlignment="1" applyProtection="1">
      <alignment horizontal="center" vertical="center"/>
      <protection hidden="1"/>
    </xf>
    <xf numFmtId="0" fontId="70" fillId="3" borderId="18" xfId="0" applyFont="1" applyFill="1" applyBorder="1" applyAlignment="1" applyProtection="1">
      <alignment horizontal="center" vertical="center"/>
      <protection hidden="1"/>
    </xf>
    <xf numFmtId="0" fontId="70" fillId="8" borderId="129" xfId="0" applyFont="1" applyFill="1" applyBorder="1" applyAlignment="1" applyProtection="1">
      <alignment horizontal="center" vertical="center"/>
      <protection hidden="1"/>
    </xf>
    <xf numFmtId="0" fontId="70" fillId="8" borderId="134" xfId="0" applyFont="1" applyFill="1" applyBorder="1" applyAlignment="1" applyProtection="1">
      <alignment horizontal="center" vertical="center"/>
      <protection hidden="1"/>
    </xf>
    <xf numFmtId="0" fontId="38" fillId="8" borderId="0" xfId="0" applyFont="1" applyFill="1" applyBorder="1" applyAlignment="1" applyProtection="1">
      <alignment horizontal="center" vertical="center"/>
      <protection hidden="1"/>
    </xf>
    <xf numFmtId="0" fontId="70" fillId="8" borderId="42" xfId="0" applyFont="1" applyFill="1" applyBorder="1" applyAlignment="1" applyProtection="1">
      <alignment horizontal="center" vertical="center"/>
      <protection hidden="1"/>
    </xf>
    <xf numFmtId="0" fontId="70" fillId="8" borderId="44" xfId="0" applyFont="1" applyFill="1" applyBorder="1" applyAlignment="1" applyProtection="1">
      <alignment horizontal="center" vertical="center"/>
      <protection hidden="1"/>
    </xf>
    <xf numFmtId="0" fontId="35" fillId="8" borderId="0" xfId="0" applyFont="1" applyFill="1" applyBorder="1" applyProtection="1">
      <protection hidden="1"/>
    </xf>
    <xf numFmtId="0" fontId="0" fillId="0" borderId="94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0" fillId="16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51" fillId="2" borderId="34" xfId="0" applyFont="1" applyFill="1" applyBorder="1" applyAlignment="1" applyProtection="1">
      <alignment horizontal="center" vertical="center" shrinkToFit="1"/>
      <protection hidden="1"/>
    </xf>
    <xf numFmtId="0" fontId="34" fillId="2" borderId="11" xfId="0" applyFont="1" applyFill="1" applyBorder="1" applyAlignment="1" applyProtection="1">
      <alignment horizontal="center" vertical="center" shrinkToFit="1"/>
      <protection hidden="1"/>
    </xf>
    <xf numFmtId="0" fontId="34" fillId="2" borderId="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horizontal="center" vertical="center" shrinkToFit="1"/>
      <protection hidden="1"/>
    </xf>
    <xf numFmtId="0" fontId="34" fillId="0" borderId="33" xfId="0" applyFont="1" applyBorder="1" applyAlignment="1" applyProtection="1">
      <alignment horizontal="center" vertical="center" shrinkToFit="1"/>
      <protection hidden="1"/>
    </xf>
    <xf numFmtId="0" fontId="0" fillId="0" borderId="44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 applyProtection="1">
      <alignment horizontal="center" vertical="center" shrinkToFit="1"/>
      <protection hidden="1"/>
    </xf>
    <xf numFmtId="0" fontId="3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shrinkToFit="1"/>
      <protection hidden="1"/>
    </xf>
    <xf numFmtId="0" fontId="35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29" fillId="13" borderId="0" xfId="0" applyFont="1" applyFill="1" applyBorder="1" applyAlignment="1" applyProtection="1">
      <protection hidden="1"/>
    </xf>
    <xf numFmtId="0" fontId="0" fillId="13" borderId="0" xfId="0" applyFill="1" applyAlignment="1" applyProtection="1">
      <protection hidden="1"/>
    </xf>
    <xf numFmtId="0" fontId="25" fillId="0" borderId="0" xfId="0" applyNumberFormat="1" applyFont="1" applyFill="1" applyBorder="1" applyAlignment="1" applyProtection="1">
      <alignment vertical="center" shrinkToFit="1"/>
      <protection hidden="1"/>
    </xf>
    <xf numFmtId="0" fontId="3" fillId="5" borderId="50" xfId="0" applyFont="1" applyFill="1" applyBorder="1" applyAlignment="1" applyProtection="1">
      <alignment horizontal="center" vertical="center" shrinkToFit="1"/>
      <protection hidden="1"/>
    </xf>
    <xf numFmtId="0" fontId="28" fillId="4" borderId="138" xfId="0" applyFont="1" applyFill="1" applyBorder="1" applyAlignment="1" applyProtection="1">
      <alignment horizontal="center" vertical="center"/>
      <protection hidden="1"/>
    </xf>
    <xf numFmtId="0" fontId="28" fillId="4" borderId="39" xfId="0" applyFont="1" applyFill="1" applyBorder="1" applyAlignment="1" applyProtection="1">
      <alignment horizontal="center" vertical="center"/>
      <protection hidden="1"/>
    </xf>
    <xf numFmtId="0" fontId="28" fillId="4" borderId="139" xfId="0" applyFont="1" applyFill="1" applyBorder="1" applyAlignment="1" applyProtection="1">
      <alignment horizontal="center" vertical="center"/>
      <protection hidden="1"/>
    </xf>
    <xf numFmtId="0" fontId="54" fillId="0" borderId="31" xfId="0" applyFont="1" applyFill="1" applyBorder="1" applyAlignment="1" applyProtection="1">
      <alignment vertical="center"/>
      <protection hidden="1"/>
    </xf>
    <xf numFmtId="0" fontId="54" fillId="0" borderId="32" xfId="0" applyFont="1" applyFill="1" applyBorder="1" applyAlignment="1" applyProtection="1">
      <alignment vertical="center"/>
      <protection hidden="1"/>
    </xf>
    <xf numFmtId="0" fontId="28" fillId="4" borderId="52" xfId="0" applyFont="1" applyFill="1" applyBorder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5" fillId="0" borderId="0" xfId="0" applyFont="1"/>
    <xf numFmtId="0" fontId="77" fillId="0" borderId="0" xfId="0" applyFont="1" applyAlignment="1">
      <alignment horizontal="center" vertical="center" readingOrder="2"/>
    </xf>
    <xf numFmtId="0" fontId="75" fillId="0" borderId="0" xfId="0" applyFont="1" applyAlignment="1">
      <alignment horizontal="center" vertical="center" readingOrder="2"/>
    </xf>
    <xf numFmtId="0" fontId="77" fillId="0" borderId="0" xfId="1" applyFont="1" applyFill="1" applyBorder="1" applyAlignment="1" applyProtection="1">
      <alignment horizontal="center" vertical="center" readingOrder="2"/>
    </xf>
    <xf numFmtId="0" fontId="15" fillId="0" borderId="0" xfId="0" applyFont="1"/>
    <xf numFmtId="164" fontId="79" fillId="14" borderId="66" xfId="0" applyNumberFormat="1" applyFont="1" applyFill="1" applyBorder="1" applyAlignment="1" applyProtection="1">
      <alignment vertical="center"/>
      <protection hidden="1"/>
    </xf>
    <xf numFmtId="164" fontId="79" fillId="3" borderId="66" xfId="0" applyNumberFormat="1" applyFont="1" applyFill="1" applyBorder="1" applyAlignment="1" applyProtection="1">
      <alignment vertical="center"/>
      <protection hidden="1"/>
    </xf>
    <xf numFmtId="0" fontId="0" fillId="0" borderId="66" xfId="0" applyBorder="1" applyProtection="1">
      <protection hidden="1"/>
    </xf>
    <xf numFmtId="0" fontId="15" fillId="1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25" fillId="0" borderId="0" xfId="0" applyFont="1" applyAlignment="1" applyProtection="1">
      <alignment vertical="center" textRotation="90"/>
      <protection hidden="1"/>
    </xf>
    <xf numFmtId="0" fontId="25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4" fillId="0" borderId="95" xfId="0" applyFont="1" applyBorder="1" applyAlignment="1" applyProtection="1">
      <alignment vertical="center" textRotation="90" shrinkToFit="1"/>
      <protection hidden="1"/>
    </xf>
    <xf numFmtId="0" fontId="0" fillId="0" borderId="95" xfId="0" applyBorder="1" applyAlignment="1" applyProtection="1">
      <alignment horizontal="center" vertical="center" shrinkToFit="1"/>
      <protection hidden="1"/>
    </xf>
    <xf numFmtId="0" fontId="13" fillId="0" borderId="32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4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31" fillId="0" borderId="2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84" fillId="5" borderId="38" xfId="0" applyFont="1" applyFill="1" applyBorder="1" applyAlignment="1" applyProtection="1">
      <alignment horizontal="center" vertical="center" wrapText="1"/>
      <protection locked="0"/>
    </xf>
    <xf numFmtId="0" fontId="84" fillId="0" borderId="98" xfId="0" applyFont="1" applyBorder="1" applyAlignment="1">
      <alignment horizontal="center" vertical="center"/>
    </xf>
    <xf numFmtId="49" fontId="0" fillId="0" borderId="0" xfId="0" applyNumberFormat="1"/>
    <xf numFmtId="0" fontId="32" fillId="11" borderId="37" xfId="0" applyFont="1" applyFill="1" applyBorder="1" applyAlignment="1">
      <alignment horizontal="center" vertical="center"/>
    </xf>
    <xf numFmtId="0" fontId="32" fillId="11" borderId="36" xfId="0" applyFont="1" applyFill="1" applyBorder="1" applyAlignment="1">
      <alignment horizontal="center" vertical="center"/>
    </xf>
    <xf numFmtId="49" fontId="86" fillId="0" borderId="0" xfId="0" applyNumberFormat="1" applyFont="1" applyAlignment="1">
      <alignment shrinkToFit="1"/>
    </xf>
    <xf numFmtId="0" fontId="0" fillId="5" borderId="38" xfId="0" applyFill="1" applyBorder="1" applyAlignment="1">
      <alignment wrapText="1"/>
    </xf>
    <xf numFmtId="0" fontId="0" fillId="0" borderId="0" xfId="0" applyAlignment="1">
      <alignment wrapText="1"/>
    </xf>
    <xf numFmtId="49" fontId="32" fillId="11" borderId="37" xfId="0" applyNumberFormat="1" applyFont="1" applyFill="1" applyBorder="1" applyAlignment="1">
      <alignment horizontal="center" vertical="center"/>
    </xf>
    <xf numFmtId="0" fontId="13" fillId="0" borderId="0" xfId="0" applyFont="1"/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29" fillId="6" borderId="147" xfId="0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vertical="center" shrinkToFit="1"/>
      <protection hidden="1"/>
    </xf>
    <xf numFmtId="0" fontId="73" fillId="12" borderId="147" xfId="0" applyFont="1" applyFill="1" applyBorder="1" applyAlignment="1" applyProtection="1">
      <alignment vertical="center" shrinkToFit="1"/>
      <protection hidden="1"/>
    </xf>
    <xf numFmtId="0" fontId="47" fillId="27" borderId="147" xfId="0" applyFont="1" applyFill="1" applyBorder="1" applyAlignment="1" applyProtection="1">
      <alignment vertical="center" shrinkToFit="1"/>
      <protection hidden="1"/>
    </xf>
    <xf numFmtId="0" fontId="74" fillId="12" borderId="147" xfId="0" applyFont="1" applyFill="1" applyBorder="1" applyAlignment="1" applyProtection="1">
      <alignment vertical="center" shrinkToFit="1"/>
      <protection hidden="1"/>
    </xf>
    <xf numFmtId="0" fontId="42" fillId="6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vertical="center" shrinkToFit="1"/>
      <protection hidden="1"/>
    </xf>
    <xf numFmtId="0" fontId="25" fillId="6" borderId="147" xfId="0" applyFont="1" applyFill="1" applyBorder="1" applyAlignment="1" applyProtection="1">
      <alignment horizontal="center" vertical="center" shrinkToFit="1"/>
      <protection hidden="1"/>
    </xf>
    <xf numFmtId="49" fontId="8" fillId="3" borderId="147" xfId="0" applyNumberFormat="1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horizontal="center" vertical="center" shrinkToFit="1"/>
      <protection hidden="1"/>
    </xf>
    <xf numFmtId="0" fontId="73" fillId="0" borderId="147" xfId="0" applyFont="1" applyBorder="1" applyAlignment="1" applyProtection="1">
      <alignment horizontal="center" vertical="center" shrinkToFit="1"/>
      <protection hidden="1"/>
    </xf>
    <xf numFmtId="14" fontId="30" fillId="0" borderId="147" xfId="0" applyNumberFormat="1" applyFont="1" applyBorder="1" applyAlignment="1" applyProtection="1">
      <alignment vertical="center" shrinkToFit="1"/>
      <protection hidden="1"/>
    </xf>
    <xf numFmtId="0" fontId="73" fillId="0" borderId="147" xfId="0" applyFont="1" applyBorder="1" applyAlignment="1" applyProtection="1">
      <alignment vertical="center" shrinkToFit="1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 wrapText="1"/>
      <protection hidden="1"/>
    </xf>
    <xf numFmtId="0" fontId="0" fillId="27" borderId="0" xfId="0" applyFill="1" applyProtection="1"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88" fillId="0" borderId="27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8" fillId="0" borderId="28" xfId="0" applyFont="1" applyBorder="1" applyAlignment="1" applyProtection="1">
      <alignment horizontal="right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3" borderId="27" xfId="0" applyFont="1" applyFill="1" applyBorder="1" applyAlignment="1" applyProtection="1">
      <alignment vertical="center" shrinkToFit="1"/>
      <protection hidden="1"/>
    </xf>
    <xf numFmtId="0" fontId="90" fillId="3" borderId="141" xfId="0" applyFont="1" applyFill="1" applyBorder="1" applyAlignment="1" applyProtection="1">
      <alignment vertical="center" shrinkToFit="1"/>
      <protection hidden="1"/>
    </xf>
    <xf numFmtId="0" fontId="88" fillId="24" borderId="0" xfId="0" applyFont="1" applyFill="1" applyAlignment="1" applyProtection="1">
      <alignment horizontal="center" vertical="center" shrinkToFit="1"/>
      <protection hidden="1"/>
    </xf>
    <xf numFmtId="164" fontId="88" fillId="24" borderId="0" xfId="0" applyNumberFormat="1" applyFont="1" applyFill="1" applyAlignment="1" applyProtection="1">
      <alignment horizontal="center" vertical="center" shrinkToFit="1"/>
      <protection hidden="1"/>
    </xf>
    <xf numFmtId="164" fontId="88" fillId="24" borderId="14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14" fontId="0" fillId="5" borderId="38" xfId="0" applyNumberFormat="1" applyFill="1" applyBorder="1" applyAlignment="1" applyProtection="1">
      <alignment wrapText="1"/>
      <protection locked="0"/>
    </xf>
    <xf numFmtId="0" fontId="53" fillId="11" borderId="142" xfId="0" applyFont="1" applyFill="1" applyBorder="1" applyAlignment="1">
      <alignment vertical="center" wrapText="1"/>
    </xf>
    <xf numFmtId="0" fontId="53" fillId="11" borderId="143" xfId="0" applyFont="1" applyFill="1" applyBorder="1" applyAlignment="1">
      <alignment vertical="center" wrapText="1"/>
    </xf>
    <xf numFmtId="0" fontId="81" fillId="3" borderId="163" xfId="0" applyFont="1" applyFill="1" applyBorder="1" applyAlignment="1">
      <alignment horizontal="center" vertical="center"/>
    </xf>
    <xf numFmtId="0" fontId="81" fillId="3" borderId="38" xfId="0" applyFont="1" applyFill="1" applyBorder="1" applyAlignment="1">
      <alignment horizontal="center" vertical="center"/>
    </xf>
    <xf numFmtId="1" fontId="81" fillId="3" borderId="164" xfId="0" applyNumberFormat="1" applyFont="1" applyFill="1" applyBorder="1" applyAlignment="1">
      <alignment horizontal="center"/>
    </xf>
    <xf numFmtId="0" fontId="81" fillId="3" borderId="164" xfId="0" applyFont="1" applyFill="1" applyBorder="1" applyAlignment="1">
      <alignment horizontal="center"/>
    </xf>
    <xf numFmtId="0" fontId="81" fillId="3" borderId="163" xfId="0" applyFont="1" applyFill="1" applyBorder="1" applyAlignment="1">
      <alignment horizontal="center"/>
    </xf>
    <xf numFmtId="0" fontId="81" fillId="3" borderId="38" xfId="0" applyFont="1" applyFill="1" applyBorder="1" applyAlignment="1">
      <alignment horizontal="center"/>
    </xf>
    <xf numFmtId="0" fontId="93" fillId="3" borderId="38" xfId="0" applyFont="1" applyFill="1" applyBorder="1" applyAlignment="1">
      <alignment horizontal="center"/>
    </xf>
    <xf numFmtId="0" fontId="81" fillId="3" borderId="38" xfId="0" applyFont="1" applyFill="1" applyBorder="1"/>
    <xf numFmtId="0" fontId="81" fillId="3" borderId="164" xfId="0" applyFont="1" applyFill="1" applyBorder="1" applyAlignment="1">
      <alignment horizontal="center" vertical="center"/>
    </xf>
    <xf numFmtId="165" fontId="8" fillId="3" borderId="147" xfId="0" applyNumberFormat="1" applyFont="1" applyFill="1" applyBorder="1" applyAlignment="1" applyProtection="1">
      <alignment vertical="center" shrinkToFit="1"/>
      <protection locked="0" hidden="1"/>
    </xf>
    <xf numFmtId="0" fontId="0" fillId="13" borderId="77" xfId="0" applyFill="1" applyBorder="1" applyAlignment="1" applyProtection="1">
      <alignment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5" fillId="12" borderId="0" xfId="0" applyFont="1" applyFill="1" applyProtection="1"/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96" fillId="0" borderId="0" xfId="0" applyFont="1" applyAlignment="1" applyProtection="1">
      <alignment horizontal="center" vertical="center"/>
      <protection hidden="1"/>
    </xf>
    <xf numFmtId="0" fontId="95" fillId="0" borderId="0" xfId="0" applyFont="1"/>
    <xf numFmtId="0" fontId="97" fillId="0" borderId="0" xfId="0" applyFont="1" applyAlignment="1">
      <alignment horizontal="right"/>
    </xf>
    <xf numFmtId="0" fontId="97" fillId="0" borderId="0" xfId="0" applyFont="1" applyAlignment="1">
      <alignment horizontal="right" vertical="center" readingOrder="2"/>
    </xf>
    <xf numFmtId="0" fontId="97" fillId="0" borderId="0" xfId="0" applyFont="1" applyAlignment="1">
      <alignment horizontal="center" vertical="center" shrinkToFit="1"/>
    </xf>
    <xf numFmtId="0" fontId="97" fillId="0" borderId="0" xfId="3" applyFont="1" applyAlignment="1">
      <alignment horizontal="center" vertical="center" shrinkToFit="1"/>
    </xf>
    <xf numFmtId="0" fontId="98" fillId="0" borderId="0" xfId="0" applyFont="1" applyAlignment="1" applyProtection="1">
      <alignment horizontal="center" vertical="center"/>
      <protection hidden="1"/>
    </xf>
    <xf numFmtId="0" fontId="97" fillId="0" borderId="0" xfId="0" applyFont="1" applyAlignment="1">
      <alignment horizontal="center" vertical="center" readingOrder="2"/>
    </xf>
    <xf numFmtId="0" fontId="97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9" fillId="0" borderId="0" xfId="0" applyFont="1" applyAlignment="1">
      <alignment horizontal="center" vertical="center" readingOrder="2"/>
    </xf>
    <xf numFmtId="0" fontId="99" fillId="0" borderId="0" xfId="3" applyFont="1" applyAlignment="1">
      <alignment horizontal="center" vertical="center" shrinkToFit="1" readingOrder="2"/>
    </xf>
    <xf numFmtId="0" fontId="97" fillId="0" borderId="0" xfId="0" applyFont="1" applyAlignment="1">
      <alignment horizontal="center" vertical="center"/>
    </xf>
    <xf numFmtId="0" fontId="62" fillId="0" borderId="31" xfId="0" applyFont="1" applyBorder="1" applyAlignment="1">
      <alignment horizontal="center" wrapText="1"/>
    </xf>
    <xf numFmtId="0" fontId="62" fillId="0" borderId="6" xfId="0" applyFont="1" applyBorder="1" applyAlignment="1">
      <alignment horizontal="center" wrapText="1"/>
    </xf>
    <xf numFmtId="0" fontId="62" fillId="0" borderId="64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3" fillId="21" borderId="104" xfId="0" applyFont="1" applyFill="1" applyBorder="1" applyAlignment="1">
      <alignment horizontal="right" wrapText="1"/>
    </xf>
    <xf numFmtId="0" fontId="63" fillId="21" borderId="78" xfId="0" applyFont="1" applyFill="1" applyBorder="1" applyAlignment="1">
      <alignment horizontal="right" wrapText="1"/>
    </xf>
    <xf numFmtId="0" fontId="63" fillId="21" borderId="105" xfId="0" applyFont="1" applyFill="1" applyBorder="1" applyAlignment="1">
      <alignment horizontal="righ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21" borderId="97" xfId="0" applyFont="1" applyFill="1" applyBorder="1" applyAlignment="1">
      <alignment horizontal="right" wrapText="1"/>
    </xf>
    <xf numFmtId="0" fontId="63" fillId="21" borderId="0" xfId="0" applyFont="1" applyFill="1" applyBorder="1" applyAlignment="1">
      <alignment horizontal="right" wrapText="1"/>
    </xf>
    <xf numFmtId="0" fontId="63" fillId="21" borderId="1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3" fillId="21" borderId="104" xfId="0" applyFont="1" applyFill="1" applyBorder="1" applyAlignment="1">
      <alignment horizontal="center"/>
    </xf>
    <xf numFmtId="0" fontId="63" fillId="21" borderId="78" xfId="0" applyFont="1" applyFill="1" applyBorder="1" applyAlignment="1">
      <alignment horizontal="center"/>
    </xf>
    <xf numFmtId="0" fontId="64" fillId="21" borderId="78" xfId="1" applyFont="1" applyFill="1" applyBorder="1" applyAlignment="1">
      <alignment horizontal="center"/>
    </xf>
    <xf numFmtId="0" fontId="64" fillId="21" borderId="105" xfId="1" applyFont="1" applyFill="1" applyBorder="1" applyAlignment="1">
      <alignment horizontal="center"/>
    </xf>
    <xf numFmtId="0" fontId="63" fillId="21" borderId="124" xfId="0" applyFont="1" applyFill="1" applyBorder="1" applyAlignment="1">
      <alignment horizontal="right" vertical="center"/>
    </xf>
    <xf numFmtId="0" fontId="63" fillId="21" borderId="100" xfId="0" applyFont="1" applyFill="1" applyBorder="1" applyAlignment="1">
      <alignment horizontal="right" vertical="center"/>
    </xf>
    <xf numFmtId="0" fontId="63" fillId="21" borderId="125" xfId="0" applyFont="1" applyFill="1" applyBorder="1" applyAlignment="1">
      <alignment horizontal="right" vertical="center"/>
    </xf>
    <xf numFmtId="9" fontId="63" fillId="21" borderId="116" xfId="0" applyNumberFormat="1" applyFont="1" applyFill="1" applyBorder="1" applyAlignment="1">
      <alignment horizontal="right" vertical="center" wrapText="1"/>
    </xf>
    <xf numFmtId="0" fontId="63" fillId="21" borderId="117" xfId="0" applyFont="1" applyFill="1" applyBorder="1" applyAlignment="1">
      <alignment horizontal="right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97" xfId="0" applyFont="1" applyFill="1" applyBorder="1" applyAlignment="1">
      <alignment horizontal="center" wrapText="1"/>
    </xf>
    <xf numFmtId="0" fontId="63" fillId="21" borderId="110" xfId="0" applyFont="1" applyFill="1" applyBorder="1" applyAlignment="1">
      <alignment horizont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96" xfId="0" applyFont="1" applyFill="1" applyBorder="1" applyAlignment="1">
      <alignment horizontal="center" wrapText="1"/>
    </xf>
    <xf numFmtId="0" fontId="63" fillId="21" borderId="112" xfId="0" applyFont="1" applyFill="1" applyBorder="1" applyAlignment="1">
      <alignment horizontal="center" wrapText="1"/>
    </xf>
    <xf numFmtId="0" fontId="63" fillId="21" borderId="124" xfId="0" applyFont="1" applyFill="1" applyBorder="1" applyAlignment="1">
      <alignment horizontal="right" wrapText="1"/>
    </xf>
    <xf numFmtId="0" fontId="63" fillId="21" borderId="100" xfId="0" applyFont="1" applyFill="1" applyBorder="1" applyAlignment="1">
      <alignment horizontal="right" wrapText="1"/>
    </xf>
    <xf numFmtId="0" fontId="63" fillId="21" borderId="125" xfId="0" applyFont="1" applyFill="1" applyBorder="1" applyAlignment="1">
      <alignment horizontal="right" wrapText="1"/>
    </xf>
    <xf numFmtId="0" fontId="63" fillId="21" borderId="116" xfId="0" applyFont="1" applyFill="1" applyBorder="1" applyAlignment="1">
      <alignment horizontal="right" readingOrder="1"/>
    </xf>
    <xf numFmtId="0" fontId="63" fillId="21" borderId="117" xfId="0" applyFont="1" applyFill="1" applyBorder="1" applyAlignment="1">
      <alignment horizontal="right" readingOrder="1"/>
    </xf>
    <xf numFmtId="0" fontId="63" fillId="21" borderId="126" xfId="0" applyFont="1" applyFill="1" applyBorder="1" applyAlignment="1">
      <alignment horizontal="right" vertical="center"/>
    </xf>
    <xf numFmtId="0" fontId="63" fillId="21" borderId="127" xfId="0" applyFont="1" applyFill="1" applyBorder="1" applyAlignment="1">
      <alignment horizontal="right" vertical="center"/>
    </xf>
    <xf numFmtId="0" fontId="63" fillId="21" borderId="128" xfId="0" applyFont="1" applyFill="1" applyBorder="1" applyAlignment="1">
      <alignment horizontal="right" vertical="center"/>
    </xf>
    <xf numFmtId="9" fontId="63" fillId="21" borderId="118" xfId="0" applyNumberFormat="1" applyFont="1" applyFill="1" applyBorder="1" applyAlignment="1">
      <alignment horizontal="right" vertical="center"/>
    </xf>
    <xf numFmtId="0" fontId="63" fillId="21" borderId="119" xfId="0" applyFont="1" applyFill="1" applyBorder="1" applyAlignment="1">
      <alignment horizontal="right" vertical="center"/>
    </xf>
    <xf numFmtId="0" fontId="63" fillId="21" borderId="104" xfId="0" applyFont="1" applyFill="1" applyBorder="1" applyAlignment="1">
      <alignment horizontal="right"/>
    </xf>
    <xf numFmtId="0" fontId="63" fillId="21" borderId="78" xfId="0" applyFont="1" applyFill="1" applyBorder="1" applyAlignment="1">
      <alignment horizontal="right"/>
    </xf>
    <xf numFmtId="0" fontId="63" fillId="21" borderId="105" xfId="0" applyFont="1" applyFill="1" applyBorder="1" applyAlignment="1">
      <alignment horizontal="right"/>
    </xf>
    <xf numFmtId="0" fontId="63" fillId="21" borderId="124" xfId="0" applyFont="1" applyFill="1" applyBorder="1" applyAlignment="1">
      <alignment horizontal="right"/>
    </xf>
    <xf numFmtId="0" fontId="63" fillId="21" borderId="100" xfId="0" applyFont="1" applyFill="1" applyBorder="1" applyAlignment="1">
      <alignment horizontal="right"/>
    </xf>
    <xf numFmtId="0" fontId="63" fillId="21" borderId="125" xfId="0" applyFont="1" applyFill="1" applyBorder="1" applyAlignment="1">
      <alignment horizontal="right"/>
    </xf>
    <xf numFmtId="9" fontId="63" fillId="21" borderId="116" xfId="0" applyNumberFormat="1" applyFont="1" applyFill="1" applyBorder="1" applyAlignment="1">
      <alignment horizontal="right" vertical="center"/>
    </xf>
    <xf numFmtId="0" fontId="63" fillId="21" borderId="117" xfId="0" applyFont="1" applyFill="1" applyBorder="1" applyAlignment="1">
      <alignment horizontal="right" vertical="center"/>
    </xf>
    <xf numFmtId="0" fontId="63" fillId="21" borderId="115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/>
    </xf>
    <xf numFmtId="0" fontId="63" fillId="21" borderId="117" xfId="0" applyFont="1" applyFill="1" applyBorder="1" applyAlignment="1">
      <alignment horizontal="right"/>
    </xf>
    <xf numFmtId="0" fontId="63" fillId="21" borderId="106" xfId="0" applyFont="1" applyFill="1" applyBorder="1" applyAlignment="1">
      <alignment horizontal="right"/>
    </xf>
    <xf numFmtId="0" fontId="63" fillId="21" borderId="107" xfId="0" applyFont="1" applyFill="1" applyBorder="1" applyAlignment="1">
      <alignment horizontal="right"/>
    </xf>
    <xf numFmtId="0" fontId="63" fillId="21" borderId="108" xfId="0" applyFont="1" applyFill="1" applyBorder="1" applyAlignment="1">
      <alignment horizontal="right"/>
    </xf>
    <xf numFmtId="0" fontId="63" fillId="21" borderId="115" xfId="0" applyFont="1" applyFill="1" applyBorder="1" applyAlignment="1">
      <alignment horizontal="right" vertical="center"/>
    </xf>
    <xf numFmtId="0" fontId="63" fillId="21" borderId="116" xfId="0" applyFont="1" applyFill="1" applyBorder="1" applyAlignment="1">
      <alignment horizontal="right" vertical="center"/>
    </xf>
    <xf numFmtId="9" fontId="63" fillId="21" borderId="116" xfId="1" applyNumberFormat="1" applyFont="1" applyFill="1" applyBorder="1" applyAlignment="1">
      <alignment horizontal="right" vertical="center"/>
    </xf>
    <xf numFmtId="0" fontId="63" fillId="21" borderId="117" xfId="1" applyFont="1" applyFill="1" applyBorder="1" applyAlignment="1">
      <alignment horizontal="right" vertical="center"/>
    </xf>
    <xf numFmtId="0" fontId="63" fillId="21" borderId="124" xfId="0" applyFont="1" applyFill="1" applyBorder="1" applyAlignment="1">
      <alignment horizontal="right" vertical="center" wrapText="1"/>
    </xf>
    <xf numFmtId="0" fontId="63" fillId="21" borderId="100" xfId="0" applyFont="1" applyFill="1" applyBorder="1" applyAlignment="1">
      <alignment horizontal="right" vertical="center" wrapText="1"/>
    </xf>
    <xf numFmtId="0" fontId="63" fillId="21" borderId="125" xfId="0" applyFont="1" applyFill="1" applyBorder="1" applyAlignment="1">
      <alignment horizontal="right" vertical="center" wrapText="1"/>
    </xf>
    <xf numFmtId="0" fontId="69" fillId="21" borderId="116" xfId="0" applyFont="1" applyFill="1" applyBorder="1" applyAlignment="1">
      <alignment horizontal="right" vertical="center"/>
    </xf>
    <xf numFmtId="0" fontId="69" fillId="21" borderId="117" xfId="0" applyFont="1" applyFill="1" applyBorder="1" applyAlignment="1">
      <alignment horizontal="right" vertical="center"/>
    </xf>
    <xf numFmtId="0" fontId="65" fillId="21" borderId="104" xfId="1" applyFont="1" applyFill="1" applyBorder="1" applyAlignment="1">
      <alignment horizontal="right"/>
    </xf>
    <xf numFmtId="0" fontId="65" fillId="21" borderId="78" xfId="1" applyFont="1" applyFill="1" applyBorder="1" applyAlignment="1">
      <alignment horizontal="right"/>
    </xf>
    <xf numFmtId="0" fontId="65" fillId="21" borderId="105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right"/>
    </xf>
    <xf numFmtId="0" fontId="68" fillId="21" borderId="113" xfId="0" applyFont="1" applyFill="1" applyBorder="1" applyAlignment="1">
      <alignment horizontal="center" vertical="center"/>
    </xf>
    <xf numFmtId="0" fontId="66" fillId="21" borderId="114" xfId="0" applyFont="1" applyFill="1" applyBorder="1" applyAlignment="1">
      <alignment horizontal="center" vertical="center"/>
    </xf>
    <xf numFmtId="0" fontId="66" fillId="21" borderId="115" xfId="0" applyFont="1" applyFill="1" applyBorder="1" applyAlignment="1">
      <alignment horizontal="center" vertical="center"/>
    </xf>
    <xf numFmtId="0" fontId="66" fillId="21" borderId="116" xfId="0" applyFont="1" applyFill="1" applyBorder="1" applyAlignment="1">
      <alignment horizontal="center" vertical="center"/>
    </xf>
    <xf numFmtId="0" fontId="66" fillId="21" borderId="120" xfId="0" applyFont="1" applyFill="1" applyBorder="1" applyAlignment="1">
      <alignment horizontal="center" vertical="center"/>
    </xf>
    <xf numFmtId="0" fontId="66" fillId="21" borderId="121" xfId="0" applyFont="1" applyFill="1" applyBorder="1" applyAlignment="1">
      <alignment horizontal="center" vertical="center"/>
    </xf>
    <xf numFmtId="0" fontId="66" fillId="21" borderId="122" xfId="0" applyFont="1" applyFill="1" applyBorder="1" applyAlignment="1">
      <alignment horizontal="center" vertical="center"/>
    </xf>
    <xf numFmtId="0" fontId="66" fillId="21" borderId="123" xfId="0" applyFont="1" applyFill="1" applyBorder="1" applyAlignment="1">
      <alignment horizontal="center" vertical="center"/>
    </xf>
    <xf numFmtId="0" fontId="65" fillId="21" borderId="101" xfId="1" applyFont="1" applyFill="1" applyBorder="1" applyAlignment="1">
      <alignment horizontal="right"/>
    </xf>
    <xf numFmtId="0" fontId="65" fillId="21" borderId="102" xfId="1" applyFont="1" applyFill="1" applyBorder="1" applyAlignment="1">
      <alignment horizontal="right"/>
    </xf>
    <xf numFmtId="0" fontId="65" fillId="21" borderId="10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3" fillId="26" borderId="0" xfId="0" applyFont="1" applyFill="1" applyAlignment="1">
      <alignment horizontal="right" vertical="center"/>
    </xf>
    <xf numFmtId="0" fontId="85" fillId="0" borderId="0" xfId="0" applyFont="1" applyAlignment="1">
      <alignment horizontal="center" vertical="center"/>
    </xf>
    <xf numFmtId="0" fontId="8" fillId="3" borderId="44" xfId="0" applyFont="1" applyFill="1" applyBorder="1" applyAlignment="1" applyProtection="1">
      <alignment horizontal="center" vertical="center"/>
      <protection hidden="1"/>
    </xf>
    <xf numFmtId="0" fontId="33" fillId="12" borderId="40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47" fillId="27" borderId="147" xfId="0" applyFont="1" applyFill="1" applyBorder="1" applyAlignment="1" applyProtection="1">
      <alignment horizontal="center" vertical="center" shrinkToFit="1"/>
      <protection hidden="1"/>
    </xf>
    <xf numFmtId="0" fontId="87" fillId="3" borderId="147" xfId="1" applyFont="1" applyFill="1" applyBorder="1" applyAlignment="1" applyProtection="1">
      <alignment horizontal="center" vertical="center" wrapText="1" shrinkToFit="1"/>
      <protection hidden="1"/>
    </xf>
    <xf numFmtId="0" fontId="87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hidden="1"/>
    </xf>
    <xf numFmtId="165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horizontal="center" vertical="center" shrinkToFit="1"/>
      <protection hidden="1"/>
    </xf>
    <xf numFmtId="2" fontId="8" fillId="3" borderId="147" xfId="1" applyNumberFormat="1" applyFont="1" applyFill="1" applyBorder="1" applyAlignment="1" applyProtection="1">
      <alignment horizontal="center" vertical="center" shrinkToFit="1"/>
      <protection locked="0" hidden="1"/>
    </xf>
    <xf numFmtId="0" fontId="33" fillId="13" borderId="9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51" xfId="0" applyFont="1" applyFill="1" applyBorder="1" applyAlignment="1" applyProtection="1">
      <alignment horizontal="center" vertical="center" wrapText="1"/>
    </xf>
    <xf numFmtId="0" fontId="47" fillId="28" borderId="147" xfId="0" applyFont="1" applyFill="1" applyBorder="1" applyAlignment="1" applyProtection="1">
      <alignment horizontal="center" vertical="center" shrinkToFit="1"/>
      <protection hidden="1"/>
    </xf>
    <xf numFmtId="0" fontId="9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49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3" fillId="3" borderId="147" xfId="1" applyFont="1" applyFill="1" applyBorder="1" applyAlignment="1" applyProtection="1">
      <alignment horizontal="center" vertical="center" shrinkToFit="1"/>
      <protection hidden="1"/>
    </xf>
    <xf numFmtId="0" fontId="87" fillId="0" borderId="147" xfId="1" applyFont="1" applyFill="1" applyBorder="1" applyAlignment="1" applyProtection="1">
      <alignment horizontal="center" vertical="center" shrinkToFit="1"/>
      <protection hidden="1"/>
    </xf>
    <xf numFmtId="0" fontId="3" fillId="0" borderId="147" xfId="0" applyFont="1" applyBorder="1" applyAlignment="1" applyProtection="1">
      <alignment horizontal="center" vertical="center" shrinkToFit="1"/>
      <protection hidden="1"/>
    </xf>
    <xf numFmtId="0" fontId="40" fillId="5" borderId="40" xfId="0" applyFont="1" applyFill="1" applyBorder="1" applyAlignment="1" applyProtection="1">
      <alignment horizontal="center" vertical="center"/>
      <protection hidden="1"/>
    </xf>
    <xf numFmtId="0" fontId="40" fillId="5" borderId="7" xfId="0" applyFont="1" applyFill="1" applyBorder="1" applyAlignment="1" applyProtection="1">
      <alignment horizontal="center" vertical="center"/>
      <protection hidden="1"/>
    </xf>
    <xf numFmtId="0" fontId="40" fillId="5" borderId="50" xfId="0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/>
      <protection hidden="1"/>
    </xf>
    <xf numFmtId="0" fontId="44" fillId="13" borderId="0" xfId="1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 wrapText="1"/>
      <protection hidden="1"/>
    </xf>
    <xf numFmtId="0" fontId="44" fillId="13" borderId="0" xfId="1" applyFont="1" applyFill="1" applyBorder="1" applyAlignment="1" applyProtection="1">
      <alignment horizontal="center" vertical="center" wrapText="1"/>
      <protection hidden="1"/>
    </xf>
    <xf numFmtId="0" fontId="8" fillId="3" borderId="44" xfId="0" applyFont="1" applyFill="1" applyBorder="1" applyAlignment="1" applyProtection="1">
      <alignment horizontal="center" vertical="center" shrinkToFi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shrinkToFit="1"/>
      <protection hidden="1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shrinkToFit="1"/>
      <protection hidden="1"/>
    </xf>
    <xf numFmtId="0" fontId="41" fillId="13" borderId="0" xfId="1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3" borderId="133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3" fillId="5" borderId="4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50" xfId="0" applyFont="1" applyFill="1" applyBorder="1" applyAlignment="1" applyProtection="1">
      <alignment horizontal="center" vertical="center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locked="0" hidden="1"/>
    </xf>
    <xf numFmtId="0" fontId="33" fillId="12" borderId="50" xfId="0" applyFont="1" applyFill="1" applyBorder="1" applyAlignment="1" applyProtection="1">
      <alignment horizontal="center" vertical="center"/>
      <protection hidden="1"/>
    </xf>
    <xf numFmtId="0" fontId="73" fillId="22" borderId="66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55" xfId="0" applyFont="1" applyFill="1" applyBorder="1" applyAlignment="1" applyProtection="1">
      <alignment horizontal="center" vertical="center"/>
      <protection hidden="1"/>
    </xf>
    <xf numFmtId="0" fontId="94" fillId="6" borderId="0" xfId="0" applyFont="1" applyFill="1" applyAlignment="1" applyProtection="1">
      <alignment horizontal="center"/>
      <protection hidden="1"/>
    </xf>
    <xf numFmtId="0" fontId="33" fillId="13" borderId="0" xfId="0" applyFont="1" applyFill="1" applyAlignment="1" applyProtection="1">
      <alignment horizontal="center" vertical="center"/>
      <protection hidden="1"/>
    </xf>
    <xf numFmtId="164" fontId="30" fillId="14" borderId="0" xfId="0" applyNumberFormat="1" applyFont="1" applyFill="1" applyAlignment="1" applyProtection="1">
      <alignment horizontal="center" vertical="center" shrinkToFit="1"/>
      <protection hidden="1"/>
    </xf>
    <xf numFmtId="164" fontId="30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72" fillId="22" borderId="66" xfId="0" applyFont="1" applyFill="1" applyBorder="1" applyAlignment="1" applyProtection="1">
      <alignment horizontal="center"/>
      <protection hidden="1"/>
    </xf>
    <xf numFmtId="164" fontId="78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30" fillId="14" borderId="0" xfId="0" applyFont="1" applyFill="1" applyAlignment="1" applyProtection="1">
      <alignment horizontal="center" vertical="center"/>
      <protection locked="0" hidden="1"/>
    </xf>
    <xf numFmtId="164" fontId="29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47" fillId="23" borderId="0" xfId="0" applyFont="1" applyFill="1" applyAlignment="1" applyProtection="1">
      <alignment horizontal="center" vertical="center"/>
      <protection hidden="1"/>
    </xf>
    <xf numFmtId="0" fontId="80" fillId="23" borderId="0" xfId="0" applyFont="1" applyFill="1" applyAlignment="1" applyProtection="1">
      <alignment horizontal="center" vertical="center"/>
      <protection hidden="1"/>
    </xf>
    <xf numFmtId="0" fontId="47" fillId="23" borderId="0" xfId="0" applyFont="1" applyFill="1" applyAlignment="1" applyProtection="1">
      <alignment horizontal="center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10" fillId="3" borderId="141" xfId="0" applyFont="1" applyFill="1" applyBorder="1" applyAlignment="1" applyProtection="1">
      <alignment horizontal="center" vertical="center" shrinkToFit="1"/>
      <protection hidden="1"/>
    </xf>
    <xf numFmtId="0" fontId="88" fillId="3" borderId="27" xfId="0" applyFont="1" applyFill="1" applyBorder="1" applyAlignment="1" applyProtection="1">
      <alignment horizontal="right" vertical="center" shrinkToFit="1"/>
      <protection hidden="1"/>
    </xf>
    <xf numFmtId="0" fontId="88" fillId="3" borderId="141" xfId="0" applyFont="1" applyFill="1" applyBorder="1" applyAlignment="1" applyProtection="1">
      <alignment horizontal="right" vertical="center" shrinkToFit="1"/>
      <protection hidden="1"/>
    </xf>
    <xf numFmtId="0" fontId="90" fillId="3" borderId="27" xfId="0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165" fontId="90" fillId="3" borderId="2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right" vertical="center" shrinkToFit="1"/>
      <protection hidden="1"/>
    </xf>
    <xf numFmtId="0" fontId="10" fillId="0" borderId="27" xfId="0" applyFont="1" applyBorder="1" applyAlignment="1" applyProtection="1">
      <alignment horizontal="right" vertical="center" shrinkToFit="1"/>
      <protection hidden="1"/>
    </xf>
    <xf numFmtId="0" fontId="34" fillId="0" borderId="44" xfId="0" applyFont="1" applyBorder="1" applyAlignment="1" applyProtection="1">
      <alignment horizontal="center" vertical="center" shrinkToFit="1"/>
      <protection hidden="1"/>
    </xf>
    <xf numFmtId="0" fontId="88" fillId="0" borderId="28" xfId="0" applyFont="1" applyBorder="1" applyAlignment="1" applyProtection="1">
      <alignment horizontal="right" vertical="center" shrinkToFit="1"/>
      <protection hidden="1"/>
    </xf>
    <xf numFmtId="49" fontId="90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90" fillId="3" borderId="28" xfId="0" applyFont="1" applyFill="1" applyBorder="1" applyAlignment="1" applyProtection="1">
      <alignment horizontal="center" vertical="center" shrinkToFit="1"/>
      <protection hidden="1"/>
    </xf>
    <xf numFmtId="22" fontId="88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154" xfId="0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right" vertical="center" shrinkToFit="1"/>
      <protection hidden="1"/>
    </xf>
    <xf numFmtId="0" fontId="89" fillId="3" borderId="29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88" fillId="3" borderId="29" xfId="0" applyFont="1" applyFill="1" applyBorder="1" applyAlignment="1" applyProtection="1">
      <alignment horizontal="center" vertical="center" shrinkToFit="1"/>
      <protection hidden="1"/>
    </xf>
    <xf numFmtId="0" fontId="1" fillId="3" borderId="29" xfId="0" applyFont="1" applyFill="1" applyBorder="1" applyAlignment="1" applyProtection="1">
      <alignment horizontal="center" vertical="center" shrinkToFit="1"/>
      <protection hidden="1"/>
    </xf>
    <xf numFmtId="0" fontId="10" fillId="3" borderId="28" xfId="0" applyFont="1" applyFill="1" applyBorder="1" applyAlignment="1" applyProtection="1">
      <alignment horizontal="center" vertical="center" shrinkToFit="1"/>
      <protection hidden="1"/>
    </xf>
    <xf numFmtId="0" fontId="10" fillId="3" borderId="157" xfId="0" applyFont="1" applyFill="1" applyBorder="1" applyAlignment="1" applyProtection="1">
      <alignment horizontal="center" vertical="center" shrinkToFit="1"/>
      <protection hidden="1"/>
    </xf>
    <xf numFmtId="0" fontId="88" fillId="0" borderId="155" xfId="0" applyFont="1" applyBorder="1" applyAlignment="1" applyProtection="1">
      <alignment horizontal="right" vertical="center" shrinkToFit="1"/>
      <protection hidden="1"/>
    </xf>
    <xf numFmtId="0" fontId="88" fillId="0" borderId="27" xfId="0" applyFont="1" applyBorder="1" applyAlignment="1" applyProtection="1">
      <alignment horizontal="right" vertical="center" shrinkToFit="1"/>
      <protection hidden="1"/>
    </xf>
    <xf numFmtId="0" fontId="1" fillId="3" borderId="138" xfId="0" applyFont="1" applyFill="1" applyBorder="1" applyAlignment="1" applyProtection="1">
      <alignment horizontal="center" vertical="center" shrinkToFit="1"/>
      <protection hidden="1"/>
    </xf>
    <xf numFmtId="0" fontId="88" fillId="0" borderId="27" xfId="0" applyFont="1" applyBorder="1" applyAlignment="1" applyProtection="1">
      <alignment horizontal="left" vertical="center" shrinkToFit="1"/>
      <protection hidden="1"/>
    </xf>
    <xf numFmtId="0" fontId="1" fillId="3" borderId="27" xfId="0" applyFont="1" applyFill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39" xfId="0" applyFont="1" applyBorder="1" applyAlignment="1" applyProtection="1">
      <alignment horizontal="left" vertical="center" shrinkToFit="1"/>
      <protection hidden="1"/>
    </xf>
    <xf numFmtId="0" fontId="88" fillId="0" borderId="10" xfId="0" applyFont="1" applyBorder="1" applyAlignment="1" applyProtection="1">
      <alignment horizontal="center" vertical="center" shrinkToFit="1" readingOrder="2"/>
      <protection hidden="1"/>
    </xf>
    <xf numFmtId="0" fontId="88" fillId="3" borderId="27" xfId="0" applyFont="1" applyFill="1" applyBorder="1" applyAlignment="1" applyProtection="1">
      <alignment horizontal="center" vertical="center" shrinkToFit="1"/>
      <protection hidden="1"/>
    </xf>
    <xf numFmtId="0" fontId="88" fillId="24" borderId="41" xfId="0" applyFont="1" applyFill="1" applyBorder="1" applyAlignment="1" applyProtection="1">
      <alignment horizontal="center" vertical="center" shrinkToFit="1"/>
      <protection hidden="1"/>
    </xf>
    <xf numFmtId="0" fontId="88" fillId="24" borderId="28" xfId="0" applyFont="1" applyFill="1" applyBorder="1" applyAlignment="1" applyProtection="1">
      <alignment horizontal="center" vertical="center" shrinkToFit="1"/>
      <protection hidden="1"/>
    </xf>
    <xf numFmtId="164" fontId="88" fillId="24" borderId="28" xfId="0" applyNumberFormat="1" applyFont="1" applyFill="1" applyBorder="1" applyAlignment="1" applyProtection="1">
      <alignment horizontal="center" vertical="center" shrinkToFit="1"/>
      <protection hidden="1"/>
    </xf>
    <xf numFmtId="0" fontId="91" fillId="6" borderId="41" xfId="0" applyFont="1" applyFill="1" applyBorder="1" applyAlignment="1" applyProtection="1">
      <alignment horizontal="center" shrinkToFit="1"/>
      <protection hidden="1"/>
    </xf>
    <xf numFmtId="0" fontId="91" fillId="6" borderId="28" xfId="0" applyFont="1" applyFill="1" applyBorder="1" applyAlignment="1" applyProtection="1">
      <alignment horizontal="center" shrinkToFit="1"/>
      <protection hidden="1"/>
    </xf>
    <xf numFmtId="0" fontId="91" fillId="6" borderId="142" xfId="0" applyFont="1" applyFill="1" applyBorder="1" applyAlignment="1" applyProtection="1">
      <alignment horizontal="center" shrinkToFit="1"/>
      <protection hidden="1"/>
    </xf>
    <xf numFmtId="0" fontId="91" fillId="6" borderId="98" xfId="0" applyFont="1" applyFill="1" applyBorder="1" applyAlignment="1" applyProtection="1">
      <alignment horizontal="center" vertical="center" shrinkToFit="1"/>
      <protection hidden="1"/>
    </xf>
    <xf numFmtId="0" fontId="91" fillId="6" borderId="0" xfId="0" applyFont="1" applyFill="1" applyAlignment="1" applyProtection="1">
      <alignment horizontal="center" vertical="center" shrinkToFit="1"/>
      <protection hidden="1"/>
    </xf>
    <xf numFmtId="0" fontId="91" fillId="6" borderId="143" xfId="0" applyFont="1" applyFill="1" applyBorder="1" applyAlignment="1" applyProtection="1">
      <alignment horizontal="center" vertical="center" shrinkToFit="1"/>
      <protection hidden="1"/>
    </xf>
    <xf numFmtId="0" fontId="1" fillId="0" borderId="155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8" fillId="0" borderId="156" xfId="0" applyFont="1" applyBorder="1" applyAlignment="1" applyProtection="1">
      <alignment horizontal="right" vertical="center" shrinkToFit="1"/>
      <protection hidden="1"/>
    </xf>
    <xf numFmtId="0" fontId="30" fillId="16" borderId="6" xfId="0" applyFont="1" applyFill="1" applyBorder="1" applyAlignment="1" applyProtection="1">
      <alignment horizontal="right" vertical="top" wrapText="1"/>
      <protection hidden="1"/>
    </xf>
    <xf numFmtId="0" fontId="30" fillId="16" borderId="6" xfId="0" applyFont="1" applyFill="1" applyBorder="1" applyAlignment="1" applyProtection="1">
      <alignment horizontal="right" vertical="top"/>
      <protection hidden="1"/>
    </xf>
    <xf numFmtId="0" fontId="30" fillId="16" borderId="0" xfId="0" applyFont="1" applyFill="1" applyAlignment="1" applyProtection="1">
      <alignment horizontal="right" vertical="top"/>
      <protection hidden="1"/>
    </xf>
    <xf numFmtId="0" fontId="34" fillId="2" borderId="47" xfId="0" applyFont="1" applyFill="1" applyBorder="1" applyAlignment="1" applyProtection="1">
      <alignment horizontal="center" vertical="center" shrinkToFit="1"/>
      <protection hidden="1"/>
    </xf>
    <xf numFmtId="0" fontId="34" fillId="2" borderId="29" xfId="0" applyFont="1" applyFill="1" applyBorder="1" applyAlignment="1" applyProtection="1">
      <alignment horizontal="center" vertical="center" shrinkToFit="1"/>
      <protection hidden="1"/>
    </xf>
    <xf numFmtId="0" fontId="34" fillId="2" borderId="48" xfId="0" applyFont="1" applyFill="1" applyBorder="1" applyAlignment="1" applyProtection="1">
      <alignment horizontal="center" vertical="center" shrinkToFit="1"/>
      <protection hidden="1"/>
    </xf>
    <xf numFmtId="0" fontId="90" fillId="3" borderId="39" xfId="0" applyFont="1" applyFill="1" applyBorder="1" applyAlignment="1" applyProtection="1">
      <alignment horizontal="center" vertical="center" shrinkToFit="1"/>
      <protection hidden="1"/>
    </xf>
    <xf numFmtId="49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0" fillId="27" borderId="148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right" vertical="center" wrapText="1"/>
      <protection hidden="1"/>
    </xf>
    <xf numFmtId="0" fontId="0" fillId="27" borderId="150" xfId="0" applyFill="1" applyBorder="1" applyAlignment="1" applyProtection="1">
      <alignment horizontal="right" vertical="center" wrapText="1"/>
      <protection hidden="1"/>
    </xf>
    <xf numFmtId="0" fontId="0" fillId="27" borderId="151" xfId="0" applyFill="1" applyBorder="1" applyAlignment="1" applyProtection="1">
      <alignment horizontal="right" vertical="center" wrapText="1"/>
      <protection hidden="1"/>
    </xf>
    <xf numFmtId="0" fontId="0" fillId="27" borderId="152" xfId="0" applyFill="1" applyBorder="1" applyAlignment="1" applyProtection="1">
      <alignment horizontal="right" vertical="center" wrapText="1"/>
      <protection hidden="1"/>
    </xf>
    <xf numFmtId="0" fontId="0" fillId="27" borderId="153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center" vertical="center"/>
      <protection hidden="1"/>
    </xf>
    <xf numFmtId="0" fontId="88" fillId="0" borderId="39" xfId="0" applyFont="1" applyBorder="1" applyAlignment="1" applyProtection="1">
      <alignment horizontal="left" vertical="center" shrinkToFit="1"/>
      <protection hidden="1"/>
    </xf>
    <xf numFmtId="0" fontId="90" fillId="0" borderId="41" xfId="0" applyFont="1" applyBorder="1" applyAlignment="1" applyProtection="1">
      <alignment horizontal="center" vertical="center" shrinkToFit="1"/>
      <protection hidden="1"/>
    </xf>
    <xf numFmtId="0" fontId="90" fillId="0" borderId="28" xfId="0" applyFont="1" applyBorder="1" applyAlignment="1" applyProtection="1">
      <alignment horizontal="center" vertical="center" shrinkToFit="1"/>
      <protection hidden="1"/>
    </xf>
    <xf numFmtId="164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64" fontId="10" fillId="3" borderId="142" xfId="0" applyNumberFormat="1" applyFont="1" applyFill="1" applyBorder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horizontal="center" vertical="center" shrinkToFit="1"/>
      <protection hidden="1"/>
    </xf>
    <xf numFmtId="0" fontId="90" fillId="0" borderId="142" xfId="0" applyFont="1" applyBorder="1" applyAlignment="1" applyProtection="1">
      <alignment horizontal="center" vertical="center" shrinkToFit="1"/>
      <protection hidden="1"/>
    </xf>
    <xf numFmtId="0" fontId="90" fillId="0" borderId="143" xfId="0" applyFont="1" applyBorder="1" applyAlignment="1" applyProtection="1">
      <alignment horizontal="center" vertical="center" shrinkToFit="1"/>
      <protection hidden="1"/>
    </xf>
    <xf numFmtId="0" fontId="90" fillId="0" borderId="98" xfId="0" applyFont="1" applyBorder="1" applyAlignment="1" applyProtection="1">
      <alignment horizontal="center" vertical="center" shrinkToFit="1"/>
      <protection hidden="1"/>
    </xf>
    <xf numFmtId="164" fontId="90" fillId="3" borderId="27" xfId="0" applyNumberFormat="1" applyFont="1" applyFill="1" applyBorder="1" applyAlignment="1" applyProtection="1">
      <alignment horizontal="right" vertical="center" shrinkToFit="1"/>
      <protection hidden="1"/>
    </xf>
    <xf numFmtId="164" fontId="90" fillId="3" borderId="141" xfId="0" applyNumberFormat="1" applyFont="1" applyFill="1" applyBorder="1" applyAlignment="1" applyProtection="1">
      <alignment horizontal="right" vertical="center" shrinkToFit="1"/>
      <protection hidden="1"/>
    </xf>
    <xf numFmtId="0" fontId="90" fillId="0" borderId="140" xfId="0" applyFont="1" applyBorder="1" applyAlignment="1" applyProtection="1">
      <alignment horizontal="center" vertical="center" shrinkToFit="1"/>
      <protection hidden="1"/>
    </xf>
    <xf numFmtId="0" fontId="90" fillId="0" borderId="27" xfId="0" applyFont="1" applyBorder="1" applyAlignment="1" applyProtection="1">
      <alignment horizontal="center" vertical="center" shrinkToFit="1"/>
      <protection hidden="1"/>
    </xf>
    <xf numFmtId="0" fontId="91" fillId="6" borderId="26" xfId="0" applyFont="1" applyFill="1" applyBorder="1" applyAlignment="1" applyProtection="1">
      <alignment horizontal="center" vertical="center" shrinkToFit="1"/>
      <protection hidden="1"/>
    </xf>
    <xf numFmtId="0" fontId="91" fillId="6" borderId="144" xfId="0" applyFont="1" applyFill="1" applyBorder="1" applyAlignment="1" applyProtection="1">
      <alignment horizontal="center" vertical="center" shrinkToFit="1"/>
      <protection hidden="1"/>
    </xf>
    <xf numFmtId="164" fontId="90" fillId="3" borderId="27" xfId="0" applyNumberFormat="1" applyFont="1" applyFill="1" applyBorder="1" applyAlignment="1" applyProtection="1">
      <alignment horizontal="right" shrinkToFit="1"/>
      <protection hidden="1"/>
    </xf>
    <xf numFmtId="164" fontId="90" fillId="3" borderId="141" xfId="0" applyNumberFormat="1" applyFont="1" applyFill="1" applyBorder="1" applyAlignment="1" applyProtection="1">
      <alignment horizontal="right" shrinkToFit="1"/>
      <protection hidden="1"/>
    </xf>
    <xf numFmtId="0" fontId="90" fillId="0" borderId="140" xfId="0" applyFont="1" applyBorder="1" applyAlignment="1" applyProtection="1">
      <alignment horizontal="right" vertical="center" shrinkToFit="1"/>
      <protection hidden="1"/>
    </xf>
    <xf numFmtId="0" fontId="90" fillId="0" borderId="27" xfId="0" applyFont="1" applyBorder="1" applyAlignment="1" applyProtection="1">
      <alignment horizontal="right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7" fillId="0" borderId="0" xfId="0" applyFont="1" applyAlignment="1" applyProtection="1">
      <alignment horizontal="right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26" xfId="0" applyFont="1" applyBorder="1" applyAlignment="1" applyProtection="1">
      <alignment horizontal="right" vertical="center" shrinkToFit="1"/>
      <protection hidden="1"/>
    </xf>
    <xf numFmtId="0" fontId="1" fillId="0" borderId="144" xfId="0" applyFont="1" applyBorder="1" applyAlignment="1" applyProtection="1">
      <alignment horizontal="right" vertical="center" shrinkToFit="1"/>
      <protection hidden="1"/>
    </xf>
    <xf numFmtId="0" fontId="91" fillId="6" borderId="1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right" vertical="top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45" fillId="0" borderId="26" xfId="0" applyFont="1" applyBorder="1" applyAlignment="1" applyProtection="1">
      <alignment horizontal="center" shrinkToFit="1"/>
      <protection hidden="1"/>
    </xf>
    <xf numFmtId="0" fontId="46" fillId="4" borderId="82" xfId="0" applyFont="1" applyFill="1" applyBorder="1" applyAlignment="1" applyProtection="1">
      <alignment horizontal="center" vertical="center"/>
      <protection hidden="1"/>
    </xf>
    <xf numFmtId="0" fontId="46" fillId="4" borderId="85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Alignment="1" applyProtection="1">
      <alignment horizontal="center" vertical="center"/>
      <protection locked="0" hidden="1"/>
    </xf>
    <xf numFmtId="0" fontId="12" fillId="10" borderId="0" xfId="1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46" fillId="4" borderId="81" xfId="0" applyFont="1" applyFill="1" applyBorder="1" applyAlignment="1" applyProtection="1">
      <alignment horizontal="center" vertical="center"/>
      <protection hidden="1"/>
    </xf>
    <xf numFmtId="0" fontId="46" fillId="4" borderId="84" xfId="0" applyFont="1" applyFill="1" applyBorder="1" applyAlignment="1" applyProtection="1">
      <alignment horizontal="center" vertical="center"/>
      <protection hidden="1"/>
    </xf>
    <xf numFmtId="0" fontId="46" fillId="4" borderId="91" xfId="0" applyFont="1" applyFill="1" applyBorder="1" applyAlignment="1" applyProtection="1">
      <alignment horizontal="center" vertical="center"/>
      <protection hidden="1"/>
    </xf>
    <xf numFmtId="0" fontId="46" fillId="4" borderId="92" xfId="0" applyFont="1" applyFill="1" applyBorder="1" applyAlignment="1" applyProtection="1">
      <alignment horizontal="center" vertical="center"/>
      <protection hidden="1"/>
    </xf>
    <xf numFmtId="0" fontId="46" fillId="4" borderId="93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 textRotation="90" wrapText="1"/>
      <protection hidden="1"/>
    </xf>
    <xf numFmtId="0" fontId="3" fillId="3" borderId="55" xfId="0" applyFont="1" applyFill="1" applyBorder="1" applyAlignment="1" applyProtection="1">
      <alignment horizontal="center" vertical="center" textRotation="90" wrapText="1"/>
      <protection hidden="1"/>
    </xf>
    <xf numFmtId="0" fontId="46" fillId="4" borderId="83" xfId="0" applyFont="1" applyFill="1" applyBorder="1" applyAlignment="1" applyProtection="1">
      <alignment horizontal="center" vertical="center"/>
      <protection hidden="1"/>
    </xf>
    <xf numFmtId="0" fontId="46" fillId="4" borderId="86" xfId="0" applyFont="1" applyFill="1" applyBorder="1" applyAlignment="1" applyProtection="1">
      <alignment horizontal="center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  <xf numFmtId="0" fontId="36" fillId="18" borderId="65" xfId="0" applyFont="1" applyFill="1" applyBorder="1" applyAlignment="1" applyProtection="1">
      <alignment horizontal="center" vertical="center"/>
      <protection hidden="1"/>
    </xf>
    <xf numFmtId="0" fontId="31" fillId="17" borderId="0" xfId="0" applyFont="1" applyFill="1" applyAlignment="1" applyProtection="1">
      <alignment horizontal="center" vertical="center"/>
      <protection hidden="1"/>
    </xf>
    <xf numFmtId="0" fontId="31" fillId="19" borderId="69" xfId="0" applyFont="1" applyFill="1" applyBorder="1" applyAlignment="1" applyProtection="1">
      <alignment horizontal="center" vertical="center"/>
      <protection hidden="1"/>
    </xf>
    <xf numFmtId="0" fontId="31" fillId="19" borderId="74" xfId="0" applyFont="1" applyFill="1" applyBorder="1" applyAlignment="1" applyProtection="1">
      <alignment horizontal="center" vertical="center"/>
      <protection hidden="1"/>
    </xf>
    <xf numFmtId="0" fontId="31" fillId="19" borderId="75" xfId="0" applyFont="1" applyFill="1" applyBorder="1" applyAlignment="1" applyProtection="1">
      <alignment horizontal="center" vertical="center"/>
      <protection hidden="1"/>
    </xf>
    <xf numFmtId="0" fontId="31" fillId="19" borderId="76" xfId="0" applyFont="1" applyFill="1" applyBorder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92" fillId="25" borderId="166" xfId="0" applyFont="1" applyFill="1" applyBorder="1" applyAlignment="1">
      <alignment horizontal="center" vertical="center"/>
    </xf>
    <xf numFmtId="0" fontId="92" fillId="25" borderId="162" xfId="0" applyFont="1" applyFill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73" fillId="25" borderId="38" xfId="0" applyFont="1" applyFill="1" applyBorder="1" applyAlignment="1">
      <alignment horizontal="center" vertical="center"/>
    </xf>
    <xf numFmtId="0" fontId="47" fillId="25" borderId="165" xfId="0" applyFont="1" applyFill="1" applyBorder="1" applyAlignment="1">
      <alignment horizontal="center" vertical="center" wrapText="1"/>
    </xf>
    <xf numFmtId="0" fontId="47" fillId="25" borderId="161" xfId="0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47" fillId="25" borderId="145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>
      <alignment horizontal="center" vertical="center" wrapText="1"/>
    </xf>
    <xf numFmtId="0" fontId="47" fillId="25" borderId="162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 applyProtection="1">
      <alignment horizontal="center" vertical="center" wrapText="1"/>
      <protection hidden="1"/>
    </xf>
    <xf numFmtId="0" fontId="47" fillId="25" borderId="162" xfId="0" applyFont="1" applyFill="1" applyBorder="1" applyAlignment="1" applyProtection="1">
      <alignment horizontal="center" vertical="center" wrapText="1"/>
      <protection hidden="1"/>
    </xf>
    <xf numFmtId="0" fontId="47" fillId="25" borderId="163" xfId="0" applyFont="1" applyFill="1" applyBorder="1" applyAlignment="1" applyProtection="1">
      <alignment horizontal="center" vertical="center" wrapText="1"/>
      <protection hidden="1"/>
    </xf>
    <xf numFmtId="0" fontId="73" fillId="25" borderId="38" xfId="0" applyFont="1" applyFill="1" applyBorder="1" applyAlignment="1">
      <alignment horizontal="center" vertical="center" wrapText="1"/>
    </xf>
    <xf numFmtId="0" fontId="73" fillId="25" borderId="36" xfId="0" applyFont="1" applyFill="1" applyBorder="1" applyAlignment="1">
      <alignment horizontal="center" vertical="center" textRotation="90" wrapText="1"/>
    </xf>
    <xf numFmtId="0" fontId="73" fillId="25" borderId="145" xfId="0" applyFont="1" applyFill="1" applyBorder="1" applyAlignment="1">
      <alignment horizontal="center" vertical="center" textRotation="90" wrapText="1"/>
    </xf>
    <xf numFmtId="0" fontId="73" fillId="25" borderId="166" xfId="0" applyFont="1" applyFill="1" applyBorder="1" applyAlignment="1">
      <alignment horizontal="center" vertical="center" textRotation="90" wrapText="1"/>
    </xf>
    <xf numFmtId="0" fontId="73" fillId="25" borderId="162" xfId="0" applyFont="1" applyFill="1" applyBorder="1" applyAlignment="1">
      <alignment horizontal="center" vertical="center" textRotation="90" wrapText="1"/>
    </xf>
    <xf numFmtId="0" fontId="92" fillId="25" borderId="165" xfId="0" applyFont="1" applyFill="1" applyBorder="1" applyAlignment="1">
      <alignment horizontal="center" vertical="center"/>
    </xf>
    <xf numFmtId="0" fontId="92" fillId="25" borderId="161" xfId="0" applyFont="1" applyFill="1" applyBorder="1" applyAlignment="1">
      <alignment horizontal="center" vertical="center"/>
    </xf>
    <xf numFmtId="0" fontId="92" fillId="25" borderId="36" xfId="0" applyFont="1" applyFill="1" applyBorder="1" applyAlignment="1">
      <alignment horizontal="center" vertical="center"/>
    </xf>
    <xf numFmtId="0" fontId="92" fillId="25" borderId="145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73" fillId="25" borderId="165" xfId="0" applyFont="1" applyFill="1" applyBorder="1" applyAlignment="1">
      <alignment horizontal="center" vertical="center" textRotation="90"/>
    </xf>
    <xf numFmtId="0" fontId="73" fillId="25" borderId="161" xfId="0" applyFont="1" applyFill="1" applyBorder="1" applyAlignment="1">
      <alignment horizontal="center" vertical="center" textRotation="90"/>
    </xf>
    <xf numFmtId="0" fontId="31" fillId="0" borderId="158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64" xfId="0" applyFont="1" applyBorder="1" applyAlignment="1">
      <alignment horizontal="center" vertical="center"/>
    </xf>
    <xf numFmtId="0" fontId="31" fillId="0" borderId="160" xfId="0" applyFont="1" applyBorder="1" applyAlignment="1" applyProtection="1">
      <alignment horizontal="center" vertical="center"/>
      <protection hidden="1"/>
    </xf>
    <xf numFmtId="0" fontId="31" fillId="0" borderId="164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 applyProtection="1">
      <alignment horizontal="center" vertical="center"/>
      <protection hidden="1"/>
    </xf>
    <xf numFmtId="0" fontId="31" fillId="0" borderId="145" xfId="0" applyFont="1" applyBorder="1" applyAlignment="1" applyProtection="1">
      <alignment horizontal="center" vertical="center"/>
      <protection hidden="1"/>
    </xf>
    <xf numFmtId="0" fontId="31" fillId="0" borderId="163" xfId="0" applyFont="1" applyBorder="1" applyAlignment="1" applyProtection="1">
      <alignment horizontal="center" vertical="center"/>
      <protection hidden="1"/>
    </xf>
    <xf numFmtId="0" fontId="31" fillId="0" borderId="38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53" fillId="11" borderId="38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 textRotation="90"/>
      <protection hidden="1"/>
    </xf>
    <xf numFmtId="0" fontId="25" fillId="4" borderId="43" xfId="0" applyFont="1" applyFill="1" applyBorder="1" applyAlignment="1" applyProtection="1">
      <alignment horizontal="center" vertical="center"/>
      <protection hidden="1"/>
    </xf>
    <xf numFmtId="0" fontId="3" fillId="8" borderId="43" xfId="0" applyFont="1" applyFill="1" applyBorder="1" applyAlignment="1" applyProtection="1">
      <alignment horizontal="center" vertical="center" wrapText="1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42" xfId="0" applyFont="1" applyFill="1" applyBorder="1" applyAlignment="1" applyProtection="1">
      <alignment horizontal="center" vertical="center"/>
      <protection hidden="1"/>
    </xf>
    <xf numFmtId="0" fontId="3" fillId="8" borderId="45" xfId="0" applyFont="1" applyFill="1" applyBorder="1" applyAlignment="1" applyProtection="1">
      <alignment horizontal="center" vertical="center"/>
      <protection hidden="1"/>
    </xf>
    <xf numFmtId="0" fontId="3" fillId="8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0" fillId="6" borderId="62" xfId="0" applyFont="1" applyFill="1" applyBorder="1" applyAlignment="1" applyProtection="1">
      <alignment horizontal="center" vertical="center" wrapText="1"/>
      <protection hidden="1"/>
    </xf>
    <xf numFmtId="0" fontId="30" fillId="6" borderId="63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6" fillId="18" borderId="0" xfId="0" applyFont="1" applyFill="1" applyBorder="1" applyAlignment="1" applyProtection="1">
      <alignment horizontal="center" vertical="center"/>
      <protection hidden="1"/>
    </xf>
    <xf numFmtId="0" fontId="3" fillId="8" borderId="44" xfId="0" applyFont="1" applyFill="1" applyBorder="1" applyAlignment="1" applyProtection="1">
      <alignment horizontal="center" vertical="center" wrapText="1"/>
      <protection hidden="1"/>
    </xf>
    <xf numFmtId="0" fontId="31" fillId="17" borderId="54" xfId="0" applyFont="1" applyFill="1" applyBorder="1" applyAlignment="1" applyProtection="1">
      <alignment horizontal="center" vertical="center"/>
      <protection hidden="1"/>
    </xf>
    <xf numFmtId="0" fontId="38" fillId="8" borderId="64" xfId="0" applyFont="1" applyFill="1" applyBorder="1" applyAlignment="1" applyProtection="1">
      <alignment horizontal="center" vertical="center"/>
      <protection hidden="1"/>
    </xf>
    <xf numFmtId="0" fontId="38" fillId="8" borderId="49" xfId="0" applyFont="1" applyFill="1" applyBorder="1" applyAlignment="1" applyProtection="1">
      <alignment horizontal="center" vertical="center"/>
      <protection hidden="1"/>
    </xf>
    <xf numFmtId="0" fontId="38" fillId="8" borderId="52" xfId="0" applyFont="1" applyFill="1" applyBorder="1" applyAlignment="1" applyProtection="1">
      <alignment horizontal="center" vertical="center"/>
      <protection hidden="1"/>
    </xf>
    <xf numFmtId="0" fontId="31" fillId="0" borderId="38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 textRotation="90" wrapText="1"/>
      <protection hidden="1"/>
    </xf>
    <xf numFmtId="0" fontId="31" fillId="0" borderId="58" xfId="0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60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56" xfId="0" applyFont="1" applyBorder="1" applyAlignment="1" applyProtection="1">
      <alignment horizontal="center" vertical="center"/>
      <protection hidden="1"/>
    </xf>
    <xf numFmtId="0" fontId="31" fillId="0" borderId="11" xfId="0" applyFont="1" applyBorder="1" applyAlignment="1" applyProtection="1">
      <alignment horizontal="center" vertical="center"/>
      <protection hidden="1"/>
    </xf>
    <xf numFmtId="0" fontId="31" fillId="0" borderId="57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59" xfId="0" applyFont="1" applyBorder="1" applyAlignment="1" applyProtection="1">
      <alignment horizontal="center" vertical="center"/>
      <protection hidden="1"/>
    </xf>
    <xf numFmtId="0" fontId="31" fillId="0" borderId="61" xfId="0" applyFont="1" applyBorder="1" applyAlignment="1" applyProtection="1">
      <alignment horizontal="center" vertical="center"/>
      <protection hidden="1"/>
    </xf>
    <xf numFmtId="0" fontId="30" fillId="6" borderId="62" xfId="0" applyFont="1" applyFill="1" applyBorder="1" applyAlignment="1" applyProtection="1">
      <alignment horizontal="center" vertical="center"/>
      <protection hidden="1"/>
    </xf>
    <xf numFmtId="0" fontId="30" fillId="6" borderId="63" xfId="0" applyFont="1" applyFill="1" applyBorder="1" applyAlignment="1" applyProtection="1">
      <alignment horizontal="center" vertical="center"/>
      <protection hidden="1"/>
    </xf>
  </cellXfs>
  <cellStyles count="5">
    <cellStyle name="Normal 2" xfId="2" xr:uid="{00000000-0005-0000-0000-000002000000}"/>
    <cellStyle name="Normal 2 2" xfId="3" xr:uid="{00000000-0005-0000-0000-000003000000}"/>
    <cellStyle name="Normal_القائمة_2" xfId="4" xr:uid="{00000000-0005-0000-0000-000004000000}"/>
    <cellStyle name="ارتباط تشعبي" xfId="1" builtinId="8"/>
    <cellStyle name="عادي" xfId="0" builtinId="0"/>
  </cellStyles>
  <dxfs count="3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rgb="FFFF000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5005BA2-BD50-466A-A9A0-E3B6CA786634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16373</xdr:col>
      <xdr:colOff>199073</xdr:colOff>
      <xdr:row>41</xdr:row>
      <xdr:rowOff>99060</xdr:rowOff>
    </xdr:from>
    <xdr:to>
      <xdr:col>16383</xdr:col>
      <xdr:colOff>617220</xdr:colOff>
      <xdr:row>44</xdr:row>
      <xdr:rowOff>53390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FC9300A-663E-4633-B112-2D235E798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94620"/>
          <a:ext cx="6590347" cy="563930"/>
        </a:xfrm>
        <a:prstGeom prst="rect">
          <a:avLst/>
        </a:prstGeom>
      </xdr:spPr>
    </xdr:pic>
    <xdr:clientData/>
  </xdr:twoCellAnchor>
  <xdr:twoCellAnchor editAs="oneCell">
    <xdr:from>
      <xdr:col>0</xdr:col>
      <xdr:colOff>449580</xdr:colOff>
      <xdr:row>39</xdr:row>
      <xdr:rowOff>167640</xdr:rowOff>
    </xdr:from>
    <xdr:to>
      <xdr:col>18</xdr:col>
      <xdr:colOff>204787</xdr:colOff>
      <xdr:row>41</xdr:row>
      <xdr:rowOff>182930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9C40D8D7-61B2-42C8-BE37-5A784404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3031293" y="944880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F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rightToLeft="1" tabSelected="1" workbookViewId="0">
      <selection activeCell="B21" sqref="B21:U23"/>
    </sheetView>
  </sheetViews>
  <sheetFormatPr defaultColWidth="9" defaultRowHeight="16.8" x14ac:dyDescent="0.5"/>
  <cols>
    <col min="1" max="1" width="2.21875" style="127" customWidth="1"/>
    <col min="2" max="2" width="4.44140625" style="127" customWidth="1"/>
    <col min="3" max="6" width="9" style="127"/>
    <col min="7" max="7" width="1.44140625" style="127" customWidth="1"/>
    <col min="8" max="8" width="12.6640625" style="127" customWidth="1"/>
    <col min="9" max="9" width="16.88671875" style="127" customWidth="1"/>
    <col min="10" max="10" width="5" style="127" customWidth="1"/>
    <col min="11" max="11" width="9" style="127"/>
    <col min="12" max="12" width="2.6640625" style="127" customWidth="1"/>
    <col min="13" max="14" width="9" style="127"/>
    <col min="15" max="15" width="3.44140625" style="127" customWidth="1"/>
    <col min="16" max="17" width="9" style="127"/>
    <col min="18" max="18" width="4.6640625" style="127" customWidth="1"/>
    <col min="19" max="19" width="2" style="127" customWidth="1"/>
    <col min="20" max="20" width="8.88671875" style="127" customWidth="1"/>
    <col min="21" max="21" width="15.44140625" style="127" customWidth="1"/>
    <col min="22" max="16384" width="9" style="127"/>
  </cols>
  <sheetData>
    <row r="1" spans="1:22" ht="27" thickBot="1" x14ac:dyDescent="0.75">
      <c r="B1" s="396" t="s">
        <v>197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22" ht="19.5" customHeight="1" thickBot="1" x14ac:dyDescent="0.7">
      <c r="B2" s="397" t="s">
        <v>123</v>
      </c>
      <c r="C2" s="397"/>
      <c r="D2" s="397"/>
      <c r="E2" s="397"/>
      <c r="F2" s="397"/>
      <c r="G2" s="397"/>
      <c r="H2" s="397"/>
      <c r="I2" s="397"/>
      <c r="J2" s="128"/>
      <c r="K2" s="398" t="s">
        <v>180</v>
      </c>
      <c r="L2" s="399"/>
      <c r="M2" s="399"/>
      <c r="N2" s="399"/>
      <c r="O2" s="399"/>
      <c r="P2" s="399"/>
      <c r="Q2" s="399"/>
      <c r="R2" s="399"/>
      <c r="S2" s="399"/>
      <c r="T2" s="402" t="s">
        <v>196</v>
      </c>
      <c r="U2" s="403"/>
    </row>
    <row r="3" spans="1:22" ht="22.5" customHeight="1" thickBot="1" x14ac:dyDescent="0.7">
      <c r="A3" s="129">
        <v>1</v>
      </c>
      <c r="B3" s="406" t="s">
        <v>188</v>
      </c>
      <c r="C3" s="407"/>
      <c r="D3" s="407"/>
      <c r="E3" s="407"/>
      <c r="F3" s="407"/>
      <c r="G3" s="407"/>
      <c r="H3" s="407"/>
      <c r="I3" s="408"/>
      <c r="K3" s="400"/>
      <c r="L3" s="401"/>
      <c r="M3" s="401"/>
      <c r="N3" s="401"/>
      <c r="O3" s="401"/>
      <c r="P3" s="401"/>
      <c r="Q3" s="401"/>
      <c r="R3" s="401"/>
      <c r="S3" s="401"/>
      <c r="T3" s="404"/>
      <c r="U3" s="405"/>
    </row>
    <row r="4" spans="1:22" ht="22.5" customHeight="1" thickBot="1" x14ac:dyDescent="0.7">
      <c r="A4" s="129">
        <v>2</v>
      </c>
      <c r="B4" s="393" t="s">
        <v>194</v>
      </c>
      <c r="C4" s="394"/>
      <c r="D4" s="394"/>
      <c r="E4" s="394"/>
      <c r="F4" s="394"/>
      <c r="G4" s="394"/>
      <c r="H4" s="394"/>
      <c r="I4" s="395"/>
      <c r="K4" s="348" t="s">
        <v>15</v>
      </c>
      <c r="L4" s="349"/>
      <c r="M4" s="349"/>
      <c r="N4" s="349"/>
      <c r="O4" s="349"/>
      <c r="P4" s="349"/>
      <c r="Q4" s="349"/>
      <c r="R4" s="349"/>
      <c r="S4" s="350"/>
      <c r="T4" s="386">
        <v>1</v>
      </c>
      <c r="U4" s="387"/>
    </row>
    <row r="5" spans="1:22" ht="22.5" customHeight="1" thickBot="1" x14ac:dyDescent="0.7">
      <c r="A5" s="129"/>
      <c r="B5" s="344" t="s">
        <v>189</v>
      </c>
      <c r="C5" s="345"/>
      <c r="D5" s="345"/>
      <c r="E5" s="345"/>
      <c r="F5" s="345"/>
      <c r="G5" s="345"/>
      <c r="H5" s="345"/>
      <c r="I5" s="133"/>
      <c r="K5" s="384" t="s">
        <v>181</v>
      </c>
      <c r="L5" s="385"/>
      <c r="M5" s="385"/>
      <c r="N5" s="385"/>
      <c r="O5" s="385"/>
      <c r="P5" s="385"/>
      <c r="Q5" s="385"/>
      <c r="R5" s="385"/>
      <c r="S5" s="385"/>
      <c r="T5" s="386">
        <v>1</v>
      </c>
      <c r="U5" s="387"/>
    </row>
    <row r="6" spans="1:22" ht="42.75" customHeight="1" thickBot="1" x14ac:dyDescent="0.7">
      <c r="A6" s="129" t="s">
        <v>190</v>
      </c>
      <c r="B6" s="369" t="s">
        <v>191</v>
      </c>
      <c r="C6" s="370"/>
      <c r="D6" s="370"/>
      <c r="E6" s="370"/>
      <c r="F6" s="370"/>
      <c r="G6" s="370"/>
      <c r="H6" s="370"/>
      <c r="I6" s="371"/>
      <c r="K6" s="388" t="s">
        <v>244</v>
      </c>
      <c r="L6" s="389"/>
      <c r="M6" s="389"/>
      <c r="N6" s="389"/>
      <c r="O6" s="389"/>
      <c r="P6" s="389"/>
      <c r="Q6" s="389"/>
      <c r="R6" s="389"/>
      <c r="S6" s="390"/>
      <c r="T6" s="391" t="s">
        <v>186</v>
      </c>
      <c r="U6" s="392"/>
    </row>
    <row r="7" spans="1:22" ht="22.5" customHeight="1" thickBot="1" x14ac:dyDescent="0.7">
      <c r="A7" s="129">
        <v>2</v>
      </c>
      <c r="B7" s="369" t="s">
        <v>192</v>
      </c>
      <c r="C7" s="370"/>
      <c r="D7" s="370"/>
      <c r="E7" s="370"/>
      <c r="F7" s="370"/>
      <c r="G7" s="370"/>
      <c r="H7" s="370"/>
      <c r="I7" s="371"/>
      <c r="K7" s="372" t="s">
        <v>182</v>
      </c>
      <c r="L7" s="373"/>
      <c r="M7" s="373"/>
      <c r="N7" s="373"/>
      <c r="O7" s="373"/>
      <c r="P7" s="373"/>
      <c r="Q7" s="373"/>
      <c r="R7" s="373"/>
      <c r="S7" s="374"/>
      <c r="T7" s="375">
        <v>0.5</v>
      </c>
      <c r="U7" s="376"/>
      <c r="V7" s="130"/>
    </row>
    <row r="8" spans="1:22" ht="22.5" customHeight="1" thickBot="1" x14ac:dyDescent="0.7">
      <c r="A8" s="129"/>
      <c r="B8" s="369" t="s">
        <v>193</v>
      </c>
      <c r="C8" s="370"/>
      <c r="D8" s="370"/>
      <c r="E8" s="370"/>
      <c r="F8" s="370"/>
      <c r="G8" s="370"/>
      <c r="H8" s="370"/>
      <c r="I8" s="371"/>
      <c r="J8" s="130"/>
      <c r="K8" s="377" t="s">
        <v>183</v>
      </c>
      <c r="L8" s="378"/>
      <c r="M8" s="378"/>
      <c r="N8" s="378"/>
      <c r="O8" s="378"/>
      <c r="P8" s="378"/>
      <c r="Q8" s="378"/>
      <c r="R8" s="378"/>
      <c r="S8" s="378"/>
      <c r="T8" s="379" t="s">
        <v>187</v>
      </c>
      <c r="U8" s="380"/>
    </row>
    <row r="9" spans="1:22" ht="22.5" customHeight="1" thickBot="1" x14ac:dyDescent="0.7">
      <c r="A9" s="129"/>
      <c r="B9" s="381"/>
      <c r="C9" s="382"/>
      <c r="D9" s="382"/>
      <c r="E9" s="382"/>
      <c r="F9" s="382"/>
      <c r="G9" s="382"/>
      <c r="H9" s="382"/>
      <c r="I9" s="383"/>
      <c r="J9" s="131"/>
      <c r="K9" s="377"/>
      <c r="L9" s="378"/>
      <c r="M9" s="378"/>
      <c r="N9" s="378"/>
      <c r="O9" s="378"/>
      <c r="P9" s="378"/>
      <c r="Q9" s="378"/>
      <c r="R9" s="378"/>
      <c r="S9" s="378"/>
      <c r="T9" s="379"/>
      <c r="U9" s="380"/>
    </row>
    <row r="10" spans="1:22" ht="22.5" customHeight="1" thickBot="1" x14ac:dyDescent="0.75">
      <c r="A10" s="129">
        <v>3</v>
      </c>
      <c r="B10" s="344" t="s">
        <v>125</v>
      </c>
      <c r="C10" s="345"/>
      <c r="D10" s="345"/>
      <c r="E10" s="345"/>
      <c r="F10" s="345"/>
      <c r="G10" s="345"/>
      <c r="H10" s="346" t="s">
        <v>124</v>
      </c>
      <c r="I10" s="347"/>
      <c r="K10" s="348" t="s">
        <v>184</v>
      </c>
      <c r="L10" s="349"/>
      <c r="M10" s="349"/>
      <c r="N10" s="349"/>
      <c r="O10" s="349"/>
      <c r="P10" s="349"/>
      <c r="Q10" s="349"/>
      <c r="R10" s="349"/>
      <c r="S10" s="350"/>
      <c r="T10" s="351">
        <v>0.2</v>
      </c>
      <c r="U10" s="352"/>
    </row>
    <row r="11" spans="1:22" ht="43.5" customHeight="1" x14ac:dyDescent="0.65">
      <c r="A11" s="129">
        <v>4</v>
      </c>
      <c r="B11" s="353" t="s">
        <v>2297</v>
      </c>
      <c r="C11" s="354"/>
      <c r="D11" s="354"/>
      <c r="E11" s="354"/>
      <c r="F11" s="354"/>
      <c r="G11" s="354"/>
      <c r="H11" s="354"/>
      <c r="I11" s="355"/>
      <c r="K11" s="359" t="s">
        <v>243</v>
      </c>
      <c r="L11" s="360"/>
      <c r="M11" s="360"/>
      <c r="N11" s="360"/>
      <c r="O11" s="360"/>
      <c r="P11" s="360"/>
      <c r="Q11" s="360"/>
      <c r="R11" s="360"/>
      <c r="S11" s="361"/>
      <c r="T11" s="362" t="s">
        <v>187</v>
      </c>
      <c r="U11" s="363"/>
    </row>
    <row r="12" spans="1:22" ht="22.5" customHeight="1" thickBot="1" x14ac:dyDescent="0.7">
      <c r="A12" s="129"/>
      <c r="B12" s="356"/>
      <c r="C12" s="357"/>
      <c r="D12" s="357"/>
      <c r="E12" s="357"/>
      <c r="F12" s="357"/>
      <c r="G12" s="357"/>
      <c r="H12" s="357"/>
      <c r="I12" s="358"/>
      <c r="K12" s="364" t="s">
        <v>185</v>
      </c>
      <c r="L12" s="365"/>
      <c r="M12" s="365"/>
      <c r="N12" s="365"/>
      <c r="O12" s="365"/>
      <c r="P12" s="365"/>
      <c r="Q12" s="365"/>
      <c r="R12" s="365"/>
      <c r="S12" s="366"/>
      <c r="T12" s="367">
        <v>0.5</v>
      </c>
      <c r="U12" s="368"/>
    </row>
    <row r="13" spans="1:22" ht="22.5" customHeight="1" thickBot="1" x14ac:dyDescent="0.7">
      <c r="A13" s="129">
        <v>5</v>
      </c>
      <c r="B13" s="333" t="s">
        <v>195</v>
      </c>
      <c r="C13" s="334"/>
      <c r="D13" s="334"/>
      <c r="E13" s="334"/>
      <c r="F13" s="334"/>
      <c r="G13" s="334"/>
      <c r="H13" s="334"/>
      <c r="I13" s="335"/>
      <c r="K13" s="336" t="s">
        <v>198</v>
      </c>
      <c r="L13" s="337"/>
      <c r="M13" s="337"/>
      <c r="N13" s="337"/>
      <c r="O13" s="337"/>
      <c r="P13" s="337"/>
      <c r="Q13" s="337"/>
      <c r="R13" s="337"/>
      <c r="S13" s="337"/>
      <c r="T13" s="337"/>
      <c r="U13" s="337"/>
    </row>
    <row r="14" spans="1:22" ht="22.5" customHeight="1" x14ac:dyDescent="0.65">
      <c r="A14" s="129"/>
      <c r="B14" s="338" t="s">
        <v>247</v>
      </c>
      <c r="C14" s="338"/>
      <c r="D14" s="338"/>
      <c r="E14" s="338"/>
      <c r="F14" s="338"/>
      <c r="G14" s="338"/>
      <c r="H14" s="338"/>
      <c r="I14" s="338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</row>
    <row r="15" spans="1:22" ht="3.75" customHeight="1" x14ac:dyDescent="0.65">
      <c r="A15" s="129"/>
      <c r="B15" s="339"/>
      <c r="C15" s="339"/>
      <c r="D15" s="339"/>
      <c r="E15" s="339"/>
      <c r="F15" s="339"/>
      <c r="G15" s="339"/>
      <c r="H15" s="339"/>
      <c r="I15" s="339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</row>
    <row r="16" spans="1:22" ht="26.25" customHeight="1" x14ac:dyDescent="0.65">
      <c r="A16" s="129">
        <v>5</v>
      </c>
      <c r="B16" s="339"/>
      <c r="C16" s="339"/>
      <c r="D16" s="339"/>
      <c r="E16" s="339"/>
      <c r="F16" s="339"/>
      <c r="G16" s="339"/>
      <c r="H16" s="339"/>
      <c r="I16" s="339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</row>
    <row r="17" spans="2:22" ht="19.5" customHeight="1" x14ac:dyDescent="0.5">
      <c r="B17" s="339"/>
      <c r="C17" s="339"/>
      <c r="D17" s="339"/>
      <c r="E17" s="339"/>
      <c r="F17" s="339"/>
      <c r="G17" s="339"/>
      <c r="H17" s="339"/>
      <c r="I17" s="339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</row>
    <row r="18" spans="2:22" ht="19.5" customHeight="1" x14ac:dyDescent="0.65">
      <c r="B18" s="339"/>
      <c r="C18" s="339"/>
      <c r="D18" s="339"/>
      <c r="E18" s="339"/>
      <c r="F18" s="339"/>
      <c r="G18" s="339"/>
      <c r="H18" s="339"/>
      <c r="I18" s="339"/>
      <c r="K18" s="134"/>
      <c r="L18" s="135"/>
      <c r="M18" s="342"/>
      <c r="N18" s="342"/>
      <c r="O18" s="342"/>
      <c r="P18" s="136"/>
      <c r="Q18" s="343"/>
      <c r="R18" s="343"/>
      <c r="S18" s="134"/>
      <c r="T18" s="134"/>
      <c r="U18" s="134"/>
      <c r="V18" s="135"/>
    </row>
    <row r="19" spans="2:22" ht="21.75" customHeight="1" thickBot="1" x14ac:dyDescent="0.55000000000000004">
      <c r="B19" s="340"/>
      <c r="C19" s="340"/>
      <c r="D19" s="340"/>
      <c r="E19" s="340"/>
      <c r="F19" s="340"/>
      <c r="G19" s="340"/>
      <c r="H19" s="340"/>
      <c r="I19" s="340"/>
      <c r="Q19" s="132"/>
      <c r="R19" s="132"/>
      <c r="S19" s="132"/>
      <c r="T19" s="132"/>
      <c r="U19" s="132"/>
    </row>
    <row r="20" spans="2:22" ht="3.75" customHeight="1" thickBot="1" x14ac:dyDescent="0.55000000000000004"/>
    <row r="21" spans="2:22" ht="35.25" customHeight="1" x14ac:dyDescent="0.5">
      <c r="B21" s="324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6"/>
    </row>
    <row r="22" spans="2:22" ht="14.25" customHeight="1" x14ac:dyDescent="0.5"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9"/>
    </row>
    <row r="23" spans="2:22" ht="15" customHeight="1" thickBot="1" x14ac:dyDescent="0.55000000000000004">
      <c r="B23" s="330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2"/>
    </row>
  </sheetData>
  <mergeCells count="37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I7"/>
    <mergeCell ref="K7:S7"/>
    <mergeCell ref="T7:U7"/>
    <mergeCell ref="B8:I8"/>
    <mergeCell ref="K8:S9"/>
    <mergeCell ref="T8:U9"/>
    <mergeCell ref="B9:I9"/>
    <mergeCell ref="B10:G10"/>
    <mergeCell ref="H10:I10"/>
    <mergeCell ref="K10:S10"/>
    <mergeCell ref="T10:U10"/>
    <mergeCell ref="B11:I12"/>
    <mergeCell ref="K11:S11"/>
    <mergeCell ref="T11:U11"/>
    <mergeCell ref="K12:S12"/>
    <mergeCell ref="T12:U12"/>
    <mergeCell ref="B21:U23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10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10:I10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5C96-6B82-4245-A4C9-6C9F75E5EB7F}">
  <dimension ref="A1:AB74"/>
  <sheetViews>
    <sheetView showGridLines="0" rightToLeft="1" workbookViewId="0">
      <selection activeCell="B18" sqref="B18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249" hidden="1" customWidth="1"/>
    <col min="15" max="15" width="3" style="249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410" t="s">
        <v>3543</v>
      </c>
      <c r="B1" s="410"/>
      <c r="C1" s="247"/>
      <c r="D1" s="248" t="e">
        <f>VLOOKUP(C1,ورقة2!A2:B6578,2,0)</f>
        <v>#N/A</v>
      </c>
    </row>
    <row r="2" spans="1:28" ht="23.4" customHeight="1" x14ac:dyDescent="0.3">
      <c r="A2" s="411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411"/>
      <c r="C2" s="411"/>
      <c r="D2" s="411"/>
      <c r="E2" s="411"/>
      <c r="F2" s="411"/>
    </row>
    <row r="3" spans="1:28" x14ac:dyDescent="0.3">
      <c r="J3" t="s">
        <v>10</v>
      </c>
      <c r="L3" s="409" t="s">
        <v>175</v>
      </c>
      <c r="M3" s="409"/>
      <c r="N3"/>
      <c r="O3" s="409" t="s">
        <v>10</v>
      </c>
      <c r="P3" s="409"/>
      <c r="S3" s="409" t="s">
        <v>3544</v>
      </c>
      <c r="T3" s="409"/>
      <c r="U3" s="409" t="s">
        <v>11</v>
      </c>
      <c r="V3" s="409"/>
      <c r="X3" t="s">
        <v>9</v>
      </c>
      <c r="AA3" s="249" t="s">
        <v>3545</v>
      </c>
      <c r="AB3">
        <v>1950</v>
      </c>
    </row>
    <row r="4" spans="1:28" ht="23.25" customHeight="1" x14ac:dyDescent="0.3">
      <c r="A4" s="250" t="s">
        <v>157</v>
      </c>
      <c r="B4" s="251" t="s">
        <v>158</v>
      </c>
      <c r="C4" s="251" t="s">
        <v>159</v>
      </c>
      <c r="D4" s="251" t="s">
        <v>160</v>
      </c>
      <c r="E4" s="251" t="s">
        <v>161</v>
      </c>
      <c r="F4" s="251" t="s">
        <v>162</v>
      </c>
      <c r="I4">
        <v>1</v>
      </c>
      <c r="J4" t="s">
        <v>3546</v>
      </c>
      <c r="L4" s="252" t="s">
        <v>3545</v>
      </c>
      <c r="M4" t="s">
        <v>153</v>
      </c>
      <c r="N4"/>
      <c r="O4" s="249" t="s">
        <v>3545</v>
      </c>
      <c r="P4" t="s">
        <v>3546</v>
      </c>
      <c r="S4" s="249" t="s">
        <v>3545</v>
      </c>
      <c r="T4" t="s">
        <v>154</v>
      </c>
      <c r="U4">
        <v>1</v>
      </c>
      <c r="V4" t="s">
        <v>129</v>
      </c>
      <c r="W4" s="249" t="s">
        <v>3545</v>
      </c>
      <c r="X4" t="s">
        <v>2262</v>
      </c>
      <c r="AA4" s="249" t="s">
        <v>3547</v>
      </c>
      <c r="AB4">
        <v>1951</v>
      </c>
    </row>
    <row r="5" spans="1:28" s="254" customFormat="1" ht="33.75" customHeight="1" x14ac:dyDescent="0.3">
      <c r="A5" s="45"/>
      <c r="B5" s="45"/>
      <c r="C5" s="253" t="str">
        <f>A5&amp;" "&amp;B5</f>
        <v xml:space="preserve"> </v>
      </c>
      <c r="D5" s="45"/>
      <c r="E5" s="45"/>
      <c r="F5" s="45"/>
      <c r="I5">
        <v>2</v>
      </c>
      <c r="J5" t="s">
        <v>3548</v>
      </c>
      <c r="L5" s="252" t="s">
        <v>3547</v>
      </c>
      <c r="M5" t="s">
        <v>163</v>
      </c>
      <c r="N5"/>
      <c r="O5" s="249" t="s">
        <v>3547</v>
      </c>
      <c r="P5" t="s">
        <v>3548</v>
      </c>
      <c r="Q5"/>
      <c r="R5"/>
      <c r="S5" s="249" t="s">
        <v>3547</v>
      </c>
      <c r="T5" t="s">
        <v>156</v>
      </c>
      <c r="U5">
        <v>2</v>
      </c>
      <c r="V5" t="s">
        <v>130</v>
      </c>
      <c r="W5" s="249" t="s">
        <v>3547</v>
      </c>
      <c r="X5" t="s">
        <v>3549</v>
      </c>
      <c r="Y5"/>
      <c r="AA5" s="249" t="s">
        <v>3550</v>
      </c>
      <c r="AB5">
        <v>1952</v>
      </c>
    </row>
    <row r="6" spans="1:28" ht="23.25" customHeight="1" x14ac:dyDescent="0.3">
      <c r="A6" s="251" t="s">
        <v>59</v>
      </c>
      <c r="B6" s="250" t="s">
        <v>3551</v>
      </c>
      <c r="C6" s="251" t="s">
        <v>150</v>
      </c>
      <c r="D6" s="255" t="s">
        <v>3552</v>
      </c>
      <c r="E6" s="255" t="s">
        <v>64</v>
      </c>
      <c r="F6" s="250" t="s">
        <v>63</v>
      </c>
      <c r="I6">
        <v>3</v>
      </c>
      <c r="J6" t="s">
        <v>3655</v>
      </c>
      <c r="L6" s="252" t="s">
        <v>3550</v>
      </c>
      <c r="M6" t="s">
        <v>155</v>
      </c>
      <c r="N6"/>
      <c r="O6" s="249" t="s">
        <v>3550</v>
      </c>
      <c r="P6" t="s">
        <v>3553</v>
      </c>
      <c r="S6" s="249" t="s">
        <v>3554</v>
      </c>
      <c r="T6" t="s">
        <v>199</v>
      </c>
      <c r="W6" s="249" t="s">
        <v>3550</v>
      </c>
      <c r="X6" t="s">
        <v>2263</v>
      </c>
      <c r="AA6" s="249" t="s">
        <v>3555</v>
      </c>
      <c r="AB6">
        <v>1953</v>
      </c>
    </row>
    <row r="7" spans="1:28" ht="33.75" customHeight="1" x14ac:dyDescent="0.3">
      <c r="A7" s="50"/>
      <c r="B7" s="45"/>
      <c r="C7" s="45"/>
      <c r="D7" s="50"/>
      <c r="E7" s="50"/>
      <c r="F7" s="45"/>
      <c r="I7">
        <v>4</v>
      </c>
      <c r="J7" t="s">
        <v>3556</v>
      </c>
      <c r="L7" s="252" t="s">
        <v>3555</v>
      </c>
      <c r="M7" t="s">
        <v>164</v>
      </c>
      <c r="N7"/>
      <c r="O7" s="249" t="s">
        <v>3555</v>
      </c>
      <c r="P7" t="s">
        <v>3556</v>
      </c>
      <c r="S7" s="249"/>
      <c r="T7" t="s">
        <v>3654</v>
      </c>
      <c r="W7" s="249" t="s">
        <v>3555</v>
      </c>
      <c r="X7" t="s">
        <v>2264</v>
      </c>
      <c r="AA7" s="249" t="s">
        <v>3557</v>
      </c>
      <c r="AB7">
        <v>1954</v>
      </c>
    </row>
    <row r="8" spans="1:28" ht="23.25" customHeight="1" x14ac:dyDescent="0.3">
      <c r="A8" s="251" t="s">
        <v>60</v>
      </c>
      <c r="B8" s="251" t="s">
        <v>61</v>
      </c>
      <c r="C8" s="251" t="s">
        <v>3558</v>
      </c>
      <c r="D8" s="251" t="s">
        <v>128</v>
      </c>
      <c r="I8">
        <v>5</v>
      </c>
      <c r="J8" t="s">
        <v>3559</v>
      </c>
      <c r="L8" s="252" t="s">
        <v>3557</v>
      </c>
      <c r="M8" t="s">
        <v>165</v>
      </c>
      <c r="N8"/>
      <c r="O8" s="249" t="s">
        <v>3557</v>
      </c>
      <c r="P8" t="s">
        <v>3559</v>
      </c>
      <c r="S8" s="249"/>
      <c r="W8" s="249" t="s">
        <v>3557</v>
      </c>
      <c r="X8" t="s">
        <v>2265</v>
      </c>
      <c r="AA8" s="249" t="s">
        <v>3554</v>
      </c>
      <c r="AB8">
        <v>1955</v>
      </c>
    </row>
    <row r="9" spans="1:28" ht="33.75" customHeight="1" x14ac:dyDescent="0.3">
      <c r="A9" s="45"/>
      <c r="B9" s="45"/>
      <c r="C9" s="45"/>
      <c r="D9" s="45"/>
      <c r="I9">
        <v>6</v>
      </c>
      <c r="J9" t="s">
        <v>3560</v>
      </c>
      <c r="L9" s="252" t="s">
        <v>3554</v>
      </c>
      <c r="M9" t="s">
        <v>166</v>
      </c>
      <c r="N9"/>
      <c r="O9" s="249" t="s">
        <v>3554</v>
      </c>
      <c r="P9" t="s">
        <v>3560</v>
      </c>
      <c r="W9" s="249" t="s">
        <v>3554</v>
      </c>
      <c r="X9" t="s">
        <v>2266</v>
      </c>
      <c r="AA9" s="249" t="s">
        <v>3561</v>
      </c>
      <c r="AB9">
        <v>1956</v>
      </c>
    </row>
    <row r="10" spans="1:28" ht="23.25" customHeight="1" x14ac:dyDescent="0.3">
      <c r="A10" s="251" t="s">
        <v>58</v>
      </c>
      <c r="B10" s="251" t="s">
        <v>6</v>
      </c>
      <c r="C10" s="251" t="s">
        <v>10</v>
      </c>
      <c r="D10" s="251" t="s">
        <v>11</v>
      </c>
      <c r="I10">
        <v>7</v>
      </c>
      <c r="J10" t="s">
        <v>3562</v>
      </c>
      <c r="L10" s="252" t="s">
        <v>3561</v>
      </c>
      <c r="M10" t="s">
        <v>168</v>
      </c>
      <c r="N10"/>
      <c r="O10" s="249" t="s">
        <v>3561</v>
      </c>
      <c r="P10" t="s">
        <v>3562</v>
      </c>
      <c r="W10" s="249" t="s">
        <v>3561</v>
      </c>
      <c r="X10" t="s">
        <v>2267</v>
      </c>
      <c r="AA10" s="249" t="s">
        <v>3563</v>
      </c>
      <c r="AB10">
        <v>1957</v>
      </c>
    </row>
    <row r="11" spans="1:28" ht="33.75" customHeight="1" x14ac:dyDescent="0.3">
      <c r="A11" s="293"/>
      <c r="B11" s="45"/>
      <c r="C11" s="45"/>
      <c r="D11" s="45"/>
      <c r="I11">
        <v>8</v>
      </c>
      <c r="J11" t="s">
        <v>3564</v>
      </c>
      <c r="L11" s="252" t="s">
        <v>3563</v>
      </c>
      <c r="M11" t="s">
        <v>172</v>
      </c>
      <c r="N11"/>
      <c r="O11" s="249" t="s">
        <v>3563</v>
      </c>
      <c r="P11" t="s">
        <v>3564</v>
      </c>
      <c r="W11" s="249" t="s">
        <v>3563</v>
      </c>
      <c r="X11" t="s">
        <v>2268</v>
      </c>
      <c r="AA11" s="249" t="s">
        <v>3565</v>
      </c>
      <c r="AB11">
        <v>1958</v>
      </c>
    </row>
    <row r="12" spans="1:28" ht="23.25" customHeight="1" x14ac:dyDescent="0.3">
      <c r="A12" s="251" t="s">
        <v>56</v>
      </c>
      <c r="B12" s="251" t="s">
        <v>57</v>
      </c>
      <c r="I12">
        <v>9</v>
      </c>
      <c r="J12" t="s">
        <v>3656</v>
      </c>
      <c r="L12" s="252" t="s">
        <v>3565</v>
      </c>
      <c r="M12" t="s">
        <v>173</v>
      </c>
      <c r="N12"/>
      <c r="O12"/>
      <c r="AA12" s="249" t="s">
        <v>3566</v>
      </c>
      <c r="AB12">
        <v>1959</v>
      </c>
    </row>
    <row r="13" spans="1:28" ht="33.75" customHeight="1" x14ac:dyDescent="0.3">
      <c r="A13" s="45"/>
      <c r="B13" s="45"/>
      <c r="I13">
        <v>10</v>
      </c>
      <c r="J13" t="s">
        <v>3657</v>
      </c>
      <c r="L13" s="252" t="s">
        <v>3566</v>
      </c>
      <c r="M13" t="s">
        <v>167</v>
      </c>
      <c r="N13"/>
      <c r="O13"/>
      <c r="AA13" s="249" t="s">
        <v>3567</v>
      </c>
      <c r="AB13">
        <v>1960</v>
      </c>
    </row>
    <row r="14" spans="1:28" x14ac:dyDescent="0.3">
      <c r="I14">
        <v>11</v>
      </c>
      <c r="J14" t="s">
        <v>3658</v>
      </c>
      <c r="L14" s="252" t="s">
        <v>3567</v>
      </c>
      <c r="M14" t="s">
        <v>174</v>
      </c>
      <c r="N14"/>
      <c r="O14"/>
      <c r="AA14" s="249" t="s">
        <v>3568</v>
      </c>
      <c r="AB14">
        <v>1961</v>
      </c>
    </row>
    <row r="15" spans="1:28" x14ac:dyDescent="0.3">
      <c r="I15">
        <v>12</v>
      </c>
      <c r="J15" t="s">
        <v>3659</v>
      </c>
      <c r="L15" s="252" t="s">
        <v>3568</v>
      </c>
      <c r="M15" t="s">
        <v>171</v>
      </c>
      <c r="N15"/>
      <c r="O15"/>
      <c r="AA15" s="249" t="s">
        <v>3569</v>
      </c>
      <c r="AB15">
        <v>1962</v>
      </c>
    </row>
    <row r="16" spans="1:28" x14ac:dyDescent="0.3">
      <c r="I16">
        <v>13</v>
      </c>
      <c r="J16" t="s">
        <v>3660</v>
      </c>
      <c r="L16" s="252" t="s">
        <v>3569</v>
      </c>
      <c r="M16" t="s">
        <v>169</v>
      </c>
      <c r="N16"/>
      <c r="O16"/>
      <c r="AA16" s="249" t="s">
        <v>3570</v>
      </c>
      <c r="AB16">
        <v>1963</v>
      </c>
    </row>
    <row r="17" spans="7:28" x14ac:dyDescent="0.3">
      <c r="I17">
        <v>14</v>
      </c>
      <c r="J17" t="s">
        <v>3661</v>
      </c>
      <c r="L17" s="252" t="s">
        <v>3570</v>
      </c>
      <c r="M17" t="s">
        <v>170</v>
      </c>
      <c r="N17"/>
      <c r="O17"/>
      <c r="AA17" s="249" t="s">
        <v>3571</v>
      </c>
      <c r="AB17">
        <v>1964</v>
      </c>
    </row>
    <row r="18" spans="7:28" x14ac:dyDescent="0.3">
      <c r="I18">
        <v>15</v>
      </c>
      <c r="J18" t="s">
        <v>3662</v>
      </c>
      <c r="L18" s="252" t="s">
        <v>3571</v>
      </c>
      <c r="M18" t="s">
        <v>3572</v>
      </c>
      <c r="AA18" s="249" t="s">
        <v>3573</v>
      </c>
      <c r="AB18">
        <v>1965</v>
      </c>
    </row>
    <row r="19" spans="7:28" x14ac:dyDescent="0.3">
      <c r="I19">
        <v>16</v>
      </c>
      <c r="J19" t="s">
        <v>3663</v>
      </c>
      <c r="L19" s="252" t="s">
        <v>3573</v>
      </c>
      <c r="M19" t="s">
        <v>3574</v>
      </c>
      <c r="AA19" s="249" t="s">
        <v>3575</v>
      </c>
      <c r="AB19">
        <v>1966</v>
      </c>
    </row>
    <row r="20" spans="7:28" x14ac:dyDescent="0.3">
      <c r="I20">
        <v>17</v>
      </c>
      <c r="J20" t="s">
        <v>3664</v>
      </c>
      <c r="AA20" s="249" t="s">
        <v>3576</v>
      </c>
      <c r="AB20">
        <v>1967</v>
      </c>
    </row>
    <row r="21" spans="7:28" x14ac:dyDescent="0.3">
      <c r="G21" s="256" t="s">
        <v>129</v>
      </c>
      <c r="AA21" s="249" t="s">
        <v>3577</v>
      </c>
      <c r="AB21">
        <v>1968</v>
      </c>
    </row>
    <row r="22" spans="7:28" x14ac:dyDescent="0.3">
      <c r="G22" s="256" t="s">
        <v>130</v>
      </c>
      <c r="AA22" s="249" t="s">
        <v>3578</v>
      </c>
      <c r="AB22">
        <v>1969</v>
      </c>
    </row>
    <row r="23" spans="7:28" x14ac:dyDescent="0.3">
      <c r="AA23" s="249" t="s">
        <v>3579</v>
      </c>
      <c r="AB23">
        <v>1970</v>
      </c>
    </row>
    <row r="24" spans="7:28" x14ac:dyDescent="0.3">
      <c r="AA24" s="249" t="s">
        <v>3580</v>
      </c>
      <c r="AB24">
        <v>1971</v>
      </c>
    </row>
    <row r="25" spans="7:28" x14ac:dyDescent="0.3">
      <c r="AA25" s="249" t="s">
        <v>3581</v>
      </c>
      <c r="AB25">
        <v>1972</v>
      </c>
    </row>
    <row r="26" spans="7:28" x14ac:dyDescent="0.3">
      <c r="AA26" s="249" t="s">
        <v>3582</v>
      </c>
      <c r="AB26">
        <v>1973</v>
      </c>
    </row>
    <row r="27" spans="7:28" x14ac:dyDescent="0.3">
      <c r="AA27" s="249" t="s">
        <v>3583</v>
      </c>
      <c r="AB27">
        <v>1974</v>
      </c>
    </row>
    <row r="28" spans="7:28" x14ac:dyDescent="0.3">
      <c r="AA28" s="249" t="s">
        <v>3584</v>
      </c>
      <c r="AB28">
        <v>1975</v>
      </c>
    </row>
    <row r="29" spans="7:28" x14ac:dyDescent="0.3">
      <c r="AA29" s="249" t="s">
        <v>3585</v>
      </c>
      <c r="AB29">
        <v>1976</v>
      </c>
    </row>
    <row r="30" spans="7:28" x14ac:dyDescent="0.3">
      <c r="AA30" s="249" t="s">
        <v>3586</v>
      </c>
      <c r="AB30">
        <v>1977</v>
      </c>
    </row>
    <row r="31" spans="7:28" x14ac:dyDescent="0.3">
      <c r="AA31" s="249" t="s">
        <v>3587</v>
      </c>
      <c r="AB31">
        <v>1978</v>
      </c>
    </row>
    <row r="32" spans="7:28" x14ac:dyDescent="0.3">
      <c r="AA32" s="249" t="s">
        <v>3588</v>
      </c>
      <c r="AB32">
        <v>1979</v>
      </c>
    </row>
    <row r="33" spans="27:28" x14ac:dyDescent="0.3">
      <c r="AA33" s="249" t="s">
        <v>3589</v>
      </c>
      <c r="AB33">
        <v>1980</v>
      </c>
    </row>
    <row r="34" spans="27:28" x14ac:dyDescent="0.3">
      <c r="AA34" s="249" t="s">
        <v>3590</v>
      </c>
      <c r="AB34">
        <v>1981</v>
      </c>
    </row>
    <row r="35" spans="27:28" x14ac:dyDescent="0.3">
      <c r="AA35" s="249" t="s">
        <v>3591</v>
      </c>
      <c r="AB35">
        <v>1982</v>
      </c>
    </row>
    <row r="36" spans="27:28" x14ac:dyDescent="0.3">
      <c r="AA36" s="249" t="s">
        <v>3592</v>
      </c>
      <c r="AB36">
        <v>1983</v>
      </c>
    </row>
    <row r="37" spans="27:28" x14ac:dyDescent="0.3">
      <c r="AA37" s="249" t="s">
        <v>3593</v>
      </c>
      <c r="AB37">
        <v>1984</v>
      </c>
    </row>
    <row r="38" spans="27:28" x14ac:dyDescent="0.3">
      <c r="AA38" s="249" t="s">
        <v>3594</v>
      </c>
      <c r="AB38">
        <v>1985</v>
      </c>
    </row>
    <row r="39" spans="27:28" x14ac:dyDescent="0.3">
      <c r="AA39" s="249" t="s">
        <v>3595</v>
      </c>
      <c r="AB39">
        <v>1986</v>
      </c>
    </row>
    <row r="40" spans="27:28" x14ac:dyDescent="0.3">
      <c r="AA40" s="249" t="s">
        <v>3596</v>
      </c>
      <c r="AB40">
        <v>1987</v>
      </c>
    </row>
    <row r="41" spans="27:28" x14ac:dyDescent="0.3">
      <c r="AA41" s="249" t="s">
        <v>3597</v>
      </c>
      <c r="AB41">
        <v>1988</v>
      </c>
    </row>
    <row r="42" spans="27:28" x14ac:dyDescent="0.3">
      <c r="AA42" s="249" t="s">
        <v>3598</v>
      </c>
      <c r="AB42">
        <v>1989</v>
      </c>
    </row>
    <row r="43" spans="27:28" x14ac:dyDescent="0.3">
      <c r="AA43" s="249" t="s">
        <v>3599</v>
      </c>
      <c r="AB43">
        <v>1990</v>
      </c>
    </row>
    <row r="44" spans="27:28" x14ac:dyDescent="0.3">
      <c r="AA44" s="249" t="s">
        <v>3600</v>
      </c>
      <c r="AB44">
        <v>1991</v>
      </c>
    </row>
    <row r="45" spans="27:28" x14ac:dyDescent="0.3">
      <c r="AA45" s="249" t="s">
        <v>3601</v>
      </c>
      <c r="AB45">
        <v>1992</v>
      </c>
    </row>
    <row r="46" spans="27:28" x14ac:dyDescent="0.3">
      <c r="AA46" s="249" t="s">
        <v>3602</v>
      </c>
      <c r="AB46">
        <v>1993</v>
      </c>
    </row>
    <row r="47" spans="27:28" x14ac:dyDescent="0.3">
      <c r="AA47" s="249" t="s">
        <v>3603</v>
      </c>
      <c r="AB47">
        <v>1994</v>
      </c>
    </row>
    <row r="48" spans="27:28" x14ac:dyDescent="0.3">
      <c r="AA48" s="249" t="s">
        <v>3604</v>
      </c>
      <c r="AB48">
        <v>1995</v>
      </c>
    </row>
    <row r="49" spans="27:28" x14ac:dyDescent="0.3">
      <c r="AA49" s="249" t="s">
        <v>3605</v>
      </c>
      <c r="AB49">
        <v>1996</v>
      </c>
    </row>
    <row r="50" spans="27:28" x14ac:dyDescent="0.3">
      <c r="AA50" s="249" t="s">
        <v>3606</v>
      </c>
      <c r="AB50">
        <v>1997</v>
      </c>
    </row>
    <row r="51" spans="27:28" x14ac:dyDescent="0.3">
      <c r="AA51" s="249" t="s">
        <v>3607</v>
      </c>
      <c r="AB51">
        <v>1998</v>
      </c>
    </row>
    <row r="52" spans="27:28" x14ac:dyDescent="0.3">
      <c r="AA52" s="249" t="s">
        <v>3608</v>
      </c>
      <c r="AB52">
        <v>1999</v>
      </c>
    </row>
    <row r="53" spans="27:28" x14ac:dyDescent="0.3">
      <c r="AA53" s="249" t="s">
        <v>3609</v>
      </c>
      <c r="AB53">
        <v>2000</v>
      </c>
    </row>
    <row r="54" spans="27:28" x14ac:dyDescent="0.3">
      <c r="AA54" s="249" t="s">
        <v>3610</v>
      </c>
      <c r="AB54">
        <v>2001</v>
      </c>
    </row>
    <row r="55" spans="27:28" x14ac:dyDescent="0.3">
      <c r="AA55" s="249" t="s">
        <v>3611</v>
      </c>
      <c r="AB55">
        <v>2002</v>
      </c>
    </row>
    <row r="56" spans="27:28" x14ac:dyDescent="0.3">
      <c r="AA56" s="249" t="s">
        <v>3612</v>
      </c>
      <c r="AB56">
        <v>2003</v>
      </c>
    </row>
    <row r="57" spans="27:28" x14ac:dyDescent="0.3">
      <c r="AA57" s="249" t="s">
        <v>3613</v>
      </c>
      <c r="AB57">
        <v>2004</v>
      </c>
    </row>
    <row r="58" spans="27:28" x14ac:dyDescent="0.3">
      <c r="AA58" s="249" t="s">
        <v>3614</v>
      </c>
      <c r="AB58">
        <v>2005</v>
      </c>
    </row>
    <row r="59" spans="27:28" x14ac:dyDescent="0.3">
      <c r="AA59" s="249" t="s">
        <v>3615</v>
      </c>
      <c r="AB59">
        <v>2006</v>
      </c>
    </row>
    <row r="60" spans="27:28" x14ac:dyDescent="0.3">
      <c r="AA60" s="249" t="s">
        <v>3616</v>
      </c>
      <c r="AB60">
        <v>2007</v>
      </c>
    </row>
    <row r="61" spans="27:28" x14ac:dyDescent="0.3">
      <c r="AA61" s="249" t="s">
        <v>3617</v>
      </c>
      <c r="AB61">
        <v>2008</v>
      </c>
    </row>
    <row r="62" spans="27:28" x14ac:dyDescent="0.3">
      <c r="AA62" s="249" t="s">
        <v>3618</v>
      </c>
      <c r="AB62">
        <v>2009</v>
      </c>
    </row>
    <row r="63" spans="27:28" x14ac:dyDescent="0.3">
      <c r="AA63" s="249" t="s">
        <v>3619</v>
      </c>
      <c r="AB63">
        <v>2010</v>
      </c>
    </row>
    <row r="64" spans="27:28" x14ac:dyDescent="0.3">
      <c r="AA64" s="249" t="s">
        <v>3620</v>
      </c>
      <c r="AB64">
        <v>2011</v>
      </c>
    </row>
    <row r="65" spans="27:28" x14ac:dyDescent="0.3">
      <c r="AA65" s="249" t="s">
        <v>3621</v>
      </c>
      <c r="AB65">
        <v>2012</v>
      </c>
    </row>
    <row r="66" spans="27:28" x14ac:dyDescent="0.3">
      <c r="AA66" s="249" t="s">
        <v>3622</v>
      </c>
      <c r="AB66">
        <v>2013</v>
      </c>
    </row>
    <row r="67" spans="27:28" x14ac:dyDescent="0.3">
      <c r="AA67" s="249" t="s">
        <v>3623</v>
      </c>
      <c r="AB67">
        <v>2014</v>
      </c>
    </row>
    <row r="68" spans="27:28" x14ac:dyDescent="0.3">
      <c r="AA68" s="249" t="s">
        <v>3624</v>
      </c>
      <c r="AB68">
        <v>2015</v>
      </c>
    </row>
    <row r="69" spans="27:28" x14ac:dyDescent="0.3">
      <c r="AA69" s="249" t="s">
        <v>3625</v>
      </c>
      <c r="AB69">
        <v>2016</v>
      </c>
    </row>
    <row r="70" spans="27:28" x14ac:dyDescent="0.3">
      <c r="AA70" s="249" t="s">
        <v>3626</v>
      </c>
      <c r="AB70">
        <v>2017</v>
      </c>
    </row>
    <row r="71" spans="27:28" x14ac:dyDescent="0.3">
      <c r="AA71" s="249" t="s">
        <v>3627</v>
      </c>
      <c r="AB71">
        <v>2018</v>
      </c>
    </row>
    <row r="72" spans="27:28" x14ac:dyDescent="0.3">
      <c r="AA72" s="249" t="s">
        <v>3628</v>
      </c>
      <c r="AB72">
        <v>2019</v>
      </c>
    </row>
    <row r="73" spans="27:28" x14ac:dyDescent="0.3">
      <c r="AA73" s="249" t="s">
        <v>3629</v>
      </c>
      <c r="AB73">
        <v>2020</v>
      </c>
    </row>
    <row r="74" spans="27:28" x14ac:dyDescent="0.3">
      <c r="AA74" s="249" t="s">
        <v>3630</v>
      </c>
      <c r="AB74">
        <v>2021</v>
      </c>
    </row>
  </sheetData>
  <sheetProtection algorithmName="SHA-512" hashValue="kU+j3KGRjRrI7bZdqVLW7RKs6PwgYWgsMv6jA+fDMk8wn6U/Qf+LC0JIQgOnxcTfzlegg5jzjqm/huKNLeNzfg==" saltValue="VH5VikQfqgktm687nmH6t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" priority="5"/>
  </conditionalFormatting>
  <dataValidations count="14">
    <dataValidation type="list" allowBlank="1" showInputMessage="1" showErrorMessage="1" sqref="A9" xr:uid="{EC7DCFAC-DAAA-4E10-9885-D10FC21723F9}">
      <formula1>$T$4:$T$7</formula1>
    </dataValidation>
    <dataValidation type="list" allowBlank="1" showInputMessage="1" showErrorMessage="1" sqref="C9" xr:uid="{939F47F5-15AC-4A91-92E4-9A90C7B7CA32}">
      <formula1>$M$4:$M$18</formula1>
    </dataValidation>
    <dataValidation type="list" allowBlank="1" showInputMessage="1" showErrorMessage="1" sqref="C11" xr:uid="{E4C523BD-5B71-46B2-AD97-45D385E9C303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99B1FDFD-399D-49B0-9994-AB682D3B6041}">
      <formula1>AND(OR(LEFT(A7,1)="0",LEFT(A7,1)="1",LEFT(A7,1)="9"),LEFT(A7,2)&lt;&gt;"00",LEN(A7)=11)</formula1>
    </dataValidation>
    <dataValidation type="list" allowBlank="1" showInputMessage="1" showErrorMessage="1" sqref="D11" xr:uid="{19EE0B5B-DE39-4935-871F-E76877BC9483}">
      <formula1>$V$4:$V$5</formula1>
    </dataValidation>
    <dataValidation type="custom" allowBlank="1" showInputMessage="1" showErrorMessage="1" errorTitle="خطأ" error="رقم الموبايل غير صحيح" sqref="E7" xr:uid="{78865701-E399-48C5-A33D-996E6BD85DFF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5D101CC1-EA5B-4384-BFCD-DE84C95E56D8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6793FD6C-D4F2-480C-A0F4-B35D1E24CA82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21AB0F90-D2C3-4C9A-A3F9-14DFB0EA95C0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6E6779D6-666C-484C-947F-FE21C2EA0D4C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EC4B3A34-FB4A-4944-ADB9-1025EBA66D45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E6F28C53-934A-4C8D-B0FB-94525E8918BC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41BACC7A-1EC8-4A0C-9E0B-4E794C792CD4}"/>
    <dataValidation type="whole" allowBlank="1" showInputMessage="1" showErrorMessage="1" sqref="B9" xr:uid="{1E14A5B5-1808-49A0-9298-FFE6DFC2A334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354D8A1-7A00-4DB3-BB9C-8E913F9A2A1B}">
            <xm:f>'اختيار المقررات'!$E$2="مستنفذ"</xm:f>
            <x14:dxf>
              <font>
                <color theme="0"/>
              </font>
              <fill>
                <patternFill patternType="solid">
                  <bgColor rgb="FFFF0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76F7DA08-646B-478B-BD9A-34088B939B5A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E58"/>
  <sheetViews>
    <sheetView showGridLines="0" rightToLeft="1" topLeftCell="C1" workbookViewId="0">
      <selection activeCell="F5" sqref="F5:N5"/>
    </sheetView>
  </sheetViews>
  <sheetFormatPr defaultColWidth="9" defaultRowHeight="14.25" customHeight="1" zeroHeight="1" x14ac:dyDescent="0.3"/>
  <cols>
    <col min="1" max="2" width="5.21875" style="1" hidden="1" customWidth="1"/>
    <col min="3" max="3" width="6.21875" style="1" customWidth="1"/>
    <col min="4" max="4" width="6.44140625" style="1" customWidth="1"/>
    <col min="5" max="5" width="5" style="1" customWidth="1"/>
    <col min="6" max="6" width="3.44140625" style="1" customWidth="1"/>
    <col min="7" max="7" width="8.5546875" style="1" customWidth="1"/>
    <col min="8" max="8" width="5.33203125" style="1" customWidth="1"/>
    <col min="9" max="9" width="5.77734375" style="1" hidden="1" customWidth="1"/>
    <col min="10" max="10" width="5.21875" style="1" bestFit="1" customWidth="1"/>
    <col min="11" max="11" width="5.77734375" style="1" hidden="1" customWidth="1"/>
    <col min="12" max="12" width="3.109375" style="1" bestFit="1" customWidth="1"/>
    <col min="13" max="14" width="9.44140625" style="1" customWidth="1"/>
    <col min="15" max="15" width="7.44140625" style="1" customWidth="1"/>
    <col min="16" max="16" width="4.6640625" style="1" customWidth="1"/>
    <col min="17" max="17" width="5.88671875" style="1" hidden="1" customWidth="1"/>
    <col min="18" max="18" width="2.88671875" style="1" bestFit="1" customWidth="1"/>
    <col min="19" max="19" width="5.77734375" style="1" hidden="1" customWidth="1"/>
    <col min="20" max="20" width="6.21875" style="1" customWidth="1"/>
    <col min="21" max="21" width="5.44140625" style="1" customWidth="1"/>
    <col min="22" max="22" width="5.44140625" style="1" bestFit="1" customWidth="1"/>
    <col min="23" max="23" width="17.44140625" style="1" customWidth="1"/>
    <col min="24" max="24" width="6" style="1" customWidth="1"/>
    <col min="25" max="25" width="5" style="1" hidden="1" customWidth="1"/>
    <col min="26" max="26" width="2.88671875" style="1" bestFit="1" customWidth="1"/>
    <col min="27" max="27" width="5.77734375" style="1" hidden="1" customWidth="1"/>
    <col min="28" max="28" width="6.21875" style="1" customWidth="1"/>
    <col min="29" max="29" width="10" style="1" customWidth="1"/>
    <col min="30" max="30" width="15" style="1" customWidth="1"/>
    <col min="31" max="31" width="2.5546875" style="1" bestFit="1" customWidth="1"/>
    <col min="32" max="32" width="6" style="1" customWidth="1"/>
    <col min="33" max="33" width="5" style="1" hidden="1" customWidth="1"/>
    <col min="34" max="34" width="5" style="1" bestFit="1" customWidth="1"/>
    <col min="35" max="35" width="3.88671875" style="1" customWidth="1"/>
    <col min="36" max="36" width="10.21875" style="1" customWidth="1"/>
    <col min="37" max="37" width="6.6640625" style="1" customWidth="1"/>
    <col min="38" max="38" width="3.4414062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6" width="9" style="1" hidden="1" customWidth="1"/>
    <col min="47" max="47" width="3.44140625" style="137" hidden="1" customWidth="1"/>
    <col min="48" max="48" width="3.88671875" style="34" hidden="1" customWidth="1"/>
    <col min="49" max="49" width="53" style="34" hidden="1" customWidth="1"/>
    <col min="50" max="50" width="2.21875" style="137" hidden="1" customWidth="1"/>
    <col min="51" max="51" width="8.21875" style="137" hidden="1" customWidth="1"/>
    <col min="52" max="54" width="9" style="137" hidden="1" customWidth="1"/>
    <col min="55" max="56" width="9" style="57" hidden="1" customWidth="1"/>
    <col min="57" max="57" width="9" style="1" hidden="1" customWidth="1"/>
    <col min="58" max="59" width="0" style="1" hidden="1" customWidth="1"/>
    <col min="60" max="16384" width="9" style="1"/>
  </cols>
  <sheetData>
    <row r="1" spans="1:57" s="119" customFormat="1" ht="21" customHeight="1" thickBot="1" x14ac:dyDescent="0.35">
      <c r="B1" s="257"/>
      <c r="C1" s="416" t="s">
        <v>2</v>
      </c>
      <c r="D1" s="416"/>
      <c r="E1" s="418">
        <f>'إدخال البيانات'!C1</f>
        <v>0</v>
      </c>
      <c r="F1" s="419"/>
      <c r="G1" s="419"/>
      <c r="H1" s="416" t="s">
        <v>3</v>
      </c>
      <c r="I1" s="416"/>
      <c r="J1" s="416"/>
      <c r="K1" s="258"/>
      <c r="L1" s="430" t="str">
        <f>IFERROR(VLOOKUP($E$1,ورقة2!$A$2:$U$3356,2,0),"")</f>
        <v/>
      </c>
      <c r="M1" s="430"/>
      <c r="N1" s="430"/>
      <c r="O1" s="417" t="s">
        <v>4</v>
      </c>
      <c r="P1" s="417"/>
      <c r="Q1" s="420" t="str">
        <f>IFERROR(IF('إدخال البيانات'!A13&lt;&gt;"",'إدخال البيانات'!A13,VLOOKUP($E$1,ورقة2!$A$2:$U$3356,3,0)),"")</f>
        <v/>
      </c>
      <c r="R1" s="420"/>
      <c r="S1" s="420"/>
      <c r="T1" s="420"/>
      <c r="U1" s="417" t="s">
        <v>5</v>
      </c>
      <c r="V1" s="417"/>
      <c r="W1" s="259" t="str">
        <f>IFERROR(IF('إدخال البيانات'!B13&lt;&gt;"",'إدخال البيانات'!B13,VLOOKUP($E$1,ورقة2!A2:V3356,4,0)),"")</f>
        <v/>
      </c>
      <c r="X1" s="417" t="s">
        <v>58</v>
      </c>
      <c r="Y1" s="417"/>
      <c r="Z1" s="417"/>
      <c r="AA1" s="260"/>
      <c r="AB1" s="421">
        <f>'إدخال البيانات'!A11</f>
        <v>0</v>
      </c>
      <c r="AC1" s="421"/>
      <c r="AD1" s="261" t="s">
        <v>6</v>
      </c>
      <c r="AE1" s="420">
        <f>'إدخال البيانات'!B11</f>
        <v>0</v>
      </c>
      <c r="AF1" s="420"/>
      <c r="AG1" s="420"/>
      <c r="AH1" s="434"/>
      <c r="AI1" s="434"/>
      <c r="AJ1" s="196"/>
      <c r="AK1" s="196"/>
      <c r="AL1" s="88"/>
      <c r="AO1" s="119" t="s">
        <v>133</v>
      </c>
      <c r="AV1" s="34"/>
      <c r="AW1" s="34"/>
      <c r="AX1" s="120"/>
      <c r="AY1" s="120"/>
      <c r="AZ1" s="120"/>
      <c r="BA1" s="120"/>
      <c r="BB1" s="120"/>
      <c r="BC1" s="120"/>
    </row>
    <row r="2" spans="1:57" s="88" customFormat="1" ht="21" customHeight="1" thickTop="1" x14ac:dyDescent="0.3">
      <c r="A2" s="225"/>
      <c r="B2" s="257"/>
      <c r="C2" s="416" t="s">
        <v>9</v>
      </c>
      <c r="D2" s="416"/>
      <c r="E2" s="433" t="e">
        <f>VLOOKUP($E$1,ورقة2!A2:V3356,9,0)</f>
        <v>#N/A</v>
      </c>
      <c r="F2" s="433"/>
      <c r="G2" s="433"/>
      <c r="H2" s="420">
        <f>'إدخال البيانات'!F5</f>
        <v>0</v>
      </c>
      <c r="I2" s="420"/>
      <c r="J2" s="420"/>
      <c r="K2" s="420"/>
      <c r="L2" s="420"/>
      <c r="M2" s="420"/>
      <c r="N2" s="420"/>
      <c r="O2" s="417" t="s">
        <v>146</v>
      </c>
      <c r="P2" s="417"/>
      <c r="Q2" s="420">
        <f>'إدخال البيانات'!E5</f>
        <v>0</v>
      </c>
      <c r="R2" s="420"/>
      <c r="S2" s="420"/>
      <c r="T2" s="420"/>
      <c r="U2" s="417" t="s">
        <v>147</v>
      </c>
      <c r="V2" s="417"/>
      <c r="W2" s="259">
        <f>'إدخال البيانات'!D5</f>
        <v>0</v>
      </c>
      <c r="X2" s="417" t="s">
        <v>148</v>
      </c>
      <c r="Y2" s="417"/>
      <c r="Z2" s="417"/>
      <c r="AA2" s="262"/>
      <c r="AB2" s="421" t="str">
        <f>'إدخال البيانات'!C5</f>
        <v xml:space="preserve"> </v>
      </c>
      <c r="AC2" s="421"/>
      <c r="AD2" s="261" t="s">
        <v>149</v>
      </c>
      <c r="AE2" s="422"/>
      <c r="AF2" s="422"/>
      <c r="AG2" s="422"/>
      <c r="AH2" s="434"/>
      <c r="AI2" s="434"/>
      <c r="AJ2" s="196"/>
      <c r="AK2" s="196"/>
      <c r="AO2" s="225" t="s">
        <v>134</v>
      </c>
      <c r="AV2" s="34"/>
      <c r="AW2" s="34"/>
      <c r="AX2" s="120"/>
      <c r="AY2" s="120"/>
      <c r="AZ2" s="120"/>
      <c r="BA2" s="120"/>
      <c r="BB2" s="120"/>
      <c r="BC2" s="120"/>
    </row>
    <row r="3" spans="1:57" s="88" customFormat="1" ht="21" customHeight="1" x14ac:dyDescent="0.3">
      <c r="A3" s="225"/>
      <c r="B3" s="416" t="s">
        <v>11</v>
      </c>
      <c r="C3" s="416"/>
      <c r="D3" s="416"/>
      <c r="E3" s="423">
        <f>'إدخال البيانات'!D11</f>
        <v>0</v>
      </c>
      <c r="F3" s="423"/>
      <c r="G3" s="423"/>
      <c r="H3" s="416" t="s">
        <v>10</v>
      </c>
      <c r="I3" s="416"/>
      <c r="J3" s="416"/>
      <c r="K3" s="263"/>
      <c r="L3" s="420">
        <f>'إدخال البيانات'!C11</f>
        <v>0</v>
      </c>
      <c r="M3" s="420"/>
      <c r="N3" s="420"/>
      <c r="O3" s="417" t="s">
        <v>59</v>
      </c>
      <c r="P3" s="417"/>
      <c r="Q3" s="420">
        <f>IF(OR(L3='إدخال البيانات'!J4,'اختيار المقررات'!L3='إدخال البيانات'!J5),'إدخال البيانات'!A7,'إدخال البيانات'!B7)</f>
        <v>0</v>
      </c>
      <c r="R3" s="420"/>
      <c r="S3" s="420"/>
      <c r="T3" s="420"/>
      <c r="U3" s="417" t="s">
        <v>16</v>
      </c>
      <c r="V3" s="417"/>
      <c r="W3" s="264" t="str">
        <f>IFERROR(IF(L3&lt;&gt;'إدخال البيانات'!J4,'إدخال البيانات'!M19,VLOOKUP(LEFT('إدخال البيانات'!A7,2),'إدخال البيانات'!L4:M19,2,0)),"")</f>
        <v>غير سوري</v>
      </c>
      <c r="X3" s="417" t="s">
        <v>150</v>
      </c>
      <c r="Y3" s="417"/>
      <c r="Z3" s="417"/>
      <c r="AA3" s="265"/>
      <c r="AB3" s="431" t="str">
        <f>IF(L3&lt;&gt;'إدخال البيانات'!J4,"غير سوري",'إدخال البيانات'!C7)</f>
        <v>غير سوري</v>
      </c>
      <c r="AC3" s="431"/>
      <c r="AD3" s="261" t="s">
        <v>128</v>
      </c>
      <c r="AE3" s="423" t="str">
        <f>IF(AND(OR(L3="العربية السورية",L3="الفلسطينية السورية"),E3="ذكر"),'إدخال البيانات'!D9,"لايوجد")</f>
        <v>لايوجد</v>
      </c>
      <c r="AF3" s="423"/>
      <c r="AG3" s="423"/>
      <c r="AH3" s="435"/>
      <c r="AI3" s="435"/>
      <c r="AJ3" s="196"/>
      <c r="AK3" s="196"/>
      <c r="AO3" s="225" t="s">
        <v>52</v>
      </c>
      <c r="AV3" s="34"/>
      <c r="AW3" s="34"/>
      <c r="AX3" s="120"/>
      <c r="AY3" s="120"/>
      <c r="AZ3" s="120"/>
      <c r="BA3" s="120"/>
      <c r="BB3" s="120"/>
      <c r="BC3" s="120"/>
    </row>
    <row r="4" spans="1:57" s="88" customFormat="1" ht="21" customHeight="1" thickBot="1" x14ac:dyDescent="0.35">
      <c r="A4" s="225"/>
      <c r="B4" s="257"/>
      <c r="C4" s="416" t="s">
        <v>12</v>
      </c>
      <c r="D4" s="416"/>
      <c r="E4" s="423">
        <f>'إدخال البيانات'!A9</f>
        <v>0</v>
      </c>
      <c r="F4" s="423"/>
      <c r="G4" s="423"/>
      <c r="H4" s="416" t="s">
        <v>13</v>
      </c>
      <c r="I4" s="416"/>
      <c r="J4" s="416"/>
      <c r="K4" s="266"/>
      <c r="L4" s="420">
        <f>'إدخال البيانات'!B9</f>
        <v>0</v>
      </c>
      <c r="M4" s="420"/>
      <c r="N4" s="420"/>
      <c r="O4" s="417" t="s">
        <v>14</v>
      </c>
      <c r="P4" s="417"/>
      <c r="Q4" s="420">
        <f>'إدخال البيانات'!C9</f>
        <v>0</v>
      </c>
      <c r="R4" s="420"/>
      <c r="S4" s="420"/>
      <c r="T4" s="420"/>
      <c r="U4" s="417" t="s">
        <v>126</v>
      </c>
      <c r="V4" s="417"/>
      <c r="W4" s="267">
        <f>'إدخال البيانات'!E7</f>
        <v>0</v>
      </c>
      <c r="X4" s="417" t="s">
        <v>127</v>
      </c>
      <c r="Y4" s="417"/>
      <c r="Z4" s="417"/>
      <c r="AA4" s="265"/>
      <c r="AB4" s="432">
        <f>'إدخال البيانات'!D7</f>
        <v>0</v>
      </c>
      <c r="AC4" s="432"/>
      <c r="AD4" s="261" t="s">
        <v>63</v>
      </c>
      <c r="AE4" s="423">
        <f>'إدخال البيانات'!F7</f>
        <v>0</v>
      </c>
      <c r="AF4" s="423"/>
      <c r="AG4" s="423"/>
      <c r="AH4" s="423"/>
      <c r="AI4" s="423"/>
      <c r="AJ4" s="196"/>
      <c r="AK4" s="196">
        <f>الإستمارة!AJ1</f>
        <v>17</v>
      </c>
      <c r="AM4" s="119"/>
      <c r="AO4" s="226" t="s">
        <v>65</v>
      </c>
      <c r="AV4" s="34"/>
      <c r="AW4" s="34"/>
      <c r="AX4" s="120"/>
      <c r="AY4" s="120"/>
      <c r="AZ4" s="120"/>
      <c r="BA4" s="120"/>
      <c r="BB4" s="120"/>
      <c r="BC4" s="120" t="s">
        <v>151</v>
      </c>
    </row>
    <row r="5" spans="1:57" s="88" customFormat="1" ht="21" customHeight="1" thickTop="1" x14ac:dyDescent="0.3">
      <c r="A5" s="225"/>
      <c r="B5" s="268"/>
      <c r="C5" s="429" t="s">
        <v>132</v>
      </c>
      <c r="D5" s="429"/>
      <c r="E5" s="429"/>
      <c r="F5" s="462"/>
      <c r="G5" s="462"/>
      <c r="H5" s="462"/>
      <c r="I5" s="462"/>
      <c r="J5" s="462"/>
      <c r="K5" s="462"/>
      <c r="L5" s="462"/>
      <c r="M5" s="462"/>
      <c r="N5" s="462"/>
      <c r="O5" s="417" t="s">
        <v>3631</v>
      </c>
      <c r="P5" s="417"/>
      <c r="Q5" s="462"/>
      <c r="R5" s="462"/>
      <c r="S5" s="462"/>
      <c r="T5" s="462"/>
      <c r="U5" s="417" t="s">
        <v>0</v>
      </c>
      <c r="V5" s="417"/>
      <c r="W5" s="305"/>
      <c r="X5" s="417" t="s">
        <v>3632</v>
      </c>
      <c r="Y5" s="417"/>
      <c r="Z5" s="417"/>
      <c r="AA5" s="265"/>
      <c r="AB5" s="424"/>
      <c r="AC5" s="424"/>
      <c r="AD5" s="269"/>
      <c r="AE5" s="270"/>
      <c r="AF5" s="270"/>
      <c r="AG5" s="270"/>
      <c r="AH5" s="271"/>
      <c r="AI5" s="271"/>
      <c r="AJ5" s="196"/>
      <c r="AK5" s="196"/>
      <c r="AL5" s="200"/>
      <c r="AO5" s="225" t="s">
        <v>2289</v>
      </c>
      <c r="AU5" s="88">
        <v>1</v>
      </c>
      <c r="AV5" s="171">
        <v>103</v>
      </c>
      <c r="AW5" s="172" t="s">
        <v>200</v>
      </c>
      <c r="AX5" s="173">
        <f>H8</f>
        <v>0</v>
      </c>
      <c r="AY5" s="173" t="s">
        <v>1712</v>
      </c>
      <c r="AZ5" s="121"/>
      <c r="BA5" s="58"/>
      <c r="BC5" s="88" t="s">
        <v>152</v>
      </c>
      <c r="BE5" s="58"/>
    </row>
    <row r="6" spans="1:57" ht="43.5" customHeight="1" thickBot="1" x14ac:dyDescent="0.35">
      <c r="A6" s="34"/>
      <c r="B6" s="427" t="e">
        <f>IF(E2="مستنفذ","استنفذت فرص التسجيل في برنامج رياض الأطفال بسبب رسوبك لمدة ثلاث سنوات متتالية","مقررات السنة الأولى")</f>
        <v>#N/A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8"/>
      <c r="R6" s="306"/>
      <c r="S6" s="307"/>
      <c r="T6" s="425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308"/>
      <c r="AI6" s="308"/>
      <c r="AJ6" s="196"/>
      <c r="AK6" s="196"/>
      <c r="AL6" s="88"/>
      <c r="AN6" s="88"/>
      <c r="AO6" s="225" t="s">
        <v>135</v>
      </c>
      <c r="AU6" s="88">
        <v>2</v>
      </c>
      <c r="AV6" s="174">
        <v>104</v>
      </c>
      <c r="AW6" s="175" t="s">
        <v>201</v>
      </c>
      <c r="AX6" s="173">
        <f t="shared" ref="AX6:AX10" si="0">H9</f>
        <v>0</v>
      </c>
      <c r="AY6" s="173" t="s">
        <v>1712</v>
      </c>
      <c r="AZ6" s="58"/>
      <c r="BC6" s="245"/>
      <c r="BD6" s="245"/>
      <c r="BE6" s="58"/>
    </row>
    <row r="7" spans="1:57" ht="23.25" customHeight="1" thickBot="1" x14ac:dyDescent="0.35">
      <c r="B7" s="460" t="s">
        <v>17</v>
      </c>
      <c r="C7" s="460"/>
      <c r="D7" s="460"/>
      <c r="E7" s="460"/>
      <c r="F7" s="460"/>
      <c r="G7" s="460"/>
      <c r="H7" s="461"/>
      <c r="I7" s="155" t="s">
        <v>19</v>
      </c>
      <c r="J7" s="205"/>
      <c r="K7" s="243"/>
      <c r="L7" s="459" t="s">
        <v>20</v>
      </c>
      <c r="M7" s="460"/>
      <c r="N7" s="460"/>
      <c r="O7" s="460"/>
      <c r="P7" s="461"/>
      <c r="Q7" s="138" t="s">
        <v>21</v>
      </c>
      <c r="R7" s="139"/>
      <c r="S7" s="140"/>
      <c r="T7" s="436" t="s">
        <v>22</v>
      </c>
      <c r="U7" s="437"/>
      <c r="V7" s="437"/>
      <c r="W7" s="437"/>
      <c r="X7" s="438"/>
      <c r="Y7" s="201" t="s">
        <v>19</v>
      </c>
      <c r="Z7" s="205"/>
      <c r="AA7" s="141"/>
      <c r="AB7" s="436" t="s">
        <v>20</v>
      </c>
      <c r="AC7" s="437"/>
      <c r="AD7" s="437"/>
      <c r="AE7" s="437"/>
      <c r="AF7" s="438"/>
      <c r="AG7" s="201" t="s">
        <v>19</v>
      </c>
      <c r="AH7" s="196"/>
      <c r="AI7" s="196"/>
      <c r="AJ7" s="196"/>
      <c r="AK7" s="197"/>
      <c r="AL7" s="88"/>
      <c r="AN7" s="88"/>
      <c r="AO7" s="225" t="s">
        <v>8</v>
      </c>
      <c r="AU7" s="88">
        <v>3</v>
      </c>
      <c r="AV7" s="174">
        <v>105</v>
      </c>
      <c r="AW7" s="175" t="s">
        <v>202</v>
      </c>
      <c r="AX7" s="173">
        <f t="shared" si="0"/>
        <v>0</v>
      </c>
      <c r="AY7" s="173" t="s">
        <v>1712</v>
      </c>
      <c r="AZ7" s="59"/>
      <c r="BC7" s="62"/>
      <c r="BD7" s="62"/>
      <c r="BE7" s="59"/>
    </row>
    <row r="8" spans="1:57" ht="26.25" customHeight="1" x14ac:dyDescent="0.3">
      <c r="A8" s="46" t="e">
        <f>IF(AND(I8&lt;&gt;"",OR(H8=1,H8=2,H8=3)),1,"")</f>
        <v>#N/A</v>
      </c>
      <c r="B8" s="142" t="e">
        <f>IF(I8=1,IF(OR(H8=1,H8=2,H8=3),IF(OR($F$5=$AO$7,$F$5=$AO$9),0,IF(OR($F$5=$AO$3,$F$5=$AO$6),IF(H8=1,3500,IF(H8=2,4500,IF(H8=3,5500,""))),IF($F$5=$AO$4,500,IF(OR($F$5=$AO$1,$F$5=$AO$5,$F$5=$AO$8,$F$5=$AO$2),IF(H8=1,5600,IF(H8=2,7200,IF(H8=3,8800,""))),IF(H8=1,7000,IF(H8=2,9000,IF(H8=3,11000,"")))))))))</f>
        <v>#N/A</v>
      </c>
      <c r="C8" s="156">
        <v>103</v>
      </c>
      <c r="D8" s="444" t="s">
        <v>200</v>
      </c>
      <c r="E8" s="444"/>
      <c r="F8" s="444"/>
      <c r="G8" s="444"/>
      <c r="H8" s="151"/>
      <c r="I8" s="116" t="e">
        <f>IF(VLOOKUP($E$1,ورقة4!$A$2:$AZ$10189,3,0)=0,"",(VLOOKUP($E$1,ورقة4!$A$2:$AZ$10189,3,0)))</f>
        <v>#N/A</v>
      </c>
      <c r="J8" s="229" t="e">
        <f>IF(AND(Q8&lt;&gt;"",OR(P8=1,P8=2,P8=3)),7,"")</f>
        <v>#N/A</v>
      </c>
      <c r="K8" s="142" t="e">
        <f>IF(Q8=1,IF(OR(P8=1,P8=2,P8=3),IF(OR($F$5=$AO$7,$F$5=$AO$9),0,IF(OR($F$5=$AO$3,$F$5=$AO$6),IF(P8=1,3500,IF(P8=2,4500,IF(P8=3,5500,""))),IF($F$5=$AO$4,500,IF(OR($F$5=$AO$1,$F$5=$AO$5,$F$5=$AO$8,$F$5=$AO$2),IF(P8=1,5600,IF(P8=2,7200,IF(P8=3,8800,""))),IF(P8=1,7000,IF(P8=2,9000,IF(P8=3,11000,"")))))))))</f>
        <v>#N/A</v>
      </c>
      <c r="L8" s="156">
        <v>204</v>
      </c>
      <c r="M8" s="446" t="s">
        <v>206</v>
      </c>
      <c r="N8" s="446"/>
      <c r="O8" s="446"/>
      <c r="P8" s="151"/>
      <c r="Q8" s="116" t="e">
        <f>IF(VLOOKUP($E$1,ورقة4!$A$2:$AZ$10189,9,0)=0,"",(VLOOKUP($E$1,ورقة4!$A$2:$AZ$10189,9,0)))</f>
        <v>#N/A</v>
      </c>
      <c r="R8" s="139" t="e">
        <f>IF(AND(Y8&lt;&gt;"",OR(X8=1,X8=2,X8=3)),26,"")</f>
        <v>#N/A</v>
      </c>
      <c r="S8" s="142" t="e">
        <f>IF(Y8=1,IF(OR(X8=1,X8=2,X8=3),IF(OR($F$5=$AO$7,$F$5=$AO$9),0,IF(OR($F$5=$AO$3,$F$5=$AO$6),IF(X8=1,3500,IF(X8=2,4500,IF(X8=3,5500,""))),IF($F$5=$AO$4,500,IF(OR($F$5=$AO$1,$F$5=$AO$5,$F$5=$AO$8,$F$5=$AO$2),IF(X8=1,5600,IF(X8=2,7200,IF(X8=3,8800,""))),IF(X8=1,7000,IF(X8=2,9000,IF(X8=3,11000,"")))))))))</f>
        <v>#N/A</v>
      </c>
      <c r="T8" s="156">
        <v>504</v>
      </c>
      <c r="U8" s="452" t="s">
        <v>211</v>
      </c>
      <c r="V8" s="452"/>
      <c r="W8" s="452"/>
      <c r="X8" s="151"/>
      <c r="Y8" s="202" t="e">
        <f>IF(VLOOKUP($E$1,ورقة4!$A$2:$AZ$10189,28,0)=0,"",(VLOOKUP($E$1,ورقة4!$A$2:$AZ$10189,28,0)))</f>
        <v>#N/A</v>
      </c>
      <c r="Z8" s="206" t="e">
        <f>IF(AND(AG8&lt;&gt;"",OR(AF8=1,AF8=2,AF8=3)),32,"")</f>
        <v>#N/A</v>
      </c>
      <c r="AA8" s="142" t="e">
        <f>IF(AG8=1,IF(OR(AF8=1,AF8=2,AF8=3),IF(OR($F$5=$AO$7,$F$5=$AO$9),0,IF(OR($F$5=$AO$3,$F$5=$AO$6),IF(AF8=1,3500,IF(AF8=2,4500,IF(AF8=3,5500,""))),IF($F$5=$AO$4,500,IF(OR($F$5=$AO$1,$F$5=$AO$5,$F$5=$AO$8,$F$5=$AO$2),IF(AF8=1,5600,IF(AF8=2,7200,IF(AF8=3,8800,""))),IF(AF8=1,7000,IF(AF8=2,9000,IF(AF8=3,11000,"")))))))))</f>
        <v>#N/A</v>
      </c>
      <c r="AB8" s="156">
        <v>604</v>
      </c>
      <c r="AC8" s="449" t="s">
        <v>217</v>
      </c>
      <c r="AD8" s="449"/>
      <c r="AE8" s="449"/>
      <c r="AF8" s="151"/>
      <c r="AG8" s="202" t="e">
        <f>IF(VLOOKUP($E$1,ورقة4!$A$2:$AZ$10189,34,0)=0,"",(VLOOKUP($E$1,ورقة4!$A$2:$AZ$10189,34,0)))</f>
        <v>#N/A</v>
      </c>
      <c r="AH8" s="198"/>
      <c r="AI8" s="198"/>
      <c r="AJ8" s="198"/>
      <c r="AK8" s="197"/>
      <c r="AL8" s="88" t="e">
        <f t="shared" ref="AL8:AL13" si="1">IF(A8&lt;&gt;"",A8,"")</f>
        <v>#N/A</v>
      </c>
      <c r="AM8" s="1">
        <v>1</v>
      </c>
      <c r="AN8" s="88"/>
      <c r="AO8" s="1" t="s">
        <v>2290</v>
      </c>
      <c r="AU8" s="88">
        <v>4</v>
      </c>
      <c r="AV8" s="174">
        <v>106</v>
      </c>
      <c r="AW8" s="175" t="s">
        <v>203</v>
      </c>
      <c r="AX8" s="173">
        <f t="shared" si="0"/>
        <v>0</v>
      </c>
      <c r="AY8" s="173" t="s">
        <v>1712</v>
      </c>
      <c r="AZ8" s="59"/>
      <c r="BC8" s="62"/>
      <c r="BD8" s="62"/>
      <c r="BE8" s="59"/>
    </row>
    <row r="9" spans="1:57" ht="26.25" customHeight="1" x14ac:dyDescent="0.3">
      <c r="A9" s="46" t="e">
        <f>IF(AND(I9&lt;&gt;"",OR(H9=1,H9=2,H9=3)),2,"")</f>
        <v>#N/A</v>
      </c>
      <c r="B9" s="142" t="e">
        <f t="shared" ref="B9:B13" si="2">IF(I9=1,IF(OR(H9=1,H9=2,H9=3),IF(OR($F$5=$AO$7,$F$5=$AO$9),0,IF(OR($F$5=$AO$3,$F$5=$AO$6),IF(H9=1,3500,IF(H9=2,4500,IF(H9=3,5500,""))),IF($F$5=$AO$4,500,IF(OR($F$5=$AO$1,$F$5=$AO$5,$F$5=$AO$8,$F$5=$AO$2),IF(H9=1,5600,IF(H9=2,7200,IF(H9=3,8800,""))),IF(H9=1,7000,IF(H9=2,9000,IF(H9=3,11000,"")))))))))</f>
        <v>#N/A</v>
      </c>
      <c r="C9" s="157">
        <v>104</v>
      </c>
      <c r="D9" s="445" t="s">
        <v>201</v>
      </c>
      <c r="E9" s="445"/>
      <c r="F9" s="445"/>
      <c r="G9" s="445"/>
      <c r="H9" s="158"/>
      <c r="I9" s="159" t="e">
        <f>IF(VLOOKUP($E$1,ورقة4!$A$2:$AZ$10189,4,0)=0,"",(VLOOKUP($E$1,ورقة4!$A$2:$AZ$10189,4,0)))</f>
        <v>#N/A</v>
      </c>
      <c r="J9" s="229" t="e">
        <f>IF(AND(Q9&lt;&gt;"",OR(P9=1,P9=2,P9=3)),8,"")</f>
        <v>#N/A</v>
      </c>
      <c r="K9" s="142" t="e">
        <f t="shared" ref="K9:K12" si="3">IF(Q9=1,IF(OR(P9=1,P9=2,P9=3),IF(OR($F$5=$AO$7,$F$5=$AO$9),0,IF(OR($F$5=$AO$3,$F$5=$AO$6),IF(P9=1,3500,IF(P9=2,4500,IF(P9=3,5500,""))),IF($F$5=$AO$4,500,IF(OR($F$5=$AO$1,$F$5=$AO$5,$F$5=$AO$8,$F$5=$AO$2),IF(P9=1,5600,IF(P9=2,7200,IF(P9=3,8800,""))),IF(P9=1,7000,IF(P9=2,9000,IF(P9=3,11000,"")))))))))</f>
        <v>#N/A</v>
      </c>
      <c r="L9" s="157">
        <v>205</v>
      </c>
      <c r="M9" s="447" t="s">
        <v>207</v>
      </c>
      <c r="N9" s="447"/>
      <c r="O9" s="447"/>
      <c r="P9" s="158"/>
      <c r="Q9" s="159" t="e">
        <f>IF(VLOOKUP($E$1,ورقة4!$A$2:$AZ$10189,10,0)=0,"",(VLOOKUP($E$1,ورقة4!$A$2:$AZ$10189,10,0)))</f>
        <v>#N/A</v>
      </c>
      <c r="R9" s="139" t="e">
        <f>IF(AND(Y9&lt;&gt;"",OR(X9=1,X9=2,X9=3)),27,"")</f>
        <v>#N/A</v>
      </c>
      <c r="S9" s="142" t="e">
        <f t="shared" ref="S9:S13" si="4">IF(Y9=1,IF(OR(X9=1,X9=2,X9=3),IF(OR($F$5=$AO$7,$F$5=$AO$9),0,IF(OR($F$5=$AO$3,$F$5=$AO$6),IF(X9=1,3500,IF(X9=2,4500,IF(X9=3,5500,""))),IF($F$5=$AO$4,500,IF(OR($F$5=$AO$1,$F$5=$AO$5,$F$5=$AO$8,$F$5=$AO$2),IF(X9=1,5600,IF(X9=2,7200,IF(X9=3,8800,""))),IF(X9=1,7000,IF(X9=2,9000,IF(X9=3,11000,"")))))))))</f>
        <v>#N/A</v>
      </c>
      <c r="T9" s="157">
        <v>505</v>
      </c>
      <c r="U9" s="443" t="s">
        <v>212</v>
      </c>
      <c r="V9" s="443"/>
      <c r="W9" s="443"/>
      <c r="X9" s="158"/>
      <c r="Y9" s="203" t="e">
        <f>IF(VLOOKUP($E$1,ورقة4!$A$2:$AZ$10189,29,0)=0,"",(VLOOKUP($E$1,ورقة4!$A$2:$AZ$10189,29,0)))</f>
        <v>#N/A</v>
      </c>
      <c r="Z9" s="206" t="e">
        <f>IF(AND(AG9&lt;&gt;"",OR(AF9=1,AF9=2,AF9=3)),33,"")</f>
        <v>#N/A</v>
      </c>
      <c r="AA9" s="142" t="e">
        <f t="shared" ref="AA9:AA13" si="5">IF(AG9=1,IF(OR(AF9=1,AF9=2,AF9=3),IF(OR($F$5=$AO$7,$F$5=$AO$9),0,IF(OR($F$5=$AO$3,$F$5=$AO$6),IF(AF9=1,3500,IF(AF9=2,4500,IF(AF9=3,5500,""))),IF($F$5=$AO$4,500,IF(OR($F$5=$AO$1,$F$5=$AO$5,$F$5=$AO$8,$F$5=$AO$2),IF(AF9=1,5600,IF(AF9=2,7200,IF(AF9=3,8800,""))),IF(AF9=1,7000,IF(AF9=2,9000,IF(AF9=3,11000,"")))))))))</f>
        <v>#N/A</v>
      </c>
      <c r="AB9" s="157">
        <v>605</v>
      </c>
      <c r="AC9" s="412" t="s">
        <v>218</v>
      </c>
      <c r="AD9" s="412"/>
      <c r="AE9" s="412"/>
      <c r="AF9" s="158"/>
      <c r="AG9" s="203" t="e">
        <f>IF(VLOOKUP($E$1,ورقة4!$A$2:$AZ$10189,35,0)=0,"",(VLOOKUP($E$1,ورقة4!$A$2:$AZ$10189,35,0)))</f>
        <v>#N/A</v>
      </c>
      <c r="AH9" s="439"/>
      <c r="AI9" s="440"/>
      <c r="AJ9" s="440"/>
      <c r="AK9" s="197"/>
      <c r="AL9" s="88" t="e">
        <f t="shared" si="1"/>
        <v>#N/A</v>
      </c>
      <c r="AM9" s="1">
        <v>2</v>
      </c>
      <c r="AO9" s="1" t="s">
        <v>15</v>
      </c>
      <c r="AU9" s="88">
        <v>5</v>
      </c>
      <c r="AV9" s="174">
        <v>107</v>
      </c>
      <c r="AW9" s="175" t="s">
        <v>204</v>
      </c>
      <c r="AX9" s="173">
        <f t="shared" si="0"/>
        <v>0</v>
      </c>
      <c r="AY9" s="173" t="s">
        <v>1712</v>
      </c>
      <c r="AZ9" s="58"/>
      <c r="BC9" s="245"/>
      <c r="BD9" s="245"/>
      <c r="BE9" s="58"/>
    </row>
    <row r="10" spans="1:57" ht="26.25" customHeight="1" x14ac:dyDescent="0.3">
      <c r="A10" s="46" t="e">
        <f>IF(AND(I10&lt;&gt;"",OR(H10=1,H10=2,H10=3)),3,"")</f>
        <v>#N/A</v>
      </c>
      <c r="B10" s="142" t="e">
        <f t="shared" si="2"/>
        <v>#N/A</v>
      </c>
      <c r="C10" s="157">
        <v>105</v>
      </c>
      <c r="D10" s="415" t="s">
        <v>202</v>
      </c>
      <c r="E10" s="415"/>
      <c r="F10" s="415"/>
      <c r="G10" s="415"/>
      <c r="H10" s="158"/>
      <c r="I10" s="159" t="e">
        <f>IF(VLOOKUP($E$1,ورقة4!$A$2:$AZ$10189,5,0)=0,"",(VLOOKUP($E$1,ورقة4!$A$2:$AZ$10189,5,0)))</f>
        <v>#N/A</v>
      </c>
      <c r="J10" s="229" t="e">
        <f>IF(AND(Q10&lt;&gt;"",OR(P10=1,P10=2,P10=3)),9,"")</f>
        <v>#N/A</v>
      </c>
      <c r="K10" s="142" t="e">
        <f t="shared" si="3"/>
        <v>#N/A</v>
      </c>
      <c r="L10" s="157">
        <v>206</v>
      </c>
      <c r="M10" s="447" t="s">
        <v>208</v>
      </c>
      <c r="N10" s="447"/>
      <c r="O10" s="447"/>
      <c r="P10" s="158"/>
      <c r="Q10" s="159" t="e">
        <f>IF(VLOOKUP($E$1,ورقة4!$A$2:$AZ$10189,11,0)=0,"",(VLOOKUP($E$1,ورقة4!$A$2:$AZ$10189,11,0)))</f>
        <v>#N/A</v>
      </c>
      <c r="R10" s="139" t="e">
        <f>IF(AND(Y10&lt;&gt;"",OR(X10=1,X10=2,X10=3)),28,"")</f>
        <v>#N/A</v>
      </c>
      <c r="S10" s="142" t="e">
        <f t="shared" si="4"/>
        <v>#N/A</v>
      </c>
      <c r="T10" s="157">
        <v>506</v>
      </c>
      <c r="U10" s="447" t="s">
        <v>213</v>
      </c>
      <c r="V10" s="447"/>
      <c r="W10" s="447"/>
      <c r="X10" s="158"/>
      <c r="Y10" s="203" t="e">
        <f>IF(VLOOKUP($E$1,ورقة4!$A$2:$AZ$10189,30,0)=0,"",(VLOOKUP($E$1,ورقة4!$A$2:$AZ$10189,30,0)))</f>
        <v>#N/A</v>
      </c>
      <c r="Z10" s="206" t="e">
        <f>IF(AND(AG10&lt;&gt;"",OR(AF10=1,AF10=2,AF10=3)),34,"")</f>
        <v>#N/A</v>
      </c>
      <c r="AA10" s="142" t="e">
        <f t="shared" si="5"/>
        <v>#N/A</v>
      </c>
      <c r="AB10" s="157">
        <v>606</v>
      </c>
      <c r="AC10" s="415" t="s">
        <v>219</v>
      </c>
      <c r="AD10" s="415"/>
      <c r="AE10" s="415"/>
      <c r="AF10" s="158"/>
      <c r="AG10" s="203" t="e">
        <f>IF(VLOOKUP($E$1,ورقة4!$A$2:$AZ$10189,36,0)=0,"",(VLOOKUP($E$1,ورقة4!$A$2:$AZ$10189,36,0)))</f>
        <v>#N/A</v>
      </c>
      <c r="AH10" s="441"/>
      <c r="AI10" s="442"/>
      <c r="AJ10" s="442"/>
      <c r="AK10" s="197"/>
      <c r="AL10" s="88" t="e">
        <f t="shared" si="1"/>
        <v>#N/A</v>
      </c>
      <c r="AM10" s="1">
        <v>3</v>
      </c>
      <c r="AU10" s="88">
        <v>6</v>
      </c>
      <c r="AV10" s="174">
        <v>108</v>
      </c>
      <c r="AW10" s="175" t="s">
        <v>205</v>
      </c>
      <c r="AX10" s="173">
        <f t="shared" si="0"/>
        <v>0</v>
      </c>
      <c r="AY10" s="173" t="s">
        <v>1712</v>
      </c>
      <c r="AZ10" s="58"/>
      <c r="BC10" s="245"/>
      <c r="BD10" s="245"/>
      <c r="BE10" s="58"/>
    </row>
    <row r="11" spans="1:57" ht="26.25" customHeight="1" x14ac:dyDescent="0.3">
      <c r="A11" s="46" t="e">
        <f>IF(AND(I11&lt;&gt;"",OR(H11=1,H11=2,H11=3)),4,"")</f>
        <v>#N/A</v>
      </c>
      <c r="B11" s="142" t="e">
        <f t="shared" si="2"/>
        <v>#N/A</v>
      </c>
      <c r="C11" s="157">
        <v>106</v>
      </c>
      <c r="D11" s="447" t="s">
        <v>203</v>
      </c>
      <c r="E11" s="447"/>
      <c r="F11" s="447"/>
      <c r="G11" s="447"/>
      <c r="H11" s="158"/>
      <c r="I11" s="159" t="e">
        <f>IF(VLOOKUP($E$1,ورقة4!$A$2:$AZ$10189,6,0)=0,"",(VLOOKUP($E$1,ورقة4!$A$2:$AZ$10189,6,0)))</f>
        <v>#N/A</v>
      </c>
      <c r="J11" s="229" t="e">
        <f>IF(AND(Q11&lt;&gt;"",OR(P11=1,P11=2,P11=3)),10,"")</f>
        <v>#N/A</v>
      </c>
      <c r="K11" s="142" t="e">
        <f t="shared" si="3"/>
        <v>#N/A</v>
      </c>
      <c r="L11" s="157">
        <v>207</v>
      </c>
      <c r="M11" s="447" t="s">
        <v>209</v>
      </c>
      <c r="N11" s="447"/>
      <c r="O11" s="447"/>
      <c r="P11" s="158"/>
      <c r="Q11" s="159" t="e">
        <f>IF(VLOOKUP($E$1,ورقة4!$A$2:$AZ$10189,12,0)=0,"",(VLOOKUP($E$1,ورقة4!$A$2:$AZ$10189,12,0)))</f>
        <v>#N/A</v>
      </c>
      <c r="R11" s="139" t="e">
        <f>IF(AND(Y11&lt;&gt;"",OR(X11=1,X11=2,X11=3)),29,"")</f>
        <v>#N/A</v>
      </c>
      <c r="S11" s="142" t="e">
        <f t="shared" si="4"/>
        <v>#N/A</v>
      </c>
      <c r="T11" s="157">
        <v>507</v>
      </c>
      <c r="U11" s="443" t="s">
        <v>214</v>
      </c>
      <c r="V11" s="443"/>
      <c r="W11" s="443"/>
      <c r="X11" s="158"/>
      <c r="Y11" s="203" t="e">
        <f>IF(VLOOKUP($E$1,ورقة4!$A$2:$AZ$10189,31,0)=0,"",(VLOOKUP($E$1,ورقة4!$A$2:$AZ$10189,31,0)))</f>
        <v>#N/A</v>
      </c>
      <c r="Z11" s="206" t="e">
        <f>IF(AND(AG11&lt;&gt;"",OR(AF11=1,AF11=2,AF11=3)),35,"")</f>
        <v>#N/A</v>
      </c>
      <c r="AA11" s="142" t="e">
        <f t="shared" si="5"/>
        <v>#N/A</v>
      </c>
      <c r="AB11" s="157">
        <v>607</v>
      </c>
      <c r="AC11" s="412" t="s">
        <v>220</v>
      </c>
      <c r="AD11" s="412"/>
      <c r="AE11" s="412"/>
      <c r="AF11" s="158"/>
      <c r="AG11" s="203" t="e">
        <f>IF(VLOOKUP($E$1,ورقة4!$A$2:$AZ$10189,37,0)=0,"",(VLOOKUP($E$1,ورقة4!$A$2:$AZ$10189,37,0)))</f>
        <v>#N/A</v>
      </c>
      <c r="AH11" s="441"/>
      <c r="AI11" s="442"/>
      <c r="AJ11" s="442"/>
      <c r="AK11" s="197"/>
      <c r="AL11" s="88" t="e">
        <f t="shared" si="1"/>
        <v>#N/A</v>
      </c>
      <c r="AM11" s="1">
        <v>4</v>
      </c>
      <c r="AU11" s="88">
        <v>7</v>
      </c>
      <c r="AV11" s="154">
        <v>204</v>
      </c>
      <c r="AW11" s="166" t="s">
        <v>206</v>
      </c>
      <c r="AX11" s="120">
        <f>P8</f>
        <v>0</v>
      </c>
      <c r="AY11" s="173" t="s">
        <v>1713</v>
      </c>
      <c r="AZ11" s="58"/>
      <c r="BC11" s="59"/>
      <c r="BD11" s="59"/>
      <c r="BE11" s="58"/>
    </row>
    <row r="12" spans="1:57" ht="26.25" customHeight="1" thickBot="1" x14ac:dyDescent="0.35">
      <c r="A12" s="46" t="e">
        <f>IF(AND(I12&lt;&gt;"",OR(H12=1,H12=2,H12=3)),5,"")</f>
        <v>#N/A</v>
      </c>
      <c r="B12" s="142" t="e">
        <f t="shared" si="2"/>
        <v>#N/A</v>
      </c>
      <c r="C12" s="157">
        <v>107</v>
      </c>
      <c r="D12" s="447" t="s">
        <v>204</v>
      </c>
      <c r="E12" s="447"/>
      <c r="F12" s="447"/>
      <c r="G12" s="447"/>
      <c r="H12" s="158"/>
      <c r="I12" s="159" t="e">
        <f>IF(VLOOKUP($E$1,ورقة4!$A$2:$AZ$10189,7,0)=0,"",(VLOOKUP($E$1,ورقة4!$A$2:$AZ$10189,7,0)))</f>
        <v>#N/A</v>
      </c>
      <c r="J12" s="229" t="e">
        <f>IF(AND(Q12&lt;&gt;"",OR(P12=1,P12=2,P12=3)),11,"")</f>
        <v>#N/A</v>
      </c>
      <c r="K12" s="142" t="e">
        <f t="shared" si="3"/>
        <v>#N/A</v>
      </c>
      <c r="L12" s="160">
        <v>208</v>
      </c>
      <c r="M12" s="450" t="s">
        <v>210</v>
      </c>
      <c r="N12" s="450"/>
      <c r="O12" s="450"/>
      <c r="P12" s="158"/>
      <c r="Q12" s="161" t="e">
        <f>IF(VLOOKUP($E$1,ورقة4!$A$2:$AZ$10189,13,0)=0,"",(VLOOKUP($E$1,ورقة4!$A$2:$AZ$10189,13,0)))</f>
        <v>#N/A</v>
      </c>
      <c r="R12" s="139" t="e">
        <f>IF(AND(Y12&lt;&gt;"",OR(X12=1,X12=2,X12=3)),30,"")</f>
        <v>#N/A</v>
      </c>
      <c r="S12" s="142" t="e">
        <f t="shared" si="4"/>
        <v>#N/A</v>
      </c>
      <c r="T12" s="157">
        <v>508</v>
      </c>
      <c r="U12" s="443" t="s">
        <v>215</v>
      </c>
      <c r="V12" s="443"/>
      <c r="W12" s="443"/>
      <c r="X12" s="158"/>
      <c r="Y12" s="203" t="e">
        <f>IF(VLOOKUP($E$1,ورقة4!$A$2:$AZ$10189,32,0)=0,"",(VLOOKUP($E$1,ورقة4!$A$2:$AZ$10189,32,0)))</f>
        <v>#N/A</v>
      </c>
      <c r="Z12" s="206" t="e">
        <f>IF(AND(AG12&lt;&gt;"",OR(AF12=1,AF12=2,AF12=3)),36,"")</f>
        <v>#N/A</v>
      </c>
      <c r="AA12" s="142" t="e">
        <f t="shared" si="5"/>
        <v>#N/A</v>
      </c>
      <c r="AB12" s="157">
        <v>608</v>
      </c>
      <c r="AC12" s="412" t="s">
        <v>221</v>
      </c>
      <c r="AD12" s="412"/>
      <c r="AE12" s="412"/>
      <c r="AF12" s="158"/>
      <c r="AG12" s="203" t="e">
        <f>IF(VLOOKUP($E$1,ورقة4!$A$2:$AZ$10189,38,0)=0,"",(VLOOKUP($E$1,ورقة4!$A$2:$AZ$10189,38,0)))</f>
        <v>#N/A</v>
      </c>
      <c r="AH12" s="451"/>
      <c r="AI12" s="451"/>
      <c r="AJ12" s="451"/>
      <c r="AK12" s="197"/>
      <c r="AL12" s="88" t="e">
        <f t="shared" si="1"/>
        <v>#N/A</v>
      </c>
      <c r="AM12" s="1">
        <v>5</v>
      </c>
      <c r="AU12" s="88">
        <v>8</v>
      </c>
      <c r="AV12" s="154">
        <v>205</v>
      </c>
      <c r="AW12" s="166" t="s">
        <v>207</v>
      </c>
      <c r="AX12" s="120">
        <f t="shared" ref="AX12:AX15" si="6">P9</f>
        <v>0</v>
      </c>
      <c r="AY12" s="173" t="s">
        <v>1713</v>
      </c>
      <c r="AZ12" s="58"/>
      <c r="BC12" s="58"/>
      <c r="BD12" s="58"/>
      <c r="BE12" s="57"/>
    </row>
    <row r="13" spans="1:57" ht="17.399999999999999" thickBot="1" x14ac:dyDescent="0.35">
      <c r="A13" s="46" t="e">
        <f>IF(AND(I13&lt;&gt;"",OR(H13=1,H13=2,H13=3)),6,"")</f>
        <v>#N/A</v>
      </c>
      <c r="B13" s="142" t="e">
        <f t="shared" si="2"/>
        <v>#N/A</v>
      </c>
      <c r="C13" s="160">
        <v>108</v>
      </c>
      <c r="D13" s="458" t="s">
        <v>205</v>
      </c>
      <c r="E13" s="458"/>
      <c r="F13" s="458"/>
      <c r="G13" s="458"/>
      <c r="H13" s="158"/>
      <c r="I13" s="161" t="e">
        <f>IF(VLOOKUP($E$1,ورقة4!$A$2:$AZ$10189,8,0)=0,"",(VLOOKUP($E$1,ورقة4!$A$2:$AZ$10189,8,0)))</f>
        <v>#N/A</v>
      </c>
      <c r="J13" s="229"/>
      <c r="K13" s="142"/>
      <c r="L13" s="454"/>
      <c r="M13" s="455"/>
      <c r="N13" s="455"/>
      <c r="O13" s="455"/>
      <c r="P13" s="455"/>
      <c r="Q13" s="456"/>
      <c r="R13" s="139" t="e">
        <f>IF(AND(Y13&lt;&gt;"",OR(X13=1,X13=2,X13=3)),31,"")</f>
        <v>#N/A</v>
      </c>
      <c r="S13" s="142" t="e">
        <f t="shared" si="4"/>
        <v>#N/A</v>
      </c>
      <c r="T13" s="160">
        <v>509</v>
      </c>
      <c r="U13" s="467" t="s">
        <v>216</v>
      </c>
      <c r="V13" s="467"/>
      <c r="W13" s="467"/>
      <c r="X13" s="158"/>
      <c r="Y13" s="204" t="e">
        <f>IF(VLOOKUP($E$1,ورقة4!$A$2:$AZ$10189,33,0)=0,"",(VLOOKUP($E$1,ورقة4!$A$2:$AZ$10189,33,0)))</f>
        <v>#N/A</v>
      </c>
      <c r="Z13" s="206" t="e">
        <f>IF(AND(AG13&lt;&gt;"",OR(AF13=1,AF13=2,AF13=3)),37,"")</f>
        <v>#N/A</v>
      </c>
      <c r="AA13" s="142" t="e">
        <f t="shared" si="5"/>
        <v>#N/A</v>
      </c>
      <c r="AB13" s="160">
        <v>609</v>
      </c>
      <c r="AC13" s="448" t="s">
        <v>222</v>
      </c>
      <c r="AD13" s="448"/>
      <c r="AE13" s="448"/>
      <c r="AF13" s="158"/>
      <c r="AG13" s="204" t="e">
        <f>IF(VLOOKUP($E$1,ورقة4!$A$2:$AZ$10189,39,0)=0,"",(VLOOKUP($E$1,ورقة4!$A$2:$AZ$10189,39,0)))</f>
        <v>#N/A</v>
      </c>
      <c r="AH13" s="451"/>
      <c r="AI13" s="451"/>
      <c r="AJ13" s="451"/>
      <c r="AK13" s="197"/>
      <c r="AL13" s="88" t="e">
        <f t="shared" si="1"/>
        <v>#N/A</v>
      </c>
      <c r="AM13" s="1">
        <v>6</v>
      </c>
      <c r="AU13" s="88">
        <v>9</v>
      </c>
      <c r="AV13" s="154">
        <v>206</v>
      </c>
      <c r="AW13" s="166" t="s">
        <v>208</v>
      </c>
      <c r="AX13" s="120">
        <f t="shared" si="6"/>
        <v>0</v>
      </c>
      <c r="AY13" s="173" t="s">
        <v>1713</v>
      </c>
      <c r="AZ13" s="58"/>
      <c r="BC13" s="59"/>
      <c r="BD13" s="59"/>
      <c r="BE13" s="57"/>
    </row>
    <row r="14" spans="1:57" ht="16.8" hidden="1" x14ac:dyDescent="0.3">
      <c r="A14" s="457"/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207"/>
      <c r="R14" s="139"/>
      <c r="S14" s="142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207"/>
      <c r="AH14" s="451"/>
      <c r="AI14" s="451"/>
      <c r="AJ14" s="451"/>
      <c r="AK14" s="197"/>
      <c r="AL14" s="88" t="e">
        <f>IF(J8&lt;&gt;"",J8,"")</f>
        <v>#N/A</v>
      </c>
      <c r="AM14" s="1">
        <v>7</v>
      </c>
      <c r="AU14" s="88">
        <v>10</v>
      </c>
      <c r="AV14" s="154">
        <v>207</v>
      </c>
      <c r="AW14" s="166" t="s">
        <v>209</v>
      </c>
      <c r="AX14" s="120">
        <f t="shared" si="6"/>
        <v>0</v>
      </c>
      <c r="AY14" s="173" t="s">
        <v>1713</v>
      </c>
      <c r="AZ14" s="58"/>
      <c r="BC14" s="59"/>
      <c r="BD14" s="59"/>
      <c r="BE14" s="57"/>
    </row>
    <row r="15" spans="1:57" ht="17.399999999999999" hidden="1" thickBot="1" x14ac:dyDescent="0.35">
      <c r="A15" s="46" t="str">
        <f>IF(AND(I15&lt;&gt;"",H15=1),7,"")</f>
        <v/>
      </c>
      <c r="B15" s="142" t="e">
        <f>SUM(B8:B13)</f>
        <v>#N/A</v>
      </c>
      <c r="C15" s="145"/>
      <c r="D15" s="146"/>
      <c r="E15" s="146"/>
      <c r="F15" s="146"/>
      <c r="G15" s="146">
        <f>COUNTIFS(I8:I13,1,H8:H13,1)</f>
        <v>0</v>
      </c>
      <c r="H15" s="143">
        <f>COUNTIFS(I8:I13,1,H8:H13,2)</f>
        <v>0</v>
      </c>
      <c r="I15" s="47">
        <f>COUNTIFS(I8:I13,1,H8:H13,3)</f>
        <v>0</v>
      </c>
      <c r="J15" s="206"/>
      <c r="K15" s="32" t="e">
        <f>SUM(K8:K12)</f>
        <v>#N/A</v>
      </c>
      <c r="L15" s="33"/>
      <c r="M15" s="42"/>
      <c r="N15" s="42"/>
      <c r="O15" s="146">
        <f>COUNTIFS(Q8:Q13,1,P8:P13,1)</f>
        <v>0</v>
      </c>
      <c r="P15" s="143">
        <f>COUNTIFS(Q8:Q13,1,P8:P13,2)</f>
        <v>0</v>
      </c>
      <c r="Q15" s="47">
        <f>COUNTIFS(Q8:Q13,1,P8:P13,3)</f>
        <v>0</v>
      </c>
      <c r="R15" s="139"/>
      <c r="S15" s="142" t="e">
        <f>SUM(S8:S13)</f>
        <v>#N/A</v>
      </c>
      <c r="T15" s="36"/>
      <c r="U15" s="37"/>
      <c r="V15" s="37"/>
      <c r="W15" s="146">
        <f>COUNTIFS(Y8:Y13,1,X8:X13,1)</f>
        <v>0</v>
      </c>
      <c r="X15" s="143">
        <f>COUNTIFS(Y8:Y13,1,X8:X13,2)</f>
        <v>0</v>
      </c>
      <c r="Y15" s="47">
        <f>COUNTIFS(Y8:Y13,1,X8:X13,3)</f>
        <v>0</v>
      </c>
      <c r="Z15" s="230"/>
      <c r="AA15" s="38" t="e">
        <f>SUM(AA8:AA13)</f>
        <v>#N/A</v>
      </c>
      <c r="AB15" s="37"/>
      <c r="AC15" s="37"/>
      <c r="AD15" s="37"/>
      <c r="AE15" s="146">
        <f>COUNTIFS(AG8:AG13,1,AF8:AF13,1)</f>
        <v>0</v>
      </c>
      <c r="AF15" s="143">
        <f>COUNTIFS(AG8:AG13,1,AF8:AF13,2)</f>
        <v>0</v>
      </c>
      <c r="AG15" s="47">
        <f>COUNTIFS(AG8:AG13,1,AF8:AF13,3)</f>
        <v>0</v>
      </c>
      <c r="AH15" s="451"/>
      <c r="AI15" s="451"/>
      <c r="AJ15" s="451"/>
      <c r="AK15" s="197"/>
      <c r="AL15" s="88" t="e">
        <f t="shared" ref="AL15:AL18" si="7">IF(J9&lt;&gt;"",J9,"")</f>
        <v>#N/A</v>
      </c>
      <c r="AM15" s="1">
        <v>8</v>
      </c>
      <c r="AU15" s="88">
        <v>11</v>
      </c>
      <c r="AV15" s="154">
        <v>208</v>
      </c>
      <c r="AW15" s="166" t="s">
        <v>210</v>
      </c>
      <c r="AX15" s="120">
        <f t="shared" si="6"/>
        <v>0</v>
      </c>
      <c r="AY15" s="173" t="s">
        <v>1713</v>
      </c>
      <c r="AZ15" s="58"/>
      <c r="BA15" s="34"/>
      <c r="BC15" s="59"/>
      <c r="BD15" s="59"/>
      <c r="BE15" s="57"/>
    </row>
    <row r="16" spans="1:57" ht="21.6" thickBot="1" x14ac:dyDescent="0.35">
      <c r="A16" s="46"/>
      <c r="B16" s="414" t="s">
        <v>24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63"/>
      <c r="R16" s="139"/>
      <c r="S16" s="244"/>
      <c r="T16" s="413" t="s">
        <v>25</v>
      </c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51"/>
      <c r="AI16" s="451"/>
      <c r="AJ16" s="451"/>
      <c r="AK16" s="197"/>
      <c r="AL16" s="88" t="e">
        <f t="shared" si="7"/>
        <v>#N/A</v>
      </c>
      <c r="AM16" s="1">
        <v>9</v>
      </c>
      <c r="AU16" s="88">
        <v>12</v>
      </c>
      <c r="AV16" s="174">
        <v>303</v>
      </c>
      <c r="AW16" s="175" t="s">
        <v>200</v>
      </c>
      <c r="AX16" s="173">
        <f>H17</f>
        <v>0</v>
      </c>
      <c r="AY16" s="173" t="s">
        <v>1714</v>
      </c>
      <c r="AZ16" s="58"/>
      <c r="BC16" s="59"/>
      <c r="BD16" s="59"/>
      <c r="BE16" s="57"/>
    </row>
    <row r="17" spans="1:57" ht="16.8" x14ac:dyDescent="0.3">
      <c r="A17" s="46" t="e">
        <f>IF(AND(I17&lt;&gt;"",OR(H17=1,H17=2,H17=3)),12,"")</f>
        <v>#N/A</v>
      </c>
      <c r="B17" s="142" t="e">
        <f>IF(I17=1,IF(OR(H17=1,H17=2,H17=3),IF(OR($F$5=$AO$7,$F$5=$AO$9),0,IF(OR($F$5=$AO$3,$F$5=$AO$6),IF(H17=1,3500,IF(H17=2,4500,IF(H17=3,5500,""))),IF($F$5=$AO$4,500,IF(OR($F$5=$AO$1,$F$5=$AO$5,$F$5=$AO$8,$F$5=$AO$2),IF(H17=1,5600,IF(H17=2,7200,IF(H17=3,8800,""))),IF(H17=1,7000,IF(H17=2,9000,IF(H17=3,11000,"")))))))))</f>
        <v>#N/A</v>
      </c>
      <c r="C17" s="156">
        <v>303</v>
      </c>
      <c r="D17" s="446" t="s">
        <v>200</v>
      </c>
      <c r="E17" s="446"/>
      <c r="F17" s="446"/>
      <c r="G17" s="446"/>
      <c r="H17" s="151"/>
      <c r="I17" s="117" t="e">
        <f>IF(VLOOKUP($E$1,ورقة4!$A$2:$AZ$10189,14,0)=0,"",(VLOOKUP($E$1,ورقة4!$A$2:$AZ$10189,14,0)))</f>
        <v>#N/A</v>
      </c>
      <c r="J17" s="229" t="e">
        <f>IF(AND(Q17&lt;&gt;"",OR(P17=1,P17=2,P17=3)),19,"")</f>
        <v>#N/A</v>
      </c>
      <c r="K17" s="142" t="e">
        <f>IF(Q17=1,IF(OR(P17=1,P17=2,P17=3),IF(OR($F$5=$AO$7,$F$5=$AO$9),0,IF(OR($F$5=$AO$3,$F$5=$AO$6),IF(P17=1,3500,IF(P17=2,4500,IF(P17=3,5500,""))),IF($F$5=$AO$4,500,IF(OR($F$5=$AO$1,$F$5=$AO$5,$F$5=$AO$8,$F$5=$AO$2),IF(P17=1,5600,IF(P17=2,7200,IF(P17=3,8800,""))),IF(P17=1,7000,IF(P17=2,9000,IF(P17=3,11000,"")))))))))</f>
        <v>#N/A</v>
      </c>
      <c r="L17" s="156">
        <v>403</v>
      </c>
      <c r="M17" s="444" t="s">
        <v>223</v>
      </c>
      <c r="N17" s="444"/>
      <c r="O17" s="444"/>
      <c r="P17" s="151"/>
      <c r="Q17" s="117" t="e">
        <f>IF(VLOOKUP($E$1,ورقة4!$A$2:$AZ$10189,21,0)=0,"",(VLOOKUP($E$1,ورقة4!$A$2:$AZ$10189,21,0)))</f>
        <v>#N/A</v>
      </c>
      <c r="R17" s="139" t="e">
        <f>IF(AND(Y17&lt;&gt;"",OR(X17=1,X17=2,X17=3)),38,"")</f>
        <v>#N/A</v>
      </c>
      <c r="S17" s="142" t="e">
        <f>IF(Y17=1,IF(OR(X17=1,X17=2,X17=3),IF(OR($F$5=$AO$7,$F$5=$AO$9),0,IF(OR($F$5=$AO$3,$F$5=$AO$6),IF(X17=1,3500,IF(X17=2,4500,IF(X17=3,5500,""))),IF($F$5=$AO$4,500,IF(OR($F$5=$AO$1,$F$5=$AO$5,$F$5=$AO$8,$F$5=$AO$2),IF(X17=1,5600,IF(X17=2,7200,IF(X17=3,8800,""))),IF(X17=1,7000,IF(X17=2,9000,IF(X17=3,11000,"")))))))))</f>
        <v>#N/A</v>
      </c>
      <c r="T17" s="156">
        <v>704</v>
      </c>
      <c r="U17" s="449" t="s">
        <v>230</v>
      </c>
      <c r="V17" s="449"/>
      <c r="W17" s="449"/>
      <c r="X17" s="151"/>
      <c r="Y17" s="117" t="e">
        <f>IF(VLOOKUP($E$1,ورقة4!$A$2:$AZ$10189,40,0)=0,"",(VLOOKUP($E$1,ورقة4!$A$2:$AZ$10189,40,0)))</f>
        <v>#N/A</v>
      </c>
      <c r="Z17" s="206" t="e">
        <f>IF(AND(AG17&lt;&gt;"",OR(AF17=1,AF17=2,AF17=3)),43,"")</f>
        <v>#N/A</v>
      </c>
      <c r="AA17" s="142" t="e">
        <f>IF(AG17=1,IF(OR(AF17=1,AF17=2,AF17=3),IF(OR($F$5=$AO$7,$F$5=$AO$9),0,IF(OR($F$5=$AO$3,$F$5=$AO$6),IF(AF17=1,3500,IF(AF17=2,4500,IF(AF17=3,5500,""))),IF($F$5=$AO$4,500,IF(OR($F$5=$AO$1,$F$5=$AO$5,$F$5=$AO$8,$F$5=$AO$2),IF(AF17=1,5600,IF(AF17=2,7200,IF(AF17=3,8800,""))),IF(AF17=1,7000,IF(AF17=2,9000,IF(AF17=3,11000,"")))))))))</f>
        <v>#N/A</v>
      </c>
      <c r="AB17" s="156">
        <v>804</v>
      </c>
      <c r="AC17" s="452" t="s">
        <v>235</v>
      </c>
      <c r="AD17" s="452"/>
      <c r="AE17" s="452"/>
      <c r="AF17" s="151"/>
      <c r="AG17" s="116" t="e">
        <f>IF(VLOOKUP($E$1,ورقة4!$A$2:$AZ$10189,45,0)=0,"",(VLOOKUP($E$1,ورقة4!$A$2:$AZ$10189,45,0)))</f>
        <v>#N/A</v>
      </c>
      <c r="AH17" s="451"/>
      <c r="AI17" s="451"/>
      <c r="AJ17" s="451"/>
      <c r="AK17" s="197"/>
      <c r="AL17" s="88" t="e">
        <f t="shared" si="7"/>
        <v>#N/A</v>
      </c>
      <c r="AM17" s="1">
        <v>10</v>
      </c>
      <c r="AU17" s="88">
        <v>13</v>
      </c>
      <c r="AV17" s="174">
        <v>304</v>
      </c>
      <c r="AW17" s="175" t="s">
        <v>306</v>
      </c>
      <c r="AX17" s="173">
        <f t="shared" ref="AX17:AX22" si="8">H18</f>
        <v>0</v>
      </c>
      <c r="AY17" s="173" t="s">
        <v>1714</v>
      </c>
      <c r="AZ17" s="58"/>
      <c r="BC17" s="59"/>
      <c r="BD17" s="59"/>
      <c r="BE17" s="58"/>
    </row>
    <row r="18" spans="1:57" ht="26.25" customHeight="1" x14ac:dyDescent="0.3">
      <c r="A18" s="46" t="e">
        <f>IF(AND(I18&lt;&gt;"",OR(H18=1,H18=2,H18=3)),13,"")</f>
        <v>#N/A</v>
      </c>
      <c r="B18" s="142" t="e">
        <f t="shared" ref="B18:B23" si="9">IF(I18=1,IF(OR(H18=1,H18=2,H18=3),IF(OR($F$5=$AO$7,$F$5=$AO$9),0,IF(OR($F$5=$AO$3,$F$5=$AO$6),IF(H18=1,3500,IF(H18=2,4500,IF(H18=3,5500,""))),IF($F$5=$AO$4,500,IF(OR($F$5=$AO$1,$F$5=$AO$5,$F$5=$AO$8,$F$5=$AO$2),IF(H18=1,5600,IF(H18=2,7200,IF(H18=3,8800,""))),IF(H18=1,7000,IF(H18=2,9000,IF(H18=3,11000,"")))))))))</f>
        <v>#N/A</v>
      </c>
      <c r="C18" s="157">
        <v>304</v>
      </c>
      <c r="D18" s="447" t="s">
        <v>306</v>
      </c>
      <c r="E18" s="447"/>
      <c r="F18" s="447"/>
      <c r="G18" s="447"/>
      <c r="H18" s="158"/>
      <c r="I18" s="163" t="e">
        <f>IF(VLOOKUP($E$1,ورقة4!$A$2:$AZ$10189,15,0)=0,"",(VLOOKUP($E$1,ورقة4!$A$2:$AZ$10189,15,0)))</f>
        <v>#N/A</v>
      </c>
      <c r="J18" s="229" t="e">
        <f>IF(AND(Q18&lt;&gt;"",OR(P18=1,P18=2,P18=3)),20,"")</f>
        <v>#N/A</v>
      </c>
      <c r="K18" s="142" t="e">
        <f t="shared" ref="K18:K23" si="10">IF(Q18=1,IF(OR(P18=1,P18=2,P18=3),IF(OR($F$5=$AO$7,$F$5=$AO$9),0,IF(OR($F$5=$AO$3,$F$5=$AO$6),IF(P18=1,3500,IF(P18=2,4500,IF(P18=3,5500,""))),IF($F$5=$AO$4,500,IF(OR($F$5=$AO$1,$F$5=$AO$5,$F$5=$AO$8,$F$5=$AO$2),IF(P18=1,5600,IF(P18=2,7200,IF(P18=3,8800,""))),IF(P18=1,7000,IF(P18=2,9000,IF(P18=3,11000,"")))))))))</f>
        <v>#N/A</v>
      </c>
      <c r="L18" s="157">
        <v>404</v>
      </c>
      <c r="M18" s="445" t="s">
        <v>224</v>
      </c>
      <c r="N18" s="445"/>
      <c r="O18" s="445"/>
      <c r="P18" s="158"/>
      <c r="Q18" s="163" t="e">
        <f>IF(VLOOKUP($E$1,ورقة4!$A$2:$AZ$10189,22,0)=0,"",(VLOOKUP($E$1,ورقة4!$A$2:$AZ$10189,22,0)))</f>
        <v>#N/A</v>
      </c>
      <c r="R18" s="139" t="e">
        <f>IF(AND(Y18&lt;&gt;"",OR(X18=1,X18=2,X18=3)),39,"")</f>
        <v>#N/A</v>
      </c>
      <c r="S18" s="142" t="e">
        <f t="shared" ref="S18:S21" si="11">IF(Y18=1,IF(OR(X18=1,X18=2,X18=3),IF(OR($F$5=$AO$7,$F$5=$AO$9),0,IF(OR($F$5=$AO$3,$F$5=$AO$6),IF(X18=1,3500,IF(X18=2,4500,IF(X18=3,5500,""))),IF($F$5=$AO$4,500,IF(OR($F$5=$AO$1,$F$5=$AO$5,$F$5=$AO$8,$F$5=$AO$2),IF(X18=1,5600,IF(X18=2,7200,IF(X18=3,8800,""))),IF(X18=1,7000,IF(X18=2,9000,IF(X18=3,11000,"")))))))))</f>
        <v>#N/A</v>
      </c>
      <c r="T18" s="157">
        <v>705</v>
      </c>
      <c r="U18" s="412" t="s">
        <v>231</v>
      </c>
      <c r="V18" s="412"/>
      <c r="W18" s="412"/>
      <c r="X18" s="158"/>
      <c r="Y18" s="163" t="e">
        <f>IF(VLOOKUP($E$1,ورقة4!$A$2:$AZ$10189,41,0)=0,"",(VLOOKUP($E$1,ورقة4!$A$2:$AZ$10189,41,0)))</f>
        <v>#N/A</v>
      </c>
      <c r="Z18" s="206" t="e">
        <f>IF(AND(AG18&lt;&gt;"",OR(AF18=1,AF18=2,AF18=3)),44,"")</f>
        <v>#N/A</v>
      </c>
      <c r="AA18" s="142" t="e">
        <f t="shared" ref="AA18:AA21" si="12">IF(AG18=1,IF(OR(AF18=1,AF18=2,AF18=3),IF(OR($F$5=$AO$7,$F$5=$AO$9),0,IF(OR($F$5=$AO$3,$F$5=$AO$6),IF(AF18=1,3500,IF(AF18=2,4500,IF(AF18=3,5500,""))),IF($F$5=$AO$4,500,IF(OR($F$5=$AO$1,$F$5=$AO$5,$F$5=$AO$8,$F$5=$AO$2),IF(AF18=1,5600,IF(AF18=2,7200,IF(AF18=3,8800,""))),IF(AF18=1,7000,IF(AF18=2,9000,IF(AF18=3,11000,"")))))))))</f>
        <v>#N/A</v>
      </c>
      <c r="AB18" s="157">
        <v>805</v>
      </c>
      <c r="AC18" s="412" t="s">
        <v>236</v>
      </c>
      <c r="AD18" s="412"/>
      <c r="AE18" s="412"/>
      <c r="AF18" s="158"/>
      <c r="AG18" s="159" t="e">
        <f>IF(VLOOKUP($E$1,ورقة4!$A$2:$AZ$10189,46,0)=0,"",(VLOOKUP($E$1,ورقة4!$A$2:$AZ$10189,46,0)))</f>
        <v>#N/A</v>
      </c>
      <c r="AH18" s="451"/>
      <c r="AI18" s="451"/>
      <c r="AJ18" s="451"/>
      <c r="AK18" s="197"/>
      <c r="AL18" s="88" t="e">
        <f t="shared" si="7"/>
        <v>#N/A</v>
      </c>
      <c r="AM18" s="1">
        <v>11</v>
      </c>
      <c r="AU18" s="88">
        <v>14</v>
      </c>
      <c r="AV18" s="174">
        <v>305</v>
      </c>
      <c r="AW18" s="175" t="s">
        <v>307</v>
      </c>
      <c r="AX18" s="173">
        <f t="shared" si="8"/>
        <v>0</v>
      </c>
      <c r="AY18" s="173" t="s">
        <v>1714</v>
      </c>
      <c r="AZ18" s="58"/>
      <c r="BC18" s="245"/>
      <c r="BD18" s="245"/>
      <c r="BE18" s="58"/>
    </row>
    <row r="19" spans="1:57" ht="26.25" customHeight="1" x14ac:dyDescent="0.3">
      <c r="A19" s="46" t="e">
        <f>IF(AND(I19&lt;&gt;"",OR(H19=1,H19=2,H19=3)),14,"")</f>
        <v>#N/A</v>
      </c>
      <c r="B19" s="142" t="e">
        <f t="shared" si="9"/>
        <v>#N/A</v>
      </c>
      <c r="C19" s="157">
        <v>305</v>
      </c>
      <c r="D19" s="447" t="s">
        <v>307</v>
      </c>
      <c r="E19" s="447"/>
      <c r="F19" s="447"/>
      <c r="G19" s="447"/>
      <c r="H19" s="158"/>
      <c r="I19" s="163" t="e">
        <f>IF(VLOOKUP($E$1,ورقة4!$A$2:$AZ$10189,16,0)=0,"",(VLOOKUP($E$1,ورقة4!$A$2:$AZ$10189,16,0)))</f>
        <v>#N/A</v>
      </c>
      <c r="J19" s="229" t="e">
        <f>IF(AND(Q19&lt;&gt;"",OR(P19=1,P19=2,P19=3)),21,"")</f>
        <v>#N/A</v>
      </c>
      <c r="K19" s="142" t="e">
        <f t="shared" si="10"/>
        <v>#N/A</v>
      </c>
      <c r="L19" s="157">
        <v>405</v>
      </c>
      <c r="M19" s="447" t="s">
        <v>225</v>
      </c>
      <c r="N19" s="447"/>
      <c r="O19" s="447"/>
      <c r="P19" s="158"/>
      <c r="Q19" s="163" t="e">
        <f>IF(VLOOKUP($E$1,ورقة4!$A$2:$AZ$10189,23,0)=0,"",(VLOOKUP($E$1,ورقة4!$A$2:$AZ$10189,23,0)))</f>
        <v>#N/A</v>
      </c>
      <c r="R19" s="139" t="e">
        <f>IF(AND(Y19&lt;&gt;"",OR(X19=1,X19=2,X19=3)),40,"")</f>
        <v>#N/A</v>
      </c>
      <c r="S19" s="142" t="e">
        <f t="shared" si="11"/>
        <v>#N/A</v>
      </c>
      <c r="T19" s="157">
        <v>706</v>
      </c>
      <c r="U19" s="415" t="s">
        <v>232</v>
      </c>
      <c r="V19" s="415"/>
      <c r="W19" s="415"/>
      <c r="X19" s="158"/>
      <c r="Y19" s="163" t="e">
        <f>IF(VLOOKUP($E$1,ورقة4!$A$2:$AZ$10189,42,0)=0,"",(VLOOKUP($E$1,ورقة4!$A$2:$AZ$10189,42,0)))</f>
        <v>#N/A</v>
      </c>
      <c r="Z19" s="206" t="e">
        <f>IF(AND(AG19&lt;&gt;"",OR(AF19=1,AF19=2,AF19=3)),45,"")</f>
        <v>#N/A</v>
      </c>
      <c r="AA19" s="142" t="e">
        <f t="shared" si="12"/>
        <v>#N/A</v>
      </c>
      <c r="AB19" s="157">
        <v>806</v>
      </c>
      <c r="AC19" s="415" t="s">
        <v>237</v>
      </c>
      <c r="AD19" s="415"/>
      <c r="AE19" s="415"/>
      <c r="AF19" s="158"/>
      <c r="AG19" s="159" t="e">
        <f>IF(VLOOKUP($E$1,ورقة4!$A$2:$AZ$10189,47,0)=0,"",(VLOOKUP($E$1,ورقة4!$A$2:$AZ$10189,47,0)))</f>
        <v>#N/A</v>
      </c>
      <c r="AH19" s="451"/>
      <c r="AI19" s="451"/>
      <c r="AJ19" s="451"/>
      <c r="AK19" s="197"/>
      <c r="AL19" s="88" t="e">
        <f>IF(A17&lt;&gt;"",A17,"")</f>
        <v>#N/A</v>
      </c>
      <c r="AM19" s="1">
        <v>12</v>
      </c>
      <c r="AU19" s="88">
        <v>15</v>
      </c>
      <c r="AV19" s="174">
        <v>306</v>
      </c>
      <c r="AW19" s="175" t="s">
        <v>308</v>
      </c>
      <c r="AX19" s="173">
        <f t="shared" si="8"/>
        <v>0</v>
      </c>
      <c r="AY19" s="173" t="s">
        <v>1714</v>
      </c>
      <c r="AZ19" s="58"/>
      <c r="BC19" s="245"/>
      <c r="BD19" s="245"/>
      <c r="BE19" s="59"/>
    </row>
    <row r="20" spans="1:57" ht="26.25" customHeight="1" x14ac:dyDescent="0.3">
      <c r="A20" s="46" t="e">
        <f>IF(AND(I20&lt;&gt;"",OR(H20=1,H20=2,H20=3)),15,"")</f>
        <v>#N/A</v>
      </c>
      <c r="B20" s="142" t="e">
        <f t="shared" si="9"/>
        <v>#N/A</v>
      </c>
      <c r="C20" s="157">
        <v>306</v>
      </c>
      <c r="D20" s="447" t="s">
        <v>308</v>
      </c>
      <c r="E20" s="447"/>
      <c r="F20" s="447"/>
      <c r="G20" s="447"/>
      <c r="H20" s="158"/>
      <c r="I20" s="163" t="e">
        <f>IF(VLOOKUP($E$1,ورقة4!$A$2:$AZ$10189,17,0)=0,"",(VLOOKUP($E$1,ورقة4!$A$2:$AZ$10189,17,0)))</f>
        <v>#N/A</v>
      </c>
      <c r="J20" s="229" t="e">
        <f>IF(AND(Q20&lt;&gt;"",OR(P20=1,P20=2,P20=3)),22,"")</f>
        <v>#N/A</v>
      </c>
      <c r="K20" s="142" t="e">
        <f t="shared" si="10"/>
        <v>#N/A</v>
      </c>
      <c r="L20" s="157">
        <v>406</v>
      </c>
      <c r="M20" s="415" t="s">
        <v>226</v>
      </c>
      <c r="N20" s="415"/>
      <c r="O20" s="415"/>
      <c r="P20" s="158"/>
      <c r="Q20" s="163" t="e">
        <f>IF(VLOOKUP($E$1,ورقة4!$A$2:$AZ$10189,24,0)=0,"",(VLOOKUP($E$1,ورقة4!$A$2:$AZ$10189,24,0)))</f>
        <v>#N/A</v>
      </c>
      <c r="R20" s="139" t="e">
        <f>IF(AND(Y20&lt;&gt;"",OR(X20=1,X20=2,X20=3)),41,"")</f>
        <v>#N/A</v>
      </c>
      <c r="S20" s="142" t="e">
        <f t="shared" si="11"/>
        <v>#N/A</v>
      </c>
      <c r="T20" s="157">
        <v>707</v>
      </c>
      <c r="U20" s="443" t="s">
        <v>233</v>
      </c>
      <c r="V20" s="443"/>
      <c r="W20" s="443"/>
      <c r="X20" s="158"/>
      <c r="Y20" s="163" t="e">
        <f>IF(VLOOKUP($E$1,ورقة4!$A$2:$AZ$10189,43,0)=0,"",(VLOOKUP($E$1,ورقة4!$A$2:$AZ$10189,43,0)))</f>
        <v>#N/A</v>
      </c>
      <c r="Z20" s="206" t="e">
        <f>IF(AND(AG20&lt;&gt;"",OR(AF20=1,AF20=2,AF20=3)),46,"")</f>
        <v>#N/A</v>
      </c>
      <c r="AA20" s="142" t="e">
        <f t="shared" si="12"/>
        <v>#N/A</v>
      </c>
      <c r="AB20" s="157">
        <v>807</v>
      </c>
      <c r="AC20" s="412" t="s">
        <v>238</v>
      </c>
      <c r="AD20" s="412"/>
      <c r="AE20" s="412"/>
      <c r="AF20" s="158"/>
      <c r="AG20" s="159" t="e">
        <f>IF(VLOOKUP($E$1,ورقة4!$A$2:$AZ$10189,48,0)=0,"",(VLOOKUP($E$1,ورقة4!$A$2:$AZ$10189,48,0)))</f>
        <v>#N/A</v>
      </c>
      <c r="AH20" s="198"/>
      <c r="AI20" s="198"/>
      <c r="AJ20" s="198"/>
      <c r="AK20" s="197"/>
      <c r="AL20" s="88" t="e">
        <f t="shared" ref="AL20:AL25" si="13">IF(A18&lt;&gt;"",A18,"")</f>
        <v>#N/A</v>
      </c>
      <c r="AM20" s="1">
        <v>13</v>
      </c>
      <c r="AU20" s="88">
        <v>16</v>
      </c>
      <c r="AV20" s="174">
        <v>307</v>
      </c>
      <c r="AW20" s="175" t="s">
        <v>309</v>
      </c>
      <c r="AX20" s="173">
        <f t="shared" si="8"/>
        <v>0</v>
      </c>
      <c r="AY20" s="173" t="s">
        <v>1714</v>
      </c>
      <c r="AZ20" s="59"/>
      <c r="BC20" s="62"/>
      <c r="BD20" s="62"/>
      <c r="BE20" s="59"/>
    </row>
    <row r="21" spans="1:57" ht="26.25" customHeight="1" thickBot="1" x14ac:dyDescent="0.35">
      <c r="A21" s="46" t="e">
        <f>IF(AND(I21&lt;&gt;"",OR(H21=1,H21=2,H21=3)),16,"")</f>
        <v>#N/A</v>
      </c>
      <c r="B21" s="142" t="e">
        <f t="shared" si="9"/>
        <v>#N/A</v>
      </c>
      <c r="C21" s="157">
        <v>307</v>
      </c>
      <c r="D21" s="447" t="s">
        <v>309</v>
      </c>
      <c r="E21" s="447"/>
      <c r="F21" s="447"/>
      <c r="G21" s="447"/>
      <c r="H21" s="158"/>
      <c r="I21" s="163" t="e">
        <f>IF(VLOOKUP($E$1,ورقة4!$A$2:$AZ$10189,18,0)=0,"",(VLOOKUP($E$1,ورقة4!$A$2:$AZ$10189,18,0)))</f>
        <v>#N/A</v>
      </c>
      <c r="J21" s="229" t="e">
        <f>IF(AND(Q21&lt;&gt;"",OR(P21=1,P21=2,P21=3)),23,"")</f>
        <v>#N/A</v>
      </c>
      <c r="K21" s="142" t="e">
        <f t="shared" si="10"/>
        <v>#N/A</v>
      </c>
      <c r="L21" s="157">
        <v>407</v>
      </c>
      <c r="M21" s="415" t="s">
        <v>227</v>
      </c>
      <c r="N21" s="415"/>
      <c r="O21" s="415"/>
      <c r="P21" s="158"/>
      <c r="Q21" s="163" t="e">
        <f>IF(VLOOKUP($E$1,ورقة4!$A$2:$AZ$10189,25,0)=0,"",(VLOOKUP($E$1,ورقة4!$A$2:$AZ$10189,25,0)))</f>
        <v>#N/A</v>
      </c>
      <c r="R21" s="139" t="e">
        <f>IF(AND(Y21&lt;&gt;"",OR(X21=1,X21=2,X21=3)),42,"")</f>
        <v>#N/A</v>
      </c>
      <c r="S21" s="142" t="e">
        <f t="shared" si="11"/>
        <v>#N/A</v>
      </c>
      <c r="T21" s="160">
        <v>708</v>
      </c>
      <c r="U21" s="448" t="s">
        <v>234</v>
      </c>
      <c r="V21" s="448"/>
      <c r="W21" s="448"/>
      <c r="X21" s="158"/>
      <c r="Y21" s="164" t="e">
        <f>IF(VLOOKUP($E$1,ورقة4!$A$2:$AZ$10189,44,0)=0,"",(VLOOKUP($E$1,ورقة4!$A$2:$AZ$10189,44,0)))</f>
        <v>#N/A</v>
      </c>
      <c r="Z21" s="206" t="e">
        <f>IF(AND(AG21&lt;&gt;"",OR(AF21=1,AF21=2,AF21=3)),47,"")</f>
        <v>#N/A</v>
      </c>
      <c r="AA21" s="142" t="e">
        <f t="shared" si="12"/>
        <v>#N/A</v>
      </c>
      <c r="AB21" s="160">
        <v>808</v>
      </c>
      <c r="AC21" s="467" t="s">
        <v>239</v>
      </c>
      <c r="AD21" s="467"/>
      <c r="AE21" s="467"/>
      <c r="AF21" s="158"/>
      <c r="AG21" s="161" t="e">
        <f>IF(VLOOKUP($E$1,ورقة4!$A$2:$AZ$10189,49,0)=0,"",(VLOOKUP($E$1,ورقة4!$A$2:$AZ$10189,49,0)))</f>
        <v>#N/A</v>
      </c>
      <c r="AH21" s="198"/>
      <c r="AI21" s="198"/>
      <c r="AJ21" s="198"/>
      <c r="AK21" s="197"/>
      <c r="AL21" s="88" t="e">
        <f t="shared" si="13"/>
        <v>#N/A</v>
      </c>
      <c r="AM21" s="1">
        <v>14</v>
      </c>
      <c r="AU21" s="88">
        <v>17</v>
      </c>
      <c r="AV21" s="174">
        <v>308</v>
      </c>
      <c r="AW21" s="175" t="s">
        <v>310</v>
      </c>
      <c r="AX21" s="173">
        <f t="shared" si="8"/>
        <v>0</v>
      </c>
      <c r="AY21" s="173" t="s">
        <v>1714</v>
      </c>
      <c r="AZ21" s="59"/>
      <c r="BC21" s="62"/>
      <c r="BD21" s="62"/>
      <c r="BE21" s="58"/>
    </row>
    <row r="22" spans="1:57" ht="20.25" customHeight="1" x14ac:dyDescent="0.3">
      <c r="A22" s="46" t="e">
        <f>IF(AND(I22&lt;&gt;"",OR(H22=1,H22=2,H22=3)),17,"")</f>
        <v>#N/A</v>
      </c>
      <c r="B22" s="142" t="e">
        <f t="shared" si="9"/>
        <v>#N/A</v>
      </c>
      <c r="C22" s="157">
        <v>308</v>
      </c>
      <c r="D22" s="447" t="s">
        <v>310</v>
      </c>
      <c r="E22" s="447"/>
      <c r="F22" s="447"/>
      <c r="G22" s="447"/>
      <c r="H22" s="158"/>
      <c r="I22" s="163" t="e">
        <f>IF(VLOOKUP($E$1,ورقة4!$A$2:$AZ$10189,19,0)=0,"",(VLOOKUP($E$1,ورقة4!$A$2:$AZ$10189,19,0)))</f>
        <v>#N/A</v>
      </c>
      <c r="J22" s="229" t="e">
        <f>IF(AND(Q22&lt;&gt;"",OR(P22=1,P22=2,P22=3)),24,"")</f>
        <v>#N/A</v>
      </c>
      <c r="K22" s="142" t="e">
        <f t="shared" si="10"/>
        <v>#N/A</v>
      </c>
      <c r="L22" s="157">
        <v>408</v>
      </c>
      <c r="M22" s="466" t="s">
        <v>228</v>
      </c>
      <c r="N22" s="466"/>
      <c r="O22" s="466"/>
      <c r="P22" s="158"/>
      <c r="Q22" s="163" t="e">
        <f>IF(VLOOKUP($E$1,ورقة4!$A$2:$AZ$10189,26,0)=0,"",(VLOOKUP($E$1,ورقة4!$A$2:$AZ$10189,26,0)))</f>
        <v>#N/A</v>
      </c>
      <c r="R22" s="139"/>
      <c r="S22" s="142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9"/>
      <c r="AG22" s="47"/>
      <c r="AH22" s="198"/>
      <c r="AI22" s="198"/>
      <c r="AJ22" s="198"/>
      <c r="AK22" s="197"/>
      <c r="AL22" s="88" t="e">
        <f t="shared" si="13"/>
        <v>#N/A</v>
      </c>
      <c r="AM22" s="1">
        <v>15</v>
      </c>
      <c r="AU22" s="88">
        <v>18</v>
      </c>
      <c r="AV22" s="174">
        <v>309</v>
      </c>
      <c r="AW22" s="175" t="s">
        <v>311</v>
      </c>
      <c r="AX22" s="173">
        <f t="shared" si="8"/>
        <v>0</v>
      </c>
      <c r="AY22" s="173" t="s">
        <v>1714</v>
      </c>
      <c r="AZ22" s="58"/>
      <c r="BC22" s="245"/>
      <c r="BD22" s="245"/>
      <c r="BE22" s="58"/>
    </row>
    <row r="23" spans="1:57" ht="17.399999999999999" thickBot="1" x14ac:dyDescent="0.35">
      <c r="A23" s="46" t="e">
        <f>IF(AND(I23&lt;&gt;"",OR(H23=1,H23=2,H23=3)),18,"")</f>
        <v>#N/A</v>
      </c>
      <c r="B23" s="142" t="e">
        <f t="shared" si="9"/>
        <v>#N/A</v>
      </c>
      <c r="C23" s="160">
        <v>309</v>
      </c>
      <c r="D23" s="450" t="s">
        <v>311</v>
      </c>
      <c r="E23" s="450"/>
      <c r="F23" s="450"/>
      <c r="G23" s="450"/>
      <c r="H23" s="158"/>
      <c r="I23" s="164" t="e">
        <f>IF(VLOOKUP($E$1,ورقة4!$A$2:$AZ$10189,20,0)=0,"",(VLOOKUP($E$1,ورقة4!$A$2:$AZ$10189,20,0)))</f>
        <v>#N/A</v>
      </c>
      <c r="J23" s="229" t="e">
        <f>IF(AND(Q23&lt;&gt;"",OR(P23=1,P23=2,P23=3)),25,"")</f>
        <v>#N/A</v>
      </c>
      <c r="K23" s="142" t="e">
        <f t="shared" si="10"/>
        <v>#N/A</v>
      </c>
      <c r="L23" s="160">
        <v>409</v>
      </c>
      <c r="M23" s="465" t="s">
        <v>229</v>
      </c>
      <c r="N23" s="465"/>
      <c r="O23" s="465"/>
      <c r="P23" s="158"/>
      <c r="Q23" s="164" t="e">
        <f>IF(VLOOKUP($E$1,ورقة4!$A$2:$AZ$10189,27,0)=0,"",(VLOOKUP($E$1,ورقة4!$A$2:$AZ$10189,27,0)))</f>
        <v>#N/A</v>
      </c>
      <c r="R23" s="147"/>
      <c r="S23" s="144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9"/>
      <c r="AG23" s="47"/>
      <c r="AH23" s="198"/>
      <c r="AI23" s="198"/>
      <c r="AJ23" s="198"/>
      <c r="AK23" s="197"/>
      <c r="AL23" s="88" t="e">
        <f t="shared" si="13"/>
        <v>#N/A</v>
      </c>
      <c r="AM23" s="1">
        <v>16</v>
      </c>
      <c r="AU23" s="88">
        <v>19</v>
      </c>
      <c r="AV23" s="154">
        <v>403</v>
      </c>
      <c r="AW23" s="166" t="s">
        <v>223</v>
      </c>
      <c r="AX23" s="120">
        <f>P17</f>
        <v>0</v>
      </c>
      <c r="AY23" s="173" t="s">
        <v>1715</v>
      </c>
      <c r="AZ23" s="58"/>
      <c r="BC23" s="245"/>
      <c r="BD23" s="245"/>
      <c r="BE23" s="58"/>
    </row>
    <row r="24" spans="1:57" ht="17.399999999999999" hidden="1" thickBot="1" x14ac:dyDescent="0.35">
      <c r="A24" s="46"/>
      <c r="B24" s="142" t="e">
        <f>SUM(B17:B23)</f>
        <v>#N/A</v>
      </c>
      <c r="C24" s="52"/>
      <c r="D24" s="53"/>
      <c r="E24" s="53"/>
      <c r="F24" s="53"/>
      <c r="G24" s="162">
        <f>COUNTIFS(I17:I23,1,H17:H23,1)</f>
        <v>0</v>
      </c>
      <c r="H24" s="143">
        <f>COUNTIFS(I17:I23,1,H17:H23,2)</f>
        <v>0</v>
      </c>
      <c r="I24" s="118">
        <f>COUNTIFS(I17:I23,1,H17:H23,3)</f>
        <v>0</v>
      </c>
      <c r="J24" s="229"/>
      <c r="K24" s="142" t="e">
        <f>SUM(K17:K23)</f>
        <v>#N/A</v>
      </c>
      <c r="L24" s="52"/>
      <c r="M24" s="53"/>
      <c r="N24" s="53"/>
      <c r="O24" s="162">
        <f>COUNTIFS(Q17:Q23,1,P17:P23,1)</f>
        <v>0</v>
      </c>
      <c r="P24" s="143">
        <f>COUNTIFS(Q17:Q23,1,P17:P23,2)</f>
        <v>0</v>
      </c>
      <c r="Q24" s="47">
        <f>COUNTIFS(Q17:Q23,1,P17:P23,3)</f>
        <v>0</v>
      </c>
      <c r="R24" s="148"/>
      <c r="S24" s="44" t="e">
        <f>SUM(S17:S21)</f>
        <v>#N/A</v>
      </c>
      <c r="T24" s="152"/>
      <c r="U24" s="49"/>
      <c r="V24" s="49"/>
      <c r="W24" s="146">
        <f>COUNTIFS(Y17:Y21,1,X17:X21,1)</f>
        <v>0</v>
      </c>
      <c r="X24" s="143">
        <f>COUNTIFS(Y17:Y21,1,X17:X21,2)</f>
        <v>0</v>
      </c>
      <c r="Y24" s="47">
        <f>COUNTIFS(Y17:Y21,1,X17:X21,3)</f>
        <v>0</v>
      </c>
      <c r="Z24" s="126"/>
      <c r="AA24" s="44" t="e">
        <f>SUM(AA17:AA21)</f>
        <v>#N/A</v>
      </c>
      <c r="AB24" s="49"/>
      <c r="AC24" s="49"/>
      <c r="AD24" s="49"/>
      <c r="AE24" s="146">
        <f>COUNTIFS(AG17:AG21,1,AF17:AF21,1)</f>
        <v>0</v>
      </c>
      <c r="AF24" s="143">
        <f>COUNTIFS(AG17:AG21,1,AF17:AF21,2)</f>
        <v>0</v>
      </c>
      <c r="AG24" s="47">
        <f>COUNTIFS(AG17:AG21,1,AF17:AF21,3)</f>
        <v>0</v>
      </c>
      <c r="AH24" s="198"/>
      <c r="AI24" s="198"/>
      <c r="AJ24" s="198"/>
      <c r="AK24" s="197"/>
      <c r="AL24" s="88" t="e">
        <f t="shared" si="13"/>
        <v>#N/A</v>
      </c>
      <c r="AM24" s="1">
        <v>17</v>
      </c>
      <c r="AU24" s="88">
        <v>20</v>
      </c>
      <c r="AV24" s="154">
        <v>404</v>
      </c>
      <c r="AW24" s="166" t="s">
        <v>224</v>
      </c>
      <c r="AX24" s="120">
        <f t="shared" ref="AX24:AX29" si="14">P18</f>
        <v>0</v>
      </c>
      <c r="AY24" s="173" t="s">
        <v>1715</v>
      </c>
      <c r="AZ24" s="58"/>
      <c r="BC24" s="245"/>
      <c r="BD24" s="245"/>
      <c r="BE24" s="57"/>
    </row>
    <row r="25" spans="1:57" ht="16.8" hidden="1" x14ac:dyDescent="0.3">
      <c r="B25" s="24"/>
      <c r="D25" s="43"/>
      <c r="E25" s="43"/>
      <c r="F25" s="43"/>
      <c r="G25" s="43"/>
      <c r="H25" s="24"/>
      <c r="I25" s="118"/>
      <c r="J25" s="229"/>
      <c r="K25" s="142"/>
      <c r="P25" s="143"/>
      <c r="Q25" s="47"/>
      <c r="R25" s="149"/>
      <c r="S25" s="142"/>
      <c r="T25" s="39" t="e">
        <f>B15+B24+K15+K24+S15+S24+AA15+AA24</f>
        <v>#N/A</v>
      </c>
      <c r="U25" s="40"/>
      <c r="V25" s="40"/>
      <c r="W25" s="40"/>
      <c r="X25" s="150"/>
      <c r="Y25" s="48"/>
      <c r="Z25" s="41"/>
      <c r="AA25" s="35"/>
      <c r="AB25" s="40"/>
      <c r="AC25" s="40"/>
      <c r="AD25" s="40"/>
      <c r="AE25" s="40"/>
      <c r="AF25" s="150"/>
      <c r="AG25" s="48"/>
      <c r="AH25" s="198"/>
      <c r="AI25" s="198"/>
      <c r="AJ25" s="198"/>
      <c r="AK25" s="197"/>
      <c r="AL25" s="88" t="e">
        <f t="shared" si="13"/>
        <v>#N/A</v>
      </c>
      <c r="AM25" s="1">
        <v>18</v>
      </c>
      <c r="AU25" s="88">
        <v>21</v>
      </c>
      <c r="AV25" s="154">
        <v>405</v>
      </c>
      <c r="AW25" s="166" t="s">
        <v>225</v>
      </c>
      <c r="AX25" s="120">
        <f t="shared" si="14"/>
        <v>0</v>
      </c>
      <c r="AY25" s="173" t="s">
        <v>1715</v>
      </c>
      <c r="AZ25" s="58"/>
      <c r="BC25" s="58"/>
      <c r="BD25" s="58"/>
      <c r="BE25" s="57"/>
    </row>
    <row r="26" spans="1:57" s="125" customFormat="1" ht="17.399999999999999" thickBot="1" x14ac:dyDescent="0.35">
      <c r="G26" s="231"/>
      <c r="H26" s="231"/>
      <c r="I26" s="232"/>
      <c r="J26" s="233"/>
      <c r="S26" s="142"/>
      <c r="AH26" s="199"/>
      <c r="AI26" s="199"/>
      <c r="AJ26" s="199"/>
      <c r="AK26" s="199"/>
      <c r="AL26" s="88" t="e">
        <f>IF(J17&lt;&gt;"",J17,"")</f>
        <v>#N/A</v>
      </c>
      <c r="AM26" s="1">
        <v>19</v>
      </c>
      <c r="AU26" s="88">
        <v>22</v>
      </c>
      <c r="AV26" s="154">
        <v>406</v>
      </c>
      <c r="AW26" s="166" t="s">
        <v>226</v>
      </c>
      <c r="AX26" s="120">
        <f t="shared" si="14"/>
        <v>0</v>
      </c>
      <c r="AY26" s="173" t="s">
        <v>1715</v>
      </c>
      <c r="AZ26" s="58"/>
      <c r="BC26" s="58"/>
      <c r="BD26" s="58"/>
    </row>
    <row r="27" spans="1:57" s="125" customFormat="1" ht="18" thickTop="1" thickBot="1" x14ac:dyDescent="0.35">
      <c r="B27" s="1"/>
      <c r="C27" s="470" t="str">
        <f>IF(E3="أنثى","منقطعة عن التسجيل في","منقطع عن التسجيل في")</f>
        <v>منقطع عن التسجيل في</v>
      </c>
      <c r="D27" s="470"/>
      <c r="E27" s="470"/>
      <c r="F27" s="470"/>
      <c r="G27" s="470"/>
      <c r="H27" s="470"/>
      <c r="I27" s="1"/>
      <c r="J27" s="1"/>
      <c r="K27" s="1"/>
      <c r="L27" s="464" t="s">
        <v>28</v>
      </c>
      <c r="M27" s="464"/>
      <c r="N27" s="472" t="e">
        <f>IF(E2="الرابعة حديث",7000,0)</f>
        <v>#N/A</v>
      </c>
      <c r="O27" s="472"/>
      <c r="P27" s="472"/>
      <c r="Q27" s="472"/>
      <c r="R27" s="472"/>
      <c r="S27" s="1"/>
      <c r="T27" s="464" t="s">
        <v>2286</v>
      </c>
      <c r="U27" s="464"/>
      <c r="V27" s="464"/>
      <c r="W27" s="473">
        <f>IF(K5=AO4,COUNT(B28:B32)*1500,IF(OR(K5=AO1,K5=AO2,K5=AO5,K5=AO8),COUNT(B28:B32)*12000,IF(OR(K5=AO3,K5=AO6),COUNT(B28:B32)*7500,COUNT(B28:B32)*15000)))</f>
        <v>0</v>
      </c>
      <c r="X27" s="473"/>
      <c r="Y27" s="473"/>
      <c r="Z27" s="464" t="s">
        <v>136</v>
      </c>
      <c r="AA27" s="464"/>
      <c r="AB27" s="464"/>
      <c r="AC27" s="464"/>
      <c r="AD27" s="473">
        <f>IF(W27=0,1000,3000)</f>
        <v>1000</v>
      </c>
      <c r="AE27" s="473"/>
      <c r="AF27" s="473"/>
      <c r="AG27" s="473"/>
      <c r="AH27" s="199"/>
      <c r="AI27" s="199"/>
      <c r="AJ27" s="199"/>
      <c r="AK27" s="199"/>
      <c r="AL27" s="88" t="e">
        <f t="shared" ref="AL27:AL32" si="15">IF(J18&lt;&gt;"",J18,"")</f>
        <v>#N/A</v>
      </c>
      <c r="AM27" s="1">
        <v>20</v>
      </c>
      <c r="AU27" s="88">
        <v>23</v>
      </c>
      <c r="AV27" s="154">
        <v>407</v>
      </c>
      <c r="AW27" s="166" t="s">
        <v>227</v>
      </c>
      <c r="AX27" s="120">
        <f t="shared" si="14"/>
        <v>0</v>
      </c>
      <c r="AY27" s="173" t="s">
        <v>1715</v>
      </c>
      <c r="AZ27" s="58"/>
      <c r="BC27" s="59"/>
      <c r="BD27" s="59"/>
    </row>
    <row r="28" spans="1:57" s="125" customFormat="1" ht="21.75" customHeight="1" thickTop="1" thickBot="1" x14ac:dyDescent="0.35">
      <c r="B28" s="1" t="str">
        <f>IFERROR(SMALL($C$35:$C$39,AM8),"")</f>
        <v/>
      </c>
      <c r="C28" s="470" t="str">
        <f>IF(B28&lt;&gt;"",VLOOKUP(B28,$C$35:$D$39,2,0),"")</f>
        <v/>
      </c>
      <c r="D28" s="470"/>
      <c r="E28" s="470"/>
      <c r="F28" s="470"/>
      <c r="G28" s="470"/>
      <c r="H28" s="470"/>
      <c r="I28" s="1"/>
      <c r="J28" s="1"/>
      <c r="K28" s="1"/>
      <c r="L28" s="474" t="s">
        <v>2287</v>
      </c>
      <c r="M28" s="474"/>
      <c r="N28" s="472" t="e">
        <f>T25</f>
        <v>#N/A</v>
      </c>
      <c r="O28" s="472"/>
      <c r="P28" s="472"/>
      <c r="Q28" s="472"/>
      <c r="R28" s="472"/>
      <c r="S28" s="1"/>
      <c r="T28" s="464" t="s">
        <v>26</v>
      </c>
      <c r="U28" s="464"/>
      <c r="V28" s="464"/>
      <c r="W28" s="475" t="e">
        <f>N27+W27+AD27+N28-AI5</f>
        <v>#N/A</v>
      </c>
      <c r="X28" s="475"/>
      <c r="Y28" s="216"/>
      <c r="Z28" s="217"/>
      <c r="AA28" s="217"/>
      <c r="AB28" s="217"/>
      <c r="AC28" s="217"/>
      <c r="AD28" s="217"/>
      <c r="AE28" s="217"/>
      <c r="AF28" s="217"/>
      <c r="AG28" s="218"/>
      <c r="AH28" s="199"/>
      <c r="AI28" s="199"/>
      <c r="AJ28" s="199"/>
      <c r="AK28" s="199"/>
      <c r="AL28" s="88" t="e">
        <f t="shared" si="15"/>
        <v>#N/A</v>
      </c>
      <c r="AM28" s="1">
        <v>21</v>
      </c>
      <c r="AU28" s="88">
        <v>24</v>
      </c>
      <c r="AV28" s="167">
        <v>408</v>
      </c>
      <c r="AW28" s="168" t="s">
        <v>228</v>
      </c>
      <c r="AX28" s="120">
        <f t="shared" si="14"/>
        <v>0</v>
      </c>
      <c r="AY28" s="173" t="s">
        <v>1715</v>
      </c>
      <c r="AZ28" s="58"/>
      <c r="BC28" s="59"/>
      <c r="BD28" s="59"/>
    </row>
    <row r="29" spans="1:57" s="125" customFormat="1" ht="21.75" customHeight="1" thickTop="1" thickBot="1" x14ac:dyDescent="0.35">
      <c r="B29" s="1" t="str">
        <f t="shared" ref="B29:B32" si="16">IFERROR(SMALL($C$35:$C$39,AM9),"")</f>
        <v/>
      </c>
      <c r="C29" s="470" t="str">
        <f t="shared" ref="C29:C32" si="17">IF(B29&lt;&gt;"",VLOOKUP(B29,$C$35:$D$39,2,0),"")</f>
        <v/>
      </c>
      <c r="D29" s="470"/>
      <c r="E29" s="470"/>
      <c r="F29" s="470"/>
      <c r="G29" s="470"/>
      <c r="H29" s="470"/>
      <c r="I29" s="1"/>
      <c r="J29" s="1"/>
      <c r="K29" s="1"/>
      <c r="L29" s="464" t="s">
        <v>23</v>
      </c>
      <c r="M29" s="464"/>
      <c r="N29" s="476" t="s">
        <v>151</v>
      </c>
      <c r="O29" s="476"/>
      <c r="P29" s="476"/>
      <c r="Q29" s="476"/>
      <c r="R29" s="476"/>
      <c r="S29" s="1"/>
      <c r="T29" s="464" t="s">
        <v>27</v>
      </c>
      <c r="U29" s="464"/>
      <c r="V29" s="464"/>
      <c r="W29" s="477" t="e">
        <f>IF(N29="نعم",(الإستمارة!T1+الإستمارة!T2)+AD27+(W28-(الإستمارة!T1+الإستمارة!T2)-AD27)/2,W28)</f>
        <v>#N/A</v>
      </c>
      <c r="X29" s="477"/>
      <c r="Y29" s="477"/>
      <c r="Z29" s="464" t="s">
        <v>29</v>
      </c>
      <c r="AA29" s="464"/>
      <c r="AB29" s="464"/>
      <c r="AC29" s="464"/>
      <c r="AD29" s="473" t="e">
        <f>W28-W29</f>
        <v>#N/A</v>
      </c>
      <c r="AE29" s="473"/>
      <c r="AF29" s="473"/>
      <c r="AG29" s="473"/>
      <c r="AH29" s="199"/>
      <c r="AI29" s="199"/>
      <c r="AJ29" s="199"/>
      <c r="AK29" s="199"/>
      <c r="AL29" s="88" t="e">
        <f t="shared" si="15"/>
        <v>#N/A</v>
      </c>
      <c r="AM29" s="1">
        <v>22</v>
      </c>
      <c r="AU29" s="88">
        <v>25</v>
      </c>
      <c r="AV29" s="153">
        <v>409</v>
      </c>
      <c r="AW29" s="165" t="s">
        <v>229</v>
      </c>
      <c r="AX29" s="120">
        <f t="shared" si="14"/>
        <v>0</v>
      </c>
      <c r="AY29" s="173" t="s">
        <v>1715</v>
      </c>
      <c r="AZ29" s="58"/>
      <c r="BC29" s="59"/>
      <c r="BD29" s="59"/>
    </row>
    <row r="30" spans="1:57" s="125" customFormat="1" ht="21.75" customHeight="1" thickTop="1" x14ac:dyDescent="0.3">
      <c r="B30" s="1" t="str">
        <f t="shared" si="16"/>
        <v/>
      </c>
      <c r="C30" s="470" t="str">
        <f t="shared" si="17"/>
        <v/>
      </c>
      <c r="D30" s="470"/>
      <c r="E30" s="470"/>
      <c r="F30" s="470"/>
      <c r="G30" s="470"/>
      <c r="H30" s="470"/>
      <c r="I30" s="1"/>
      <c r="J30" s="1"/>
      <c r="K30" s="1"/>
      <c r="L30" s="1"/>
      <c r="M30" s="1"/>
      <c r="N30" s="1"/>
      <c r="O30" s="1"/>
      <c r="P30" s="478" t="s">
        <v>137</v>
      </c>
      <c r="Q30" s="478"/>
      <c r="R30" s="478"/>
      <c r="S30" s="478"/>
      <c r="T30" s="478"/>
      <c r="U30" s="478"/>
      <c r="V30" s="208">
        <f>G15+O15+W15+AE15+G24+O24+W24+AE24</f>
        <v>0</v>
      </c>
      <c r="W30" s="479" t="s">
        <v>138</v>
      </c>
      <c r="X30" s="479"/>
      <c r="Y30" s="479"/>
      <c r="Z30" s="479"/>
      <c r="AA30" s="479"/>
      <c r="AB30" s="208">
        <f>H15+P15+X15+AF15+H24+P24+X24+AF24</f>
        <v>0</v>
      </c>
      <c r="AC30" s="480" t="s">
        <v>139</v>
      </c>
      <c r="AD30" s="480"/>
      <c r="AE30" s="480"/>
      <c r="AF30" s="208">
        <f>I15+Q15+Y15+AG15+I24+Q24+Y24+AG24</f>
        <v>0</v>
      </c>
      <c r="AG30" s="1"/>
      <c r="AH30" s="199"/>
      <c r="AI30" s="199"/>
      <c r="AJ30" s="199"/>
      <c r="AK30" s="199"/>
      <c r="AL30" s="88" t="e">
        <f t="shared" si="15"/>
        <v>#N/A</v>
      </c>
      <c r="AM30" s="1">
        <v>23</v>
      </c>
      <c r="AU30" s="88">
        <v>26</v>
      </c>
      <c r="AV30" s="174">
        <v>504</v>
      </c>
      <c r="AW30" s="175" t="s">
        <v>211</v>
      </c>
      <c r="AX30" s="173">
        <f>X8</f>
        <v>0</v>
      </c>
      <c r="AY30" s="173" t="s">
        <v>1716</v>
      </c>
      <c r="AZ30" s="58"/>
      <c r="BC30" s="59"/>
      <c r="BD30" s="59"/>
    </row>
    <row r="31" spans="1:57" s="3" customFormat="1" ht="16.8" x14ac:dyDescent="0.3">
      <c r="B31" s="1" t="str">
        <f t="shared" si="16"/>
        <v/>
      </c>
      <c r="C31" s="470" t="str">
        <f t="shared" si="17"/>
        <v/>
      </c>
      <c r="D31" s="470"/>
      <c r="E31" s="470"/>
      <c r="F31" s="470"/>
      <c r="G31" s="470"/>
      <c r="H31" s="470"/>
      <c r="I31" s="219"/>
      <c r="J31" s="471" t="s">
        <v>2288</v>
      </c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219"/>
      <c r="AL31" s="88" t="e">
        <f t="shared" si="15"/>
        <v>#N/A</v>
      </c>
      <c r="AM31" s="1">
        <v>24</v>
      </c>
      <c r="AU31" s="88">
        <v>27</v>
      </c>
      <c r="AV31" s="174">
        <v>505</v>
      </c>
      <c r="AW31" s="175" t="s">
        <v>212</v>
      </c>
      <c r="AX31" s="173">
        <f t="shared" ref="AX31:AX35" si="18">X9</f>
        <v>0</v>
      </c>
      <c r="AY31" s="173" t="s">
        <v>1716</v>
      </c>
      <c r="AZ31" s="58"/>
      <c r="BC31" s="51"/>
      <c r="BD31" s="51"/>
    </row>
    <row r="32" spans="1:57" s="3" customFormat="1" ht="19.5" customHeight="1" x14ac:dyDescent="0.3">
      <c r="B32" s="1" t="str">
        <f t="shared" si="16"/>
        <v/>
      </c>
      <c r="C32" s="470" t="str">
        <f t="shared" si="17"/>
        <v/>
      </c>
      <c r="D32" s="470"/>
      <c r="E32" s="470"/>
      <c r="F32" s="470"/>
      <c r="G32" s="470"/>
      <c r="H32" s="470"/>
      <c r="I32" s="219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219"/>
      <c r="AL32" s="88" t="e">
        <f t="shared" si="15"/>
        <v>#N/A</v>
      </c>
      <c r="AM32" s="1">
        <v>25</v>
      </c>
      <c r="AU32" s="88">
        <v>28</v>
      </c>
      <c r="AV32" s="174">
        <v>506</v>
      </c>
      <c r="AW32" s="175" t="s">
        <v>213</v>
      </c>
      <c r="AX32" s="173">
        <f t="shared" si="18"/>
        <v>0</v>
      </c>
      <c r="AY32" s="173" t="s">
        <v>1716</v>
      </c>
      <c r="AZ32" s="58"/>
      <c r="BC32" s="51"/>
      <c r="BD32" s="51"/>
    </row>
    <row r="33" spans="2:56" s="3" customFormat="1" ht="17.25" hidden="1" customHeight="1" x14ac:dyDescent="0.3">
      <c r="B33" s="220"/>
      <c r="C33" s="221"/>
      <c r="D33" s="222"/>
      <c r="E33" s="222"/>
      <c r="F33" s="222"/>
      <c r="G33" s="222"/>
      <c r="H33" s="220"/>
      <c r="I33" s="220"/>
      <c r="J33" s="223"/>
      <c r="K33" s="220"/>
      <c r="L33" s="221"/>
      <c r="M33" s="222"/>
      <c r="N33" s="222"/>
      <c r="O33" s="222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L33" s="88" t="e">
        <f>IF(R8&lt;&gt;"",R8,"")</f>
        <v>#N/A</v>
      </c>
      <c r="AM33" s="1">
        <v>26</v>
      </c>
      <c r="AU33" s="88">
        <v>29</v>
      </c>
      <c r="AV33" s="174">
        <v>507</v>
      </c>
      <c r="AW33" s="175" t="s">
        <v>214</v>
      </c>
      <c r="AX33" s="173">
        <f t="shared" si="18"/>
        <v>0</v>
      </c>
      <c r="AY33" s="173" t="s">
        <v>1716</v>
      </c>
      <c r="AZ33" s="58"/>
      <c r="BC33" s="59"/>
      <c r="BD33" s="59"/>
    </row>
    <row r="34" spans="2:56" s="3" customFormat="1" ht="17.25" hidden="1" customHeight="1" x14ac:dyDescent="0.3">
      <c r="B34" s="220"/>
      <c r="C34" s="222"/>
      <c r="D34" s="222"/>
      <c r="E34" s="222"/>
      <c r="F34" s="222"/>
      <c r="G34" s="222"/>
      <c r="H34" s="220"/>
      <c r="I34" s="220"/>
      <c r="J34" s="223"/>
      <c r="K34" s="220"/>
      <c r="L34" s="221"/>
      <c r="M34" s="222"/>
      <c r="N34" s="222"/>
      <c r="O34" s="222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L34" s="88" t="e">
        <f t="shared" ref="AL34:AL38" si="19">IF(R9&lt;&gt;"",R9,"")</f>
        <v>#N/A</v>
      </c>
      <c r="AM34" s="1">
        <v>27</v>
      </c>
      <c r="AU34" s="88">
        <v>30</v>
      </c>
      <c r="AV34" s="174">
        <v>508</v>
      </c>
      <c r="AW34" s="175" t="s">
        <v>215</v>
      </c>
      <c r="AX34" s="173">
        <f t="shared" si="18"/>
        <v>0</v>
      </c>
      <c r="AY34" s="173" t="s">
        <v>1716</v>
      </c>
      <c r="AZ34" s="58"/>
      <c r="BC34" s="51"/>
      <c r="BD34" s="51"/>
    </row>
    <row r="35" spans="2:56" s="3" customFormat="1" ht="16.8" hidden="1" x14ac:dyDescent="0.3">
      <c r="B35" s="224"/>
      <c r="C35" s="224" t="e">
        <f>IF(VLOOKUP($E$1,ورقة2!$A$1:$Z$4909,22,0)="منقطع",1,"")</f>
        <v>#N/A</v>
      </c>
      <c r="D35" s="224" t="s">
        <v>2294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L35" s="88" t="e">
        <f t="shared" si="19"/>
        <v>#N/A</v>
      </c>
      <c r="AM35" s="1">
        <v>28</v>
      </c>
      <c r="AU35" s="88">
        <v>31</v>
      </c>
      <c r="AV35" s="174">
        <v>509</v>
      </c>
      <c r="AW35" s="175" t="s">
        <v>216</v>
      </c>
      <c r="AX35" s="173">
        <f t="shared" si="18"/>
        <v>0</v>
      </c>
      <c r="AY35" s="173" t="s">
        <v>1716</v>
      </c>
      <c r="AZ35" s="58"/>
      <c r="BC35" s="51"/>
      <c r="BD35" s="51"/>
    </row>
    <row r="36" spans="2:56" s="3" customFormat="1" ht="16.8" hidden="1" x14ac:dyDescent="0.3">
      <c r="B36" s="220"/>
      <c r="C36" s="224" t="e">
        <f>IF(VLOOKUP($E$1,ورقة2!$A$1:$Z4909,23,0)="منقطع",2,"")</f>
        <v>#N/A</v>
      </c>
      <c r="D36" s="224" t="s">
        <v>2295</v>
      </c>
      <c r="E36" s="222"/>
      <c r="F36" s="222"/>
      <c r="G36" s="222"/>
      <c r="H36" s="220"/>
      <c r="I36" s="220"/>
      <c r="J36" s="223"/>
      <c r="K36" s="220"/>
      <c r="L36" s="221"/>
      <c r="M36" s="222"/>
      <c r="N36" s="222"/>
      <c r="O36" s="222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L36" s="88" t="e">
        <f t="shared" si="19"/>
        <v>#N/A</v>
      </c>
      <c r="AM36" s="1">
        <v>29</v>
      </c>
      <c r="AU36" s="88">
        <v>32</v>
      </c>
      <c r="AV36" s="154">
        <v>604</v>
      </c>
      <c r="AW36" s="166" t="s">
        <v>217</v>
      </c>
      <c r="AX36" s="120">
        <f>AF8</f>
        <v>0</v>
      </c>
      <c r="AY36" s="173" t="s">
        <v>1717</v>
      </c>
      <c r="AZ36" s="58"/>
      <c r="BC36" s="51"/>
      <c r="BD36" s="51"/>
    </row>
    <row r="37" spans="2:56" s="3" customFormat="1" ht="16.8" hidden="1" x14ac:dyDescent="0.3">
      <c r="B37" s="220"/>
      <c r="C37" s="224" t="e">
        <f>IF(VLOOKUP($E$1,ورقة2!$A$1:$Z$4909,24,0)="منقطع",3,"")</f>
        <v>#N/A</v>
      </c>
      <c r="D37" s="224" t="s">
        <v>2296</v>
      </c>
      <c r="E37" s="222"/>
      <c r="F37" s="222"/>
      <c r="G37" s="222"/>
      <c r="H37" s="220"/>
      <c r="I37" s="220"/>
      <c r="J37" s="223"/>
      <c r="K37" s="220"/>
      <c r="L37" s="221"/>
      <c r="M37" s="222"/>
      <c r="N37" s="222"/>
      <c r="O37" s="222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L37" s="88" t="e">
        <f t="shared" si="19"/>
        <v>#N/A</v>
      </c>
      <c r="AM37" s="1">
        <v>30</v>
      </c>
      <c r="AU37" s="88">
        <v>33</v>
      </c>
      <c r="AV37" s="154">
        <v>605</v>
      </c>
      <c r="AW37" s="166" t="s">
        <v>218</v>
      </c>
      <c r="AX37" s="120">
        <f t="shared" ref="AX37:AX41" si="20">AF9</f>
        <v>0</v>
      </c>
      <c r="AY37" s="173" t="s">
        <v>1717</v>
      </c>
      <c r="AZ37" s="58"/>
      <c r="BC37" s="51"/>
      <c r="BD37" s="51"/>
    </row>
    <row r="38" spans="2:56" s="3" customFormat="1" ht="19.5" hidden="1" customHeight="1" x14ac:dyDescent="0.3">
      <c r="B38" s="220"/>
      <c r="C38" s="224" t="e">
        <f>IF(VLOOKUP($E$1,ورقة2!$A$1:$Z$4909,25,0)="منقطع",4,"")</f>
        <v>#N/A</v>
      </c>
      <c r="D38" s="224" t="s">
        <v>2716</v>
      </c>
      <c r="E38" s="222"/>
      <c r="F38" s="222"/>
      <c r="G38" s="222"/>
      <c r="H38" s="220"/>
      <c r="I38" s="220"/>
      <c r="J38" s="223"/>
      <c r="K38" s="220"/>
      <c r="L38" s="221"/>
      <c r="M38" s="222"/>
      <c r="N38" s="222"/>
      <c r="O38" s="222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L38" s="88" t="e">
        <f t="shared" si="19"/>
        <v>#N/A</v>
      </c>
      <c r="AM38" s="1">
        <v>31</v>
      </c>
      <c r="AU38" s="88">
        <v>34</v>
      </c>
      <c r="AV38" s="154">
        <v>606</v>
      </c>
      <c r="AW38" s="166" t="s">
        <v>219</v>
      </c>
      <c r="AX38" s="120">
        <f t="shared" si="20"/>
        <v>0</v>
      </c>
      <c r="AY38" s="173" t="s">
        <v>1717</v>
      </c>
      <c r="AZ38" s="58"/>
      <c r="BC38" s="51"/>
      <c r="BD38" s="51"/>
    </row>
    <row r="39" spans="2:56" s="3" customFormat="1" ht="17.25" hidden="1" customHeight="1" x14ac:dyDescent="0.3">
      <c r="C39" s="224" t="e">
        <f>IF(VLOOKUP($E$1,ورقة2!$A$1:$Z$4909,26,0)="منقطع",5,"")</f>
        <v>#N/A</v>
      </c>
      <c r="D39" s="224" t="s">
        <v>3633</v>
      </c>
      <c r="E39" s="222"/>
      <c r="F39" s="222"/>
      <c r="G39" s="222"/>
      <c r="H39" s="220"/>
      <c r="I39" s="220"/>
      <c r="J39" s="25"/>
      <c r="L39" s="4"/>
      <c r="M39" s="26"/>
      <c r="N39" s="26"/>
      <c r="O39" s="26"/>
      <c r="AL39" s="88" t="e">
        <f>IF(Z8&lt;&gt;"",Z8,"")</f>
        <v>#N/A</v>
      </c>
      <c r="AM39" s="1">
        <v>32</v>
      </c>
      <c r="AU39" s="88">
        <v>35</v>
      </c>
      <c r="AV39" s="154">
        <v>607</v>
      </c>
      <c r="AW39" s="166" t="s">
        <v>220</v>
      </c>
      <c r="AX39" s="120">
        <f t="shared" si="20"/>
        <v>0</v>
      </c>
      <c r="AY39" s="173" t="s">
        <v>1717</v>
      </c>
      <c r="AZ39" s="58"/>
      <c r="BC39" s="59"/>
      <c r="BD39" s="59"/>
    </row>
    <row r="40" spans="2:56" s="3" customFormat="1" ht="16.8" hidden="1" x14ac:dyDescent="0.3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8" t="e">
        <f t="shared" ref="AL40:AL44" si="21">IF(Z9&lt;&gt;"",Z9,"")</f>
        <v>#N/A</v>
      </c>
      <c r="AM40" s="1">
        <v>33</v>
      </c>
      <c r="AU40" s="88">
        <v>36</v>
      </c>
      <c r="AV40" s="154">
        <v>608</v>
      </c>
      <c r="AW40" s="166" t="s">
        <v>221</v>
      </c>
      <c r="AX40" s="120">
        <f t="shared" si="20"/>
        <v>0</v>
      </c>
      <c r="AY40" s="173" t="s">
        <v>1717</v>
      </c>
      <c r="AZ40" s="58"/>
      <c r="BC40" s="51"/>
      <c r="BD40" s="51"/>
    </row>
    <row r="41" spans="2:56" s="3" customFormat="1" ht="16.8" hidden="1" x14ac:dyDescent="0.3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8" t="e">
        <f t="shared" si="21"/>
        <v>#N/A</v>
      </c>
      <c r="AM41" s="1">
        <v>34</v>
      </c>
      <c r="AU41" s="88">
        <v>37</v>
      </c>
      <c r="AV41" s="154">
        <v>609</v>
      </c>
      <c r="AW41" s="166" t="s">
        <v>222</v>
      </c>
      <c r="AX41" s="120">
        <f t="shared" si="20"/>
        <v>0</v>
      </c>
      <c r="AY41" s="173" t="s">
        <v>1717</v>
      </c>
      <c r="AZ41" s="58"/>
      <c r="BC41" s="51"/>
      <c r="BD41" s="51"/>
    </row>
    <row r="42" spans="2:56" s="3" customFormat="1" ht="17.25" hidden="1" customHeight="1" x14ac:dyDescent="0.3">
      <c r="B42" s="5"/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8" t="e">
        <f t="shared" si="21"/>
        <v>#N/A</v>
      </c>
      <c r="AM42" s="1">
        <v>35</v>
      </c>
      <c r="AU42" s="88">
        <v>38</v>
      </c>
      <c r="AV42" s="174">
        <v>704</v>
      </c>
      <c r="AW42" s="175" t="s">
        <v>230</v>
      </c>
      <c r="AX42" s="176">
        <f>X17</f>
        <v>0</v>
      </c>
      <c r="AY42" s="173" t="s">
        <v>1718</v>
      </c>
      <c r="AZ42" s="58"/>
      <c r="BC42" s="63"/>
      <c r="BD42" s="63"/>
    </row>
    <row r="43" spans="2:56" s="3" customFormat="1" ht="19.5" hidden="1" customHeight="1" x14ac:dyDescent="0.3">
      <c r="B43" s="9"/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8" t="e">
        <f t="shared" si="21"/>
        <v>#N/A</v>
      </c>
      <c r="AM43" s="1">
        <v>36</v>
      </c>
      <c r="AU43" s="88">
        <v>39</v>
      </c>
      <c r="AV43" s="174">
        <v>705</v>
      </c>
      <c r="AW43" s="175" t="s">
        <v>231</v>
      </c>
      <c r="AX43" s="176">
        <f t="shared" ref="AX43:AX46" si="22">X18</f>
        <v>0</v>
      </c>
      <c r="AY43" s="173" t="s">
        <v>1718</v>
      </c>
      <c r="AZ43" s="58"/>
      <c r="BC43" s="51"/>
      <c r="BD43" s="51"/>
    </row>
    <row r="44" spans="2:56" s="3" customFormat="1" ht="17.399999999999999" hidden="1" x14ac:dyDescent="0.3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8" t="e">
        <f t="shared" si="21"/>
        <v>#N/A</v>
      </c>
      <c r="AM44" s="1">
        <v>37</v>
      </c>
      <c r="AU44" s="88">
        <v>40</v>
      </c>
      <c r="AV44" s="174">
        <v>706</v>
      </c>
      <c r="AW44" s="175" t="s">
        <v>232</v>
      </c>
      <c r="AX44" s="176">
        <f t="shared" si="22"/>
        <v>0</v>
      </c>
      <c r="AY44" s="173" t="s">
        <v>1718</v>
      </c>
      <c r="AZ44" s="58"/>
      <c r="BC44" s="51"/>
      <c r="BD44" s="51"/>
    </row>
    <row r="45" spans="2:56" s="3" customFormat="1" ht="17.25" hidden="1" customHeight="1" x14ac:dyDescent="0.3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8" t="e">
        <f>IF(R17&lt;&gt;"",R17,"")</f>
        <v>#N/A</v>
      </c>
      <c r="AM45" s="1">
        <v>38</v>
      </c>
      <c r="AU45" s="88">
        <v>41</v>
      </c>
      <c r="AV45" s="174">
        <v>707</v>
      </c>
      <c r="AW45" s="175" t="s">
        <v>233</v>
      </c>
      <c r="AX45" s="176">
        <f t="shared" si="22"/>
        <v>0</v>
      </c>
      <c r="AY45" s="173" t="s">
        <v>1718</v>
      </c>
      <c r="AZ45" s="58"/>
      <c r="BC45" s="59"/>
      <c r="BD45" s="59"/>
    </row>
    <row r="46" spans="2:56" s="3" customFormat="1" ht="19.5" hidden="1" customHeight="1" x14ac:dyDescent="0.3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8" t="e">
        <f t="shared" ref="AL46:AL49" si="23">IF(R18&lt;&gt;"",R18,"")</f>
        <v>#N/A</v>
      </c>
      <c r="AM46" s="1">
        <v>39</v>
      </c>
      <c r="AU46" s="88">
        <v>42</v>
      </c>
      <c r="AV46" s="174">
        <v>708</v>
      </c>
      <c r="AW46" s="175" t="s">
        <v>234</v>
      </c>
      <c r="AX46" s="176">
        <f t="shared" si="22"/>
        <v>0</v>
      </c>
      <c r="AY46" s="173" t="s">
        <v>1718</v>
      </c>
      <c r="AZ46" s="58"/>
      <c r="BC46" s="51"/>
      <c r="BD46" s="51"/>
    </row>
    <row r="47" spans="2:56" s="3" customFormat="1" ht="19.5" hidden="1" customHeight="1" x14ac:dyDescent="0.3">
      <c r="AL47" s="88" t="e">
        <f t="shared" si="23"/>
        <v>#N/A</v>
      </c>
      <c r="AM47" s="1">
        <v>40</v>
      </c>
      <c r="AU47" s="88">
        <v>43</v>
      </c>
      <c r="AV47" s="154">
        <v>804</v>
      </c>
      <c r="AW47" s="166" t="s">
        <v>235</v>
      </c>
      <c r="AX47" s="137">
        <f>AF17</f>
        <v>0</v>
      </c>
      <c r="AY47" s="173" t="s">
        <v>1719</v>
      </c>
      <c r="AZ47" s="58"/>
      <c r="BC47" s="51"/>
      <c r="BD47" s="51"/>
    </row>
    <row r="48" spans="2:56" s="3" customFormat="1" ht="19.5" hidden="1" customHeight="1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8" t="e">
        <f t="shared" si="23"/>
        <v>#N/A</v>
      </c>
      <c r="AM48" s="1">
        <v>41</v>
      </c>
      <c r="AU48" s="88">
        <v>44</v>
      </c>
      <c r="AV48" s="154">
        <v>805</v>
      </c>
      <c r="AW48" s="166" t="s">
        <v>236</v>
      </c>
      <c r="AX48" s="137">
        <f t="shared" ref="AX48:AX51" si="24">AF18</f>
        <v>0</v>
      </c>
      <c r="AY48" s="173" t="s">
        <v>1719</v>
      </c>
      <c r="AZ48" s="58"/>
      <c r="BC48" s="51"/>
      <c r="BD48" s="51"/>
    </row>
    <row r="49" spans="2:56" s="3" customFormat="1" ht="17.25" hidden="1" customHeigh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8" t="e">
        <f t="shared" si="23"/>
        <v>#N/A</v>
      </c>
      <c r="AM49" s="1">
        <v>42</v>
      </c>
      <c r="AU49" s="88">
        <v>45</v>
      </c>
      <c r="AV49" s="154">
        <v>806</v>
      </c>
      <c r="AW49" s="166" t="s">
        <v>237</v>
      </c>
      <c r="AX49" s="137">
        <f t="shared" si="24"/>
        <v>0</v>
      </c>
      <c r="AY49" s="173" t="s">
        <v>1719</v>
      </c>
      <c r="AZ49" s="58"/>
      <c r="BC49" s="63"/>
      <c r="BD49" s="63"/>
    </row>
    <row r="50" spans="2:56" s="3" customFormat="1" ht="19.5" hidden="1" customHeight="1" x14ac:dyDescent="0.3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8" t="e">
        <f>IF(Z17&lt;&gt;"",Z17,"")</f>
        <v>#N/A</v>
      </c>
      <c r="AM50" s="1">
        <v>43</v>
      </c>
      <c r="AU50" s="88">
        <v>46</v>
      </c>
      <c r="AV50" s="154">
        <v>807</v>
      </c>
      <c r="AW50" s="166" t="s">
        <v>238</v>
      </c>
      <c r="AX50" s="137">
        <f t="shared" si="24"/>
        <v>0</v>
      </c>
      <c r="AY50" s="173" t="s">
        <v>1719</v>
      </c>
      <c r="AZ50" s="58"/>
      <c r="BC50" s="51"/>
      <c r="BD50" s="51"/>
    </row>
    <row r="51" spans="2:56" s="3" customFormat="1" ht="17.25" hidden="1" customHeight="1" x14ac:dyDescent="0.3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8" t="e">
        <f t="shared" ref="AL51:AL54" si="25">IF(Z18&lt;&gt;"",Z18,"")</f>
        <v>#N/A</v>
      </c>
      <c r="AM51" s="1">
        <v>44</v>
      </c>
      <c r="AU51" s="88">
        <v>47</v>
      </c>
      <c r="AV51" s="169">
        <v>808</v>
      </c>
      <c r="AW51" s="170" t="s">
        <v>239</v>
      </c>
      <c r="AX51" s="137">
        <f t="shared" si="24"/>
        <v>0</v>
      </c>
      <c r="AY51" s="173" t="s">
        <v>1719</v>
      </c>
      <c r="AZ51" s="58"/>
      <c r="BC51" s="59"/>
      <c r="BD51" s="59"/>
    </row>
    <row r="52" spans="2:56" s="3" customFormat="1" ht="21.75" hidden="1" customHeight="1" x14ac:dyDescent="0.6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8" t="e">
        <f t="shared" si="25"/>
        <v>#N/A</v>
      </c>
      <c r="AM52" s="1">
        <v>45</v>
      </c>
      <c r="AU52" s="88"/>
      <c r="AV52" s="34"/>
      <c r="AW52" s="34"/>
      <c r="AX52" s="137"/>
      <c r="AY52" s="137"/>
      <c r="AZ52" s="58"/>
      <c r="BC52" s="51"/>
      <c r="BD52" s="51"/>
    </row>
    <row r="53" spans="2:56" s="3" customFormat="1" ht="21.75" hidden="1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8" t="e">
        <f t="shared" si="25"/>
        <v>#N/A</v>
      </c>
      <c r="AM53" s="1">
        <v>46</v>
      </c>
      <c r="AU53" s="88"/>
      <c r="AV53" s="34"/>
      <c r="AW53" s="34"/>
      <c r="AX53" s="137"/>
      <c r="AY53" s="137"/>
      <c r="AZ53" s="58"/>
      <c r="BC53" s="63"/>
      <c r="BD53" s="63"/>
    </row>
    <row r="54" spans="2:56" s="3" customFormat="1" ht="21.75" hidden="1" customHeight="1" x14ac:dyDescent="0.3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8" t="e">
        <f t="shared" si="25"/>
        <v>#N/A</v>
      </c>
      <c r="AM54" s="1">
        <v>47</v>
      </c>
      <c r="AU54" s="88"/>
      <c r="AV54" s="34"/>
      <c r="AW54" s="34"/>
      <c r="AX54" s="137"/>
      <c r="AY54" s="137"/>
      <c r="AZ54" s="58"/>
      <c r="BC54" s="63"/>
      <c r="BD54" s="63"/>
    </row>
    <row r="55" spans="2:56" s="3" customFormat="1" ht="21.6" hidden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119"/>
      <c r="AM55" s="1"/>
      <c r="AU55" s="88"/>
      <c r="AV55" s="34"/>
      <c r="AW55" s="34"/>
      <c r="AX55" s="137"/>
      <c r="AY55" s="137"/>
      <c r="AZ55" s="137"/>
      <c r="BA55" s="137"/>
      <c r="BB55" s="137"/>
    </row>
    <row r="56" spans="2:56" s="3" customFormat="1" ht="22.2" hidden="1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119"/>
      <c r="AM56" s="1"/>
      <c r="AU56" s="137"/>
      <c r="AV56" s="34"/>
      <c r="AW56" s="34"/>
      <c r="AX56" s="137"/>
      <c r="AY56" s="137"/>
      <c r="AZ56" s="137"/>
      <c r="BA56" s="137"/>
      <c r="BB56" s="137"/>
    </row>
    <row r="57" spans="2:56" ht="22.2" hidden="1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119" t="str">
        <f>IF(T22&lt;&gt;"",T22,"")</f>
        <v/>
      </c>
    </row>
    <row r="58" spans="2:56" ht="14.25" hidden="1" customHeight="1" thickTop="1" x14ac:dyDescent="0.3"/>
  </sheetData>
  <sheetProtection algorithmName="SHA-512" hashValue="eGd8fgeGMvvjR/kLSmTYl3LjlUYwgUe1nA5TzBqzqmzrSbMTg/tggTxzGcyp4KexXm8D6d7N1Sx+CwWpV/Z4Zg==" saltValue="LZYLObgv/PSE/gVWdR+oFw==" spinCount="100000" sheet="1" selectLockedCells="1"/>
  <mergeCells count="137">
    <mergeCell ref="C31:H31"/>
    <mergeCell ref="J31:AF32"/>
    <mergeCell ref="C32:H32"/>
    <mergeCell ref="C27:H27"/>
    <mergeCell ref="N27:R27"/>
    <mergeCell ref="Z27:AC27"/>
    <mergeCell ref="AD27:AG27"/>
    <mergeCell ref="C28:H28"/>
    <mergeCell ref="L28:M28"/>
    <mergeCell ref="N28:R28"/>
    <mergeCell ref="W28:X28"/>
    <mergeCell ref="C29:H29"/>
    <mergeCell ref="N29:R29"/>
    <mergeCell ref="T29:V29"/>
    <mergeCell ref="W29:Y29"/>
    <mergeCell ref="Z29:AC29"/>
    <mergeCell ref="AD29:AG29"/>
    <mergeCell ref="W27:Y27"/>
    <mergeCell ref="L29:M29"/>
    <mergeCell ref="L27:M27"/>
    <mergeCell ref="C30:H30"/>
    <mergeCell ref="P30:U30"/>
    <mergeCell ref="W30:AA30"/>
    <mergeCell ref="AC30:AE30"/>
    <mergeCell ref="T28:V28"/>
    <mergeCell ref="U21:W21"/>
    <mergeCell ref="U12:W12"/>
    <mergeCell ref="T27:V27"/>
    <mergeCell ref="M23:O23"/>
    <mergeCell ref="D23:G23"/>
    <mergeCell ref="M21:O21"/>
    <mergeCell ref="D22:G22"/>
    <mergeCell ref="M22:O22"/>
    <mergeCell ref="D21:G21"/>
    <mergeCell ref="U13:W13"/>
    <mergeCell ref="T22:AF23"/>
    <mergeCell ref="AC20:AE20"/>
    <mergeCell ref="AC21:AE21"/>
    <mergeCell ref="U20:W20"/>
    <mergeCell ref="AC12:AE12"/>
    <mergeCell ref="AC18:AE18"/>
    <mergeCell ref="E4:G4"/>
    <mergeCell ref="H4:J4"/>
    <mergeCell ref="U4:V4"/>
    <mergeCell ref="D10:G10"/>
    <mergeCell ref="M17:O17"/>
    <mergeCell ref="M20:O20"/>
    <mergeCell ref="D20:G20"/>
    <mergeCell ref="D19:G19"/>
    <mergeCell ref="D17:G17"/>
    <mergeCell ref="D18:G18"/>
    <mergeCell ref="M18:O18"/>
    <mergeCell ref="L13:Q13"/>
    <mergeCell ref="A14:P14"/>
    <mergeCell ref="D11:G11"/>
    <mergeCell ref="D13:G13"/>
    <mergeCell ref="D12:G12"/>
    <mergeCell ref="L7:P7"/>
    <mergeCell ref="B7:H7"/>
    <mergeCell ref="U8:W8"/>
    <mergeCell ref="F5:N5"/>
    <mergeCell ref="O5:P5"/>
    <mergeCell ref="Q5:T5"/>
    <mergeCell ref="U5:V5"/>
    <mergeCell ref="B16:Q16"/>
    <mergeCell ref="T7:X7"/>
    <mergeCell ref="AB7:AF7"/>
    <mergeCell ref="U19:W19"/>
    <mergeCell ref="AH9:AJ9"/>
    <mergeCell ref="AH10:AJ11"/>
    <mergeCell ref="U11:W11"/>
    <mergeCell ref="D8:G8"/>
    <mergeCell ref="D9:G9"/>
    <mergeCell ref="M8:O8"/>
    <mergeCell ref="M9:O9"/>
    <mergeCell ref="AC13:AE13"/>
    <mergeCell ref="U17:W17"/>
    <mergeCell ref="M19:O19"/>
    <mergeCell ref="AC8:AE8"/>
    <mergeCell ref="M12:O12"/>
    <mergeCell ref="M11:O11"/>
    <mergeCell ref="M10:O10"/>
    <mergeCell ref="AH12:AJ19"/>
    <mergeCell ref="U9:W9"/>
    <mergeCell ref="AC10:AE10"/>
    <mergeCell ref="AC17:AE17"/>
    <mergeCell ref="U18:W18"/>
    <mergeCell ref="U10:W10"/>
    <mergeCell ref="T14:AF14"/>
    <mergeCell ref="T6:AG6"/>
    <mergeCell ref="B6:Q6"/>
    <mergeCell ref="C4:D4"/>
    <mergeCell ref="C5:E5"/>
    <mergeCell ref="L1:N1"/>
    <mergeCell ref="U1:V1"/>
    <mergeCell ref="AB3:AC3"/>
    <mergeCell ref="AB1:AC1"/>
    <mergeCell ref="U2:V2"/>
    <mergeCell ref="Q2:T2"/>
    <mergeCell ref="Q1:T1"/>
    <mergeCell ref="X4:Z4"/>
    <mergeCell ref="AE4:AI4"/>
    <mergeCell ref="AB4:AC4"/>
    <mergeCell ref="L4:N4"/>
    <mergeCell ref="O4:P4"/>
    <mergeCell ref="Q4:T4"/>
    <mergeCell ref="C2:D2"/>
    <mergeCell ref="E2:G2"/>
    <mergeCell ref="O2:P2"/>
    <mergeCell ref="AH1:AI1"/>
    <mergeCell ref="AH2:AI2"/>
    <mergeCell ref="AH3:AI3"/>
    <mergeCell ref="E3:G3"/>
    <mergeCell ref="AC9:AE9"/>
    <mergeCell ref="AC11:AE11"/>
    <mergeCell ref="T16:AG16"/>
    <mergeCell ref="AC19:AE19"/>
    <mergeCell ref="B3:D3"/>
    <mergeCell ref="O1:P1"/>
    <mergeCell ref="C1:D1"/>
    <mergeCell ref="E1:G1"/>
    <mergeCell ref="H1:J1"/>
    <mergeCell ref="X5:Z5"/>
    <mergeCell ref="X1:Z1"/>
    <mergeCell ref="AE1:AG1"/>
    <mergeCell ref="H2:N2"/>
    <mergeCell ref="X2:Z2"/>
    <mergeCell ref="AB2:AC2"/>
    <mergeCell ref="AE2:AG2"/>
    <mergeCell ref="X3:Z3"/>
    <mergeCell ref="AE3:AG3"/>
    <mergeCell ref="Q3:T3"/>
    <mergeCell ref="U3:V3"/>
    <mergeCell ref="H3:J3"/>
    <mergeCell ref="L3:N3"/>
    <mergeCell ref="O3:P3"/>
    <mergeCell ref="AB5:AC5"/>
  </mergeCells>
  <phoneticPr fontId="71" type="noConversion"/>
  <conditionalFormatting sqref="B6:Q6">
    <cfRule type="expression" dxfId="31" priority="2">
      <formula>$E$2="مستنفذ"</formula>
    </cfRule>
  </conditionalFormatting>
  <conditionalFormatting sqref="R6:AG6 A6 A7:AG1048576">
    <cfRule type="expression" dxfId="30" priority="1">
      <formula>$E$2="مستنفذ"</formula>
    </cfRule>
  </conditionalFormatting>
  <dataValidations count="3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F5:N5" xr:uid="{BE7413CC-43DE-4737-A5AE-A659280696A7}">
      <formula1>$AO$1:$AO$9</formula1>
    </dataValidation>
    <dataValidation type="custom" errorStyle="warning" allowBlank="1" showInputMessage="1" showErrorMessage="1" error="يجب أن تقوم أولاً بملئ المعلومات المطلوبة في صفحة ادخال البيانات ومن ثم اختر المقررات التي ترغب بتسجيلها" sqref="H8:H13 P8:P12 X8:X13 AF8:AF13 H17:H23 P17:P23 X17:X21 AF17:AF21" xr:uid="{3E9CD25F-B8DF-41CC-BAEA-D645F08C85BB}">
      <formula1>$AK$4=0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4"/>
  <sheetViews>
    <sheetView rightToLeft="1" workbookViewId="0">
      <selection activeCell="B12" sqref="B12"/>
    </sheetView>
  </sheetViews>
  <sheetFormatPr defaultColWidth="9" defaultRowHeight="15.6" x14ac:dyDescent="0.3"/>
  <cols>
    <col min="1" max="1" width="3.88671875" style="178" customWidth="1"/>
    <col min="2" max="2" width="1.6640625" style="178" customWidth="1"/>
    <col min="3" max="3" width="4.5546875" style="178" customWidth="1"/>
    <col min="4" max="4" width="4.109375" style="178" customWidth="1"/>
    <col min="5" max="5" width="8" style="195" customWidth="1"/>
    <col min="6" max="6" width="7.109375" style="195" customWidth="1"/>
    <col min="7" max="7" width="3.88671875" style="195" customWidth="1"/>
    <col min="8" max="8" width="5.44140625" style="195" customWidth="1"/>
    <col min="9" max="10" width="7.44140625" style="178" customWidth="1"/>
    <col min="11" max="11" width="5.88671875" style="178" customWidth="1"/>
    <col min="12" max="12" width="3.44140625" style="178" customWidth="1"/>
    <col min="13" max="13" width="7.109375" style="195" customWidth="1"/>
    <col min="14" max="14" width="8.44140625" style="195" customWidth="1"/>
    <col min="15" max="15" width="6.21875" style="195" customWidth="1"/>
    <col min="16" max="16" width="4.21875" style="178" customWidth="1"/>
    <col min="17" max="17" width="5.44140625" style="178" customWidth="1"/>
    <col min="18" max="18" width="2.6640625" style="178" customWidth="1"/>
    <col min="19" max="19" width="9" style="178"/>
    <col min="20" max="21" width="9" style="178" hidden="1" customWidth="1"/>
    <col min="22" max="22" width="3" style="178" hidden="1" customWidth="1"/>
    <col min="23" max="24" width="9" style="178" hidden="1" customWidth="1"/>
    <col min="25" max="25" width="5" style="178" hidden="1" customWidth="1"/>
    <col min="26" max="28" width="9" style="178" hidden="1" customWidth="1"/>
    <col min="29" max="41" width="9" style="178" customWidth="1"/>
    <col min="42" max="42" width="43" style="178" bestFit="1" customWidth="1"/>
    <col min="43" max="16384" width="9" style="178"/>
  </cols>
  <sheetData>
    <row r="1" spans="1:42" ht="16.8" thickTop="1" thickBot="1" x14ac:dyDescent="0.35">
      <c r="A1" s="1"/>
      <c r="B1" s="495">
        <f ca="1">NOW()</f>
        <v>44577.504229745369</v>
      </c>
      <c r="C1" s="495"/>
      <c r="D1" s="495"/>
      <c r="E1" s="495"/>
      <c r="F1" s="511" t="s">
        <v>3665</v>
      </c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T1" s="142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X1" s="1"/>
      <c r="Y1" s="1"/>
      <c r="Z1" s="1"/>
      <c r="AA1" s="1"/>
      <c r="AB1" s="1"/>
      <c r="AC1" s="272"/>
      <c r="AD1" s="53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534"/>
      <c r="AF1" s="534"/>
      <c r="AG1" s="534"/>
      <c r="AH1" s="535"/>
      <c r="AI1" s="272"/>
      <c r="AJ1" s="274">
        <f>COUNT(AA3:AA21)</f>
        <v>17</v>
      </c>
      <c r="AP1" s="119" t="s">
        <v>133</v>
      </c>
    </row>
    <row r="2" spans="1:42" ht="17.25" customHeight="1" thickBot="1" x14ac:dyDescent="0.35">
      <c r="A2" s="1"/>
      <c r="B2" s="496" t="s">
        <v>3635</v>
      </c>
      <c r="C2" s="497"/>
      <c r="D2" s="498">
        <f>'اختيار المقررات'!E1</f>
        <v>0</v>
      </c>
      <c r="E2" s="498"/>
      <c r="F2" s="499" t="s">
        <v>3</v>
      </c>
      <c r="G2" s="499"/>
      <c r="H2" s="500" t="str">
        <f>'اختيار المقررات'!L1</f>
        <v/>
      </c>
      <c r="I2" s="500"/>
      <c r="J2" s="500"/>
      <c r="K2" s="499" t="s">
        <v>4</v>
      </c>
      <c r="L2" s="499"/>
      <c r="M2" s="501" t="str">
        <f>'اختيار المقررات'!Q1</f>
        <v/>
      </c>
      <c r="N2" s="501"/>
      <c r="O2" s="275" t="s">
        <v>5</v>
      </c>
      <c r="P2" s="501" t="str">
        <f>'اختيار المقررات'!W1</f>
        <v/>
      </c>
      <c r="Q2" s="501"/>
      <c r="R2" s="506"/>
      <c r="T2" s="142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X2" s="1"/>
      <c r="Y2" s="1"/>
      <c r="Z2" s="1"/>
      <c r="AA2" s="1"/>
      <c r="AB2" s="1"/>
      <c r="AC2" s="272"/>
      <c r="AD2" s="536"/>
      <c r="AE2" s="537"/>
      <c r="AF2" s="537"/>
      <c r="AG2" s="537"/>
      <c r="AH2" s="538"/>
      <c r="AI2" s="273" t="s">
        <v>3634</v>
      </c>
      <c r="AJ2" s="1"/>
      <c r="AP2" s="225" t="s">
        <v>134</v>
      </c>
    </row>
    <row r="3" spans="1:42" ht="18.75" customHeight="1" thickTop="1" thickBot="1" x14ac:dyDescent="0.35">
      <c r="A3" s="1"/>
      <c r="B3" s="522" t="s">
        <v>3636</v>
      </c>
      <c r="C3" s="523"/>
      <c r="D3" s="508" t="e">
        <f>'اختيار المقررات'!E2</f>
        <v>#N/A</v>
      </c>
      <c r="E3" s="508"/>
      <c r="F3" s="485">
        <f>'اختيار المقررات'!Q2</f>
        <v>0</v>
      </c>
      <c r="G3" s="485"/>
      <c r="H3" s="507" t="s">
        <v>147</v>
      </c>
      <c r="I3" s="507"/>
      <c r="J3" s="512">
        <f>'اختيار المقررات'!W2</f>
        <v>0</v>
      </c>
      <c r="K3" s="512"/>
      <c r="L3" s="512"/>
      <c r="M3" s="276" t="s">
        <v>148</v>
      </c>
      <c r="N3" s="508" t="str">
        <f>'اختيار المقررات'!AB2</f>
        <v xml:space="preserve"> </v>
      </c>
      <c r="O3" s="508"/>
      <c r="P3" s="508"/>
      <c r="Q3" s="509" t="s">
        <v>149</v>
      </c>
      <c r="R3" s="510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B3" s="1"/>
      <c r="AC3" s="274"/>
      <c r="AD3" s="274"/>
      <c r="AE3" s="539" t="str">
        <f>IFERROR(VLOOKUP(AA3,$X$3:$Z$22,3,0),"")</f>
        <v>اسم الاب:</v>
      </c>
      <c r="AF3" s="539"/>
      <c r="AG3" s="539"/>
      <c r="AH3" s="274"/>
      <c r="AI3" s="274"/>
      <c r="AJ3" s="1"/>
      <c r="AP3" s="225" t="s">
        <v>52</v>
      </c>
    </row>
    <row r="4" spans="1:42" ht="16.8" thickTop="1" thickBot="1" x14ac:dyDescent="0.35">
      <c r="A4" s="1"/>
      <c r="B4" s="522" t="s">
        <v>3637</v>
      </c>
      <c r="C4" s="523"/>
      <c r="D4" s="485">
        <f>'اختيار المقررات'!E3</f>
        <v>0</v>
      </c>
      <c r="E4" s="485"/>
      <c r="F4" s="505" t="s">
        <v>3638</v>
      </c>
      <c r="G4" s="505"/>
      <c r="H4" s="488">
        <f>'اختيار المقررات'!AB1</f>
        <v>0</v>
      </c>
      <c r="I4" s="488"/>
      <c r="J4" s="277" t="s">
        <v>3639</v>
      </c>
      <c r="K4" s="485">
        <f>'اختيار المقررات'!AE1</f>
        <v>0</v>
      </c>
      <c r="L4" s="485"/>
      <c r="M4" s="485"/>
      <c r="N4" s="508">
        <f>'اختيار المقررات'!H2</f>
        <v>0</v>
      </c>
      <c r="O4" s="508"/>
      <c r="P4" s="508"/>
      <c r="Q4" s="507" t="s">
        <v>146</v>
      </c>
      <c r="R4" s="54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B4" s="1"/>
      <c r="AC4" s="274"/>
      <c r="AD4" s="274"/>
      <c r="AE4" s="539" t="str">
        <f t="shared" ref="AE4:AE22" si="2">IFERROR(VLOOKUP(AA4,$X$3:$Z$22,3,0),"")</f>
        <v>اسم الام:</v>
      </c>
      <c r="AF4" s="539"/>
      <c r="AG4" s="539"/>
      <c r="AH4" s="274"/>
      <c r="AI4" s="274"/>
      <c r="AJ4" s="1"/>
      <c r="AP4" s="226" t="s">
        <v>65</v>
      </c>
    </row>
    <row r="5" spans="1:42" ht="16.8" thickTop="1" thickBot="1" x14ac:dyDescent="0.35">
      <c r="A5" s="1"/>
      <c r="B5" s="522" t="s">
        <v>3640</v>
      </c>
      <c r="C5" s="523"/>
      <c r="D5" s="485">
        <f>'اختيار المقررات'!L3</f>
        <v>0</v>
      </c>
      <c r="E5" s="485"/>
      <c r="F5" s="523" t="s">
        <v>3641</v>
      </c>
      <c r="G5" s="523"/>
      <c r="H5" s="481">
        <f>'اختيار المقررات'!Q3</f>
        <v>0</v>
      </c>
      <c r="I5" s="481"/>
      <c r="J5" s="277" t="s">
        <v>3642</v>
      </c>
      <c r="K5" s="481" t="str">
        <f>'اختيار المقررات'!AB3</f>
        <v>غير سوري</v>
      </c>
      <c r="L5" s="481"/>
      <c r="M5" s="481"/>
      <c r="N5" s="523" t="s">
        <v>3643</v>
      </c>
      <c r="O5" s="523"/>
      <c r="P5" s="485" t="str">
        <f>'اختيار المقررات'!W3</f>
        <v>غير سوري</v>
      </c>
      <c r="Q5" s="485"/>
      <c r="R5" s="531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B5" s="1"/>
      <c r="AC5" s="274"/>
      <c r="AD5" s="274"/>
      <c r="AE5" s="539" t="str">
        <f t="shared" si="2"/>
        <v>Full Name</v>
      </c>
      <c r="AF5" s="539"/>
      <c r="AG5" s="539"/>
      <c r="AH5" s="274"/>
      <c r="AI5" s="274"/>
      <c r="AJ5" s="1"/>
      <c r="AP5" s="225" t="s">
        <v>2289</v>
      </c>
    </row>
    <row r="6" spans="1:42" ht="15.75" customHeight="1" thickTop="1" thickBot="1" x14ac:dyDescent="0.35">
      <c r="A6" s="1"/>
      <c r="B6" s="504" t="s">
        <v>3644</v>
      </c>
      <c r="C6" s="505"/>
      <c r="D6" s="485" t="str">
        <f>'اختيار المقررات'!AE3</f>
        <v>لايوجد</v>
      </c>
      <c r="E6" s="485"/>
      <c r="F6" s="505" t="s">
        <v>3645</v>
      </c>
      <c r="G6" s="505"/>
      <c r="H6" s="485">
        <f>'اختيار المقررات'!E4</f>
        <v>0</v>
      </c>
      <c r="I6" s="485"/>
      <c r="J6" s="278" t="s">
        <v>3646</v>
      </c>
      <c r="K6" s="481">
        <f>'اختيار المقررات'!Q4</f>
        <v>0</v>
      </c>
      <c r="L6" s="481"/>
      <c r="M6" s="481"/>
      <c r="N6" s="505" t="s">
        <v>3647</v>
      </c>
      <c r="O6" s="505"/>
      <c r="P6" s="485">
        <f>'اختيار المقررات'!L4</f>
        <v>0</v>
      </c>
      <c r="Q6" s="485"/>
      <c r="R6" s="531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B6" s="1"/>
      <c r="AC6" s="274"/>
      <c r="AD6" s="274"/>
      <c r="AE6" s="539" t="str">
        <f t="shared" si="2"/>
        <v>Father Name</v>
      </c>
      <c r="AF6" s="539"/>
      <c r="AG6" s="539"/>
      <c r="AH6" s="274"/>
      <c r="AI6" s="274"/>
      <c r="AJ6" s="1"/>
      <c r="AP6" s="225" t="s">
        <v>135</v>
      </c>
    </row>
    <row r="7" spans="1:42" ht="15" customHeight="1" thickTop="1" thickBot="1" x14ac:dyDescent="0.35">
      <c r="A7" s="1"/>
      <c r="B7" s="524" t="s">
        <v>3648</v>
      </c>
      <c r="C7" s="492"/>
      <c r="D7" s="532">
        <f>'اختيار المقررات'!W4</f>
        <v>0</v>
      </c>
      <c r="E7" s="502"/>
      <c r="F7" s="492" t="s">
        <v>3649</v>
      </c>
      <c r="G7" s="492"/>
      <c r="H7" s="493">
        <f>'اختيار المقررات'!AB4</f>
        <v>0</v>
      </c>
      <c r="I7" s="494"/>
      <c r="J7" s="279" t="s">
        <v>131</v>
      </c>
      <c r="K7" s="502">
        <f>'اختيار المقررات'!AE4</f>
        <v>0</v>
      </c>
      <c r="L7" s="502"/>
      <c r="M7" s="502"/>
      <c r="N7" s="502"/>
      <c r="O7" s="502"/>
      <c r="P7" s="502"/>
      <c r="Q7" s="502"/>
      <c r="R7" s="503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B7" s="1"/>
      <c r="AC7" s="274"/>
      <c r="AD7" s="274"/>
      <c r="AE7" s="539" t="str">
        <f t="shared" si="2"/>
        <v>Mother Name</v>
      </c>
      <c r="AF7" s="539"/>
      <c r="AG7" s="539"/>
      <c r="AH7" s="274"/>
      <c r="AI7" s="274"/>
      <c r="AJ7" s="1"/>
      <c r="AP7" s="225" t="s">
        <v>8</v>
      </c>
    </row>
    <row r="8" spans="1:42" ht="26.25" customHeight="1" thickTop="1" thickBot="1" x14ac:dyDescent="0.35">
      <c r="A8" s="1"/>
      <c r="B8" s="525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B8" s="1"/>
      <c r="AC8" s="274"/>
      <c r="AD8" s="274"/>
      <c r="AE8" s="539" t="str">
        <f t="shared" si="2"/>
        <v>الجنس:</v>
      </c>
      <c r="AF8" s="539"/>
      <c r="AG8" s="539"/>
      <c r="AH8" s="274"/>
      <c r="AI8" s="274"/>
      <c r="AJ8" s="1"/>
      <c r="AP8" s="1" t="s">
        <v>2290</v>
      </c>
    </row>
    <row r="9" spans="1:42" ht="26.25" customHeight="1" thickTop="1" thickBot="1" x14ac:dyDescent="0.35">
      <c r="A9" s="1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5"/>
      <c r="T9" s="55"/>
      <c r="U9" s="5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B9" s="1"/>
      <c r="AC9" s="274"/>
      <c r="AD9" s="274"/>
      <c r="AE9" s="539" t="str">
        <f t="shared" si="2"/>
        <v>تاريخ الميلاد:</v>
      </c>
      <c r="AF9" s="539"/>
      <c r="AG9" s="539"/>
      <c r="AH9" s="274"/>
      <c r="AI9" s="274"/>
      <c r="AJ9" s="1"/>
      <c r="AP9" s="1" t="s">
        <v>15</v>
      </c>
    </row>
    <row r="10" spans="1:42" ht="16.5" customHeight="1" thickTop="1" thickBot="1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55"/>
      <c r="T10" s="55"/>
      <c r="U10" s="55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B10" s="1"/>
      <c r="AC10" s="274"/>
      <c r="AD10" s="274"/>
      <c r="AE10" s="539" t="str">
        <f t="shared" si="2"/>
        <v>مكان الميلاد:</v>
      </c>
      <c r="AF10" s="539"/>
      <c r="AG10" s="539"/>
      <c r="AH10" s="274"/>
      <c r="AI10" s="274"/>
      <c r="AJ10" s="1"/>
    </row>
    <row r="11" spans="1:42" ht="22.8" customHeight="1" thickTop="1" thickBot="1" x14ac:dyDescent="0.35">
      <c r="B11" s="180"/>
      <c r="C11" s="181" t="s">
        <v>31</v>
      </c>
      <c r="D11" s="528" t="s">
        <v>32</v>
      </c>
      <c r="E11" s="529"/>
      <c r="F11" s="529"/>
      <c r="G11" s="530"/>
      <c r="H11" s="182"/>
      <c r="I11" s="54" t="s">
        <v>9</v>
      </c>
      <c r="J11" s="180"/>
      <c r="K11" s="181" t="s">
        <v>31</v>
      </c>
      <c r="L11" s="528" t="s">
        <v>32</v>
      </c>
      <c r="M11" s="529"/>
      <c r="N11" s="529"/>
      <c r="O11" s="530"/>
      <c r="P11" s="182"/>
      <c r="Q11" s="54" t="s">
        <v>9</v>
      </c>
      <c r="R11" s="183"/>
      <c r="S11" s="55"/>
      <c r="T11" s="55"/>
      <c r="U11" s="56"/>
      <c r="V11" s="178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B11" s="1"/>
      <c r="AC11" s="274"/>
      <c r="AD11" s="274"/>
      <c r="AE11" s="539" t="str">
        <f t="shared" si="2"/>
        <v>place of birth</v>
      </c>
      <c r="AF11" s="539"/>
      <c r="AG11" s="539"/>
      <c r="AH11" s="274"/>
      <c r="AI11" s="274"/>
      <c r="AJ11" s="1"/>
    </row>
    <row r="12" spans="1:42" ht="22.8" customHeight="1" thickTop="1" thickBot="1" x14ac:dyDescent="0.35">
      <c r="B12" s="184" t="str">
        <f>IF(AJ1&gt;0,"",V11)</f>
        <v/>
      </c>
      <c r="C12" s="185" t="str">
        <f>IFERROR(VLOOKUP(B12,'اختيار المقررات'!AU5:AY54,2,0),"")</f>
        <v/>
      </c>
      <c r="D12" s="491" t="str">
        <f>IFERROR(VLOOKUP(B12,'اختيار المقررات'!AU5:AY54,3,0),"")</f>
        <v/>
      </c>
      <c r="E12" s="491"/>
      <c r="F12" s="491"/>
      <c r="G12" s="491"/>
      <c r="H12" s="186" t="str">
        <f>IFERROR(VLOOKUP(B12,'اختيار المقررات'!AU5:AY54,4,0),"")</f>
        <v/>
      </c>
      <c r="I12" s="177" t="str">
        <f>IFERROR(VLOOKUP(B12,'اختيار المقررات'!AU5:AY54,5,0),"")</f>
        <v/>
      </c>
      <c r="J12" s="187" t="str">
        <f>IF(AJ1&gt;0,"",V19)</f>
        <v/>
      </c>
      <c r="K12" s="185" t="str">
        <f>IFERROR(VLOOKUP(J12,'اختيار المقررات'!AU5:AY54,2,0),"")</f>
        <v/>
      </c>
      <c r="L12" s="491" t="str">
        <f>IFERROR(VLOOKUP(J12,'اختيار المقررات'!AU5:AY54,3,0),"")</f>
        <v/>
      </c>
      <c r="M12" s="491"/>
      <c r="N12" s="491"/>
      <c r="O12" s="491"/>
      <c r="P12" s="186" t="str">
        <f>IFERROR(VLOOKUP(J12,'اختيار المقررات'!AU5:AY54,4,0),"")</f>
        <v/>
      </c>
      <c r="Q12" s="177" t="str">
        <f>IFERROR(VLOOKUP(J12,'اختيار المقررات'!AU5:AY54,5,0),"")</f>
        <v/>
      </c>
      <c r="R12" s="188"/>
      <c r="S12" s="189"/>
      <c r="T12" s="190"/>
      <c r="U12" s="189"/>
      <c r="V12" s="178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B12" s="1"/>
      <c r="AC12" s="274"/>
      <c r="AD12" s="274"/>
      <c r="AE12" s="539" t="str">
        <f t="shared" si="2"/>
        <v>الجنسية:</v>
      </c>
      <c r="AF12" s="539"/>
      <c r="AG12" s="539"/>
      <c r="AH12" s="274"/>
      <c r="AI12" s="274"/>
      <c r="AJ12" s="1"/>
    </row>
    <row r="13" spans="1:42" ht="22.8" customHeight="1" thickTop="1" thickBot="1" x14ac:dyDescent="0.35">
      <c r="B13" s="184" t="str">
        <f t="shared" ref="B13:B19" si="3">IF(AJ2&gt;0,"",V12)</f>
        <v/>
      </c>
      <c r="C13" s="185" t="str">
        <f>IFERROR(VLOOKUP(B13,'اختيار المقررات'!AU6:AY55,2,0),"")</f>
        <v/>
      </c>
      <c r="D13" s="491" t="str">
        <f>IFERROR(VLOOKUP(B13,'اختيار المقررات'!AU6:AY55,3,0),"")</f>
        <v/>
      </c>
      <c r="E13" s="491"/>
      <c r="F13" s="491"/>
      <c r="G13" s="491"/>
      <c r="H13" s="186" t="str">
        <f>IFERROR(VLOOKUP(B13,'اختيار المقررات'!AU6:AY55,4,0),"")</f>
        <v/>
      </c>
      <c r="I13" s="177" t="str">
        <f>IFERROR(VLOOKUP(B13,'اختيار المقررات'!AU6:AY55,5,0),"")</f>
        <v/>
      </c>
      <c r="J13" s="187" t="str">
        <f t="shared" ref="J13:J19" si="4">IF(AJ2&gt;0,"",V20)</f>
        <v/>
      </c>
      <c r="K13" s="185" t="str">
        <f>IFERROR(VLOOKUP(J13,'اختيار المقررات'!AU6:AY55,2,0),"")</f>
        <v/>
      </c>
      <c r="L13" s="491" t="str">
        <f>IFERROR(VLOOKUP(J13,'اختيار المقررات'!AU6:AY55,3,0),"")</f>
        <v/>
      </c>
      <c r="M13" s="491"/>
      <c r="N13" s="491"/>
      <c r="O13" s="491"/>
      <c r="P13" s="186" t="str">
        <f>IFERROR(VLOOKUP(J13,'اختيار المقررات'!AU6:AY55,4,0),"")</f>
        <v/>
      </c>
      <c r="Q13" s="177" t="str">
        <f>IFERROR(VLOOKUP(J13,'اختيار المقررات'!AU6:AY55,5,0),"")</f>
        <v/>
      </c>
      <c r="R13" s="188"/>
      <c r="S13" s="190"/>
      <c r="T13" s="190"/>
      <c r="U13" s="191"/>
      <c r="V13" s="178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B13" s="1"/>
      <c r="AC13" s="274"/>
      <c r="AD13" s="274"/>
      <c r="AE13" s="539" t="str">
        <f t="shared" si="2"/>
        <v>الرقم الوطني:</v>
      </c>
      <c r="AF13" s="539"/>
      <c r="AG13" s="539"/>
      <c r="AH13" s="274"/>
      <c r="AI13" s="274"/>
      <c r="AJ13" s="1"/>
    </row>
    <row r="14" spans="1:42" ht="22.8" customHeight="1" thickTop="1" thickBot="1" x14ac:dyDescent="0.35">
      <c r="B14" s="184" t="str">
        <f t="shared" si="3"/>
        <v/>
      </c>
      <c r="C14" s="185" t="str">
        <f>IFERROR(VLOOKUP(B14,'اختيار المقررات'!AU7:AY56,2,0),"")</f>
        <v/>
      </c>
      <c r="D14" s="491" t="str">
        <f>IFERROR(VLOOKUP(B14,'اختيار المقررات'!AU7:AY56,3,0),"")</f>
        <v/>
      </c>
      <c r="E14" s="491"/>
      <c r="F14" s="491"/>
      <c r="G14" s="491"/>
      <c r="H14" s="186" t="str">
        <f>IFERROR(VLOOKUP(B14,'اختيار المقررات'!AU7:AY56,4,0),"")</f>
        <v/>
      </c>
      <c r="I14" s="177" t="str">
        <f>IFERROR(VLOOKUP(B14,'اختيار المقررات'!AU7:AY56,5,0),"")</f>
        <v/>
      </c>
      <c r="J14" s="187" t="str">
        <f t="shared" si="4"/>
        <v/>
      </c>
      <c r="K14" s="185" t="str">
        <f>IFERROR(VLOOKUP(J14,'اختيار المقررات'!AU7:AY56,2,0),"")</f>
        <v/>
      </c>
      <c r="L14" s="491" t="str">
        <f>IFERROR(VLOOKUP(J14,'اختيار المقررات'!AU7:AY56,3,0),"")</f>
        <v/>
      </c>
      <c r="M14" s="491"/>
      <c r="N14" s="491"/>
      <c r="O14" s="491"/>
      <c r="P14" s="186" t="str">
        <f>IFERROR(VLOOKUP(J14,'اختيار المقررات'!AU7:AY56,4,0),"")</f>
        <v/>
      </c>
      <c r="Q14" s="177" t="str">
        <f>IFERROR(VLOOKUP(J14,'اختيار المقررات'!AU7:AY56,5,0),"")</f>
        <v/>
      </c>
      <c r="R14" s="188"/>
      <c r="S14" s="190"/>
      <c r="T14" s="190"/>
      <c r="U14" s="191"/>
      <c r="V14" s="178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B14" s="1"/>
      <c r="AC14" s="274"/>
      <c r="AD14" s="274"/>
      <c r="AE14" s="539" t="str">
        <f t="shared" si="2"/>
        <v>نوع الثانوية:</v>
      </c>
      <c r="AF14" s="539"/>
      <c r="AG14" s="539"/>
      <c r="AH14" s="274"/>
      <c r="AI14" s="274"/>
      <c r="AJ14" s="1"/>
    </row>
    <row r="15" spans="1:42" ht="22.8" customHeight="1" thickTop="1" thickBot="1" x14ac:dyDescent="0.35">
      <c r="B15" s="184" t="str">
        <f t="shared" si="3"/>
        <v/>
      </c>
      <c r="C15" s="185" t="str">
        <f>IFERROR(VLOOKUP(B15,'اختيار المقررات'!AU8:AY57,2,0),"")</f>
        <v/>
      </c>
      <c r="D15" s="491" t="str">
        <f>IFERROR(VLOOKUP(B15,'اختيار المقررات'!AU8:AY57,3,0),"")</f>
        <v/>
      </c>
      <c r="E15" s="491"/>
      <c r="F15" s="491"/>
      <c r="G15" s="491"/>
      <c r="H15" s="186" t="str">
        <f>IFERROR(VLOOKUP(B15,'اختيار المقررات'!AU8:AY57,4,0),"")</f>
        <v/>
      </c>
      <c r="I15" s="177" t="str">
        <f>IFERROR(VLOOKUP(B15,'اختيار المقررات'!AU8:AY57,5,0),"")</f>
        <v/>
      </c>
      <c r="J15" s="187" t="str">
        <f t="shared" si="4"/>
        <v/>
      </c>
      <c r="K15" s="185" t="str">
        <f>IFERROR(VLOOKUP(J15,'اختيار المقررات'!AU8:AY57,2,0),"")</f>
        <v/>
      </c>
      <c r="L15" s="491" t="str">
        <f>IFERROR(VLOOKUP(J15,'اختيار المقررات'!AU8:AY57,3,0),"")</f>
        <v/>
      </c>
      <c r="M15" s="491"/>
      <c r="N15" s="491"/>
      <c r="O15" s="491"/>
      <c r="P15" s="186" t="str">
        <f>IFERROR(VLOOKUP(J15,'اختيار المقررات'!AU8:AY57,4,0),"")</f>
        <v/>
      </c>
      <c r="Q15" s="177" t="str">
        <f>IFERROR(VLOOKUP(J15,'اختيار المقررات'!AU8:AY57,5,0),"")</f>
        <v/>
      </c>
      <c r="R15" s="188"/>
      <c r="S15" s="190"/>
      <c r="T15" s="190"/>
      <c r="U15" s="191"/>
      <c r="V15" s="178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B15" s="1"/>
      <c r="AC15" s="274"/>
      <c r="AD15" s="274"/>
      <c r="AE15" s="539" t="str">
        <f t="shared" si="2"/>
        <v>محافظتها:</v>
      </c>
      <c r="AF15" s="539"/>
      <c r="AG15" s="539"/>
      <c r="AH15" s="274"/>
      <c r="AI15" s="274"/>
      <c r="AJ15" s="1"/>
    </row>
    <row r="16" spans="1:42" ht="22.8" customHeight="1" thickTop="1" thickBot="1" x14ac:dyDescent="0.35">
      <c r="B16" s="184" t="str">
        <f t="shared" si="3"/>
        <v/>
      </c>
      <c r="C16" s="185" t="str">
        <f>IFERROR(VLOOKUP(B16,'اختيار المقررات'!AU9:AY58,2,0),"")</f>
        <v/>
      </c>
      <c r="D16" s="491" t="str">
        <f>IFERROR(VLOOKUP(B16,'اختيار المقررات'!AU9:AY58,3,0),"")</f>
        <v/>
      </c>
      <c r="E16" s="491"/>
      <c r="F16" s="491"/>
      <c r="G16" s="491"/>
      <c r="H16" s="186" t="str">
        <f>IFERROR(VLOOKUP(B16,'اختيار المقررات'!AU9:AY58,4,0),"")</f>
        <v/>
      </c>
      <c r="I16" s="177" t="str">
        <f>IFERROR(VLOOKUP(B16,'اختيار المقررات'!AU9:AY58,5,0),"")</f>
        <v/>
      </c>
      <c r="J16" s="187" t="str">
        <f t="shared" si="4"/>
        <v/>
      </c>
      <c r="K16" s="185" t="str">
        <f>IFERROR(VLOOKUP(J16,'اختيار المقررات'!AU9:AY58,2,0),"")</f>
        <v/>
      </c>
      <c r="L16" s="491" t="str">
        <f>IFERROR(VLOOKUP(J16,'اختيار المقررات'!AU9:AY58,3,0),"")</f>
        <v/>
      </c>
      <c r="M16" s="491"/>
      <c r="N16" s="491"/>
      <c r="O16" s="491"/>
      <c r="P16" s="186" t="str">
        <f>IFERROR(VLOOKUP(J16,'اختيار المقررات'!AU9:AY58,4,0),"")</f>
        <v/>
      </c>
      <c r="Q16" s="177" t="str">
        <f>IFERROR(VLOOKUP(J16,'اختيار المقررات'!AU9:AY58,5,0),"")</f>
        <v/>
      </c>
      <c r="R16" s="188"/>
      <c r="S16" s="190"/>
      <c r="T16" s="190"/>
      <c r="U16" s="191"/>
      <c r="V16" s="178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B16" s="1"/>
      <c r="AC16" s="274"/>
      <c r="AD16" s="274"/>
      <c r="AE16" s="539" t="str">
        <f t="shared" si="2"/>
        <v>عامها:</v>
      </c>
      <c r="AF16" s="539"/>
      <c r="AG16" s="539"/>
      <c r="AH16" s="274"/>
      <c r="AI16" s="274"/>
      <c r="AJ16" s="1"/>
    </row>
    <row r="17" spans="1:36" ht="22.8" customHeight="1" thickTop="1" thickBot="1" x14ac:dyDescent="0.35">
      <c r="B17" s="184" t="str">
        <f t="shared" si="3"/>
        <v/>
      </c>
      <c r="C17" s="185" t="str">
        <f>IFERROR(VLOOKUP(B17,'اختيار المقررات'!AU10:AY59,2,0),"")</f>
        <v/>
      </c>
      <c r="D17" s="491" t="str">
        <f>IFERROR(VLOOKUP(B17,'اختيار المقررات'!AU10:AY59,3,0),"")</f>
        <v/>
      </c>
      <c r="E17" s="491"/>
      <c r="F17" s="491"/>
      <c r="G17" s="491"/>
      <c r="H17" s="186" t="str">
        <f>IFERROR(VLOOKUP(B17,'اختيار المقررات'!AU10:AY59,4,0),"")</f>
        <v/>
      </c>
      <c r="I17" s="177" t="str">
        <f>IFERROR(VLOOKUP(B17,'اختيار المقررات'!AU10:AY59,5,0),"")</f>
        <v/>
      </c>
      <c r="J17" s="187" t="str">
        <f t="shared" si="4"/>
        <v/>
      </c>
      <c r="K17" s="185" t="str">
        <f>IFERROR(VLOOKUP(J17,'اختيار المقررات'!AU10:AY59,2,0),"")</f>
        <v/>
      </c>
      <c r="L17" s="491" t="str">
        <f>IFERROR(VLOOKUP(J17,'اختيار المقررات'!AU10:AY59,3,0),"")</f>
        <v/>
      </c>
      <c r="M17" s="491"/>
      <c r="N17" s="491"/>
      <c r="O17" s="491"/>
      <c r="P17" s="186" t="str">
        <f>IFERROR(VLOOKUP(J17,'اختيار المقررات'!AU10:AY59,4,0),"")</f>
        <v/>
      </c>
      <c r="Q17" s="177" t="str">
        <f>IFERROR(VLOOKUP(J17,'اختيار المقررات'!AU10:AY59,5,0),"")</f>
        <v/>
      </c>
      <c r="R17" s="188"/>
      <c r="S17" s="190"/>
      <c r="T17" s="190"/>
      <c r="U17" s="191"/>
      <c r="V17" s="178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B17" s="1"/>
      <c r="AC17" s="274"/>
      <c r="AD17" s="274"/>
      <c r="AE17" s="539" t="str">
        <f t="shared" si="2"/>
        <v>الموبايل:</v>
      </c>
      <c r="AF17" s="539"/>
      <c r="AG17" s="539"/>
      <c r="AH17" s="274"/>
      <c r="AI17" s="274"/>
      <c r="AJ17" s="1"/>
    </row>
    <row r="18" spans="1:36" s="192" customFormat="1" ht="22.8" customHeight="1" thickTop="1" thickBot="1" x14ac:dyDescent="0.35">
      <c r="B18" s="184" t="str">
        <f t="shared" si="3"/>
        <v/>
      </c>
      <c r="C18" s="185" t="str">
        <f>IFERROR(VLOOKUP(B18,'اختيار المقررات'!AU11:AY60,2,0),"")</f>
        <v/>
      </c>
      <c r="D18" s="491" t="str">
        <f>IFERROR(VLOOKUP(B18,'اختيار المقررات'!AU11:AY60,3,0),"")</f>
        <v/>
      </c>
      <c r="E18" s="491"/>
      <c r="F18" s="491"/>
      <c r="G18" s="491"/>
      <c r="H18" s="186" t="str">
        <f>IFERROR(VLOOKUP(B18,'اختيار المقررات'!AU11:AY60,4,0),"")</f>
        <v/>
      </c>
      <c r="I18" s="177" t="str">
        <f>IFERROR(VLOOKUP(B18,'اختيار المقررات'!AU11:AY60,5,0),"")</f>
        <v/>
      </c>
      <c r="J18" s="187" t="str">
        <f t="shared" si="4"/>
        <v/>
      </c>
      <c r="K18" s="185" t="str">
        <f>IFERROR(VLOOKUP(J18,'اختيار المقررات'!AU11:AY60,2,0),"")</f>
        <v/>
      </c>
      <c r="L18" s="491" t="str">
        <f>IFERROR(VLOOKUP(J18,'اختيار المقررات'!AU11:AY60,3,0),"")</f>
        <v/>
      </c>
      <c r="M18" s="491"/>
      <c r="N18" s="491"/>
      <c r="O18" s="491"/>
      <c r="P18" s="186" t="str">
        <f>IFERROR(VLOOKUP(J18,'اختيار المقررات'!AU11:AY60,4,0),"")</f>
        <v/>
      </c>
      <c r="Q18" s="177" t="str">
        <f>IFERROR(VLOOKUP(J18,'اختيار المقررات'!AU11:AY60,5,0),"")</f>
        <v/>
      </c>
      <c r="R18" s="188"/>
      <c r="S18" s="190"/>
      <c r="T18" s="190"/>
      <c r="U18" s="191"/>
      <c r="V18" s="178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74"/>
      <c r="AD18" s="274"/>
      <c r="AE18" s="539" t="str">
        <f t="shared" si="2"/>
        <v>الهاتف:</v>
      </c>
      <c r="AF18" s="539"/>
      <c r="AG18" s="539"/>
      <c r="AH18" s="274"/>
      <c r="AI18" s="274"/>
      <c r="AJ18" s="1"/>
    </row>
    <row r="19" spans="1:36" s="192" customFormat="1" ht="22.8" customHeight="1" thickTop="1" thickBot="1" x14ac:dyDescent="0.35">
      <c r="B19" s="184" t="str">
        <f t="shared" si="3"/>
        <v/>
      </c>
      <c r="C19" s="185" t="str">
        <f>IFERROR(VLOOKUP(B19,'اختيار المقررات'!AU12:AY61,2,0),"")</f>
        <v/>
      </c>
      <c r="D19" s="491" t="str">
        <f>IFERROR(VLOOKUP(B19,'اختيار المقررات'!AU12:AY61,3,0),"")</f>
        <v/>
      </c>
      <c r="E19" s="491"/>
      <c r="F19" s="491"/>
      <c r="G19" s="491"/>
      <c r="H19" s="186" t="str">
        <f>IFERROR(VLOOKUP(B19,'اختيار المقررات'!AU12:AY61,4,0),"")</f>
        <v/>
      </c>
      <c r="I19" s="177" t="str">
        <f>IFERROR(VLOOKUP(B19,'اختيار المقررات'!AU12:AY61,5,0),"")</f>
        <v/>
      </c>
      <c r="J19" s="187" t="str">
        <f t="shared" si="4"/>
        <v/>
      </c>
      <c r="K19" s="185" t="str">
        <f>IFERROR(VLOOKUP(J19,'اختيار المقررات'!AU12:AY61,2,0),"")</f>
        <v/>
      </c>
      <c r="L19" s="491" t="str">
        <f>IFERROR(VLOOKUP(J19,'اختيار المقررات'!AU12:AY61,3,0),"")</f>
        <v/>
      </c>
      <c r="M19" s="491"/>
      <c r="N19" s="491"/>
      <c r="O19" s="491"/>
      <c r="P19" s="186" t="str">
        <f>IFERROR(VLOOKUP(J19,'اختيار المقررات'!AU12:AY61,4,0),"")</f>
        <v/>
      </c>
      <c r="Q19" s="177" t="str">
        <f>IFERROR(VLOOKUP(J19,'اختيار المقررات'!AU12:AY61,5,0),"")</f>
        <v/>
      </c>
      <c r="R19" s="188"/>
      <c r="S19" s="193"/>
      <c r="T19" s="193"/>
      <c r="U19" s="194"/>
      <c r="V19" s="178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74"/>
      <c r="AD19" s="274"/>
      <c r="AE19" s="539" t="str">
        <f t="shared" si="2"/>
        <v>العنوان :</v>
      </c>
      <c r="AF19" s="539"/>
      <c r="AG19" s="539"/>
      <c r="AH19" s="274"/>
      <c r="AI19" s="274"/>
      <c r="AJ19" s="1"/>
    </row>
    <row r="20" spans="1:36" s="192" customFormat="1" ht="16.5" customHeight="1" thickTop="1" thickBot="1" x14ac:dyDescent="0.35">
      <c r="B20" s="184"/>
      <c r="C20" s="188"/>
      <c r="D20" s="188"/>
      <c r="E20" s="188"/>
      <c r="F20" s="188"/>
      <c r="G20" s="188"/>
      <c r="H20" s="194"/>
      <c r="I20" s="194"/>
      <c r="J20" s="187"/>
      <c r="K20" s="188"/>
      <c r="L20" s="188"/>
      <c r="M20" s="188"/>
      <c r="N20" s="188"/>
      <c r="O20" s="188"/>
      <c r="P20" s="194"/>
      <c r="Q20" s="194"/>
      <c r="R20" s="188"/>
      <c r="S20" s="193"/>
      <c r="T20" s="193"/>
      <c r="U20" s="194"/>
      <c r="V20" s="178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74"/>
      <c r="AD20" s="274"/>
      <c r="AE20" s="539" t="str">
        <f t="shared" si="2"/>
        <v/>
      </c>
      <c r="AF20" s="539"/>
      <c r="AG20" s="539"/>
      <c r="AH20" s="274"/>
      <c r="AI20" s="274"/>
      <c r="AJ20" s="1"/>
    </row>
    <row r="21" spans="1:36" ht="22.2" thickTop="1" thickBot="1" x14ac:dyDescent="0.35">
      <c r="A21" s="1"/>
      <c r="B21" s="486" t="s">
        <v>137</v>
      </c>
      <c r="C21" s="487"/>
      <c r="D21" s="487"/>
      <c r="E21" s="487"/>
      <c r="F21" s="280">
        <f>'اختيار المقررات'!V30</f>
        <v>0</v>
      </c>
      <c r="G21" s="487" t="s">
        <v>138</v>
      </c>
      <c r="H21" s="487"/>
      <c r="I21" s="487"/>
      <c r="J21" s="487"/>
      <c r="K21" s="481">
        <f>'اختيار المقررات'!AB30</f>
        <v>0</v>
      </c>
      <c r="L21" s="481"/>
      <c r="M21" s="487" t="s">
        <v>139</v>
      </c>
      <c r="N21" s="487"/>
      <c r="O21" s="487"/>
      <c r="P21" s="487"/>
      <c r="Q21" s="481">
        <f>'اختيار المقررات'!AF30</f>
        <v>0</v>
      </c>
      <c r="R21" s="482"/>
      <c r="S21" s="281"/>
      <c r="T21" s="1"/>
      <c r="V21" s="178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B21" s="1"/>
      <c r="AC21" s="274"/>
      <c r="AD21" s="274"/>
      <c r="AE21" s="539" t="str">
        <f t="shared" si="2"/>
        <v/>
      </c>
      <c r="AF21" s="539"/>
      <c r="AG21" s="539"/>
      <c r="AH21" s="274"/>
      <c r="AI21" s="274"/>
      <c r="AJ21" s="1"/>
    </row>
    <row r="22" spans="1:36" ht="15" thickTop="1" x14ac:dyDescent="0.3">
      <c r="A22" s="1"/>
      <c r="B22" s="489" t="s">
        <v>132</v>
      </c>
      <c r="C22" s="490"/>
      <c r="D22" s="490"/>
      <c r="E22" s="483">
        <f>'اختيار المقررات'!F5</f>
        <v>0</v>
      </c>
      <c r="F22" s="483"/>
      <c r="G22" s="483"/>
      <c r="H22" s="483"/>
      <c r="I22" s="484"/>
      <c r="J22" s="282" t="s">
        <v>66</v>
      </c>
      <c r="K22" s="485">
        <f>'اختيار المقررات'!Q5</f>
        <v>0</v>
      </c>
      <c r="L22" s="485"/>
      <c r="M22" s="283" t="s">
        <v>0</v>
      </c>
      <c r="N22" s="488">
        <f>'اختيار المقررات'!W5</f>
        <v>0</v>
      </c>
      <c r="O22" s="488"/>
      <c r="P22" s="284"/>
      <c r="Q22" s="284"/>
      <c r="R22" s="284"/>
      <c r="S22" s="1"/>
      <c r="T22" s="1"/>
      <c r="V22" s="178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A22" s="1"/>
      <c r="AB22" s="1"/>
      <c r="AC22" s="274"/>
      <c r="AD22" s="274"/>
      <c r="AE22" s="539" t="str">
        <f t="shared" si="2"/>
        <v/>
      </c>
      <c r="AF22" s="539"/>
      <c r="AG22" s="539"/>
      <c r="AH22" s="274"/>
      <c r="AI22" s="274"/>
      <c r="AJ22" s="1"/>
    </row>
    <row r="23" spans="1:36" ht="15.6" customHeight="1" x14ac:dyDescent="0.3">
      <c r="A23" s="1"/>
      <c r="B23" s="557" t="s">
        <v>136</v>
      </c>
      <c r="C23" s="558"/>
      <c r="D23" s="558"/>
      <c r="E23" s="555">
        <f>'اختيار المقررات'!AD27</f>
        <v>1000</v>
      </c>
      <c r="F23" s="555"/>
      <c r="G23" s="556"/>
      <c r="H23" s="541" t="s">
        <v>3650</v>
      </c>
      <c r="I23" s="542"/>
      <c r="J23" s="543">
        <f>'اختيار المقررات'!AB5</f>
        <v>0</v>
      </c>
      <c r="K23" s="543"/>
      <c r="L23" s="544"/>
      <c r="M23" s="542" t="s">
        <v>2291</v>
      </c>
      <c r="N23" s="542"/>
      <c r="O23" s="542" t="s">
        <v>2292</v>
      </c>
      <c r="P23" s="542"/>
      <c r="Q23" s="542" t="s">
        <v>3651</v>
      </c>
      <c r="R23" s="546"/>
      <c r="S23" s="1"/>
      <c r="T23" s="1"/>
      <c r="V23" s="178" t="str">
        <f>IFERROR(SMALL('اختيار المقررات'!$AL$8:$AL$57,'اختيار المقررات'!AM20),"")</f>
        <v/>
      </c>
    </row>
    <row r="24" spans="1:36" ht="14.4" x14ac:dyDescent="0.3">
      <c r="A24" s="1"/>
      <c r="B24" s="557" t="s">
        <v>2293</v>
      </c>
      <c r="C24" s="558"/>
      <c r="D24" s="558"/>
      <c r="E24" s="549">
        <f>'اختيار المقررات'!W27</f>
        <v>0</v>
      </c>
      <c r="F24" s="549"/>
      <c r="G24" s="550"/>
      <c r="H24" s="548" t="s">
        <v>28</v>
      </c>
      <c r="I24" s="545"/>
      <c r="J24" s="549" t="e">
        <f>'اختيار المقررات'!N27</f>
        <v>#N/A</v>
      </c>
      <c r="K24" s="549"/>
      <c r="L24" s="550"/>
      <c r="M24" s="545"/>
      <c r="N24" s="545"/>
      <c r="O24" s="545"/>
      <c r="P24" s="545"/>
      <c r="Q24" s="545"/>
      <c r="R24" s="547"/>
      <c r="S24" s="1"/>
      <c r="T24" s="1"/>
      <c r="V24" s="178" t="str">
        <f>IFERROR(SMALL('اختيار المقررات'!$AL$8:$AL$57,'اختيار المقررات'!AM21),"")</f>
        <v/>
      </c>
    </row>
    <row r="25" spans="1:36" ht="14.4" x14ac:dyDescent="0.3">
      <c r="A25" s="1"/>
      <c r="B25" s="557" t="s">
        <v>2287</v>
      </c>
      <c r="C25" s="558"/>
      <c r="D25" s="558"/>
      <c r="E25" s="549" t="e">
        <f>'اختيار المقررات'!N28</f>
        <v>#N/A</v>
      </c>
      <c r="F25" s="549"/>
      <c r="G25" s="550"/>
      <c r="H25" s="551" t="s">
        <v>23</v>
      </c>
      <c r="I25" s="552"/>
      <c r="J25" s="285" t="str">
        <f>'اختيار المقررات'!N29</f>
        <v>لا</v>
      </c>
      <c r="K25" s="285"/>
      <c r="L25" s="286"/>
      <c r="M25" s="545"/>
      <c r="N25" s="545"/>
      <c r="O25" s="545"/>
      <c r="P25" s="545"/>
      <c r="Q25" s="545"/>
      <c r="R25" s="547"/>
      <c r="S25" s="1"/>
      <c r="T25" s="1"/>
      <c r="V25" s="178" t="str">
        <f>IFERROR(SMALL('اختيار المقررات'!$AL$8:$AL$57,'اختيار المقررات'!AM22),"")</f>
        <v/>
      </c>
    </row>
    <row r="26" spans="1:36" ht="14.4" x14ac:dyDescent="0.3">
      <c r="A26" s="1"/>
      <c r="B26" s="513" t="s">
        <v>26</v>
      </c>
      <c r="C26" s="514"/>
      <c r="D26" s="514"/>
      <c r="E26" s="515" t="e">
        <f>'اختيار المقررات'!W28</f>
        <v>#N/A</v>
      </c>
      <c r="F26" s="515"/>
      <c r="G26" s="515"/>
      <c r="H26" s="287"/>
      <c r="I26" s="287"/>
      <c r="J26" s="288"/>
      <c r="K26" s="288"/>
      <c r="L26" s="289"/>
      <c r="M26" s="545"/>
      <c r="N26" s="545"/>
      <c r="O26" s="545"/>
      <c r="P26" s="545"/>
      <c r="Q26" s="545"/>
      <c r="R26" s="547"/>
      <c r="S26" s="1"/>
      <c r="T26" s="1"/>
      <c r="V26" s="178" t="str">
        <f>IFERROR(SMALL('اختيار المقررات'!$AL$8:$AL$57,'اختيار المقررات'!AM23),"")</f>
        <v/>
      </c>
    </row>
    <row r="27" spans="1:36" ht="14.4" x14ac:dyDescent="0.3">
      <c r="A27" s="1"/>
      <c r="B27" s="516" t="str">
        <f>'اختيار المقررات'!C27</f>
        <v>منقطع عن التسجيل في</v>
      </c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M27" s="545"/>
      <c r="N27" s="545"/>
      <c r="O27" s="545"/>
      <c r="P27" s="545"/>
      <c r="Q27" s="545"/>
      <c r="R27" s="547"/>
      <c r="S27" s="1"/>
      <c r="T27" s="1"/>
      <c r="V27" s="178" t="str">
        <f>IFERROR(SMALL('اختيار المقررات'!$AL$8:$AL$57,'اختيار المقررات'!AM24),"")</f>
        <v/>
      </c>
    </row>
    <row r="28" spans="1:36" ht="14.4" x14ac:dyDescent="0.3">
      <c r="A28" s="1"/>
      <c r="B28" s="519" t="str">
        <f>'اختيار المقررات'!C28</f>
        <v/>
      </c>
      <c r="C28" s="520"/>
      <c r="D28" s="520"/>
      <c r="E28" s="520"/>
      <c r="F28" s="520"/>
      <c r="G28" s="520" t="str">
        <f>'اختيار المقررات'!C29</f>
        <v/>
      </c>
      <c r="H28" s="520"/>
      <c r="I28" s="520"/>
      <c r="J28" s="520"/>
      <c r="K28" s="520"/>
      <c r="L28" s="521"/>
      <c r="M28" s="545"/>
      <c r="N28" s="545"/>
      <c r="O28" s="545"/>
      <c r="P28" s="545"/>
      <c r="Q28" s="545"/>
      <c r="R28" s="547"/>
      <c r="S28" s="1"/>
      <c r="T28" s="1"/>
      <c r="V28" s="178" t="str">
        <f>IFERROR(SMALL('اختيار المقررات'!$AL$8:$AL$57,'اختيار المقررات'!AM25),"")</f>
        <v/>
      </c>
    </row>
    <row r="29" spans="1:36" ht="14.4" x14ac:dyDescent="0.3">
      <c r="A29" s="1"/>
      <c r="B29" s="519" t="str">
        <f>'اختيار المقررات'!C30</f>
        <v/>
      </c>
      <c r="C29" s="520"/>
      <c r="D29" s="520"/>
      <c r="E29" s="520"/>
      <c r="F29" s="520"/>
      <c r="G29" s="520" t="str">
        <f>'اختيار المقررات'!C31</f>
        <v/>
      </c>
      <c r="H29" s="520"/>
      <c r="I29" s="520"/>
      <c r="J29" s="520"/>
      <c r="K29" s="520"/>
      <c r="L29" s="521"/>
      <c r="M29" s="545"/>
      <c r="N29" s="545"/>
      <c r="O29" s="545"/>
      <c r="P29" s="545"/>
      <c r="Q29" s="545"/>
      <c r="R29" s="547"/>
      <c r="S29" s="1"/>
      <c r="T29" s="1"/>
      <c r="V29" s="178" t="str">
        <f>IFERROR(SMALL('اختيار المقررات'!$AL$8:$AL$57,'اختيار المقررات'!AM26),"")</f>
        <v/>
      </c>
    </row>
    <row r="30" spans="1:36" ht="16.5" customHeight="1" x14ac:dyDescent="0.3">
      <c r="A30" s="1"/>
      <c r="B30" s="570" t="str">
        <f>'اختيار المقررات'!C32</f>
        <v/>
      </c>
      <c r="C30" s="553"/>
      <c r="D30" s="553"/>
      <c r="E30" s="553"/>
      <c r="F30" s="553"/>
      <c r="G30" s="553"/>
      <c r="H30" s="553"/>
      <c r="I30" s="553"/>
      <c r="J30" s="553"/>
      <c r="K30" s="553"/>
      <c r="L30" s="554"/>
      <c r="M30" s="545"/>
      <c r="N30" s="545"/>
      <c r="O30" s="545"/>
      <c r="P30" s="545"/>
      <c r="Q30" s="545"/>
      <c r="R30" s="547"/>
      <c r="S30" s="1"/>
      <c r="T30" s="1"/>
      <c r="V30" s="178" t="str">
        <f>IFERROR(SMALL('اختيار المقررات'!$AL$8:$AL$57,'اختيار المقررات'!AM27),"")</f>
        <v/>
      </c>
    </row>
    <row r="31" spans="1:36" ht="15" customHeight="1" x14ac:dyDescent="0.3">
      <c r="A31" s="1"/>
      <c r="B31" s="567" t="s">
        <v>3652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  <c r="S31" s="1"/>
      <c r="T31" s="1"/>
      <c r="V31" s="178" t="str">
        <f>IFERROR(SMALL('اختيار المقررات'!$AL$8:$AL$57,'اختيار المقررات'!AM28),"")</f>
        <v/>
      </c>
    </row>
    <row r="32" spans="1:36" ht="15" customHeight="1" x14ac:dyDescent="0.3">
      <c r="A32" s="1"/>
      <c r="B32" s="566" t="s">
        <v>3653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1"/>
      <c r="T32" s="1"/>
    </row>
    <row r="33" spans="1:22" ht="16.5" customHeight="1" x14ac:dyDescent="0.3">
      <c r="A33" s="1"/>
      <c r="B33" s="571" t="s">
        <v>34</v>
      </c>
      <c r="C33" s="571"/>
      <c r="D33" s="571"/>
      <c r="E33" s="571"/>
      <c r="F33" s="572" t="e">
        <f>'اختيار المقررات'!W29</f>
        <v>#N/A</v>
      </c>
      <c r="G33" s="572"/>
      <c r="H33" s="573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1"/>
      <c r="T33" s="1"/>
      <c r="V33" s="178" t="str">
        <f>IFERROR(SMALL('اختيار المقررات'!$AL$8:$AL$57,'اختيار المقررات'!AM29),"")</f>
        <v/>
      </c>
    </row>
    <row r="34" spans="1:22" ht="24" customHeight="1" x14ac:dyDescent="0.3">
      <c r="A34" s="1"/>
      <c r="B34" s="571" t="str">
        <f>IF(D4="أنثى","رقمها الامتحاني","رقمه الامتحاني")</f>
        <v>رقمه الامتحاني</v>
      </c>
      <c r="C34" s="571"/>
      <c r="D34" s="571"/>
      <c r="E34" s="561">
        <f>D2</f>
        <v>0</v>
      </c>
      <c r="F34" s="561"/>
      <c r="G34" s="574" t="s">
        <v>35</v>
      </c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1"/>
      <c r="T34" s="1"/>
      <c r="V34" s="178" t="str">
        <f>IFERROR(SMALL('اختيار المقررات'!$AL$8:$AL$57,'اختيار المقررات'!AM30),"")</f>
        <v/>
      </c>
    </row>
    <row r="35" spans="1:22" ht="24" customHeight="1" x14ac:dyDescent="0.3">
      <c r="A35" s="1"/>
      <c r="B35" s="227"/>
      <c r="C35" s="246"/>
      <c r="D35" s="575"/>
      <c r="E35" s="575"/>
      <c r="F35" s="575"/>
      <c r="G35" s="575"/>
      <c r="H35" s="575"/>
      <c r="I35" s="228"/>
      <c r="J35" s="228"/>
      <c r="K35" s="227"/>
      <c r="L35" s="246"/>
      <c r="M35" s="575"/>
      <c r="N35" s="575"/>
      <c r="O35" s="575"/>
      <c r="P35" s="575"/>
      <c r="Q35" s="228"/>
      <c r="R35" s="228"/>
      <c r="S35" s="1"/>
      <c r="T35" s="1"/>
      <c r="V35" s="178" t="str">
        <f>IFERROR(SMALL('اختيار المقررات'!$AL$8:$AL$57,'اختيار المقررات'!AM31),"")</f>
        <v/>
      </c>
    </row>
    <row r="36" spans="1:22" ht="16.5" customHeight="1" x14ac:dyDescent="0.4">
      <c r="A36" s="1"/>
      <c r="B36" s="576" t="s">
        <v>29</v>
      </c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1"/>
      <c r="T36" s="1"/>
      <c r="V36" s="178" t="str">
        <f>IFERROR(SMALL('اختيار المقررات'!$AL$8:$AL$57,'اختيار المقررات'!AM32),"")</f>
        <v/>
      </c>
    </row>
    <row r="37" spans="1:22" ht="16.5" customHeight="1" x14ac:dyDescent="0.3">
      <c r="A37" s="1"/>
      <c r="B37" s="559" t="s">
        <v>33</v>
      </c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1"/>
      <c r="T37" s="1"/>
      <c r="V37" s="178" t="str">
        <f>IFERROR(SMALL('اختيار المقررات'!$AL$8:$AL$57,'اختيار المقررات'!AM33),"")</f>
        <v/>
      </c>
    </row>
    <row r="38" spans="1:22" ht="27.75" customHeight="1" x14ac:dyDescent="0.3">
      <c r="A38" s="1"/>
      <c r="B38" s="560" t="s">
        <v>34</v>
      </c>
      <c r="C38" s="560"/>
      <c r="D38" s="560"/>
      <c r="E38" s="560"/>
      <c r="F38" s="561" t="e">
        <f>'اختيار المقررات'!AD29</f>
        <v>#N/A</v>
      </c>
      <c r="G38" s="561"/>
      <c r="H38" s="562" t="str">
        <f>H33</f>
        <v xml:space="preserve">ليرة سورية فقط لا غير من الطالب </v>
      </c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1"/>
      <c r="T38" s="1"/>
      <c r="V38" s="178" t="str">
        <f>IFERROR(SMALL('اختيار المقررات'!$AL$8:$AL$57,'اختيار المقررات'!AM34),"")</f>
        <v/>
      </c>
    </row>
    <row r="39" spans="1:22" ht="15.75" customHeight="1" x14ac:dyDescent="0.3">
      <c r="A39" s="1"/>
      <c r="B39" s="563" t="str">
        <f>B34</f>
        <v>رقمه الامتحاني</v>
      </c>
      <c r="C39" s="563"/>
      <c r="D39" s="563"/>
      <c r="E39" s="564">
        <f>E34</f>
        <v>0</v>
      </c>
      <c r="F39" s="564"/>
      <c r="G39" s="565" t="str">
        <f>G34</f>
        <v xml:space="preserve">وتحويله إلى حساب التعليم المفتوح رقم ck1-10173186 وتسليم إشعار القبض إلى صاحب العلاقة  </v>
      </c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1"/>
      <c r="T39" s="1"/>
      <c r="V39" s="178" t="str">
        <f>IFERROR(SMALL('اختيار المقررات'!$AL$8:$AL$57,'اختيار المقررات'!AM35),"")</f>
        <v/>
      </c>
    </row>
    <row r="40" spans="1:22" ht="22.5" customHeight="1" x14ac:dyDescent="0.3">
      <c r="A40" s="1"/>
      <c r="B40" s="1"/>
      <c r="C40" s="1"/>
      <c r="D40" s="1"/>
      <c r="E40" s="290"/>
      <c r="F40" s="290"/>
      <c r="G40" s="290"/>
      <c r="H40" s="290"/>
      <c r="I40" s="1"/>
      <c r="J40" s="1"/>
      <c r="K40" s="1"/>
      <c r="L40" s="1"/>
      <c r="M40" s="290"/>
      <c r="N40" s="290"/>
      <c r="O40" s="290"/>
      <c r="P40" s="1"/>
      <c r="Q40" s="1"/>
      <c r="R40" s="1"/>
      <c r="S40" s="1"/>
      <c r="T40" s="1"/>
      <c r="V40" s="178" t="str">
        <f>IFERROR(SMALL('اختيار المقررات'!$AL$8:$AL$57,'اختيار المقررات'!AM36),"")</f>
        <v/>
      </c>
    </row>
    <row r="41" spans="1:22" ht="22.5" customHeight="1" x14ac:dyDescent="0.3">
      <c r="A41" s="1"/>
      <c r="B41" s="1"/>
      <c r="C41" s="1"/>
      <c r="D41" s="1"/>
      <c r="E41" s="1"/>
      <c r="F41" s="290"/>
      <c r="G41" s="290"/>
      <c r="H41" s="290"/>
      <c r="I41" s="290"/>
      <c r="J41" s="1"/>
      <c r="K41" s="1"/>
      <c r="L41" s="1"/>
      <c r="M41" s="1"/>
      <c r="N41" s="290"/>
      <c r="O41" s="290"/>
      <c r="P41" s="290"/>
      <c r="Q41" s="1"/>
      <c r="R41" s="1"/>
      <c r="S41" s="1"/>
      <c r="T41" s="1"/>
      <c r="V41" s="178" t="str">
        <f>IFERROR(SMALL('اختيار المقررات'!$AL$8:$AL$57,'اختيار المقررات'!AM37),"")</f>
        <v/>
      </c>
    </row>
    <row r="42" spans="1:22" ht="17.25" customHeight="1" x14ac:dyDescent="0.3">
      <c r="A42" s="1"/>
      <c r="B42" s="1"/>
      <c r="C42" s="291"/>
      <c r="D42" s="291"/>
      <c r="E42" s="291"/>
      <c r="F42" s="291"/>
      <c r="G42" s="291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1"/>
      <c r="V42" s="178" t="str">
        <f>IFERROR(SMALL('اختيار المقررات'!$AL$8:$AL$57,'اختيار المقررات'!AM38),"")</f>
        <v/>
      </c>
    </row>
    <row r="43" spans="1:22" ht="17.25" customHeight="1" x14ac:dyDescent="0.3">
      <c r="A43" s="1"/>
      <c r="B43" s="1"/>
      <c r="C43" s="291"/>
      <c r="D43" s="291"/>
      <c r="E43" s="291"/>
      <c r="F43" s="291"/>
      <c r="G43" s="291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1"/>
      <c r="V43" s="178" t="str">
        <f>IFERROR(SMALL('اختيار المقررات'!$AL$8:$AL$57,'اختيار المقررات'!AM39),"")</f>
        <v/>
      </c>
    </row>
    <row r="44" spans="1:22" ht="14.4" x14ac:dyDescent="0.3">
      <c r="A44" s="1"/>
      <c r="B44" s="1"/>
      <c r="C44" s="291"/>
      <c r="D44" s="291"/>
      <c r="E44" s="291"/>
      <c r="F44" s="291"/>
      <c r="G44" s="291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1"/>
    </row>
  </sheetData>
  <sheetProtection algorithmName="SHA-512" hashValue="8wQDsxpE8XZ8G5FJaQGxmWP2kE/B4AHhi5yZ6U7GzE6pIS3WoRqnYJimoTTw7wQhWEE8Fo9OqQBmOGfoY1Uw/w==" saltValue="4rx3W/1fXDT6JQG/ohfZVg==" spinCount="100000" sheet="1" selectLockedCells="1" selectUnlockedCells="1"/>
  <mergeCells count="132">
    <mergeCell ref="AE20:AG20"/>
    <mergeCell ref="AE21:AG21"/>
    <mergeCell ref="AE22:AG22"/>
    <mergeCell ref="B31:R31"/>
    <mergeCell ref="B30:F30"/>
    <mergeCell ref="B33:E33"/>
    <mergeCell ref="F33:G33"/>
    <mergeCell ref="H33:R33"/>
    <mergeCell ref="B34:D34"/>
    <mergeCell ref="E34:F34"/>
    <mergeCell ref="G34:R34"/>
    <mergeCell ref="B23:D23"/>
    <mergeCell ref="B24:D24"/>
    <mergeCell ref="B25:D25"/>
    <mergeCell ref="E25:G25"/>
    <mergeCell ref="B37:R37"/>
    <mergeCell ref="B38:E38"/>
    <mergeCell ref="F38:G38"/>
    <mergeCell ref="H38:R38"/>
    <mergeCell ref="B39:D39"/>
    <mergeCell ref="E39:F39"/>
    <mergeCell ref="G39:R39"/>
    <mergeCell ref="B32:R32"/>
    <mergeCell ref="D35:H35"/>
    <mergeCell ref="M35:P35"/>
    <mergeCell ref="B36:R36"/>
    <mergeCell ref="D4:E4"/>
    <mergeCell ref="F4:G4"/>
    <mergeCell ref="H4:I4"/>
    <mergeCell ref="G21:J21"/>
    <mergeCell ref="K21:L21"/>
    <mergeCell ref="H6:I6"/>
    <mergeCell ref="K6:M6"/>
    <mergeCell ref="P6:R6"/>
    <mergeCell ref="D18:G18"/>
    <mergeCell ref="L18:O18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3:G23"/>
    <mergeCell ref="E24:G24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B26:D26"/>
    <mergeCell ref="E26:G26"/>
    <mergeCell ref="B27:L27"/>
    <mergeCell ref="B28:F28"/>
    <mergeCell ref="G28:L28"/>
    <mergeCell ref="B3:C3"/>
    <mergeCell ref="B29:F29"/>
    <mergeCell ref="G29:L29"/>
    <mergeCell ref="B4:C4"/>
    <mergeCell ref="B7:C7"/>
    <mergeCell ref="B8:R9"/>
    <mergeCell ref="D11:G11"/>
    <mergeCell ref="L11:O11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N6:O6"/>
    <mergeCell ref="D7:E7"/>
    <mergeCell ref="F7:G7"/>
    <mergeCell ref="H7:I7"/>
    <mergeCell ref="B1:E1"/>
    <mergeCell ref="B2:C2"/>
    <mergeCell ref="D2:E2"/>
    <mergeCell ref="F2:G2"/>
    <mergeCell ref="H2:J2"/>
    <mergeCell ref="M2:N2"/>
    <mergeCell ref="K7:R7"/>
    <mergeCell ref="B6:C6"/>
    <mergeCell ref="D6:E6"/>
    <mergeCell ref="F6:G6"/>
    <mergeCell ref="P2:R2"/>
    <mergeCell ref="F3:G3"/>
    <mergeCell ref="H3:I3"/>
    <mergeCell ref="K2:L2"/>
    <mergeCell ref="K4:M4"/>
    <mergeCell ref="D3:E3"/>
    <mergeCell ref="N3:P3"/>
    <mergeCell ref="Q3:R3"/>
    <mergeCell ref="F1:R1"/>
    <mergeCell ref="J3:L3"/>
    <mergeCell ref="N4:P4"/>
    <mergeCell ref="Q4:R4"/>
    <mergeCell ref="Q21:R21"/>
    <mergeCell ref="E22:I22"/>
    <mergeCell ref="K22:L22"/>
    <mergeCell ref="B21:E21"/>
    <mergeCell ref="N22:O22"/>
    <mergeCell ref="B22:D22"/>
    <mergeCell ref="D12:G12"/>
    <mergeCell ref="L12:O12"/>
    <mergeCell ref="D14:G14"/>
    <mergeCell ref="L14:O14"/>
    <mergeCell ref="D15:G15"/>
    <mergeCell ref="L15:O15"/>
    <mergeCell ref="D16:G16"/>
    <mergeCell ref="L16:O16"/>
    <mergeCell ref="D17:G17"/>
    <mergeCell ref="L17:O17"/>
    <mergeCell ref="M21:P21"/>
    <mergeCell ref="D19:G19"/>
    <mergeCell ref="L19:O19"/>
  </mergeCells>
  <conditionalFormatting sqref="C11:Q19">
    <cfRule type="expression" dxfId="29" priority="25">
      <formula>$C$12=""</formula>
    </cfRule>
  </conditionalFormatting>
  <conditionalFormatting sqref="C13:I19">
    <cfRule type="expression" dxfId="28" priority="24">
      <formula>$C$13=""</formula>
    </cfRule>
  </conditionalFormatting>
  <conditionalFormatting sqref="C14:I19">
    <cfRule type="expression" dxfId="27" priority="23">
      <formula>$C$14=""</formula>
    </cfRule>
  </conditionalFormatting>
  <conditionalFormatting sqref="C15:I19">
    <cfRule type="expression" dxfId="26" priority="22">
      <formula>$C$15=""</formula>
    </cfRule>
  </conditionalFormatting>
  <conditionalFormatting sqref="C16:I19">
    <cfRule type="expression" dxfId="25" priority="21">
      <formula>$C$16=""</formula>
    </cfRule>
  </conditionalFormatting>
  <conditionalFormatting sqref="C17:I19">
    <cfRule type="expression" dxfId="24" priority="20">
      <formula>$C$17=""</formula>
    </cfRule>
  </conditionalFormatting>
  <conditionalFormatting sqref="C18:I19">
    <cfRule type="expression" dxfId="23" priority="19">
      <formula>$C$18=""</formula>
    </cfRule>
  </conditionalFormatting>
  <conditionalFormatting sqref="C19:I19">
    <cfRule type="expression" dxfId="22" priority="18">
      <formula>$C$19=""</formula>
    </cfRule>
  </conditionalFormatting>
  <conditionalFormatting sqref="K11:Q19">
    <cfRule type="expression" dxfId="21" priority="17">
      <formula>$K$12=""</formula>
    </cfRule>
  </conditionalFormatting>
  <conditionalFormatting sqref="K13:Q19">
    <cfRule type="expression" dxfId="20" priority="16">
      <formula>$K$13=""</formula>
    </cfRule>
  </conditionalFormatting>
  <conditionalFormatting sqref="K14:Q19">
    <cfRule type="expression" dxfId="19" priority="15">
      <formula>$K$14=""</formula>
    </cfRule>
  </conditionalFormatting>
  <conditionalFormatting sqref="K15:Q19">
    <cfRule type="expression" dxfId="18" priority="14">
      <formula>$K$15=""</formula>
    </cfRule>
  </conditionalFormatting>
  <conditionalFormatting sqref="K16:Q19">
    <cfRule type="expression" dxfId="17" priority="13">
      <formula>$K$16=""</formula>
    </cfRule>
  </conditionalFormatting>
  <conditionalFormatting sqref="K17:Q19">
    <cfRule type="expression" dxfId="16" priority="12">
      <formula>$K$17=""</formula>
    </cfRule>
  </conditionalFormatting>
  <conditionalFormatting sqref="K18:Q19">
    <cfRule type="expression" dxfId="15" priority="11">
      <formula>$K$18=""</formula>
    </cfRule>
  </conditionalFormatting>
  <conditionalFormatting sqref="K19:Q19">
    <cfRule type="expression" dxfId="14" priority="10">
      <formula>$K$19=""</formula>
    </cfRule>
  </conditionalFormatting>
  <conditionalFormatting sqref="AE3:AE22">
    <cfRule type="expression" dxfId="13" priority="7">
      <formula>AE3&lt;&gt;""</formula>
    </cfRule>
  </conditionalFormatting>
  <conditionalFormatting sqref="AC1">
    <cfRule type="expression" dxfId="12" priority="6">
      <formula>AC1&lt;&gt;""</formula>
    </cfRule>
  </conditionalFormatting>
  <conditionalFormatting sqref="AD1:AH2">
    <cfRule type="expression" dxfId="11" priority="5">
      <formula>$AD$1&lt;&gt;""</formula>
    </cfRule>
  </conditionalFormatting>
  <conditionalFormatting sqref="B35:R35">
    <cfRule type="expression" dxfId="10" priority="2">
      <formula>#REF!="لا"</formula>
    </cfRule>
  </conditionalFormatting>
  <conditionalFormatting sqref="B39:R39 B38:H38 B36:R37">
    <cfRule type="expression" dxfId="9" priority="3">
      <formula>$K$25="لا"</formula>
    </cfRule>
  </conditionalFormatting>
  <conditionalFormatting sqref="C43:S44">
    <cfRule type="expression" dxfId="8" priority="4">
      <formula>$K$26="لا"</formula>
    </cfRule>
  </conditionalFormatting>
  <conditionalFormatting sqref="B36:R41">
    <cfRule type="expression" dxfId="7" priority="1">
      <formula>$J$25="لا"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5"/>
  <sheetViews>
    <sheetView rightToLeft="1" workbookViewId="0">
      <selection activeCell="E19" sqref="E19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44140625" style="242" bestFit="1" customWidth="1"/>
    <col min="7" max="7" width="11.44140625" style="242" customWidth="1"/>
    <col min="8" max="8" width="13.44140625" style="1" customWidth="1"/>
    <col min="9" max="9" width="9" style="1"/>
    <col min="10" max="10" width="11.6640625" style="1" bestFit="1" customWidth="1"/>
    <col min="11" max="11" width="21.88671875" style="1" customWidth="1"/>
    <col min="12" max="12" width="24.44140625" style="1" customWidth="1"/>
    <col min="13" max="13" width="17.6640625" style="1" customWidth="1"/>
    <col min="14" max="14" width="20.109375" style="1" customWidth="1"/>
    <col min="15" max="15" width="31.6640625" style="1" customWidth="1"/>
    <col min="16" max="17" width="14.664062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60" width="4.44140625" style="1" customWidth="1"/>
    <col min="61" max="63" width="4.21875" style="1" customWidth="1"/>
    <col min="64" max="113" width="4.44140625" style="1" customWidth="1"/>
    <col min="114" max="114" width="9" style="1"/>
    <col min="115" max="115" width="11.44140625" style="1" bestFit="1" customWidth="1"/>
    <col min="116" max="16384" width="9" style="1"/>
  </cols>
  <sheetData>
    <row r="1" spans="1:140" s="236" customFormat="1" ht="36.75" customHeight="1" thickBot="1" x14ac:dyDescent="0.35">
      <c r="A1" s="579"/>
      <c r="B1" s="580">
        <v>9999</v>
      </c>
      <c r="C1" s="581" t="s">
        <v>36</v>
      </c>
      <c r="D1" s="581"/>
      <c r="E1" s="581"/>
      <c r="F1" s="581"/>
      <c r="G1" s="581"/>
      <c r="H1" s="581"/>
      <c r="I1" s="581"/>
      <c r="J1" s="581"/>
      <c r="K1" s="582" t="s">
        <v>16</v>
      </c>
      <c r="L1" s="584" t="s">
        <v>128</v>
      </c>
      <c r="M1" s="577" t="s">
        <v>126</v>
      </c>
      <c r="N1" s="577" t="s">
        <v>127</v>
      </c>
      <c r="O1" s="589" t="s">
        <v>63</v>
      </c>
      <c r="P1" s="581" t="s">
        <v>37</v>
      </c>
      <c r="Q1" s="581"/>
      <c r="R1" s="581"/>
      <c r="S1" s="591" t="s">
        <v>9</v>
      </c>
      <c r="T1" s="593" t="s">
        <v>38</v>
      </c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 t="s">
        <v>39</v>
      </c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 t="s">
        <v>40</v>
      </c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628" t="s">
        <v>1</v>
      </c>
      <c r="DK1" s="629"/>
      <c r="DL1" s="630"/>
      <c r="DM1" s="634"/>
      <c r="DN1" s="636" t="s">
        <v>3666</v>
      </c>
      <c r="DO1" s="637"/>
      <c r="DP1" s="637"/>
      <c r="DQ1" s="637"/>
      <c r="DR1" s="637"/>
      <c r="DS1" s="637"/>
      <c r="DT1" s="637"/>
      <c r="DU1" s="637"/>
      <c r="DV1" s="640" t="s">
        <v>45</v>
      </c>
      <c r="DW1" s="641"/>
      <c r="DX1" s="641"/>
      <c r="DY1" s="642"/>
      <c r="DZ1" s="640" t="s">
        <v>3667</v>
      </c>
      <c r="EA1" s="641"/>
      <c r="EB1" s="641"/>
      <c r="EC1" s="642"/>
      <c r="ED1" s="602" t="s">
        <v>3668</v>
      </c>
      <c r="EE1" s="603"/>
      <c r="EF1" s="603"/>
      <c r="EG1" s="603"/>
      <c r="EH1" s="603"/>
      <c r="EI1" s="603"/>
      <c r="EJ1" s="237"/>
    </row>
    <row r="2" spans="1:140" s="236" customFormat="1" ht="36.75" customHeight="1" thickBot="1" x14ac:dyDescent="0.35">
      <c r="A2" s="579"/>
      <c r="B2" s="580"/>
      <c r="C2" s="581"/>
      <c r="D2" s="581"/>
      <c r="E2" s="581"/>
      <c r="F2" s="581"/>
      <c r="G2" s="581"/>
      <c r="H2" s="581"/>
      <c r="I2" s="581"/>
      <c r="J2" s="581"/>
      <c r="K2" s="583"/>
      <c r="L2" s="585"/>
      <c r="M2" s="578"/>
      <c r="N2" s="578"/>
      <c r="O2" s="590"/>
      <c r="P2" s="581"/>
      <c r="Q2" s="581"/>
      <c r="R2" s="581"/>
      <c r="S2" s="591"/>
      <c r="T2" s="598" t="s">
        <v>17</v>
      </c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238"/>
      <c r="AG2" s="238"/>
      <c r="AH2" s="238"/>
      <c r="AI2" s="238"/>
      <c r="AJ2" s="238"/>
      <c r="AK2" s="238"/>
      <c r="AL2" s="238"/>
      <c r="AM2" s="238"/>
      <c r="AN2" s="234"/>
      <c r="AO2" s="234"/>
      <c r="AP2" s="598"/>
      <c r="AQ2" s="598"/>
      <c r="AR2" s="598"/>
      <c r="AS2" s="598"/>
      <c r="AT2" s="598"/>
      <c r="AU2" s="598"/>
      <c r="AV2" s="598"/>
      <c r="AW2" s="598"/>
      <c r="AX2" s="235"/>
      <c r="AY2" s="235"/>
      <c r="AZ2" s="599" t="s">
        <v>20</v>
      </c>
      <c r="BA2" s="599"/>
      <c r="BB2" s="599"/>
      <c r="BC2" s="599"/>
      <c r="BD2" s="599"/>
      <c r="BE2" s="599"/>
      <c r="BF2" s="599"/>
      <c r="BG2" s="599"/>
      <c r="BH2" s="599"/>
      <c r="BI2" s="599"/>
      <c r="BJ2" s="234"/>
      <c r="BK2" s="234"/>
      <c r="BL2" s="598" t="s">
        <v>17</v>
      </c>
      <c r="BM2" s="598"/>
      <c r="BN2" s="598"/>
      <c r="BO2" s="598"/>
      <c r="BP2" s="598"/>
      <c r="BQ2" s="598"/>
      <c r="BR2" s="599" t="s">
        <v>20</v>
      </c>
      <c r="BS2" s="599"/>
      <c r="BT2" s="599"/>
      <c r="BU2" s="599"/>
      <c r="BV2" s="599"/>
      <c r="BW2" s="599"/>
      <c r="BX2" s="599"/>
      <c r="BY2" s="599"/>
      <c r="BZ2" s="599"/>
      <c r="CA2" s="599"/>
      <c r="CB2" s="234"/>
      <c r="CC2" s="234"/>
      <c r="CD2" s="598" t="s">
        <v>17</v>
      </c>
      <c r="CE2" s="598"/>
      <c r="CF2" s="598"/>
      <c r="CG2" s="598"/>
      <c r="CH2" s="598"/>
      <c r="CI2" s="598"/>
      <c r="CJ2" s="598"/>
      <c r="CK2" s="598"/>
      <c r="CL2" s="598"/>
      <c r="CM2" s="598"/>
      <c r="CN2" s="235"/>
      <c r="CO2" s="235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631"/>
      <c r="DK2" s="632"/>
      <c r="DL2" s="633"/>
      <c r="DM2" s="635"/>
      <c r="DN2" s="638"/>
      <c r="DO2" s="639"/>
      <c r="DP2" s="639"/>
      <c r="DQ2" s="639"/>
      <c r="DR2" s="639"/>
      <c r="DS2" s="639"/>
      <c r="DT2" s="639"/>
      <c r="DU2" s="639"/>
      <c r="DV2" s="631"/>
      <c r="DW2" s="632"/>
      <c r="DX2" s="632"/>
      <c r="DY2" s="633"/>
      <c r="DZ2" s="631"/>
      <c r="EA2" s="632"/>
      <c r="EB2" s="632"/>
      <c r="EC2" s="633"/>
      <c r="ED2" s="602"/>
      <c r="EE2" s="603"/>
      <c r="EF2" s="603"/>
      <c r="EG2" s="603"/>
      <c r="EH2" s="603"/>
      <c r="EI2" s="603"/>
      <c r="EJ2" s="239"/>
    </row>
    <row r="3" spans="1:140" ht="36.7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150</v>
      </c>
      <c r="H3" s="70" t="s">
        <v>59</v>
      </c>
      <c r="I3" s="70" t="s">
        <v>11</v>
      </c>
      <c r="J3" s="70" t="s">
        <v>10</v>
      </c>
      <c r="K3" s="583"/>
      <c r="L3" s="585"/>
      <c r="M3" s="578"/>
      <c r="N3" s="578"/>
      <c r="O3" s="590"/>
      <c r="P3" s="594" t="s">
        <v>30</v>
      </c>
      <c r="Q3" s="594" t="s">
        <v>49</v>
      </c>
      <c r="R3" s="596" t="s">
        <v>14</v>
      </c>
      <c r="S3" s="591"/>
      <c r="T3" s="587">
        <f>'اختيار المقررات'!C8</f>
        <v>103</v>
      </c>
      <c r="U3" s="588"/>
      <c r="V3" s="587">
        <f>'اختيار المقررات'!C9</f>
        <v>104</v>
      </c>
      <c r="W3" s="588"/>
      <c r="X3" s="587">
        <f>'اختيار المقررات'!C10</f>
        <v>105</v>
      </c>
      <c r="Y3" s="588"/>
      <c r="Z3" s="587">
        <f>'اختيار المقررات'!C11</f>
        <v>106</v>
      </c>
      <c r="AA3" s="588"/>
      <c r="AB3" s="587">
        <f>'اختيار المقررات'!C12</f>
        <v>107</v>
      </c>
      <c r="AC3" s="588"/>
      <c r="AD3" s="587">
        <f>'اختيار المقررات'!C13</f>
        <v>108</v>
      </c>
      <c r="AE3" s="588"/>
      <c r="AF3" s="587">
        <f>'اختيار المقررات'!L8</f>
        <v>204</v>
      </c>
      <c r="AG3" s="588"/>
      <c r="AH3" s="587">
        <f>'اختيار المقررات'!L9</f>
        <v>205</v>
      </c>
      <c r="AI3" s="588"/>
      <c r="AJ3" s="587">
        <f>'اختيار المقررات'!L10</f>
        <v>206</v>
      </c>
      <c r="AK3" s="588"/>
      <c r="AL3" s="587">
        <f>'اختيار المقررات'!L11</f>
        <v>207</v>
      </c>
      <c r="AM3" s="588"/>
      <c r="AN3" s="587">
        <f>'اختيار المقررات'!L12</f>
        <v>208</v>
      </c>
      <c r="AO3" s="588"/>
      <c r="AP3" s="587">
        <v>303</v>
      </c>
      <c r="AQ3" s="588"/>
      <c r="AR3" s="587">
        <v>304</v>
      </c>
      <c r="AS3" s="588"/>
      <c r="AT3" s="587">
        <v>305</v>
      </c>
      <c r="AU3" s="588"/>
      <c r="AV3" s="587">
        <v>306</v>
      </c>
      <c r="AW3" s="588"/>
      <c r="AX3" s="587">
        <v>307</v>
      </c>
      <c r="AY3" s="588"/>
      <c r="AZ3" s="587">
        <v>308</v>
      </c>
      <c r="BA3" s="588"/>
      <c r="BB3" s="587">
        <v>309</v>
      </c>
      <c r="BC3" s="588"/>
      <c r="BD3" s="587">
        <v>403</v>
      </c>
      <c r="BE3" s="588"/>
      <c r="BF3" s="587">
        <v>404</v>
      </c>
      <c r="BG3" s="588"/>
      <c r="BH3" s="587">
        <v>405</v>
      </c>
      <c r="BI3" s="588"/>
      <c r="BJ3" s="587">
        <v>406</v>
      </c>
      <c r="BK3" s="588"/>
      <c r="BL3" s="587">
        <v>407</v>
      </c>
      <c r="BM3" s="588"/>
      <c r="BN3" s="587">
        <v>408</v>
      </c>
      <c r="BO3" s="588"/>
      <c r="BP3" s="587">
        <v>409</v>
      </c>
      <c r="BQ3" s="588"/>
      <c r="BR3" s="587">
        <v>504</v>
      </c>
      <c r="BS3" s="588"/>
      <c r="BT3" s="587">
        <v>505</v>
      </c>
      <c r="BU3" s="588"/>
      <c r="BV3" s="587">
        <v>506</v>
      </c>
      <c r="BW3" s="588"/>
      <c r="BX3" s="587">
        <v>507</v>
      </c>
      <c r="BY3" s="588"/>
      <c r="BZ3" s="587">
        <v>508</v>
      </c>
      <c r="CA3" s="588"/>
      <c r="CB3" s="587">
        <v>509</v>
      </c>
      <c r="CC3" s="588"/>
      <c r="CD3" s="587">
        <v>604</v>
      </c>
      <c r="CE3" s="588"/>
      <c r="CF3" s="587">
        <v>605</v>
      </c>
      <c r="CG3" s="588"/>
      <c r="CH3" s="587">
        <v>606</v>
      </c>
      <c r="CI3" s="588"/>
      <c r="CJ3" s="587">
        <v>607</v>
      </c>
      <c r="CK3" s="588"/>
      <c r="CL3" s="587">
        <v>608</v>
      </c>
      <c r="CM3" s="588"/>
      <c r="CN3" s="587">
        <v>609</v>
      </c>
      <c r="CO3" s="588"/>
      <c r="CP3" s="587">
        <v>704</v>
      </c>
      <c r="CQ3" s="588"/>
      <c r="CR3" s="587">
        <v>705</v>
      </c>
      <c r="CS3" s="588"/>
      <c r="CT3" s="587">
        <v>706</v>
      </c>
      <c r="CU3" s="588"/>
      <c r="CV3" s="587">
        <v>707</v>
      </c>
      <c r="CW3" s="588"/>
      <c r="CX3" s="587">
        <v>708</v>
      </c>
      <c r="CY3" s="588"/>
      <c r="CZ3" s="587">
        <v>804</v>
      </c>
      <c r="DA3" s="588"/>
      <c r="DB3" s="587">
        <v>805</v>
      </c>
      <c r="DC3" s="588"/>
      <c r="DD3" s="587">
        <v>806</v>
      </c>
      <c r="DE3" s="588"/>
      <c r="DF3" s="587">
        <v>807</v>
      </c>
      <c r="DG3" s="588"/>
      <c r="DH3" s="587">
        <v>808</v>
      </c>
      <c r="DI3" s="588"/>
      <c r="DJ3" s="607" t="s">
        <v>50</v>
      </c>
      <c r="DK3" s="609" t="s">
        <v>0</v>
      </c>
      <c r="DL3" s="611" t="s">
        <v>51</v>
      </c>
      <c r="DM3" s="613" t="s">
        <v>132</v>
      </c>
      <c r="DN3" s="615" t="s">
        <v>3669</v>
      </c>
      <c r="DO3" s="616" t="s">
        <v>142</v>
      </c>
      <c r="DP3" s="606" t="s">
        <v>28</v>
      </c>
      <c r="DQ3" s="606" t="s">
        <v>2287</v>
      </c>
      <c r="DR3" s="606" t="s">
        <v>26</v>
      </c>
      <c r="DS3" s="606" t="s">
        <v>53</v>
      </c>
      <c r="DT3" s="625" t="s">
        <v>27</v>
      </c>
      <c r="DU3" s="625" t="s">
        <v>29</v>
      </c>
      <c r="DV3" s="626" t="s">
        <v>54</v>
      </c>
      <c r="DW3" s="617" t="s">
        <v>143</v>
      </c>
      <c r="DX3" s="617" t="s">
        <v>144</v>
      </c>
      <c r="DY3" s="619" t="s">
        <v>55</v>
      </c>
      <c r="DZ3" s="621" t="s">
        <v>149</v>
      </c>
      <c r="EA3" s="623" t="s">
        <v>148</v>
      </c>
      <c r="EB3" s="623" t="s">
        <v>147</v>
      </c>
      <c r="EC3" s="600" t="s">
        <v>146</v>
      </c>
      <c r="ED3" s="602"/>
      <c r="EE3" s="603"/>
      <c r="EF3" s="603"/>
      <c r="EG3" s="603"/>
      <c r="EH3" s="603"/>
      <c r="EI3" s="603"/>
      <c r="EJ3" s="294"/>
    </row>
    <row r="4" spans="1:140" s="225" customFormat="1" ht="36.75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3"/>
      <c r="L4" s="586"/>
      <c r="M4" s="578"/>
      <c r="N4" s="578"/>
      <c r="O4" s="590"/>
      <c r="P4" s="595"/>
      <c r="Q4" s="595"/>
      <c r="R4" s="597"/>
      <c r="S4" s="592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1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1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1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2" t="s">
        <v>19</v>
      </c>
      <c r="BN4" s="81" t="s">
        <v>18</v>
      </c>
      <c r="BO4" s="82" t="s">
        <v>19</v>
      </c>
      <c r="BP4" s="81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2" t="s">
        <v>19</v>
      </c>
      <c r="BZ4" s="81" t="s">
        <v>18</v>
      </c>
      <c r="CA4" s="82" t="s">
        <v>19</v>
      </c>
      <c r="CB4" s="81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1" t="s">
        <v>18</v>
      </c>
      <c r="CO4" s="82" t="s">
        <v>19</v>
      </c>
      <c r="CP4" s="81"/>
      <c r="CQ4" s="82"/>
      <c r="CR4" s="81"/>
      <c r="CS4" s="82"/>
      <c r="CT4" s="81"/>
      <c r="CU4" s="82"/>
      <c r="CV4" s="81"/>
      <c r="CW4" s="82"/>
      <c r="CX4" s="81"/>
      <c r="CY4" s="82"/>
      <c r="CZ4" s="81"/>
      <c r="DA4" s="82"/>
      <c r="DB4" s="81"/>
      <c r="DC4" s="82"/>
      <c r="DD4" s="81"/>
      <c r="DE4" s="82"/>
      <c r="DF4" s="81"/>
      <c r="DG4" s="82"/>
      <c r="DH4" s="81"/>
      <c r="DI4" s="82"/>
      <c r="DJ4" s="608"/>
      <c r="DK4" s="610"/>
      <c r="DL4" s="612"/>
      <c r="DM4" s="614"/>
      <c r="DN4" s="615"/>
      <c r="DO4" s="616"/>
      <c r="DP4" s="606"/>
      <c r="DQ4" s="606"/>
      <c r="DR4" s="606"/>
      <c r="DS4" s="606"/>
      <c r="DT4" s="625"/>
      <c r="DU4" s="625"/>
      <c r="DV4" s="627"/>
      <c r="DW4" s="618"/>
      <c r="DX4" s="618"/>
      <c r="DY4" s="620"/>
      <c r="DZ4" s="622"/>
      <c r="EA4" s="624"/>
      <c r="EB4" s="624"/>
      <c r="EC4" s="601"/>
      <c r="ED4" s="604"/>
      <c r="EE4" s="605"/>
      <c r="EF4" s="605"/>
      <c r="EG4" s="605"/>
      <c r="EH4" s="605"/>
      <c r="EI4" s="605"/>
      <c r="EJ4" s="295"/>
    </row>
    <row r="5" spans="1:140" s="241" customFormat="1" ht="36.75" customHeight="1" x14ac:dyDescent="0.65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IF('اختيار المقررات'!I8=1,"ي","")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K$12:$P$19,6,0)),"")</f>
        <v/>
      </c>
      <c r="W5" s="101" t="e">
        <f>IF('اختيار المقررات'!I9=1,"ي","")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K$12:$P$19,6,0)),"")</f>
        <v/>
      </c>
      <c r="Y5" s="101" t="e">
        <f>IF('اختيار المقررات'!I10=1,"ي","")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K$12:$P$19,6,0)),"")</f>
        <v/>
      </c>
      <c r="AA5" s="101" t="e">
        <f>IF('اختيار المقررات'!I11=1,"ي","")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K$12:$P$19,6,0)),"")</f>
        <v/>
      </c>
      <c r="AC5" s="101" t="e">
        <f>IF('اختيار المقررات'!I12=1,"ي","")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K$12:$P$19,6,0)),"")</f>
        <v/>
      </c>
      <c r="AE5" s="101" t="e">
        <f>IF('اختيار المقررات'!I13=1,"ي","")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K$12:$P$19,6,0)),"")</f>
        <v/>
      </c>
      <c r="AG5" s="101" t="e">
        <f>IF('اختيار المقررات'!Q8=1,"ي","")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K$12:$P$19,6,0)),"")</f>
        <v/>
      </c>
      <c r="AI5" s="101" t="e">
        <f>IF('اختيار المقررات'!Q9=1,"ي","")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K$12:$P$19,6,0)),"")</f>
        <v/>
      </c>
      <c r="AK5" s="101" t="e">
        <f>IF('اختيار المقررات'!Q10=1,"ي","")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K$12:$P$19,6,0)),"")</f>
        <v/>
      </c>
      <c r="AM5" s="101" t="e">
        <f>IF('اختيار المقررات'!Q11=1,"ي","")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K$12:$P$19,6,0)),"")</f>
        <v/>
      </c>
      <c r="AO5" s="101" t="e">
        <f>IF('اختيار المقررات'!Q12=1,"ي","")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K$12:$P$19,6,0)),"")</f>
        <v/>
      </c>
      <c r="AQ5" s="101" t="e">
        <f>IF('اختيار المقررات'!I17=1,"ي","")</f>
        <v>#N/A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K$12:$P$19,6,0)),"")</f>
        <v/>
      </c>
      <c r="AS5" s="101" t="e">
        <f>IF('اختيار المقررات'!I18=1,"ي","")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K$12:$P$19,6,0)),"")</f>
        <v/>
      </c>
      <c r="AU5" s="101" t="e">
        <f>IF('اختيار المقررات'!I19=1,"ي","")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K$12:$P$19,6,0)),"")</f>
        <v/>
      </c>
      <c r="AW5" s="101" t="e">
        <f>IF('اختيار المقررات'!I20=1,"ي","")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K$12:$P$19,6,0)),"")</f>
        <v/>
      </c>
      <c r="AY5" s="101" t="e">
        <f>IF('اختيار المقررات'!I21=1,"ي","")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K$12:$P$19,6,0)),"")</f>
        <v/>
      </c>
      <c r="BA5" s="101" t="e">
        <f>IF('اختيار المقررات'!I22=1,"ي","")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K$12:$P$19,6,0)),"")</f>
        <v/>
      </c>
      <c r="BC5" s="101" t="e">
        <f>IF('اختيار المقررات'!I23=1,"ي","")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K$12:$P$19,6,0)),"")</f>
        <v/>
      </c>
      <c r="BE5" s="101" t="e">
        <f>IF('اختيار المقررات'!Q17=1,"ي","")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K$12:$P$19,6,0)),"")</f>
        <v/>
      </c>
      <c r="BG5" s="101" t="e">
        <f>IF('اختيار المقررات'!Q18=1,"ي","")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K$12:$P$19,6,0)),"")</f>
        <v/>
      </c>
      <c r="BI5" s="101" t="e">
        <f>IF('اختيار المقررات'!Q19=1,"ي","")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K$12:$P$19,6,0)),"")</f>
        <v/>
      </c>
      <c r="BK5" s="101" t="e">
        <f>IF('اختيار المقررات'!Q20=1,"ي","")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K$12:$P$19,6,0)),"")</f>
        <v/>
      </c>
      <c r="BM5" s="101" t="e">
        <f>IF('اختيار المقررات'!Q21=1,"ي","")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K$12:$P$19,6,0)),"")</f>
        <v/>
      </c>
      <c r="BO5" s="101" t="e">
        <f>IF('اختيار المقررات'!Q22=1,"ي","")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K$12:$P$19,6,0)),"")</f>
        <v/>
      </c>
      <c r="BQ5" s="101" t="e">
        <f>IF('اختيار المقررات'!Q23=1,"ي","")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K$12:$P$19,6,0)),"")</f>
        <v/>
      </c>
      <c r="BS5" s="101" t="e">
        <f>IF('اختيار المقررات'!Y8=1,"ي","")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K$12:$P$19,6,0)),"")</f>
        <v/>
      </c>
      <c r="BU5" s="101" t="e">
        <f>IF('اختيار المقررات'!Y9=1,"ي","")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K$12:$P$19,6,0)),"")</f>
        <v/>
      </c>
      <c r="BW5" s="101" t="e">
        <f>IF('اختيار المقررات'!Y10=1,"ي","")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K$12:$P$19,6,0)),"")</f>
        <v/>
      </c>
      <c r="BY5" s="101" t="e">
        <f>IF('اختيار المقررات'!Y11=1,"ي","")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K$12:$P$19,6,0)),"")</f>
        <v/>
      </c>
      <c r="CA5" s="101" t="e">
        <f>IF('اختيار المقررات'!Y12=1,"ي","")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K$12:$P$19,6,0)),"")</f>
        <v/>
      </c>
      <c r="CC5" s="101" t="e">
        <f>IF('اختيار المقررات'!Y13=1,"ي","")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K$12:$P$19,6,0)),"")</f>
        <v/>
      </c>
      <c r="CE5" s="101" t="e">
        <f>IF('اختيار المقررات'!AG8=1,"ي","")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K$12:$P$19,6,0)),"")</f>
        <v/>
      </c>
      <c r="CG5" s="101" t="e">
        <f>IF('اختيار المقررات'!AG9=1,"ي","")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K$12:$P$19,6,0)),"")</f>
        <v/>
      </c>
      <c r="CI5" s="101" t="e">
        <f>IF('اختيار المقررات'!AG10=1,"ي","")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K$12:$P$19,6,0)),"")</f>
        <v/>
      </c>
      <c r="CK5" s="101" t="e">
        <f>IF('اختيار المقررات'!AG11=1,"ي","")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K$12:$P$19,6,0)),"")</f>
        <v/>
      </c>
      <c r="CM5" s="101" t="e">
        <f>IF('اختيار المقررات'!AG12=1,"ي","")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K$12:$P$19,6,0)),"")</f>
        <v/>
      </c>
      <c r="CO5" s="101" t="e">
        <f>IF('اختيار المقررات'!AG13=1,"ي","")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K$12:$P$19,6,0)),"")</f>
        <v/>
      </c>
      <c r="CQ5" s="101" t="e">
        <f>IF('اختيار المقررات'!Y17=1,"ي","")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K$12:$P$19,6,0)),"")</f>
        <v/>
      </c>
      <c r="CS5" s="101" t="e">
        <f>IF('اختيار المقررات'!Y18=1,"ي","")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K$12:$P$19,6,0)),"")</f>
        <v/>
      </c>
      <c r="CU5" s="101" t="e">
        <f>IF('اختيار المقررات'!Y19=1,"ي","")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K$12:$P$19,6,0)),"")</f>
        <v/>
      </c>
      <c r="CW5" s="101" t="e">
        <f>IF('اختيار المقررات'!Y20=1,"ي","")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K$12:$P$19,6,0)),"")</f>
        <v/>
      </c>
      <c r="CY5" s="101" t="e">
        <f>IF('اختيار المقررات'!Y21=1,"ي","")</f>
        <v>#N/A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K$12:$P$19,6,0)),"")</f>
        <v/>
      </c>
      <c r="DA5" s="101" t="e">
        <f>IF('اختيار المقررات'!AG17=1,"ي","")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K$12:$P$19,6,0)),"")</f>
        <v/>
      </c>
      <c r="DC5" s="101" t="e">
        <f>IF('اختيار المقررات'!AG18=1,"ي","")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K$12:$P$19,6,0)),"")</f>
        <v/>
      </c>
      <c r="DE5" s="101" t="e">
        <f>IF('اختيار المقررات'!AG19=1,"ي","")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K$12:$P$19,6,0)),"")</f>
        <v/>
      </c>
      <c r="DG5" s="101" t="e">
        <f>IF('اختيار المقررات'!AG20=1,"ي","")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K$12:$P$19,6,0)),"")</f>
        <v/>
      </c>
      <c r="DI5" s="101" t="e">
        <f>IF('اختيار المقررات'!AG21=1,"ي","")</f>
        <v>#N/A</v>
      </c>
      <c r="DJ5" s="296">
        <f>'اختيار المقررات'!Q5</f>
        <v>0</v>
      </c>
      <c r="DK5" s="297">
        <f>'اختيار المقررات'!W5</f>
        <v>0</v>
      </c>
      <c r="DL5" s="298">
        <f>'اختيار المقررات'!AB5</f>
        <v>0</v>
      </c>
      <c r="DM5" s="299">
        <f>'اختيار المقررات'!F5</f>
        <v>0</v>
      </c>
      <c r="DN5" s="300">
        <f>'اختيار المقررات'!W27</f>
        <v>0</v>
      </c>
      <c r="DO5" s="301">
        <f>'اختيار المقررات'!AD27</f>
        <v>1000</v>
      </c>
      <c r="DP5" s="301" t="e">
        <f>'اختيار المقررات'!N27</f>
        <v>#N/A</v>
      </c>
      <c r="DQ5" s="301" t="e">
        <f>'اختيار المقررات'!N28</f>
        <v>#N/A</v>
      </c>
      <c r="DR5" s="302" t="e">
        <f>'اختيار المقررات'!W28</f>
        <v>#N/A</v>
      </c>
      <c r="DS5" s="301" t="str">
        <f>'اختيار المقررات'!N29</f>
        <v>لا</v>
      </c>
      <c r="DT5" s="301" t="e">
        <f>'اختيار المقررات'!W29</f>
        <v>#N/A</v>
      </c>
      <c r="DU5" s="301" t="e">
        <f>'اختيار المقررات'!AD29</f>
        <v>#N/A</v>
      </c>
      <c r="DV5" s="296">
        <f>'اختيار المقررات'!V30</f>
        <v>0</v>
      </c>
      <c r="DW5" s="303">
        <f>'اختيار المقررات'!AB30</f>
        <v>0</v>
      </c>
      <c r="DX5" s="301">
        <f>'اختيار المقررات'!AF30</f>
        <v>0</v>
      </c>
      <c r="DY5" s="304">
        <f>SUM(DV5:DX5)</f>
        <v>0</v>
      </c>
      <c r="DZ5" s="296" t="str">
        <f>'اختيار المقررات'!AB2</f>
        <v xml:space="preserve"> </v>
      </c>
      <c r="EA5" s="297">
        <f>'اختيار المقررات'!W2</f>
        <v>0</v>
      </c>
      <c r="EB5" s="297">
        <f>'اختيار المقررات'!Q2</f>
        <v>0</v>
      </c>
      <c r="EC5" s="304">
        <f>'اختيار المقررات'!H2</f>
        <v>0</v>
      </c>
      <c r="ED5" s="304" t="str">
        <f>'اختيار المقررات'!C28</f>
        <v/>
      </c>
      <c r="EE5" s="304" t="str">
        <f>'اختيار المقررات'!C29</f>
        <v/>
      </c>
      <c r="EF5" s="304" t="str">
        <f>'اختيار المقررات'!C30</f>
        <v/>
      </c>
      <c r="EG5" s="304" t="str">
        <f>'اختيار المقررات'!C31</f>
        <v/>
      </c>
      <c r="EH5" s="304" t="str">
        <f>'اختيار المقررات'!C32</f>
        <v/>
      </c>
      <c r="EI5" s="304"/>
      <c r="EJ5" s="240"/>
    </row>
  </sheetData>
  <sheetProtection algorithmName="SHA-512" hashValue="AVLIm8pyqiZo03UuPkdOWm1QbPag6SEkKC20ZnJn2O51ri3x74SxxDNyFWYF2xl3J+mbul43FE2rtAHNTXwxjQ==" saltValue="94B93ZufHooxzIXCpn2UTg==" spinCount="100000" sheet="1" objects="1" scenarios="1"/>
  <mergeCells count="96">
    <mergeCell ref="DJ1:DL2"/>
    <mergeCell ref="DM1:DM2"/>
    <mergeCell ref="DN1:DU2"/>
    <mergeCell ref="DV1:DY2"/>
    <mergeCell ref="DZ1:EC2"/>
    <mergeCell ref="EB3:EB4"/>
    <mergeCell ref="DS3:DS4"/>
    <mergeCell ref="DT3:DT4"/>
    <mergeCell ref="DU3:DU4"/>
    <mergeCell ref="DV3:DV4"/>
    <mergeCell ref="DW3:DW4"/>
    <mergeCell ref="DH3:DI3"/>
    <mergeCell ref="EC3:EC4"/>
    <mergeCell ref="ED1:EI4"/>
    <mergeCell ref="DR3:DR4"/>
    <mergeCell ref="DJ3:DJ4"/>
    <mergeCell ref="DK3:DK4"/>
    <mergeCell ref="DL3:DL4"/>
    <mergeCell ref="DM3:DM4"/>
    <mergeCell ref="DN3:DN4"/>
    <mergeCell ref="DO3:DO4"/>
    <mergeCell ref="DP3:DP4"/>
    <mergeCell ref="DQ3:DQ4"/>
    <mergeCell ref="DX3:DX4"/>
    <mergeCell ref="DY3:DY4"/>
    <mergeCell ref="DZ3:DZ4"/>
    <mergeCell ref="EA3:EA4"/>
    <mergeCell ref="CX3:CY3"/>
    <mergeCell ref="CZ3:DA3"/>
    <mergeCell ref="DB3:DC3"/>
    <mergeCell ref="DD3:DE3"/>
    <mergeCell ref="DF3:DG3"/>
    <mergeCell ref="CL3:CM3"/>
    <mergeCell ref="CP3:CQ3"/>
    <mergeCell ref="CR3:CS3"/>
    <mergeCell ref="CT3:CU3"/>
    <mergeCell ref="CV3:CW3"/>
    <mergeCell ref="CB3:CC3"/>
    <mergeCell ref="CD3:CE3"/>
    <mergeCell ref="CF3:CG3"/>
    <mergeCell ref="CH3:CI3"/>
    <mergeCell ref="CJ3:CK3"/>
    <mergeCell ref="AH3:AI3"/>
    <mergeCell ref="AJ3:AK3"/>
    <mergeCell ref="AL3:AM3"/>
    <mergeCell ref="AN3:AO3"/>
    <mergeCell ref="BN3:BO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CD2:CM2"/>
    <mergeCell ref="BL1:CC1"/>
    <mergeCell ref="CD1:DI1"/>
    <mergeCell ref="BP3:BQ3"/>
    <mergeCell ref="AP1:BK1"/>
    <mergeCell ref="AP2:AW2"/>
    <mergeCell ref="AZ2:BI2"/>
    <mergeCell ref="BL2:BQ2"/>
    <mergeCell ref="BR2:CA2"/>
    <mergeCell ref="AP3:AQ3"/>
    <mergeCell ref="CN3:CO3"/>
    <mergeCell ref="BR3:BS3"/>
    <mergeCell ref="BT3:BU3"/>
    <mergeCell ref="BV3:BW3"/>
    <mergeCell ref="BX3:BY3"/>
    <mergeCell ref="BZ3:CA3"/>
    <mergeCell ref="V3:W3"/>
    <mergeCell ref="N1:N4"/>
    <mergeCell ref="O1:O4"/>
    <mergeCell ref="P1:R2"/>
    <mergeCell ref="S1:S4"/>
    <mergeCell ref="T1:AO1"/>
    <mergeCell ref="P3:P4"/>
    <mergeCell ref="Q3:Q4"/>
    <mergeCell ref="R3:R4"/>
    <mergeCell ref="T3:U3"/>
    <mergeCell ref="X3:Y3"/>
    <mergeCell ref="Z3:AA3"/>
    <mergeCell ref="AB3:AC3"/>
    <mergeCell ref="AD3:AE3"/>
    <mergeCell ref="T2:AE2"/>
    <mergeCell ref="AF3:AG3"/>
    <mergeCell ref="M1:M4"/>
    <mergeCell ref="A1:A2"/>
    <mergeCell ref="B1:B2"/>
    <mergeCell ref="C1:J2"/>
    <mergeCell ref="K1:K4"/>
    <mergeCell ref="L1:L4"/>
  </mergeCells>
  <hyperlinks>
    <hyperlink ref="B1:B2" r:id="rId1" location="'السجل العام'!A1" display="سجل المسجلين دراسات دوليه ودبلوماسيه.xlsm - 'السجل العام'!A1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S5"/>
  <sheetViews>
    <sheetView showGridLines="0" rightToLeft="1" topLeftCell="DQ1" zoomScale="98" zoomScaleNormal="98" workbookViewId="0">
      <pane ySplit="4" topLeftCell="A5" activePane="bottomLeft" state="frozen"/>
      <selection pane="bottomLeft" activeCell="DV14" sqref="DV14"/>
    </sheetView>
  </sheetViews>
  <sheetFormatPr defaultColWidth="9" defaultRowHeight="14.4" x14ac:dyDescent="0.3"/>
  <cols>
    <col min="1" max="1" width="13.88671875" style="77" customWidth="1"/>
    <col min="2" max="2" width="10.88671875" style="77" bestFit="1" customWidth="1"/>
    <col min="3" max="4" width="9" style="77"/>
    <col min="5" max="5" width="10.109375" style="77" bestFit="1" customWidth="1"/>
    <col min="6" max="6" width="11.44140625" style="114" bestFit="1" customWidth="1"/>
    <col min="7" max="7" width="11.44140625" style="114" customWidth="1"/>
    <col min="8" max="8" width="13.44140625" style="77" customWidth="1"/>
    <col min="9" max="9" width="9" style="77"/>
    <col min="10" max="10" width="11.6640625" style="77" bestFit="1" customWidth="1"/>
    <col min="11" max="11" width="21.88671875" style="77" customWidth="1"/>
    <col min="12" max="12" width="24.44140625" style="77" customWidth="1"/>
    <col min="13" max="13" width="17.6640625" style="77" customWidth="1"/>
    <col min="14" max="14" width="20.109375" style="77" customWidth="1"/>
    <col min="15" max="15" width="31.6640625" style="77" customWidth="1"/>
    <col min="16" max="17" width="14.6640625" style="77" customWidth="1"/>
    <col min="18" max="18" width="19.109375" style="77" customWidth="1"/>
    <col min="19" max="19" width="14.109375" style="77" customWidth="1"/>
    <col min="20" max="20" width="6.88671875" style="77" bestFit="1" customWidth="1"/>
    <col min="21" max="25" width="4.44140625" style="77" customWidth="1"/>
    <col min="26" max="64" width="4.44140625" style="1" customWidth="1"/>
    <col min="65" max="67" width="4.21875" style="1" customWidth="1"/>
    <col min="68" max="115" width="4.44140625" style="1" customWidth="1"/>
    <col min="116" max="116" width="10.109375" style="1" customWidth="1"/>
    <col min="117" max="117" width="12.44140625" style="115" customWidth="1"/>
    <col min="118" max="120" width="9.109375" style="1" bestFit="1" customWidth="1"/>
    <col min="121" max="121" width="9.109375" style="1" customWidth="1"/>
    <col min="122" max="122" width="9.88671875" style="1" bestFit="1" customWidth="1"/>
    <col min="123" max="124" width="9" style="1"/>
    <col min="125" max="125" width="10.109375" style="1" bestFit="1" customWidth="1"/>
    <col min="126" max="126" width="11.44140625" style="1" bestFit="1" customWidth="1"/>
    <col min="127" max="127" width="10.6640625" style="1" bestFit="1" customWidth="1"/>
    <col min="128" max="128" width="13.44140625" style="1" bestFit="1" customWidth="1"/>
    <col min="129" max="129" width="9.88671875" style="1" customWidth="1"/>
    <col min="130" max="130" width="0.109375" style="77" customWidth="1"/>
    <col min="131" max="134" width="9" style="77"/>
    <col min="135" max="135" width="14.6640625" style="77" bestFit="1" customWidth="1"/>
    <col min="136" max="136" width="12.44140625" style="77" bestFit="1" customWidth="1"/>
    <col min="137" max="137" width="13.5546875" style="77" bestFit="1" customWidth="1"/>
    <col min="138" max="138" width="12.5546875" style="77" bestFit="1" customWidth="1"/>
    <col min="139" max="16384" width="9" style="77"/>
  </cols>
  <sheetData>
    <row r="1" spans="1:149" s="66" customFormat="1" ht="18.600000000000001" thickBot="1" x14ac:dyDescent="0.35">
      <c r="A1" s="579"/>
      <c r="B1" s="580">
        <v>9999</v>
      </c>
      <c r="C1" s="654" t="s">
        <v>36</v>
      </c>
      <c r="D1" s="654"/>
      <c r="E1" s="654"/>
      <c r="F1" s="654"/>
      <c r="G1" s="654"/>
      <c r="H1" s="654"/>
      <c r="I1" s="654"/>
      <c r="J1" s="654"/>
      <c r="K1" s="582" t="s">
        <v>16</v>
      </c>
      <c r="L1" s="584" t="s">
        <v>128</v>
      </c>
      <c r="M1" s="577" t="s">
        <v>126</v>
      </c>
      <c r="N1" s="577" t="s">
        <v>127</v>
      </c>
      <c r="O1" s="589" t="s">
        <v>63</v>
      </c>
      <c r="P1" s="654" t="s">
        <v>37</v>
      </c>
      <c r="Q1" s="654"/>
      <c r="R1" s="654"/>
      <c r="S1" s="655" t="s">
        <v>9</v>
      </c>
      <c r="T1" s="593" t="s">
        <v>38</v>
      </c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 t="s">
        <v>24</v>
      </c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 t="s">
        <v>39</v>
      </c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 t="s">
        <v>40</v>
      </c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657"/>
      <c r="DL1" s="667" t="s">
        <v>41</v>
      </c>
      <c r="DM1" s="669"/>
      <c r="DN1" s="667" t="s">
        <v>1</v>
      </c>
      <c r="DO1" s="668"/>
      <c r="DP1" s="669"/>
      <c r="DQ1" s="663" t="s">
        <v>42</v>
      </c>
      <c r="DR1" s="664"/>
      <c r="DS1" s="64"/>
      <c r="DT1" s="64"/>
      <c r="DU1" s="663" t="s">
        <v>43</v>
      </c>
      <c r="DV1" s="664"/>
      <c r="DW1" s="664"/>
      <c r="DX1" s="664"/>
      <c r="DY1" s="673"/>
      <c r="DZ1" s="658" t="s">
        <v>44</v>
      </c>
      <c r="EA1" s="661" t="s">
        <v>45</v>
      </c>
      <c r="EB1" s="661"/>
      <c r="EC1" s="661"/>
    </row>
    <row r="2" spans="1:149" s="66" customFormat="1" ht="18.600000000000001" thickBot="1" x14ac:dyDescent="0.35">
      <c r="A2" s="579"/>
      <c r="B2" s="580"/>
      <c r="C2" s="654"/>
      <c r="D2" s="654"/>
      <c r="E2" s="654"/>
      <c r="F2" s="654"/>
      <c r="G2" s="654"/>
      <c r="H2" s="654"/>
      <c r="I2" s="654"/>
      <c r="J2" s="654"/>
      <c r="K2" s="583"/>
      <c r="L2" s="585"/>
      <c r="M2" s="578"/>
      <c r="N2" s="578"/>
      <c r="O2" s="590"/>
      <c r="P2" s="654"/>
      <c r="Q2" s="654"/>
      <c r="R2" s="654"/>
      <c r="S2" s="655"/>
      <c r="T2" s="598" t="s">
        <v>17</v>
      </c>
      <c r="U2" s="598"/>
      <c r="V2" s="598"/>
      <c r="W2" s="598"/>
      <c r="X2" s="598"/>
      <c r="Y2" s="598"/>
      <c r="Z2" s="598"/>
      <c r="AA2" s="598"/>
      <c r="AB2" s="598"/>
      <c r="AC2" s="598"/>
      <c r="AD2" s="67"/>
      <c r="AE2" s="67"/>
      <c r="AF2" s="599" t="s">
        <v>20</v>
      </c>
      <c r="AG2" s="599"/>
      <c r="AH2" s="599"/>
      <c r="AI2" s="599"/>
      <c r="AJ2" s="599"/>
      <c r="AK2" s="599"/>
      <c r="AL2" s="599"/>
      <c r="AM2" s="599"/>
      <c r="AN2" s="599"/>
      <c r="AO2" s="599"/>
      <c r="AP2" s="68"/>
      <c r="AQ2" s="68"/>
      <c r="AR2" s="598" t="s">
        <v>17</v>
      </c>
      <c r="AS2" s="598"/>
      <c r="AT2" s="598"/>
      <c r="AU2" s="598"/>
      <c r="AV2" s="598"/>
      <c r="AW2" s="598"/>
      <c r="AX2" s="598"/>
      <c r="AY2" s="598"/>
      <c r="AZ2" s="598"/>
      <c r="BA2" s="598"/>
      <c r="BB2" s="67"/>
      <c r="BC2" s="67"/>
      <c r="BD2" s="599" t="s">
        <v>20</v>
      </c>
      <c r="BE2" s="599"/>
      <c r="BF2" s="599"/>
      <c r="BG2" s="599"/>
      <c r="BH2" s="599"/>
      <c r="BI2" s="599"/>
      <c r="BJ2" s="599"/>
      <c r="BK2" s="599"/>
      <c r="BL2" s="599"/>
      <c r="BM2" s="599"/>
      <c r="BN2" s="68"/>
      <c r="BO2" s="68"/>
      <c r="BP2" s="598" t="s">
        <v>17</v>
      </c>
      <c r="BQ2" s="598"/>
      <c r="BR2" s="598"/>
      <c r="BS2" s="598"/>
      <c r="BT2" s="598"/>
      <c r="BU2" s="598"/>
      <c r="BV2" s="598"/>
      <c r="BW2" s="598"/>
      <c r="BX2" s="598"/>
      <c r="BY2" s="598"/>
      <c r="BZ2" s="67"/>
      <c r="CA2" s="67"/>
      <c r="CB2" s="599" t="s">
        <v>20</v>
      </c>
      <c r="CC2" s="599"/>
      <c r="CD2" s="599"/>
      <c r="CE2" s="599"/>
      <c r="CF2" s="599"/>
      <c r="CG2" s="599"/>
      <c r="CH2" s="599"/>
      <c r="CI2" s="599"/>
      <c r="CJ2" s="599"/>
      <c r="CK2" s="599"/>
      <c r="CL2" s="68"/>
      <c r="CM2" s="68"/>
      <c r="CN2" s="598" t="s">
        <v>17</v>
      </c>
      <c r="CO2" s="598"/>
      <c r="CP2" s="598"/>
      <c r="CQ2" s="598"/>
      <c r="CR2" s="598"/>
      <c r="CS2" s="598"/>
      <c r="CT2" s="598"/>
      <c r="CU2" s="598"/>
      <c r="CV2" s="598"/>
      <c r="CW2" s="598"/>
      <c r="CX2" s="67"/>
      <c r="CY2" s="67"/>
      <c r="CZ2" s="599" t="s">
        <v>20</v>
      </c>
      <c r="DA2" s="599"/>
      <c r="DB2" s="599"/>
      <c r="DC2" s="599"/>
      <c r="DD2" s="599"/>
      <c r="DE2" s="599"/>
      <c r="DF2" s="599"/>
      <c r="DG2" s="599"/>
      <c r="DH2" s="599"/>
      <c r="DI2" s="599"/>
      <c r="DJ2" s="68"/>
      <c r="DK2" s="68"/>
      <c r="DL2" s="670"/>
      <c r="DM2" s="672"/>
      <c r="DN2" s="670"/>
      <c r="DO2" s="671"/>
      <c r="DP2" s="672"/>
      <c r="DQ2" s="665"/>
      <c r="DR2" s="666"/>
      <c r="DS2" s="65"/>
      <c r="DT2" s="65"/>
      <c r="DU2" s="665"/>
      <c r="DV2" s="666"/>
      <c r="DW2" s="666"/>
      <c r="DX2" s="666"/>
      <c r="DY2" s="674"/>
      <c r="DZ2" s="659"/>
      <c r="EA2" s="661"/>
      <c r="EB2" s="661"/>
      <c r="EC2" s="661"/>
    </row>
    <row r="3" spans="1:149" ht="80.2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150</v>
      </c>
      <c r="H3" s="70" t="s">
        <v>59</v>
      </c>
      <c r="I3" s="70" t="s">
        <v>11</v>
      </c>
      <c r="J3" s="70" t="s">
        <v>10</v>
      </c>
      <c r="K3" s="583"/>
      <c r="L3" s="585"/>
      <c r="M3" s="578"/>
      <c r="N3" s="578"/>
      <c r="O3" s="590"/>
      <c r="P3" s="594" t="s">
        <v>30</v>
      </c>
      <c r="Q3" s="594" t="s">
        <v>49</v>
      </c>
      <c r="R3" s="596" t="s">
        <v>14</v>
      </c>
      <c r="S3" s="655"/>
      <c r="T3" s="587">
        <v>510</v>
      </c>
      <c r="U3" s="588"/>
      <c r="V3" s="587">
        <v>511</v>
      </c>
      <c r="W3" s="588"/>
      <c r="X3" s="587">
        <v>512</v>
      </c>
      <c r="Y3" s="588"/>
      <c r="Z3" s="587">
        <v>513</v>
      </c>
      <c r="AA3" s="588"/>
      <c r="AB3" s="587">
        <v>514</v>
      </c>
      <c r="AC3" s="588"/>
      <c r="AD3" s="587">
        <v>515</v>
      </c>
      <c r="AE3" s="588"/>
      <c r="AF3" s="587">
        <v>516</v>
      </c>
      <c r="AG3" s="588"/>
      <c r="AH3" s="587">
        <v>517</v>
      </c>
      <c r="AI3" s="588"/>
      <c r="AJ3" s="587">
        <v>518</v>
      </c>
      <c r="AK3" s="588"/>
      <c r="AL3" s="587">
        <v>519</v>
      </c>
      <c r="AM3" s="588"/>
      <c r="AN3" s="587">
        <v>520</v>
      </c>
      <c r="AO3" s="588"/>
      <c r="AP3" s="587">
        <v>521</v>
      </c>
      <c r="AQ3" s="588"/>
      <c r="AR3" s="587">
        <v>522</v>
      </c>
      <c r="AS3" s="588"/>
      <c r="AT3" s="587">
        <v>523</v>
      </c>
      <c r="AU3" s="588"/>
      <c r="AV3" s="587">
        <v>524</v>
      </c>
      <c r="AW3" s="588"/>
      <c r="AX3" s="587">
        <v>525</v>
      </c>
      <c r="AY3" s="588"/>
      <c r="AZ3" s="587">
        <v>526</v>
      </c>
      <c r="BA3" s="588"/>
      <c r="BB3" s="587">
        <v>527</v>
      </c>
      <c r="BC3" s="588"/>
      <c r="BD3" s="587">
        <v>528</v>
      </c>
      <c r="BE3" s="588"/>
      <c r="BF3" s="587">
        <v>529</v>
      </c>
      <c r="BG3" s="588"/>
      <c r="BH3" s="587">
        <v>530</v>
      </c>
      <c r="BI3" s="588"/>
      <c r="BJ3" s="587">
        <v>531</v>
      </c>
      <c r="BK3" s="588"/>
      <c r="BL3" s="587">
        <v>532</v>
      </c>
      <c r="BM3" s="588"/>
      <c r="BN3" s="587">
        <v>533</v>
      </c>
      <c r="BO3" s="588"/>
      <c r="BP3" s="587">
        <v>534</v>
      </c>
      <c r="BQ3" s="588"/>
      <c r="BR3" s="587">
        <v>535</v>
      </c>
      <c r="BS3" s="588"/>
      <c r="BT3" s="587">
        <v>536</v>
      </c>
      <c r="BU3" s="588"/>
      <c r="BV3" s="587">
        <v>537</v>
      </c>
      <c r="BW3" s="588"/>
      <c r="BX3" s="587">
        <v>538</v>
      </c>
      <c r="BY3" s="588"/>
      <c r="BZ3" s="587">
        <v>539</v>
      </c>
      <c r="CA3" s="588"/>
      <c r="CB3" s="587">
        <v>540</v>
      </c>
      <c r="CC3" s="588"/>
      <c r="CD3" s="587">
        <v>541</v>
      </c>
      <c r="CE3" s="588"/>
      <c r="CF3" s="587">
        <v>542</v>
      </c>
      <c r="CG3" s="588"/>
      <c r="CH3" s="587">
        <v>543</v>
      </c>
      <c r="CI3" s="588"/>
      <c r="CJ3" s="587">
        <v>544</v>
      </c>
      <c r="CK3" s="588"/>
      <c r="CL3" s="587">
        <v>545</v>
      </c>
      <c r="CM3" s="588"/>
      <c r="CN3" s="587">
        <v>546</v>
      </c>
      <c r="CO3" s="588"/>
      <c r="CP3" s="587">
        <v>547</v>
      </c>
      <c r="CQ3" s="588"/>
      <c r="CR3" s="587">
        <v>548</v>
      </c>
      <c r="CS3" s="588"/>
      <c r="CT3" s="587">
        <v>549</v>
      </c>
      <c r="CU3" s="588"/>
      <c r="CV3" s="587">
        <v>550</v>
      </c>
      <c r="CW3" s="588"/>
      <c r="CX3" s="587">
        <v>551</v>
      </c>
      <c r="CY3" s="588"/>
      <c r="CZ3" s="587">
        <v>552</v>
      </c>
      <c r="DA3" s="588"/>
      <c r="DB3" s="587">
        <v>553</v>
      </c>
      <c r="DC3" s="588"/>
      <c r="DD3" s="587">
        <v>554</v>
      </c>
      <c r="DE3" s="588"/>
      <c r="DF3" s="587">
        <v>555</v>
      </c>
      <c r="DG3" s="588"/>
      <c r="DH3" s="587">
        <v>556</v>
      </c>
      <c r="DI3" s="588"/>
      <c r="DJ3" s="587">
        <v>557</v>
      </c>
      <c r="DK3" s="588"/>
      <c r="DL3" s="651" t="s">
        <v>50</v>
      </c>
      <c r="DM3" s="650" t="s">
        <v>0</v>
      </c>
      <c r="DN3" s="651" t="s">
        <v>50</v>
      </c>
      <c r="DO3" s="656" t="s">
        <v>0</v>
      </c>
      <c r="DP3" s="646" t="s">
        <v>51</v>
      </c>
      <c r="DQ3" s="646" t="s">
        <v>15</v>
      </c>
      <c r="DR3" s="651" t="s">
        <v>140</v>
      </c>
      <c r="DS3" s="652" t="s">
        <v>141</v>
      </c>
      <c r="DT3" s="652" t="s">
        <v>142</v>
      </c>
      <c r="DU3" s="675" t="s">
        <v>28</v>
      </c>
      <c r="DV3" s="647" t="s">
        <v>26</v>
      </c>
      <c r="DW3" s="648" t="s">
        <v>53</v>
      </c>
      <c r="DX3" s="649" t="s">
        <v>27</v>
      </c>
      <c r="DY3" s="645" t="s">
        <v>29</v>
      </c>
      <c r="DZ3" s="659"/>
      <c r="EA3" s="644" t="s">
        <v>54</v>
      </c>
      <c r="EB3" s="662" t="s">
        <v>143</v>
      </c>
      <c r="EC3" s="662" t="s">
        <v>144</v>
      </c>
      <c r="ED3" s="644" t="s">
        <v>55</v>
      </c>
      <c r="EE3" s="643" t="s">
        <v>149</v>
      </c>
      <c r="EF3" s="643" t="s">
        <v>148</v>
      </c>
      <c r="EG3" s="643" t="s">
        <v>147</v>
      </c>
      <c r="EH3" s="643" t="s">
        <v>146</v>
      </c>
      <c r="EI3" s="73"/>
      <c r="EJ3" s="73"/>
      <c r="EK3" s="73"/>
      <c r="EL3" s="74"/>
      <c r="EM3" s="75"/>
      <c r="EN3" s="75"/>
      <c r="EO3" s="72"/>
      <c r="EP3" s="76"/>
      <c r="EQ3" s="76"/>
      <c r="ER3" s="76"/>
      <c r="ES3" s="72"/>
    </row>
    <row r="4" spans="1:149" s="88" customFormat="1" ht="24.9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3"/>
      <c r="L4" s="586"/>
      <c r="M4" s="578"/>
      <c r="N4" s="578"/>
      <c r="O4" s="590"/>
      <c r="P4" s="595"/>
      <c r="Q4" s="595"/>
      <c r="R4" s="597"/>
      <c r="S4" s="592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3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3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3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4" t="s">
        <v>19</v>
      </c>
      <c r="BN4" s="81" t="s">
        <v>18</v>
      </c>
      <c r="BO4" s="82" t="s">
        <v>19</v>
      </c>
      <c r="BP4" s="85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6" t="s">
        <v>19</v>
      </c>
      <c r="BZ4" s="81" t="s">
        <v>18</v>
      </c>
      <c r="CA4" s="86" t="s">
        <v>19</v>
      </c>
      <c r="CB4" s="83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5" t="s">
        <v>18</v>
      </c>
      <c r="CO4" s="82" t="s">
        <v>19</v>
      </c>
      <c r="CP4" s="81" t="s">
        <v>18</v>
      </c>
      <c r="CQ4" s="82" t="s">
        <v>19</v>
      </c>
      <c r="CR4" s="81" t="s">
        <v>18</v>
      </c>
      <c r="CS4" s="82" t="s">
        <v>19</v>
      </c>
      <c r="CT4" s="81" t="s">
        <v>18</v>
      </c>
      <c r="CU4" s="82" t="s">
        <v>19</v>
      </c>
      <c r="CV4" s="81" t="s">
        <v>18</v>
      </c>
      <c r="CW4" s="84" t="s">
        <v>19</v>
      </c>
      <c r="CX4" s="81" t="s">
        <v>18</v>
      </c>
      <c r="CY4" s="82" t="s">
        <v>19</v>
      </c>
      <c r="CZ4" s="87" t="s">
        <v>18</v>
      </c>
      <c r="DA4" s="82" t="s">
        <v>19</v>
      </c>
      <c r="DB4" s="81" t="s">
        <v>18</v>
      </c>
      <c r="DC4" s="82" t="s">
        <v>19</v>
      </c>
      <c r="DD4" s="81" t="s">
        <v>18</v>
      </c>
      <c r="DE4" s="82" t="s">
        <v>19</v>
      </c>
      <c r="DF4" s="81" t="s">
        <v>18</v>
      </c>
      <c r="DG4" s="82" t="s">
        <v>19</v>
      </c>
      <c r="DH4" s="81" t="s">
        <v>18</v>
      </c>
      <c r="DI4" s="84" t="s">
        <v>19</v>
      </c>
      <c r="DJ4" s="81" t="s">
        <v>18</v>
      </c>
      <c r="DK4" s="82" t="s">
        <v>19</v>
      </c>
      <c r="DL4" s="651"/>
      <c r="DM4" s="650"/>
      <c r="DN4" s="651"/>
      <c r="DO4" s="656"/>
      <c r="DP4" s="646"/>
      <c r="DQ4" s="646"/>
      <c r="DR4" s="651"/>
      <c r="DS4" s="653"/>
      <c r="DT4" s="653"/>
      <c r="DU4" s="676"/>
      <c r="DV4" s="647"/>
      <c r="DW4" s="648"/>
      <c r="DX4" s="649"/>
      <c r="DY4" s="645"/>
      <c r="DZ4" s="660"/>
      <c r="EA4" s="644"/>
      <c r="EB4" s="662"/>
      <c r="EC4" s="662"/>
      <c r="ED4" s="644"/>
      <c r="EE4" s="643"/>
      <c r="EF4" s="643"/>
      <c r="EG4" s="643"/>
      <c r="EH4" s="643"/>
    </row>
    <row r="5" spans="1:149" s="113" customFormat="1" ht="24.9" customHeight="1" x14ac:dyDescent="0.3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'اختيار المقررات'!I8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L$12:$P$19,6,0)),"")</f>
        <v/>
      </c>
      <c r="W5" s="101" t="e">
        <f>'اختيار المقررات'!I9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L$12:$P$19,6,0)),"")</f>
        <v/>
      </c>
      <c r="Y5" s="101" t="e">
        <f>'اختيار المقررات'!I10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L$12:$P$19,6,0)),"")</f>
        <v/>
      </c>
      <c r="AA5" s="101" t="e">
        <f>'اختيار المقررات'!I11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L$12:$P$19,6,0)),"")</f>
        <v/>
      </c>
      <c r="AC5" s="101" t="e">
        <f>'اختيار المقررات'!I12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L$12:$P$19,6,0)),"")</f>
        <v/>
      </c>
      <c r="AE5" s="101" t="e">
        <f>'اختيار المقررات'!I13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L$12:$P$19,6,0)),"")</f>
        <v/>
      </c>
      <c r="AG5" s="101" t="e">
        <f>'اختيار المقررات'!Q8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L$12:$P$19,6,0)),"")</f>
        <v/>
      </c>
      <c r="AI5" s="101" t="e">
        <f>'اختيار المقررات'!Q9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L$12:$P$19,6,0)),"")</f>
        <v/>
      </c>
      <c r="AK5" s="101" t="e">
        <f>'اختيار المقررات'!Q10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L$12:$P$19,6,0)),"")</f>
        <v/>
      </c>
      <c r="AM5" s="101" t="e">
        <f>'اختيار المقررات'!Q11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L$12:$P$19,6,0)),"")</f>
        <v/>
      </c>
      <c r="AO5" s="101" t="e">
        <f>'اختيار المقررات'!Q12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L$12:$P$19,6,0)),"")</f>
        <v/>
      </c>
      <c r="AQ5" s="102">
        <f>'اختيار المقررات'!Q13</f>
        <v>0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L$12:$P$19,6,0)),"")</f>
        <v/>
      </c>
      <c r="AS5" s="101" t="e">
        <f>'اختيار المقررات'!I17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L$12:$P$19,6,0)),"")</f>
        <v/>
      </c>
      <c r="AU5" s="101" t="e">
        <f>'اختيار المقررات'!I18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L$12:$P$19,6,0)),"")</f>
        <v/>
      </c>
      <c r="AW5" s="101" t="e">
        <f>'اختيار المقررات'!I19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L$12:$P$19,6,0)),"")</f>
        <v/>
      </c>
      <c r="AY5" s="101" t="e">
        <f>'اختيار المقررات'!I20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L$12:$P$19,6,0)),"")</f>
        <v/>
      </c>
      <c r="BA5" s="101" t="e">
        <f>'اختيار المقررات'!I21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L$12:$P$19,6,0)),"")</f>
        <v/>
      </c>
      <c r="BC5" s="101" t="e">
        <f>'اختيار المقررات'!I22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L$12:$P$19,6,0)),"")</f>
        <v/>
      </c>
      <c r="BE5" s="101" t="e">
        <f>'اختيار المقررات'!Q17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L$12:$P$19,6,0)),"")</f>
        <v/>
      </c>
      <c r="BG5" s="101" t="e">
        <f>'اختيار المقررات'!Q18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L$12:$P$19,6,0)),"")</f>
        <v/>
      </c>
      <c r="BI5" s="101" t="e">
        <f>'اختيار المقررات'!Q19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L$12:$P$19,6,0)),"")</f>
        <v/>
      </c>
      <c r="BK5" s="101" t="e">
        <f>'اختيار المقررات'!Q20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L$12:$P$19,6,0)),"")</f>
        <v/>
      </c>
      <c r="BM5" s="103" t="e">
        <f>'اختيار المقررات'!Q21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L$12:$P$19,6,0)),"")</f>
        <v/>
      </c>
      <c r="BO5" s="101" t="e">
        <f>'اختيار المقررات'!Q22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L$12:$P$19,6,0)),"")</f>
        <v/>
      </c>
      <c r="BQ5" s="101" t="e">
        <f>'اختيار المقررات'!Y8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L$12:$P$19,6,0)),"")</f>
        <v/>
      </c>
      <c r="BS5" s="101" t="e">
        <f>'اختيار المقررات'!Y9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L$12:$P$19,6,0)),"")</f>
        <v/>
      </c>
      <c r="BU5" s="101" t="e">
        <f>'اختيار المقررات'!Y10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L$12:$P$19,6,0)),"")</f>
        <v/>
      </c>
      <c r="BW5" s="101" t="e">
        <f>'اختيار المقررات'!Y11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L$12:$P$19,6,0)),"")</f>
        <v/>
      </c>
      <c r="BY5" s="104" t="e">
        <f>'اختيار المقررات'!Y12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L$12:$P$19,6,0)),"")</f>
        <v/>
      </c>
      <c r="CA5" s="104" t="e">
        <f>'اختيار المقررات'!Y13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L$12:$P$19,6,0)),"")</f>
        <v/>
      </c>
      <c r="CC5" s="101" t="e">
        <f>'اختيار المقررات'!AG8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L$12:$P$19,6,0)),"")</f>
        <v/>
      </c>
      <c r="CE5" s="101" t="e">
        <f>'اختيار المقررات'!AG9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L$12:$P$19,6,0)),"")</f>
        <v/>
      </c>
      <c r="CG5" s="101" t="e">
        <f>'اختيار المقررات'!AG10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L$12:$P$19,6,0)),"")</f>
        <v/>
      </c>
      <c r="CI5" s="101" t="e">
        <f>'اختيار المقررات'!AG11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L$12:$P$19,6,0)),"")</f>
        <v/>
      </c>
      <c r="CK5" s="101" t="e">
        <f>'اختيار المقررات'!AG12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L$12:$P$19,6,0)),"")</f>
        <v/>
      </c>
      <c r="CM5" s="102" t="e">
        <f>'اختيار المقررات'!AG13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L$12:$P$19,6,0)),"")</f>
        <v/>
      </c>
      <c r="CO5" s="101" t="e">
        <f>'اختيار المقررات'!Y17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L$12:$P$19,6,0)),"")</f>
        <v/>
      </c>
      <c r="CQ5" s="101" t="e">
        <f>'اختيار المقررات'!Y18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L$12:$P$19,6,0)),"")</f>
        <v/>
      </c>
      <c r="CS5" s="101" t="e">
        <f>'اختيار المقررات'!Y19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L$12:$P$19,6,0)),"")</f>
        <v/>
      </c>
      <c r="CU5" s="101" t="e">
        <f>'اختيار المقررات'!Y20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L$12:$P$19,6,0)),"")</f>
        <v/>
      </c>
      <c r="CW5" s="103" t="e">
        <f>'اختيار المقررات'!Y21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L$12:$P$19,6,0)),"")</f>
        <v/>
      </c>
      <c r="CY5" s="101">
        <f>'اختيار المقررات'!Y22</f>
        <v>0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L$12:$P$19,6,0)),"")</f>
        <v/>
      </c>
      <c r="DA5" s="101" t="e">
        <f>'اختيار المقررات'!AG17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L$12:$P$19,6,0)),"")</f>
        <v/>
      </c>
      <c r="DC5" s="101" t="e">
        <f>'اختيار المقررات'!AG18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L$12:$P$19,6,0)),"")</f>
        <v/>
      </c>
      <c r="DE5" s="101" t="e">
        <f>'اختيار المقررات'!AG19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L$12:$P$19,6,0)),"")</f>
        <v/>
      </c>
      <c r="DG5" s="101" t="e">
        <f>'اختيار المقررات'!AG20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L$12:$P$19,6,0)),"")</f>
        <v/>
      </c>
      <c r="DI5" s="103" t="e">
        <f>'اختيار المقررات'!AG21</f>
        <v>#N/A</v>
      </c>
      <c r="DJ5" s="100" t="str">
        <f>IFERROR(IF(OR(DJ3=الإستمارة!$C$12,DJ3=الإستمارة!$C$13,DJ3=الإستمارة!$C$14,DJ3=الإستمارة!$C$15,DJ3=الإستمارة!$C$16,DJ3=الإستمارة!$C$17,DJ3=الإستمارة!$C$18,DJ3=الإستمارة!$C$19),VLOOKUP(DJ3,الإستمارة!$C$12:$H$19,6,0),VLOOKUP(DJ3,الإستمارة!$L$12:$P$19,6,0)),"")</f>
        <v/>
      </c>
      <c r="DK5" s="102">
        <f>'اختيار المقررات'!AG22</f>
        <v>0</v>
      </c>
      <c r="DL5" s="61">
        <f>'اختيار المقررات'!Q5</f>
        <v>0</v>
      </c>
      <c r="DM5" s="124">
        <f>'اختيار المقررات'!W5</f>
        <v>0</v>
      </c>
      <c r="DN5" s="61">
        <f>'اختيار المقررات'!AB5</f>
        <v>0</v>
      </c>
      <c r="DO5" s="105">
        <f>'اختيار المقررات'!AE4</f>
        <v>0</v>
      </c>
      <c r="DP5" s="106">
        <f>'اختيار المقررات'!AI5</f>
        <v>0</v>
      </c>
      <c r="DQ5" s="60">
        <f>'اختيار المقررات'!E5</f>
        <v>0</v>
      </c>
      <c r="DR5" s="61">
        <f>'اختيار المقررات'!K5</f>
        <v>0</v>
      </c>
      <c r="DS5" s="61">
        <f>'اختيار المقررات'!W27</f>
        <v>0</v>
      </c>
      <c r="DT5" s="61">
        <f>'اختيار المقررات'!AE27</f>
        <v>0</v>
      </c>
      <c r="DU5" s="61" t="e">
        <f>'اختيار المقررات'!N27</f>
        <v>#N/A</v>
      </c>
      <c r="DV5" s="107" t="e">
        <f>'اختيار المقررات'!N28</f>
        <v>#N/A</v>
      </c>
      <c r="DW5" s="61" t="str">
        <f>'اختيار المقررات'!N29</f>
        <v>لا</v>
      </c>
      <c r="DX5" s="108" t="e">
        <f>'اختيار المقررات'!W28</f>
        <v>#N/A</v>
      </c>
      <c r="DY5" s="109">
        <f>'اختيار المقررات'!AE28</f>
        <v>0</v>
      </c>
      <c r="DZ5" s="110" t="e">
        <f>VLOOKUP(A1,ورقة1!A2:B4,2,0)</f>
        <v>#N/A</v>
      </c>
      <c r="EA5" s="111" t="str">
        <f>'اختيار المقررات'!P30</f>
        <v>عدد المقررات المسجلة لأول مرة</v>
      </c>
      <c r="EB5" s="112">
        <f>'اختيار المقررات'!X30</f>
        <v>0</v>
      </c>
      <c r="EC5" s="112">
        <f>'اختيار المقررات'!AE30</f>
        <v>0</v>
      </c>
      <c r="ED5" s="112" t="e">
        <f>EA5+EB5+EC5</f>
        <v>#VALUE!</v>
      </c>
      <c r="EE5" s="113" t="str">
        <f>'اختيار المقررات'!AB2</f>
        <v xml:space="preserve"> </v>
      </c>
      <c r="EF5" s="113">
        <f>'اختيار المقررات'!W2</f>
        <v>0</v>
      </c>
      <c r="EG5" s="113">
        <f>'اختيار المقررات'!Q2</f>
        <v>0</v>
      </c>
      <c r="EH5" s="113">
        <f>'اختيار المقررات'!L2</f>
        <v>0</v>
      </c>
    </row>
  </sheetData>
  <sheetProtection password="BE64" sheet="1" objects="1" scenarios="1"/>
  <mergeCells count="101">
    <mergeCell ref="DJ3:DK3"/>
    <mergeCell ref="DQ3:DQ4"/>
    <mergeCell ref="DR3:DR4"/>
    <mergeCell ref="DS3:DS4"/>
    <mergeCell ref="EA3:EA4"/>
    <mergeCell ref="DZ1:DZ4"/>
    <mergeCell ref="EA1:EC2"/>
    <mergeCell ref="EB3:EB4"/>
    <mergeCell ref="DQ1:DR2"/>
    <mergeCell ref="DN1:DP2"/>
    <mergeCell ref="DL1:DM2"/>
    <mergeCell ref="DU1:DY2"/>
    <mergeCell ref="DU3:DU4"/>
    <mergeCell ref="EC3:EC4"/>
    <mergeCell ref="BP1:CM1"/>
    <mergeCell ref="CZ2:DI2"/>
    <mergeCell ref="CZ3:DA3"/>
    <mergeCell ref="DB3:DC3"/>
    <mergeCell ref="CX3:CY3"/>
    <mergeCell ref="BP2:BY2"/>
    <mergeCell ref="CJ3:CK3"/>
    <mergeCell ref="CP3:CQ3"/>
    <mergeCell ref="CL3:CM3"/>
    <mergeCell ref="CT3:CU3"/>
    <mergeCell ref="CD3:CE3"/>
    <mergeCell ref="CF3:CG3"/>
    <mergeCell ref="CN3:CO3"/>
    <mergeCell ref="CB2:CK2"/>
    <mergeCell ref="BR3:BS3"/>
    <mergeCell ref="K1:K4"/>
    <mergeCell ref="DO3:DO4"/>
    <mergeCell ref="DN3:DN4"/>
    <mergeCell ref="AF2:AO2"/>
    <mergeCell ref="CH3:CI3"/>
    <mergeCell ref="L1:L4"/>
    <mergeCell ref="CN2:CW2"/>
    <mergeCell ref="BV3:BW3"/>
    <mergeCell ref="CR3:CS3"/>
    <mergeCell ref="AH3:AI3"/>
    <mergeCell ref="AJ3:AK3"/>
    <mergeCell ref="Q3:Q4"/>
    <mergeCell ref="M1:M4"/>
    <mergeCell ref="N1:N4"/>
    <mergeCell ref="O1:O4"/>
    <mergeCell ref="AL3:AM3"/>
    <mergeCell ref="AN3:AO3"/>
    <mergeCell ref="BB3:BC3"/>
    <mergeCell ref="BX3:BY3"/>
    <mergeCell ref="CB3:CC3"/>
    <mergeCell ref="R3:R4"/>
    <mergeCell ref="BH3:BI3"/>
    <mergeCell ref="BP3:BQ3"/>
    <mergeCell ref="CN1:DK1"/>
    <mergeCell ref="A1:A2"/>
    <mergeCell ref="AX3:AY3"/>
    <mergeCell ref="AZ3:BA3"/>
    <mergeCell ref="AP3:AQ3"/>
    <mergeCell ref="BF3:BG3"/>
    <mergeCell ref="BJ3:BK3"/>
    <mergeCell ref="BL3:BM3"/>
    <mergeCell ref="AR2:BA2"/>
    <mergeCell ref="BD2:BM2"/>
    <mergeCell ref="C1:J2"/>
    <mergeCell ref="B1:B2"/>
    <mergeCell ref="AR1:BO1"/>
    <mergeCell ref="P1:R2"/>
    <mergeCell ref="T2:AC2"/>
    <mergeCell ref="P3:P4"/>
    <mergeCell ref="S1:S4"/>
    <mergeCell ref="T3:U3"/>
    <mergeCell ref="V3:W3"/>
    <mergeCell ref="X3:Y3"/>
    <mergeCell ref="T1:AQ1"/>
    <mergeCell ref="Z3:AA3"/>
    <mergeCell ref="AB3:AC3"/>
    <mergeCell ref="AD3:AE3"/>
    <mergeCell ref="AF3:AG3"/>
    <mergeCell ref="EE3:EE4"/>
    <mergeCell ref="EF3:EF4"/>
    <mergeCell ref="EG3:EG4"/>
    <mergeCell ref="EH3:EH4"/>
    <mergeCell ref="ED3:ED4"/>
    <mergeCell ref="BN3:BO3"/>
    <mergeCell ref="BD3:BE3"/>
    <mergeCell ref="AR3:AS3"/>
    <mergeCell ref="AT3:AU3"/>
    <mergeCell ref="AV3:AW3"/>
    <mergeCell ref="DY3:DY4"/>
    <mergeCell ref="DP3:DP4"/>
    <mergeCell ref="DV3:DV4"/>
    <mergeCell ref="DD3:DE3"/>
    <mergeCell ref="DF3:DG3"/>
    <mergeCell ref="CV3:CW3"/>
    <mergeCell ref="DH3:DI3"/>
    <mergeCell ref="DW3:DW4"/>
    <mergeCell ref="DX3:DX4"/>
    <mergeCell ref="BT3:BU3"/>
    <mergeCell ref="BZ3:CA3"/>
    <mergeCell ref="DM3:DM4"/>
    <mergeCell ref="DL3:DL4"/>
    <mergeCell ref="DT3:DT4"/>
  </mergeCells>
  <hyperlinks>
    <hyperlink ref="B1:B2" r:id="rId1" location="'السجل العام'!A1" display="سجل المسجلين دراسات دوليه ودبلوماسيه.xlsm - 'السجل العام'!A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8120"/>
  <sheetViews>
    <sheetView rightToLeft="1" workbookViewId="0">
      <pane xSplit="2" ySplit="1" topLeftCell="C7009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0.109375" style="215" bestFit="1" customWidth="1"/>
    <col min="2" max="2" width="9" style="215"/>
    <col min="3" max="49" width="9.109375" style="215" bestFit="1" customWidth="1"/>
    <col min="50" max="16384" width="9" style="215"/>
  </cols>
  <sheetData>
    <row r="1" spans="1:49" ht="16.8" x14ac:dyDescent="0.3">
      <c r="A1" t="s">
        <v>2717</v>
      </c>
      <c r="B1" s="209" t="s">
        <v>9</v>
      </c>
      <c r="C1" s="215">
        <v>1</v>
      </c>
      <c r="D1" s="215">
        <v>2</v>
      </c>
      <c r="E1" s="215">
        <v>3</v>
      </c>
      <c r="F1" s="215">
        <v>4</v>
      </c>
      <c r="G1" s="215">
        <v>5</v>
      </c>
      <c r="H1" s="215">
        <v>6</v>
      </c>
      <c r="I1" s="215">
        <v>7</v>
      </c>
      <c r="J1" s="215">
        <v>8</v>
      </c>
      <c r="K1" s="215">
        <v>9</v>
      </c>
      <c r="L1" s="215">
        <v>10</v>
      </c>
      <c r="M1" s="215">
        <v>11</v>
      </c>
      <c r="N1" s="215">
        <v>12</v>
      </c>
      <c r="O1" s="215">
        <v>13</v>
      </c>
      <c r="P1" s="215">
        <v>14</v>
      </c>
      <c r="Q1" s="215">
        <v>15</v>
      </c>
      <c r="R1" s="215">
        <v>16</v>
      </c>
      <c r="S1" s="215">
        <v>17</v>
      </c>
      <c r="T1" s="215">
        <v>18</v>
      </c>
      <c r="U1" s="215">
        <v>19</v>
      </c>
      <c r="V1" s="215">
        <v>20</v>
      </c>
      <c r="W1" s="215">
        <v>21</v>
      </c>
      <c r="X1" s="215">
        <v>22</v>
      </c>
      <c r="Y1" s="215">
        <v>23</v>
      </c>
      <c r="Z1" s="215">
        <v>24</v>
      </c>
      <c r="AA1" s="215">
        <v>25</v>
      </c>
      <c r="AB1" s="215">
        <v>26</v>
      </c>
      <c r="AC1" s="215">
        <v>27</v>
      </c>
      <c r="AD1" s="215">
        <v>28</v>
      </c>
      <c r="AE1" s="215">
        <v>29</v>
      </c>
      <c r="AF1" s="215">
        <v>30</v>
      </c>
      <c r="AG1" s="215">
        <v>31</v>
      </c>
      <c r="AH1" s="215">
        <v>32</v>
      </c>
      <c r="AI1" s="215">
        <v>33</v>
      </c>
      <c r="AJ1" s="215">
        <v>34</v>
      </c>
      <c r="AK1" s="215">
        <v>35</v>
      </c>
      <c r="AL1" s="215">
        <v>36</v>
      </c>
      <c r="AM1" s="215">
        <v>37</v>
      </c>
      <c r="AN1" s="215">
        <v>38</v>
      </c>
      <c r="AO1" s="215">
        <v>39</v>
      </c>
      <c r="AP1" s="215">
        <v>40</v>
      </c>
      <c r="AQ1" s="215">
        <v>41</v>
      </c>
      <c r="AR1" s="215">
        <v>42</v>
      </c>
      <c r="AS1" s="215">
        <v>43</v>
      </c>
      <c r="AT1" s="215">
        <v>44</v>
      </c>
      <c r="AU1" s="215">
        <v>45</v>
      </c>
      <c r="AV1" s="215">
        <v>46</v>
      </c>
      <c r="AW1" s="215">
        <v>47</v>
      </c>
    </row>
    <row r="2" spans="1:49" x14ac:dyDescent="0.3">
      <c r="A2">
        <v>521717</v>
      </c>
      <c r="B2" s="211" t="s">
        <v>2262</v>
      </c>
      <c r="C2" s="215">
        <v>1</v>
      </c>
      <c r="D2" s="215">
        <v>1</v>
      </c>
      <c r="E2" s="215">
        <v>1</v>
      </c>
      <c r="F2" s="215">
        <v>1</v>
      </c>
      <c r="G2" s="215">
        <v>1</v>
      </c>
      <c r="H2" s="215">
        <v>1</v>
      </c>
      <c r="I2" s="215">
        <v>1</v>
      </c>
      <c r="J2" s="215">
        <v>1</v>
      </c>
      <c r="K2" s="215">
        <v>1</v>
      </c>
      <c r="L2" s="215">
        <v>1</v>
      </c>
      <c r="M2" s="215">
        <v>1</v>
      </c>
    </row>
    <row r="3" spans="1:49" x14ac:dyDescent="0.3">
      <c r="A3">
        <v>509421</v>
      </c>
      <c r="B3" s="211" t="s">
        <v>2262</v>
      </c>
      <c r="C3" s="215">
        <v>1</v>
      </c>
      <c r="D3" s="215">
        <v>1</v>
      </c>
      <c r="E3" s="215">
        <v>1</v>
      </c>
      <c r="F3" s="215">
        <v>1</v>
      </c>
      <c r="G3" s="215">
        <v>1</v>
      </c>
      <c r="H3" s="215">
        <v>1</v>
      </c>
      <c r="I3" s="215">
        <v>1</v>
      </c>
      <c r="J3" s="215">
        <v>1</v>
      </c>
      <c r="K3" s="215">
        <v>1</v>
      </c>
      <c r="L3" s="215">
        <v>1</v>
      </c>
      <c r="M3" s="215">
        <v>1</v>
      </c>
    </row>
    <row r="4" spans="1:49" x14ac:dyDescent="0.3">
      <c r="A4">
        <v>510853</v>
      </c>
      <c r="B4" s="211" t="s">
        <v>2262</v>
      </c>
      <c r="C4" s="215">
        <v>1</v>
      </c>
      <c r="D4" s="215">
        <v>1</v>
      </c>
      <c r="E4" s="215">
        <v>1</v>
      </c>
      <c r="F4" s="215">
        <v>1</v>
      </c>
      <c r="G4" s="215">
        <v>1</v>
      </c>
      <c r="H4" s="215">
        <v>1</v>
      </c>
      <c r="I4" s="215">
        <v>1</v>
      </c>
      <c r="J4" s="215">
        <v>1</v>
      </c>
      <c r="K4" s="215">
        <v>1</v>
      </c>
      <c r="L4" s="215">
        <v>1</v>
      </c>
      <c r="M4" s="215">
        <v>1</v>
      </c>
    </row>
    <row r="5" spans="1:49" x14ac:dyDescent="0.3">
      <c r="A5">
        <v>515260</v>
      </c>
      <c r="B5" s="211" t="s">
        <v>2262</v>
      </c>
      <c r="C5" s="215">
        <v>1</v>
      </c>
      <c r="D5" s="215">
        <v>1</v>
      </c>
      <c r="E5" s="215">
        <v>1</v>
      </c>
      <c r="F5" s="215">
        <v>1</v>
      </c>
      <c r="G5" s="215">
        <v>1</v>
      </c>
      <c r="H5" s="215">
        <v>1</v>
      </c>
      <c r="I5" s="215">
        <v>1</v>
      </c>
      <c r="J5" s="215">
        <v>1</v>
      </c>
      <c r="K5" s="215">
        <v>1</v>
      </c>
      <c r="L5" s="215">
        <v>1</v>
      </c>
      <c r="M5" s="215">
        <v>1</v>
      </c>
    </row>
    <row r="6" spans="1:49" x14ac:dyDescent="0.3">
      <c r="A6">
        <v>515298</v>
      </c>
      <c r="B6" s="211" t="s">
        <v>2262</v>
      </c>
      <c r="C6" s="215">
        <v>1</v>
      </c>
      <c r="D6" s="215">
        <v>1</v>
      </c>
      <c r="E6" s="215">
        <v>1</v>
      </c>
      <c r="F6" s="215">
        <v>1</v>
      </c>
      <c r="G6" s="215">
        <v>1</v>
      </c>
      <c r="H6" s="215">
        <v>1</v>
      </c>
      <c r="I6" s="215">
        <v>1</v>
      </c>
      <c r="J6" s="215">
        <v>1</v>
      </c>
      <c r="K6" s="215">
        <v>1</v>
      </c>
      <c r="L6" s="215">
        <v>1</v>
      </c>
      <c r="M6" s="215">
        <v>1</v>
      </c>
    </row>
    <row r="7" spans="1:49" x14ac:dyDescent="0.3">
      <c r="A7">
        <v>518099</v>
      </c>
      <c r="B7" s="211" t="s">
        <v>2262</v>
      </c>
      <c r="C7" s="215">
        <v>1</v>
      </c>
      <c r="D7" s="215">
        <v>1</v>
      </c>
      <c r="E7" s="215">
        <v>1</v>
      </c>
      <c r="F7" s="215">
        <v>1</v>
      </c>
      <c r="G7" s="215">
        <v>1</v>
      </c>
      <c r="H7" s="215">
        <v>1</v>
      </c>
      <c r="I7" s="215">
        <v>1</v>
      </c>
      <c r="J7" s="215">
        <v>1</v>
      </c>
      <c r="K7" s="215">
        <v>1</v>
      </c>
      <c r="L7" s="215">
        <v>1</v>
      </c>
      <c r="M7" s="215">
        <v>1</v>
      </c>
    </row>
    <row r="8" spans="1:49" x14ac:dyDescent="0.3">
      <c r="A8">
        <v>518283</v>
      </c>
      <c r="B8" s="211" t="s">
        <v>2262</v>
      </c>
      <c r="C8" s="215">
        <v>1</v>
      </c>
      <c r="D8" s="215">
        <v>1</v>
      </c>
      <c r="E8" s="215">
        <v>1</v>
      </c>
      <c r="F8" s="215">
        <v>1</v>
      </c>
      <c r="G8" s="215">
        <v>1</v>
      </c>
      <c r="H8" s="215">
        <v>1</v>
      </c>
      <c r="I8" s="215">
        <v>1</v>
      </c>
      <c r="J8" s="215">
        <v>1</v>
      </c>
      <c r="K8" s="215">
        <v>1</v>
      </c>
      <c r="L8" s="215">
        <v>1</v>
      </c>
      <c r="M8" s="215">
        <v>1</v>
      </c>
    </row>
    <row r="9" spans="1:49" x14ac:dyDescent="0.3">
      <c r="A9">
        <v>519143</v>
      </c>
      <c r="B9" s="211" t="s">
        <v>2262</v>
      </c>
      <c r="C9" s="215">
        <v>1</v>
      </c>
      <c r="D9" s="215">
        <v>1</v>
      </c>
      <c r="E9" s="215">
        <v>1</v>
      </c>
      <c r="F9" s="215">
        <v>1</v>
      </c>
      <c r="G9" s="215">
        <v>1</v>
      </c>
      <c r="H9" s="215">
        <v>1</v>
      </c>
      <c r="I9" s="215">
        <v>1</v>
      </c>
      <c r="J9" s="215">
        <v>1</v>
      </c>
      <c r="K9" s="215">
        <v>1</v>
      </c>
      <c r="L9" s="215">
        <v>1</v>
      </c>
      <c r="M9" s="215">
        <v>1</v>
      </c>
    </row>
    <row r="10" spans="1:49" x14ac:dyDescent="0.3">
      <c r="A10">
        <v>520863</v>
      </c>
      <c r="B10" s="211" t="s">
        <v>2262</v>
      </c>
      <c r="C10" s="215">
        <v>1</v>
      </c>
      <c r="D10" s="215">
        <v>1</v>
      </c>
      <c r="E10" s="215">
        <v>1</v>
      </c>
      <c r="F10" s="215">
        <v>1</v>
      </c>
      <c r="G10" s="215">
        <v>1</v>
      </c>
      <c r="H10" s="215">
        <v>1</v>
      </c>
      <c r="I10" s="215">
        <v>1</v>
      </c>
      <c r="J10" s="215">
        <v>1</v>
      </c>
      <c r="K10" s="215">
        <v>1</v>
      </c>
      <c r="L10" s="215">
        <v>1</v>
      </c>
      <c r="M10" s="215">
        <v>1</v>
      </c>
    </row>
    <row r="11" spans="1:49" x14ac:dyDescent="0.3">
      <c r="A11">
        <v>520958</v>
      </c>
      <c r="B11" s="211" t="s">
        <v>2262</v>
      </c>
      <c r="C11" s="215">
        <v>1</v>
      </c>
      <c r="D11" s="215">
        <v>1</v>
      </c>
      <c r="E11" s="215">
        <v>1</v>
      </c>
      <c r="F11" s="215">
        <v>1</v>
      </c>
      <c r="G11" s="215">
        <v>1</v>
      </c>
      <c r="H11" s="215">
        <v>1</v>
      </c>
      <c r="I11" s="215">
        <v>1</v>
      </c>
      <c r="J11" s="215">
        <v>1</v>
      </c>
      <c r="K11" s="215">
        <v>1</v>
      </c>
      <c r="L11" s="215">
        <v>1</v>
      </c>
      <c r="M11" s="215">
        <v>1</v>
      </c>
    </row>
    <row r="12" spans="1:49" x14ac:dyDescent="0.3">
      <c r="A12">
        <v>520975</v>
      </c>
      <c r="B12" s="211" t="s">
        <v>2262</v>
      </c>
      <c r="C12" s="215">
        <v>1</v>
      </c>
      <c r="D12" s="215">
        <v>1</v>
      </c>
      <c r="E12" s="215">
        <v>1</v>
      </c>
      <c r="F12" s="215">
        <v>1</v>
      </c>
      <c r="G12" s="215">
        <v>1</v>
      </c>
      <c r="H12" s="215">
        <v>1</v>
      </c>
      <c r="I12" s="215">
        <v>1</v>
      </c>
      <c r="J12" s="215">
        <v>1</v>
      </c>
      <c r="K12" s="215">
        <v>1</v>
      </c>
      <c r="L12" s="215">
        <v>1</v>
      </c>
      <c r="M12" s="215">
        <v>1</v>
      </c>
    </row>
    <row r="13" spans="1:49" x14ac:dyDescent="0.3">
      <c r="A13">
        <v>521003</v>
      </c>
      <c r="B13" s="211" t="s">
        <v>2262</v>
      </c>
      <c r="C13" s="215">
        <v>1</v>
      </c>
      <c r="D13" s="215">
        <v>1</v>
      </c>
      <c r="E13" s="215">
        <v>1</v>
      </c>
      <c r="F13" s="215">
        <v>1</v>
      </c>
      <c r="G13" s="215">
        <v>1</v>
      </c>
      <c r="H13" s="215">
        <v>1</v>
      </c>
      <c r="I13" s="215">
        <v>1</v>
      </c>
      <c r="J13" s="215">
        <v>1</v>
      </c>
      <c r="K13" s="215">
        <v>1</v>
      </c>
      <c r="L13" s="215">
        <v>1</v>
      </c>
      <c r="M13" s="215">
        <v>1</v>
      </c>
    </row>
    <row r="14" spans="1:49" x14ac:dyDescent="0.3">
      <c r="A14">
        <v>521117</v>
      </c>
      <c r="B14" s="211" t="s">
        <v>2262</v>
      </c>
      <c r="C14" s="215">
        <v>1</v>
      </c>
      <c r="D14" s="215">
        <v>1</v>
      </c>
      <c r="E14" s="215">
        <v>1</v>
      </c>
      <c r="F14" s="215">
        <v>1</v>
      </c>
      <c r="G14" s="215">
        <v>1</v>
      </c>
      <c r="H14" s="215">
        <v>1</v>
      </c>
      <c r="I14" s="215">
        <v>1</v>
      </c>
      <c r="J14" s="215">
        <v>1</v>
      </c>
      <c r="K14" s="215">
        <v>1</v>
      </c>
      <c r="L14" s="215">
        <v>1</v>
      </c>
      <c r="M14" s="215">
        <v>1</v>
      </c>
    </row>
    <row r="15" spans="1:49" x14ac:dyDescent="0.3">
      <c r="A15">
        <v>521408</v>
      </c>
      <c r="B15" s="211" t="s">
        <v>2262</v>
      </c>
      <c r="C15" s="215">
        <v>1</v>
      </c>
      <c r="D15" s="215">
        <v>1</v>
      </c>
      <c r="E15" s="215">
        <v>1</v>
      </c>
      <c r="F15" s="215">
        <v>1</v>
      </c>
      <c r="G15" s="215">
        <v>1</v>
      </c>
      <c r="H15" s="215">
        <v>1</v>
      </c>
      <c r="I15" s="215">
        <v>1</v>
      </c>
      <c r="J15" s="215">
        <v>1</v>
      </c>
      <c r="K15" s="215">
        <v>1</v>
      </c>
      <c r="L15" s="215">
        <v>1</v>
      </c>
      <c r="M15" s="215">
        <v>1</v>
      </c>
    </row>
    <row r="16" spans="1:49" x14ac:dyDescent="0.3">
      <c r="A16">
        <v>521437</v>
      </c>
      <c r="B16" s="211" t="s">
        <v>2262</v>
      </c>
      <c r="C16" s="215">
        <v>1</v>
      </c>
      <c r="D16" s="215">
        <v>1</v>
      </c>
      <c r="E16" s="215">
        <v>1</v>
      </c>
      <c r="F16" s="215">
        <v>1</v>
      </c>
      <c r="G16" s="215">
        <v>1</v>
      </c>
      <c r="H16" s="215">
        <v>1</v>
      </c>
      <c r="I16" s="215">
        <v>1</v>
      </c>
      <c r="J16" s="215">
        <v>1</v>
      </c>
      <c r="K16" s="215">
        <v>1</v>
      </c>
      <c r="L16" s="215">
        <v>1</v>
      </c>
      <c r="M16" s="215">
        <v>1</v>
      </c>
    </row>
    <row r="17" spans="1:13" x14ac:dyDescent="0.3">
      <c r="A17">
        <v>521444</v>
      </c>
      <c r="B17" s="211" t="s">
        <v>2262</v>
      </c>
      <c r="C17" s="215">
        <v>1</v>
      </c>
      <c r="D17" s="215">
        <v>1</v>
      </c>
      <c r="E17" s="215">
        <v>1</v>
      </c>
      <c r="F17" s="215">
        <v>1</v>
      </c>
      <c r="G17" s="215">
        <v>1</v>
      </c>
      <c r="H17" s="215">
        <v>1</v>
      </c>
      <c r="I17" s="215">
        <v>1</v>
      </c>
      <c r="J17" s="215">
        <v>1</v>
      </c>
      <c r="K17" s="215">
        <v>1</v>
      </c>
      <c r="L17" s="215">
        <v>1</v>
      </c>
      <c r="M17" s="215">
        <v>1</v>
      </c>
    </row>
    <row r="18" spans="1:13" x14ac:dyDescent="0.3">
      <c r="A18">
        <v>521453</v>
      </c>
      <c r="B18" s="211" t="s">
        <v>2262</v>
      </c>
      <c r="C18" s="215">
        <v>1</v>
      </c>
      <c r="D18" s="215">
        <v>1</v>
      </c>
      <c r="E18" s="215">
        <v>1</v>
      </c>
      <c r="F18" s="215">
        <v>1</v>
      </c>
      <c r="G18" s="215">
        <v>1</v>
      </c>
      <c r="H18" s="215">
        <v>1</v>
      </c>
      <c r="I18" s="215">
        <v>1</v>
      </c>
      <c r="J18" s="215">
        <v>1</v>
      </c>
      <c r="K18" s="215">
        <v>1</v>
      </c>
      <c r="L18" s="215">
        <v>1</v>
      </c>
      <c r="M18" s="215">
        <v>1</v>
      </c>
    </row>
    <row r="19" spans="1:13" x14ac:dyDescent="0.3">
      <c r="A19">
        <v>521456</v>
      </c>
      <c r="B19" s="211" t="s">
        <v>2262</v>
      </c>
      <c r="C19" s="215">
        <v>1</v>
      </c>
      <c r="D19" s="215">
        <v>1</v>
      </c>
      <c r="E19" s="215">
        <v>1</v>
      </c>
      <c r="F19" s="215">
        <v>1</v>
      </c>
      <c r="G19" s="215">
        <v>1</v>
      </c>
      <c r="H19" s="215">
        <v>1</v>
      </c>
      <c r="I19" s="215">
        <v>1</v>
      </c>
      <c r="J19" s="215">
        <v>1</v>
      </c>
      <c r="K19" s="215">
        <v>1</v>
      </c>
      <c r="L19" s="215">
        <v>1</v>
      </c>
      <c r="M19" s="215">
        <v>1</v>
      </c>
    </row>
    <row r="20" spans="1:13" x14ac:dyDescent="0.3">
      <c r="A20">
        <v>521471</v>
      </c>
      <c r="B20" s="211" t="s">
        <v>2262</v>
      </c>
      <c r="C20" s="215">
        <v>1</v>
      </c>
      <c r="D20" s="215">
        <v>1</v>
      </c>
      <c r="E20" s="215">
        <v>1</v>
      </c>
      <c r="F20" s="215">
        <v>1</v>
      </c>
      <c r="G20" s="215">
        <v>1</v>
      </c>
      <c r="H20" s="215">
        <v>1</v>
      </c>
      <c r="I20" s="215">
        <v>1</v>
      </c>
      <c r="J20" s="215">
        <v>1</v>
      </c>
      <c r="K20" s="215">
        <v>1</v>
      </c>
      <c r="L20" s="215">
        <v>1</v>
      </c>
      <c r="M20" s="215">
        <v>1</v>
      </c>
    </row>
    <row r="21" spans="1:13" x14ac:dyDescent="0.3">
      <c r="A21">
        <v>521475</v>
      </c>
      <c r="B21" s="211" t="s">
        <v>2262</v>
      </c>
      <c r="C21" s="215">
        <v>1</v>
      </c>
      <c r="D21" s="215">
        <v>1</v>
      </c>
      <c r="E21" s="215">
        <v>1</v>
      </c>
      <c r="F21" s="215">
        <v>1</v>
      </c>
      <c r="G21" s="215">
        <v>1</v>
      </c>
      <c r="H21" s="215">
        <v>1</v>
      </c>
      <c r="I21" s="215">
        <v>1</v>
      </c>
      <c r="J21" s="215">
        <v>1</v>
      </c>
      <c r="K21" s="215">
        <v>1</v>
      </c>
      <c r="L21" s="215">
        <v>1</v>
      </c>
      <c r="M21" s="215">
        <v>1</v>
      </c>
    </row>
    <row r="22" spans="1:13" x14ac:dyDescent="0.3">
      <c r="A22">
        <v>521488</v>
      </c>
      <c r="B22" s="211" t="s">
        <v>2262</v>
      </c>
      <c r="C22" s="215">
        <v>1</v>
      </c>
      <c r="D22" s="215">
        <v>1</v>
      </c>
      <c r="E22" s="215">
        <v>1</v>
      </c>
      <c r="F22" s="215">
        <v>1</v>
      </c>
      <c r="G22" s="215">
        <v>1</v>
      </c>
      <c r="H22" s="215">
        <v>1</v>
      </c>
      <c r="I22" s="215">
        <v>1</v>
      </c>
      <c r="J22" s="215">
        <v>1</v>
      </c>
      <c r="K22" s="215">
        <v>1</v>
      </c>
      <c r="L22" s="215">
        <v>1</v>
      </c>
      <c r="M22" s="215">
        <v>1</v>
      </c>
    </row>
    <row r="23" spans="1:13" x14ac:dyDescent="0.3">
      <c r="A23">
        <v>521489</v>
      </c>
      <c r="B23" s="211" t="s">
        <v>2262</v>
      </c>
      <c r="C23" s="215">
        <v>1</v>
      </c>
      <c r="D23" s="215">
        <v>1</v>
      </c>
      <c r="E23" s="215">
        <v>1</v>
      </c>
      <c r="F23" s="215">
        <v>1</v>
      </c>
      <c r="G23" s="215">
        <v>1</v>
      </c>
      <c r="H23" s="215">
        <v>1</v>
      </c>
      <c r="I23" s="215">
        <v>1</v>
      </c>
      <c r="J23" s="215">
        <v>1</v>
      </c>
      <c r="K23" s="215">
        <v>1</v>
      </c>
      <c r="L23" s="215">
        <v>1</v>
      </c>
      <c r="M23" s="215">
        <v>1</v>
      </c>
    </row>
    <row r="24" spans="1:13" x14ac:dyDescent="0.3">
      <c r="A24">
        <v>521505</v>
      </c>
      <c r="B24" s="211" t="s">
        <v>2262</v>
      </c>
      <c r="C24" s="215">
        <v>1</v>
      </c>
      <c r="D24" s="215">
        <v>1</v>
      </c>
      <c r="E24" s="215">
        <v>1</v>
      </c>
      <c r="F24" s="215">
        <v>1</v>
      </c>
      <c r="G24" s="215">
        <v>1</v>
      </c>
      <c r="H24" s="215">
        <v>1</v>
      </c>
      <c r="I24" s="215">
        <v>1</v>
      </c>
      <c r="J24" s="215">
        <v>1</v>
      </c>
      <c r="K24" s="215">
        <v>1</v>
      </c>
      <c r="L24" s="215">
        <v>1</v>
      </c>
      <c r="M24" s="215">
        <v>1</v>
      </c>
    </row>
    <row r="25" spans="1:13" x14ac:dyDescent="0.3">
      <c r="A25">
        <v>521507</v>
      </c>
      <c r="B25" s="211" t="s">
        <v>2262</v>
      </c>
      <c r="C25" s="215">
        <v>1</v>
      </c>
      <c r="D25" s="215">
        <v>1</v>
      </c>
      <c r="E25" s="215">
        <v>1</v>
      </c>
      <c r="F25" s="215">
        <v>1</v>
      </c>
      <c r="G25" s="215">
        <v>1</v>
      </c>
      <c r="H25" s="215">
        <v>1</v>
      </c>
      <c r="I25" s="215">
        <v>1</v>
      </c>
      <c r="J25" s="215">
        <v>1</v>
      </c>
      <c r="K25" s="215">
        <v>1</v>
      </c>
      <c r="L25" s="215">
        <v>1</v>
      </c>
      <c r="M25" s="215">
        <v>1</v>
      </c>
    </row>
    <row r="26" spans="1:13" x14ac:dyDescent="0.3">
      <c r="A26">
        <v>521514</v>
      </c>
      <c r="B26" s="211" t="s">
        <v>2262</v>
      </c>
      <c r="C26" s="215">
        <v>1</v>
      </c>
      <c r="D26" s="215">
        <v>1</v>
      </c>
      <c r="E26" s="215">
        <v>1</v>
      </c>
      <c r="F26" s="215">
        <v>1</v>
      </c>
      <c r="G26" s="215">
        <v>1</v>
      </c>
      <c r="H26" s="215">
        <v>1</v>
      </c>
      <c r="I26" s="215">
        <v>1</v>
      </c>
      <c r="J26" s="215">
        <v>1</v>
      </c>
      <c r="K26" s="215">
        <v>1</v>
      </c>
      <c r="L26" s="215">
        <v>1</v>
      </c>
      <c r="M26" s="215">
        <v>1</v>
      </c>
    </row>
    <row r="27" spans="1:13" x14ac:dyDescent="0.3">
      <c r="A27">
        <v>521523</v>
      </c>
      <c r="B27" s="211" t="s">
        <v>2262</v>
      </c>
      <c r="C27" s="215">
        <v>1</v>
      </c>
      <c r="D27" s="215">
        <v>1</v>
      </c>
      <c r="E27" s="215">
        <v>1</v>
      </c>
      <c r="F27" s="215">
        <v>1</v>
      </c>
      <c r="G27" s="215">
        <v>1</v>
      </c>
      <c r="H27" s="215">
        <v>1</v>
      </c>
      <c r="I27" s="215">
        <v>1</v>
      </c>
      <c r="J27" s="215">
        <v>1</v>
      </c>
      <c r="K27" s="215">
        <v>1</v>
      </c>
      <c r="L27" s="215">
        <v>1</v>
      </c>
      <c r="M27" s="215">
        <v>1</v>
      </c>
    </row>
    <row r="28" spans="1:13" x14ac:dyDescent="0.3">
      <c r="A28">
        <v>521525</v>
      </c>
      <c r="B28" s="211" t="s">
        <v>2262</v>
      </c>
      <c r="C28" s="215">
        <v>1</v>
      </c>
      <c r="D28" s="215">
        <v>1</v>
      </c>
      <c r="E28" s="215">
        <v>1</v>
      </c>
      <c r="F28" s="215">
        <v>1</v>
      </c>
      <c r="G28" s="215">
        <v>1</v>
      </c>
      <c r="H28" s="215">
        <v>1</v>
      </c>
      <c r="I28" s="215">
        <v>1</v>
      </c>
      <c r="J28" s="215">
        <v>1</v>
      </c>
      <c r="K28" s="215">
        <v>1</v>
      </c>
      <c r="L28" s="215">
        <v>1</v>
      </c>
      <c r="M28" s="215">
        <v>1</v>
      </c>
    </row>
    <row r="29" spans="1:13" x14ac:dyDescent="0.3">
      <c r="A29">
        <v>521530</v>
      </c>
      <c r="B29" s="211" t="s">
        <v>2262</v>
      </c>
      <c r="C29" s="215">
        <v>1</v>
      </c>
      <c r="D29" s="215">
        <v>1</v>
      </c>
      <c r="E29" s="215">
        <v>1</v>
      </c>
      <c r="F29" s="215">
        <v>1</v>
      </c>
      <c r="G29" s="215">
        <v>1</v>
      </c>
      <c r="H29" s="215">
        <v>1</v>
      </c>
      <c r="I29" s="215">
        <v>1</v>
      </c>
      <c r="J29" s="215">
        <v>1</v>
      </c>
      <c r="K29" s="215">
        <v>1</v>
      </c>
      <c r="L29" s="215">
        <v>1</v>
      </c>
      <c r="M29" s="215">
        <v>1</v>
      </c>
    </row>
    <row r="30" spans="1:13" x14ac:dyDescent="0.3">
      <c r="A30">
        <v>521538</v>
      </c>
      <c r="B30" s="211" t="s">
        <v>2262</v>
      </c>
      <c r="C30" s="215">
        <v>1</v>
      </c>
      <c r="D30" s="215">
        <v>1</v>
      </c>
      <c r="E30" s="215">
        <v>1</v>
      </c>
      <c r="F30" s="215">
        <v>1</v>
      </c>
      <c r="G30" s="215">
        <v>1</v>
      </c>
      <c r="H30" s="215">
        <v>1</v>
      </c>
      <c r="I30" s="215">
        <v>1</v>
      </c>
      <c r="J30" s="215">
        <v>1</v>
      </c>
      <c r="K30" s="215">
        <v>1</v>
      </c>
      <c r="L30" s="215">
        <v>1</v>
      </c>
      <c r="M30" s="215">
        <v>1</v>
      </c>
    </row>
    <row r="31" spans="1:13" x14ac:dyDescent="0.3">
      <c r="A31">
        <v>521539</v>
      </c>
      <c r="B31" s="211" t="s">
        <v>2262</v>
      </c>
      <c r="C31" s="215">
        <v>1</v>
      </c>
      <c r="D31" s="215">
        <v>1</v>
      </c>
      <c r="E31" s="215">
        <v>1</v>
      </c>
      <c r="F31" s="215">
        <v>1</v>
      </c>
      <c r="G31" s="215">
        <v>1</v>
      </c>
      <c r="H31" s="215">
        <v>1</v>
      </c>
      <c r="I31" s="215">
        <v>1</v>
      </c>
      <c r="J31" s="215">
        <v>1</v>
      </c>
      <c r="K31" s="215">
        <v>1</v>
      </c>
      <c r="L31" s="215">
        <v>1</v>
      </c>
      <c r="M31" s="215">
        <v>1</v>
      </c>
    </row>
    <row r="32" spans="1:13" x14ac:dyDescent="0.3">
      <c r="A32">
        <v>521544</v>
      </c>
      <c r="B32" s="211" t="s">
        <v>2262</v>
      </c>
      <c r="C32" s="215">
        <v>1</v>
      </c>
      <c r="D32" s="215">
        <v>1</v>
      </c>
      <c r="E32" s="215">
        <v>1</v>
      </c>
      <c r="F32" s="215">
        <v>1</v>
      </c>
      <c r="G32" s="215">
        <v>1</v>
      </c>
      <c r="H32" s="215">
        <v>1</v>
      </c>
      <c r="I32" s="215">
        <v>1</v>
      </c>
      <c r="J32" s="215">
        <v>1</v>
      </c>
      <c r="K32" s="215">
        <v>1</v>
      </c>
      <c r="L32" s="215">
        <v>1</v>
      </c>
      <c r="M32" s="215">
        <v>1</v>
      </c>
    </row>
    <row r="33" spans="1:13" x14ac:dyDescent="0.3">
      <c r="A33">
        <v>521550</v>
      </c>
      <c r="B33" s="211" t="s">
        <v>2262</v>
      </c>
      <c r="C33" s="215">
        <v>1</v>
      </c>
      <c r="D33" s="215">
        <v>1</v>
      </c>
      <c r="E33" s="215">
        <v>1</v>
      </c>
      <c r="F33" s="215">
        <v>1</v>
      </c>
      <c r="G33" s="215">
        <v>1</v>
      </c>
      <c r="H33" s="215">
        <v>1</v>
      </c>
      <c r="I33" s="215">
        <v>1</v>
      </c>
      <c r="J33" s="215">
        <v>1</v>
      </c>
      <c r="K33" s="215">
        <v>1</v>
      </c>
      <c r="L33" s="215">
        <v>1</v>
      </c>
      <c r="M33" s="215">
        <v>1</v>
      </c>
    </row>
    <row r="34" spans="1:13" x14ac:dyDescent="0.3">
      <c r="A34">
        <v>521556</v>
      </c>
      <c r="B34" s="211" t="s">
        <v>2262</v>
      </c>
      <c r="C34" s="215">
        <v>1</v>
      </c>
      <c r="D34" s="215">
        <v>1</v>
      </c>
      <c r="E34" s="215">
        <v>1</v>
      </c>
      <c r="F34" s="215">
        <v>1</v>
      </c>
      <c r="G34" s="215">
        <v>1</v>
      </c>
      <c r="H34" s="215">
        <v>1</v>
      </c>
      <c r="I34" s="215">
        <v>1</v>
      </c>
      <c r="J34" s="215">
        <v>1</v>
      </c>
      <c r="K34" s="215">
        <v>1</v>
      </c>
      <c r="L34" s="215">
        <v>1</v>
      </c>
      <c r="M34" s="215">
        <v>1</v>
      </c>
    </row>
    <row r="35" spans="1:13" x14ac:dyDescent="0.3">
      <c r="A35">
        <v>521560</v>
      </c>
      <c r="B35" s="211" t="s">
        <v>2262</v>
      </c>
      <c r="C35" s="215">
        <v>1</v>
      </c>
      <c r="D35" s="215">
        <v>1</v>
      </c>
      <c r="E35" s="215">
        <v>1</v>
      </c>
      <c r="F35" s="215">
        <v>1</v>
      </c>
      <c r="G35" s="215">
        <v>1</v>
      </c>
      <c r="H35" s="215">
        <v>1</v>
      </c>
      <c r="I35" s="215">
        <v>1</v>
      </c>
      <c r="J35" s="215">
        <v>1</v>
      </c>
      <c r="K35" s="215">
        <v>1</v>
      </c>
      <c r="L35" s="215">
        <v>1</v>
      </c>
      <c r="M35" s="215">
        <v>1</v>
      </c>
    </row>
    <row r="36" spans="1:13" x14ac:dyDescent="0.3">
      <c r="A36">
        <v>521561</v>
      </c>
      <c r="B36" s="211" t="s">
        <v>2262</v>
      </c>
      <c r="C36" s="215">
        <v>1</v>
      </c>
      <c r="D36" s="215">
        <v>1</v>
      </c>
      <c r="E36" s="215">
        <v>1</v>
      </c>
      <c r="F36" s="215">
        <v>1</v>
      </c>
      <c r="G36" s="215">
        <v>1</v>
      </c>
      <c r="H36" s="215">
        <v>1</v>
      </c>
      <c r="I36" s="215">
        <v>1</v>
      </c>
      <c r="J36" s="215">
        <v>1</v>
      </c>
      <c r="K36" s="215">
        <v>1</v>
      </c>
      <c r="L36" s="215">
        <v>1</v>
      </c>
      <c r="M36" s="215">
        <v>1</v>
      </c>
    </row>
    <row r="37" spans="1:13" x14ac:dyDescent="0.3">
      <c r="A37">
        <v>521564</v>
      </c>
      <c r="B37" s="211" t="s">
        <v>2262</v>
      </c>
      <c r="C37" s="215">
        <v>1</v>
      </c>
      <c r="D37" s="215">
        <v>1</v>
      </c>
      <c r="E37" s="215">
        <v>1</v>
      </c>
      <c r="F37" s="215">
        <v>1</v>
      </c>
      <c r="G37" s="215">
        <v>1</v>
      </c>
      <c r="H37" s="215">
        <v>1</v>
      </c>
      <c r="I37" s="215">
        <v>1</v>
      </c>
      <c r="J37" s="215">
        <v>1</v>
      </c>
      <c r="K37" s="215">
        <v>1</v>
      </c>
      <c r="L37" s="215">
        <v>1</v>
      </c>
      <c r="M37" s="215">
        <v>1</v>
      </c>
    </row>
    <row r="38" spans="1:13" x14ac:dyDescent="0.3">
      <c r="A38">
        <v>521575</v>
      </c>
      <c r="B38" s="211" t="s">
        <v>2262</v>
      </c>
      <c r="C38" s="215">
        <v>1</v>
      </c>
      <c r="D38" s="215">
        <v>1</v>
      </c>
      <c r="E38" s="215">
        <v>1</v>
      </c>
      <c r="F38" s="215">
        <v>1</v>
      </c>
      <c r="G38" s="215">
        <v>1</v>
      </c>
      <c r="H38" s="215">
        <v>1</v>
      </c>
      <c r="I38" s="215">
        <v>1</v>
      </c>
      <c r="J38" s="215">
        <v>1</v>
      </c>
      <c r="K38" s="215">
        <v>1</v>
      </c>
      <c r="L38" s="215">
        <v>1</v>
      </c>
      <c r="M38" s="215">
        <v>1</v>
      </c>
    </row>
    <row r="39" spans="1:13" x14ac:dyDescent="0.3">
      <c r="A39">
        <v>521580</v>
      </c>
      <c r="B39" s="211" t="s">
        <v>2262</v>
      </c>
      <c r="C39" s="215">
        <v>1</v>
      </c>
      <c r="D39" s="215">
        <v>1</v>
      </c>
      <c r="E39" s="215">
        <v>1</v>
      </c>
      <c r="F39" s="215">
        <v>1</v>
      </c>
      <c r="G39" s="215">
        <v>1</v>
      </c>
      <c r="H39" s="215">
        <v>1</v>
      </c>
      <c r="I39" s="215">
        <v>1</v>
      </c>
      <c r="J39" s="215">
        <v>1</v>
      </c>
      <c r="K39" s="215">
        <v>1</v>
      </c>
      <c r="L39" s="215">
        <v>1</v>
      </c>
      <c r="M39" s="215">
        <v>1</v>
      </c>
    </row>
    <row r="40" spans="1:13" x14ac:dyDescent="0.3">
      <c r="A40">
        <v>521597</v>
      </c>
      <c r="B40" s="211" t="s">
        <v>2262</v>
      </c>
      <c r="C40" s="215">
        <v>1</v>
      </c>
      <c r="D40" s="215">
        <v>1</v>
      </c>
      <c r="E40" s="215">
        <v>1</v>
      </c>
      <c r="F40" s="215">
        <v>1</v>
      </c>
      <c r="G40" s="215">
        <v>1</v>
      </c>
      <c r="H40" s="215">
        <v>1</v>
      </c>
      <c r="I40" s="215">
        <v>1</v>
      </c>
      <c r="J40" s="215">
        <v>1</v>
      </c>
      <c r="K40" s="215">
        <v>1</v>
      </c>
      <c r="L40" s="215">
        <v>1</v>
      </c>
      <c r="M40" s="215">
        <v>1</v>
      </c>
    </row>
    <row r="41" spans="1:13" x14ac:dyDescent="0.3">
      <c r="A41">
        <v>521617</v>
      </c>
      <c r="B41" s="211" t="s">
        <v>2262</v>
      </c>
      <c r="C41" s="215">
        <v>1</v>
      </c>
      <c r="D41" s="215">
        <v>1</v>
      </c>
      <c r="E41" s="215">
        <v>1</v>
      </c>
      <c r="F41" s="215">
        <v>1</v>
      </c>
      <c r="G41" s="215">
        <v>1</v>
      </c>
      <c r="H41" s="215">
        <v>1</v>
      </c>
      <c r="I41" s="215">
        <v>1</v>
      </c>
      <c r="J41" s="215">
        <v>1</v>
      </c>
      <c r="K41" s="215">
        <v>1</v>
      </c>
      <c r="L41" s="215">
        <v>1</v>
      </c>
      <c r="M41" s="215">
        <v>1</v>
      </c>
    </row>
    <row r="42" spans="1:13" x14ac:dyDescent="0.3">
      <c r="A42">
        <v>521629</v>
      </c>
      <c r="B42" s="211" t="s">
        <v>2262</v>
      </c>
      <c r="C42" s="215">
        <v>1</v>
      </c>
      <c r="D42" s="215">
        <v>1</v>
      </c>
      <c r="E42" s="215">
        <v>1</v>
      </c>
      <c r="F42" s="215">
        <v>1</v>
      </c>
      <c r="G42" s="215">
        <v>1</v>
      </c>
      <c r="H42" s="215">
        <v>1</v>
      </c>
      <c r="I42" s="215">
        <v>1</v>
      </c>
      <c r="J42" s="215">
        <v>1</v>
      </c>
      <c r="K42" s="215">
        <v>1</v>
      </c>
      <c r="L42" s="215">
        <v>1</v>
      </c>
      <c r="M42" s="215">
        <v>1</v>
      </c>
    </row>
    <row r="43" spans="1:13" x14ac:dyDescent="0.3">
      <c r="A43">
        <v>521649</v>
      </c>
      <c r="B43" s="211" t="s">
        <v>2262</v>
      </c>
      <c r="C43" s="215">
        <v>1</v>
      </c>
      <c r="D43" s="215">
        <v>1</v>
      </c>
      <c r="E43" s="215">
        <v>1</v>
      </c>
      <c r="F43" s="215">
        <v>1</v>
      </c>
      <c r="G43" s="215">
        <v>1</v>
      </c>
      <c r="H43" s="215">
        <v>1</v>
      </c>
      <c r="I43" s="215">
        <v>1</v>
      </c>
      <c r="J43" s="215">
        <v>1</v>
      </c>
      <c r="K43" s="215">
        <v>1</v>
      </c>
      <c r="L43" s="215">
        <v>1</v>
      </c>
      <c r="M43" s="215">
        <v>1</v>
      </c>
    </row>
    <row r="44" spans="1:13" x14ac:dyDescent="0.3">
      <c r="A44">
        <v>521652</v>
      </c>
      <c r="B44" s="211" t="s">
        <v>2262</v>
      </c>
      <c r="C44" s="215">
        <v>1</v>
      </c>
      <c r="D44" s="215">
        <v>1</v>
      </c>
      <c r="E44" s="215">
        <v>1</v>
      </c>
      <c r="F44" s="215">
        <v>1</v>
      </c>
      <c r="G44" s="215">
        <v>1</v>
      </c>
      <c r="H44" s="215">
        <v>1</v>
      </c>
      <c r="I44" s="215">
        <v>1</v>
      </c>
      <c r="J44" s="215">
        <v>1</v>
      </c>
      <c r="K44" s="215">
        <v>1</v>
      </c>
      <c r="L44" s="215">
        <v>1</v>
      </c>
      <c r="M44" s="215">
        <v>1</v>
      </c>
    </row>
    <row r="45" spans="1:13" x14ac:dyDescent="0.3">
      <c r="A45">
        <v>521657</v>
      </c>
      <c r="B45" s="211" t="s">
        <v>2262</v>
      </c>
      <c r="C45" s="215">
        <v>1</v>
      </c>
      <c r="D45" s="215">
        <v>1</v>
      </c>
      <c r="E45" s="215">
        <v>1</v>
      </c>
      <c r="F45" s="215">
        <v>1</v>
      </c>
      <c r="G45" s="215">
        <v>1</v>
      </c>
      <c r="H45" s="215">
        <v>1</v>
      </c>
      <c r="I45" s="215">
        <v>1</v>
      </c>
      <c r="J45" s="215">
        <v>1</v>
      </c>
      <c r="K45" s="215">
        <v>1</v>
      </c>
      <c r="L45" s="215">
        <v>1</v>
      </c>
      <c r="M45" s="215">
        <v>1</v>
      </c>
    </row>
    <row r="46" spans="1:13" x14ac:dyDescent="0.3">
      <c r="A46">
        <v>521663</v>
      </c>
      <c r="B46" s="211" t="s">
        <v>2262</v>
      </c>
      <c r="C46" s="215">
        <v>1</v>
      </c>
      <c r="D46" s="215">
        <v>1</v>
      </c>
      <c r="E46" s="215">
        <v>1</v>
      </c>
      <c r="F46" s="215">
        <v>1</v>
      </c>
      <c r="G46" s="215">
        <v>1</v>
      </c>
      <c r="H46" s="215">
        <v>1</v>
      </c>
      <c r="I46" s="215">
        <v>1</v>
      </c>
      <c r="J46" s="215">
        <v>1</v>
      </c>
      <c r="K46" s="215">
        <v>1</v>
      </c>
      <c r="L46" s="215">
        <v>1</v>
      </c>
      <c r="M46" s="215">
        <v>1</v>
      </c>
    </row>
    <row r="47" spans="1:13" x14ac:dyDescent="0.3">
      <c r="A47">
        <v>521670</v>
      </c>
      <c r="B47" s="211" t="s">
        <v>2262</v>
      </c>
      <c r="C47" s="215">
        <v>1</v>
      </c>
      <c r="D47" s="215">
        <v>1</v>
      </c>
      <c r="E47" s="215">
        <v>1</v>
      </c>
      <c r="F47" s="215">
        <v>1</v>
      </c>
      <c r="G47" s="215">
        <v>1</v>
      </c>
      <c r="H47" s="215">
        <v>1</v>
      </c>
      <c r="I47" s="215">
        <v>1</v>
      </c>
      <c r="J47" s="215">
        <v>1</v>
      </c>
      <c r="K47" s="215">
        <v>1</v>
      </c>
      <c r="L47" s="215">
        <v>1</v>
      </c>
      <c r="M47" s="215">
        <v>1</v>
      </c>
    </row>
    <row r="48" spans="1:13" x14ac:dyDescent="0.3">
      <c r="A48">
        <v>521673</v>
      </c>
      <c r="B48" s="211" t="s">
        <v>2262</v>
      </c>
      <c r="C48" s="215">
        <v>1</v>
      </c>
      <c r="D48" s="215">
        <v>1</v>
      </c>
      <c r="E48" s="215">
        <v>1</v>
      </c>
      <c r="F48" s="215">
        <v>1</v>
      </c>
      <c r="G48" s="215">
        <v>1</v>
      </c>
      <c r="H48" s="215">
        <v>1</v>
      </c>
      <c r="I48" s="215">
        <v>1</v>
      </c>
      <c r="J48" s="215">
        <v>1</v>
      </c>
      <c r="K48" s="215">
        <v>1</v>
      </c>
      <c r="L48" s="215">
        <v>1</v>
      </c>
      <c r="M48" s="215">
        <v>1</v>
      </c>
    </row>
    <row r="49" spans="1:13" x14ac:dyDescent="0.3">
      <c r="A49">
        <v>521677</v>
      </c>
      <c r="B49" s="211" t="s">
        <v>2262</v>
      </c>
      <c r="C49" s="215">
        <v>1</v>
      </c>
      <c r="D49" s="215">
        <v>1</v>
      </c>
      <c r="E49" s="215">
        <v>1</v>
      </c>
      <c r="F49" s="215">
        <v>1</v>
      </c>
      <c r="G49" s="215">
        <v>1</v>
      </c>
      <c r="H49" s="215">
        <v>1</v>
      </c>
      <c r="I49" s="215">
        <v>1</v>
      </c>
      <c r="J49" s="215">
        <v>1</v>
      </c>
      <c r="K49" s="215">
        <v>1</v>
      </c>
      <c r="L49" s="215">
        <v>1</v>
      </c>
      <c r="M49" s="215">
        <v>1</v>
      </c>
    </row>
    <row r="50" spans="1:13" x14ac:dyDescent="0.3">
      <c r="A50">
        <v>521688</v>
      </c>
      <c r="B50" s="211" t="s">
        <v>2262</v>
      </c>
      <c r="C50" s="215">
        <v>1</v>
      </c>
      <c r="D50" s="215">
        <v>1</v>
      </c>
      <c r="E50" s="215">
        <v>1</v>
      </c>
      <c r="F50" s="215">
        <v>1</v>
      </c>
      <c r="G50" s="215">
        <v>1</v>
      </c>
      <c r="H50" s="215">
        <v>1</v>
      </c>
      <c r="I50" s="215">
        <v>1</v>
      </c>
      <c r="J50" s="215">
        <v>1</v>
      </c>
      <c r="K50" s="215">
        <v>1</v>
      </c>
      <c r="L50" s="215">
        <v>1</v>
      </c>
      <c r="M50" s="215">
        <v>1</v>
      </c>
    </row>
    <row r="51" spans="1:13" x14ac:dyDescent="0.3">
      <c r="A51">
        <v>521693</v>
      </c>
      <c r="B51" s="211" t="s">
        <v>2262</v>
      </c>
      <c r="C51" s="215">
        <v>1</v>
      </c>
      <c r="D51" s="215">
        <v>1</v>
      </c>
      <c r="E51" s="215">
        <v>1</v>
      </c>
      <c r="F51" s="215">
        <v>1</v>
      </c>
      <c r="G51" s="215">
        <v>1</v>
      </c>
      <c r="H51" s="215">
        <v>1</v>
      </c>
      <c r="I51" s="215">
        <v>1</v>
      </c>
      <c r="J51" s="215">
        <v>1</v>
      </c>
      <c r="K51" s="215">
        <v>1</v>
      </c>
      <c r="L51" s="215">
        <v>1</v>
      </c>
      <c r="M51" s="215">
        <v>1</v>
      </c>
    </row>
    <row r="52" spans="1:13" x14ac:dyDescent="0.3">
      <c r="A52">
        <v>521696</v>
      </c>
      <c r="B52" s="211" t="s">
        <v>2262</v>
      </c>
      <c r="C52" s="215">
        <v>1</v>
      </c>
      <c r="D52" s="215">
        <v>1</v>
      </c>
      <c r="E52" s="215">
        <v>1</v>
      </c>
      <c r="F52" s="215">
        <v>1</v>
      </c>
      <c r="G52" s="215">
        <v>1</v>
      </c>
      <c r="H52" s="215">
        <v>1</v>
      </c>
      <c r="I52" s="215">
        <v>1</v>
      </c>
      <c r="J52" s="215">
        <v>1</v>
      </c>
      <c r="K52" s="215">
        <v>1</v>
      </c>
      <c r="L52" s="215">
        <v>1</v>
      </c>
      <c r="M52" s="215">
        <v>1</v>
      </c>
    </row>
    <row r="53" spans="1:13" x14ac:dyDescent="0.3">
      <c r="A53">
        <v>521697</v>
      </c>
      <c r="B53" s="211" t="s">
        <v>2262</v>
      </c>
      <c r="C53" s="215">
        <v>1</v>
      </c>
      <c r="D53" s="215">
        <v>1</v>
      </c>
      <c r="E53" s="215">
        <v>1</v>
      </c>
      <c r="F53" s="215">
        <v>1</v>
      </c>
      <c r="G53" s="215">
        <v>1</v>
      </c>
      <c r="H53" s="215">
        <v>1</v>
      </c>
      <c r="I53" s="215">
        <v>1</v>
      </c>
      <c r="J53" s="215">
        <v>1</v>
      </c>
      <c r="K53" s="215">
        <v>1</v>
      </c>
      <c r="L53" s="215">
        <v>1</v>
      </c>
      <c r="M53" s="215">
        <v>1</v>
      </c>
    </row>
    <row r="54" spans="1:13" x14ac:dyDescent="0.3">
      <c r="A54">
        <v>521702</v>
      </c>
      <c r="B54" s="211" t="s">
        <v>2262</v>
      </c>
      <c r="C54" s="215">
        <v>1</v>
      </c>
      <c r="D54" s="215">
        <v>1</v>
      </c>
      <c r="E54" s="215">
        <v>1</v>
      </c>
      <c r="F54" s="215">
        <v>1</v>
      </c>
      <c r="G54" s="215">
        <v>1</v>
      </c>
      <c r="H54" s="215">
        <v>1</v>
      </c>
      <c r="I54" s="215">
        <v>1</v>
      </c>
      <c r="J54" s="215">
        <v>1</v>
      </c>
      <c r="K54" s="215">
        <v>1</v>
      </c>
      <c r="L54" s="215">
        <v>1</v>
      </c>
      <c r="M54" s="215">
        <v>1</v>
      </c>
    </row>
    <row r="55" spans="1:13" x14ac:dyDescent="0.3">
      <c r="A55">
        <v>521715</v>
      </c>
      <c r="B55" s="211" t="s">
        <v>2262</v>
      </c>
      <c r="C55" s="215">
        <v>1</v>
      </c>
      <c r="D55" s="215">
        <v>1</v>
      </c>
      <c r="E55" s="215">
        <v>1</v>
      </c>
      <c r="F55" s="215">
        <v>1</v>
      </c>
      <c r="G55" s="215">
        <v>1</v>
      </c>
      <c r="H55" s="215">
        <v>1</v>
      </c>
      <c r="I55" s="215">
        <v>1</v>
      </c>
      <c r="J55" s="215">
        <v>1</v>
      </c>
      <c r="K55" s="215">
        <v>1</v>
      </c>
      <c r="L55" s="215">
        <v>1</v>
      </c>
      <c r="M55" s="215">
        <v>1</v>
      </c>
    </row>
    <row r="56" spans="1:13" x14ac:dyDescent="0.3">
      <c r="A56">
        <v>521723</v>
      </c>
      <c r="B56" s="211" t="s">
        <v>2262</v>
      </c>
      <c r="C56" s="215">
        <v>1</v>
      </c>
      <c r="D56" s="215">
        <v>1</v>
      </c>
      <c r="E56" s="215">
        <v>1</v>
      </c>
      <c r="F56" s="215">
        <v>1</v>
      </c>
      <c r="G56" s="215">
        <v>1</v>
      </c>
      <c r="H56" s="215">
        <v>1</v>
      </c>
      <c r="I56" s="215">
        <v>1</v>
      </c>
      <c r="J56" s="215">
        <v>1</v>
      </c>
      <c r="K56" s="215">
        <v>1</v>
      </c>
      <c r="L56" s="215">
        <v>1</v>
      </c>
      <c r="M56" s="215">
        <v>1</v>
      </c>
    </row>
    <row r="57" spans="1:13" x14ac:dyDescent="0.3">
      <c r="A57">
        <v>521725</v>
      </c>
      <c r="B57" s="211" t="s">
        <v>2262</v>
      </c>
      <c r="C57" s="215">
        <v>1</v>
      </c>
      <c r="D57" s="215">
        <v>1</v>
      </c>
      <c r="E57" s="215">
        <v>1</v>
      </c>
      <c r="F57" s="215">
        <v>1</v>
      </c>
      <c r="G57" s="215">
        <v>1</v>
      </c>
      <c r="H57" s="215">
        <v>1</v>
      </c>
      <c r="I57" s="215">
        <v>1</v>
      </c>
      <c r="J57" s="215">
        <v>1</v>
      </c>
      <c r="K57" s="215">
        <v>1</v>
      </c>
      <c r="L57" s="215">
        <v>1</v>
      </c>
      <c r="M57" s="215">
        <v>1</v>
      </c>
    </row>
    <row r="58" spans="1:13" x14ac:dyDescent="0.3">
      <c r="A58">
        <v>521731</v>
      </c>
      <c r="B58" s="211" t="s">
        <v>2262</v>
      </c>
      <c r="C58" s="215">
        <v>1</v>
      </c>
      <c r="D58" s="215">
        <v>1</v>
      </c>
      <c r="E58" s="215">
        <v>1</v>
      </c>
      <c r="F58" s="215">
        <v>1</v>
      </c>
      <c r="G58" s="215">
        <v>1</v>
      </c>
      <c r="H58" s="215">
        <v>1</v>
      </c>
      <c r="I58" s="215">
        <v>1</v>
      </c>
      <c r="J58" s="215">
        <v>1</v>
      </c>
      <c r="K58" s="215">
        <v>1</v>
      </c>
      <c r="L58" s="215">
        <v>1</v>
      </c>
      <c r="M58" s="215">
        <v>1</v>
      </c>
    </row>
    <row r="59" spans="1:13" x14ac:dyDescent="0.3">
      <c r="A59">
        <v>521748</v>
      </c>
      <c r="B59" s="211" t="s">
        <v>2262</v>
      </c>
      <c r="C59" s="215">
        <v>1</v>
      </c>
      <c r="D59" s="215">
        <v>1</v>
      </c>
      <c r="E59" s="215">
        <v>1</v>
      </c>
      <c r="F59" s="215">
        <v>1</v>
      </c>
      <c r="G59" s="215">
        <v>1</v>
      </c>
      <c r="H59" s="215">
        <v>1</v>
      </c>
      <c r="I59" s="215">
        <v>1</v>
      </c>
      <c r="J59" s="215">
        <v>1</v>
      </c>
      <c r="K59" s="215">
        <v>1</v>
      </c>
      <c r="L59" s="215">
        <v>1</v>
      </c>
      <c r="M59" s="215">
        <v>1</v>
      </c>
    </row>
    <row r="60" spans="1:13" x14ac:dyDescent="0.3">
      <c r="A60">
        <v>521755</v>
      </c>
      <c r="B60" s="211" t="s">
        <v>2262</v>
      </c>
      <c r="C60" s="215">
        <v>1</v>
      </c>
      <c r="D60" s="215">
        <v>1</v>
      </c>
      <c r="E60" s="215">
        <v>1</v>
      </c>
      <c r="F60" s="215">
        <v>1</v>
      </c>
      <c r="G60" s="215">
        <v>1</v>
      </c>
      <c r="H60" s="215">
        <v>1</v>
      </c>
      <c r="I60" s="215">
        <v>1</v>
      </c>
      <c r="J60" s="215">
        <v>1</v>
      </c>
      <c r="K60" s="215">
        <v>1</v>
      </c>
      <c r="L60" s="215">
        <v>1</v>
      </c>
      <c r="M60" s="215">
        <v>1</v>
      </c>
    </row>
    <row r="61" spans="1:13" x14ac:dyDescent="0.3">
      <c r="A61">
        <v>521767</v>
      </c>
      <c r="B61" s="211" t="s">
        <v>2262</v>
      </c>
      <c r="C61" s="215">
        <v>1</v>
      </c>
      <c r="D61" s="215">
        <v>1</v>
      </c>
      <c r="E61" s="215">
        <v>1</v>
      </c>
      <c r="F61" s="215">
        <v>1</v>
      </c>
      <c r="G61" s="215">
        <v>1</v>
      </c>
      <c r="H61" s="215">
        <v>1</v>
      </c>
      <c r="I61" s="215">
        <v>1</v>
      </c>
      <c r="J61" s="215">
        <v>1</v>
      </c>
      <c r="K61" s="215">
        <v>1</v>
      </c>
      <c r="L61" s="215">
        <v>1</v>
      </c>
      <c r="M61" s="215">
        <v>1</v>
      </c>
    </row>
    <row r="62" spans="1:13" x14ac:dyDescent="0.3">
      <c r="A62">
        <v>521768</v>
      </c>
      <c r="B62" s="211" t="s">
        <v>2262</v>
      </c>
      <c r="C62" s="215">
        <v>1</v>
      </c>
      <c r="D62" s="215">
        <v>1</v>
      </c>
      <c r="E62" s="215">
        <v>1</v>
      </c>
      <c r="F62" s="215">
        <v>1</v>
      </c>
      <c r="G62" s="215">
        <v>1</v>
      </c>
      <c r="H62" s="215">
        <v>1</v>
      </c>
      <c r="I62" s="215">
        <v>1</v>
      </c>
      <c r="J62" s="215">
        <v>1</v>
      </c>
      <c r="K62" s="215">
        <v>1</v>
      </c>
      <c r="L62" s="215">
        <v>1</v>
      </c>
      <c r="M62" s="215">
        <v>1</v>
      </c>
    </row>
    <row r="63" spans="1:13" x14ac:dyDescent="0.3">
      <c r="A63">
        <v>521797</v>
      </c>
      <c r="B63" s="211" t="s">
        <v>2262</v>
      </c>
      <c r="C63" s="215">
        <v>1</v>
      </c>
      <c r="D63" s="215">
        <v>1</v>
      </c>
      <c r="E63" s="215">
        <v>1</v>
      </c>
      <c r="F63" s="215">
        <v>1</v>
      </c>
      <c r="G63" s="215">
        <v>1</v>
      </c>
      <c r="H63" s="215">
        <v>1</v>
      </c>
      <c r="I63" s="215">
        <v>1</v>
      </c>
      <c r="J63" s="215">
        <v>1</v>
      </c>
      <c r="K63" s="215">
        <v>1</v>
      </c>
      <c r="L63" s="215">
        <v>1</v>
      </c>
      <c r="M63" s="215">
        <v>1</v>
      </c>
    </row>
    <row r="64" spans="1:13" x14ac:dyDescent="0.3">
      <c r="A64">
        <v>521802</v>
      </c>
      <c r="B64" s="211" t="s">
        <v>2262</v>
      </c>
      <c r="C64" s="215">
        <v>1</v>
      </c>
      <c r="D64" s="215">
        <v>1</v>
      </c>
      <c r="E64" s="215">
        <v>1</v>
      </c>
      <c r="F64" s="215">
        <v>1</v>
      </c>
      <c r="G64" s="215">
        <v>1</v>
      </c>
      <c r="H64" s="215">
        <v>1</v>
      </c>
      <c r="I64" s="215">
        <v>1</v>
      </c>
      <c r="J64" s="215">
        <v>1</v>
      </c>
      <c r="K64" s="215">
        <v>1</v>
      </c>
      <c r="L64" s="215">
        <v>1</v>
      </c>
      <c r="M64" s="215">
        <v>1</v>
      </c>
    </row>
    <row r="65" spans="1:13" x14ac:dyDescent="0.3">
      <c r="A65">
        <v>521816</v>
      </c>
      <c r="B65" s="211" t="s">
        <v>2262</v>
      </c>
      <c r="C65" s="215">
        <v>1</v>
      </c>
      <c r="D65" s="215">
        <v>1</v>
      </c>
      <c r="E65" s="215">
        <v>1</v>
      </c>
      <c r="F65" s="215">
        <v>1</v>
      </c>
      <c r="G65" s="215">
        <v>1</v>
      </c>
      <c r="H65" s="215">
        <v>1</v>
      </c>
      <c r="I65" s="215">
        <v>1</v>
      </c>
      <c r="J65" s="215">
        <v>1</v>
      </c>
      <c r="K65" s="215">
        <v>1</v>
      </c>
      <c r="L65" s="215">
        <v>1</v>
      </c>
      <c r="M65" s="215">
        <v>1</v>
      </c>
    </row>
    <row r="66" spans="1:13" x14ac:dyDescent="0.3">
      <c r="A66">
        <v>521817</v>
      </c>
      <c r="B66" s="211" t="s">
        <v>2262</v>
      </c>
      <c r="C66" s="215">
        <v>1</v>
      </c>
      <c r="D66" s="215">
        <v>1</v>
      </c>
      <c r="E66" s="215">
        <v>1</v>
      </c>
      <c r="F66" s="215">
        <v>1</v>
      </c>
      <c r="G66" s="215">
        <v>1</v>
      </c>
      <c r="H66" s="215">
        <v>1</v>
      </c>
      <c r="I66" s="215">
        <v>1</v>
      </c>
      <c r="J66" s="215">
        <v>1</v>
      </c>
      <c r="K66" s="215">
        <v>1</v>
      </c>
      <c r="L66" s="215">
        <v>1</v>
      </c>
      <c r="M66" s="215">
        <v>1</v>
      </c>
    </row>
    <row r="67" spans="1:13" x14ac:dyDescent="0.3">
      <c r="A67">
        <v>521848</v>
      </c>
      <c r="B67" s="211" t="s">
        <v>2262</v>
      </c>
      <c r="C67" s="215">
        <v>1</v>
      </c>
      <c r="D67" s="215">
        <v>1</v>
      </c>
      <c r="E67" s="215">
        <v>1</v>
      </c>
      <c r="F67" s="215">
        <v>1</v>
      </c>
      <c r="G67" s="215">
        <v>1</v>
      </c>
      <c r="H67" s="215">
        <v>1</v>
      </c>
      <c r="I67" s="215">
        <v>1</v>
      </c>
      <c r="J67" s="215">
        <v>1</v>
      </c>
      <c r="K67" s="215">
        <v>1</v>
      </c>
      <c r="L67" s="215">
        <v>1</v>
      </c>
      <c r="M67" s="215">
        <v>1</v>
      </c>
    </row>
    <row r="68" spans="1:13" x14ac:dyDescent="0.3">
      <c r="A68">
        <v>521850</v>
      </c>
      <c r="B68" s="211" t="s">
        <v>2262</v>
      </c>
      <c r="C68" s="215">
        <v>1</v>
      </c>
      <c r="D68" s="215">
        <v>1</v>
      </c>
      <c r="E68" s="215">
        <v>1</v>
      </c>
      <c r="F68" s="215">
        <v>1</v>
      </c>
      <c r="G68" s="215">
        <v>1</v>
      </c>
      <c r="H68" s="215">
        <v>1</v>
      </c>
      <c r="I68" s="215">
        <v>1</v>
      </c>
      <c r="J68" s="215">
        <v>1</v>
      </c>
      <c r="K68" s="215">
        <v>1</v>
      </c>
      <c r="L68" s="215">
        <v>1</v>
      </c>
      <c r="M68" s="215">
        <v>1</v>
      </c>
    </row>
    <row r="69" spans="1:13" x14ac:dyDescent="0.3">
      <c r="A69">
        <v>521856</v>
      </c>
      <c r="B69" s="211" t="s">
        <v>2262</v>
      </c>
      <c r="C69" s="215">
        <v>1</v>
      </c>
      <c r="D69" s="215">
        <v>1</v>
      </c>
      <c r="E69" s="215">
        <v>1</v>
      </c>
      <c r="F69" s="215">
        <v>1</v>
      </c>
      <c r="G69" s="215">
        <v>1</v>
      </c>
      <c r="H69" s="215">
        <v>1</v>
      </c>
      <c r="I69" s="215">
        <v>1</v>
      </c>
      <c r="J69" s="215">
        <v>1</v>
      </c>
      <c r="K69" s="215">
        <v>1</v>
      </c>
      <c r="L69" s="215">
        <v>1</v>
      </c>
      <c r="M69" s="215">
        <v>1</v>
      </c>
    </row>
    <row r="70" spans="1:13" x14ac:dyDescent="0.3">
      <c r="A70">
        <v>521887</v>
      </c>
      <c r="B70" s="211" t="s">
        <v>2262</v>
      </c>
      <c r="C70" s="215">
        <v>1</v>
      </c>
      <c r="D70" s="215">
        <v>1</v>
      </c>
      <c r="E70" s="215">
        <v>1</v>
      </c>
      <c r="F70" s="215">
        <v>1</v>
      </c>
      <c r="G70" s="215">
        <v>1</v>
      </c>
      <c r="H70" s="215">
        <v>1</v>
      </c>
      <c r="I70" s="215">
        <v>1</v>
      </c>
      <c r="J70" s="215">
        <v>1</v>
      </c>
      <c r="K70" s="215">
        <v>1</v>
      </c>
      <c r="L70" s="215">
        <v>1</v>
      </c>
      <c r="M70" s="215">
        <v>1</v>
      </c>
    </row>
    <row r="71" spans="1:13" x14ac:dyDescent="0.3">
      <c r="A71">
        <v>521888</v>
      </c>
      <c r="B71" s="211" t="s">
        <v>2262</v>
      </c>
      <c r="C71" s="215">
        <v>1</v>
      </c>
      <c r="D71" s="215">
        <v>1</v>
      </c>
      <c r="E71" s="215">
        <v>1</v>
      </c>
      <c r="F71" s="215">
        <v>1</v>
      </c>
      <c r="G71" s="215">
        <v>1</v>
      </c>
      <c r="H71" s="215">
        <v>1</v>
      </c>
      <c r="I71" s="215">
        <v>1</v>
      </c>
      <c r="J71" s="215">
        <v>1</v>
      </c>
      <c r="K71" s="215">
        <v>1</v>
      </c>
      <c r="L71" s="215">
        <v>1</v>
      </c>
      <c r="M71" s="215">
        <v>1</v>
      </c>
    </row>
    <row r="72" spans="1:13" x14ac:dyDescent="0.3">
      <c r="A72">
        <v>521899</v>
      </c>
      <c r="B72" s="211" t="s">
        <v>2262</v>
      </c>
      <c r="C72" s="215">
        <v>1</v>
      </c>
      <c r="D72" s="215">
        <v>1</v>
      </c>
      <c r="E72" s="215">
        <v>1</v>
      </c>
      <c r="F72" s="215">
        <v>1</v>
      </c>
      <c r="G72" s="215">
        <v>1</v>
      </c>
      <c r="H72" s="215">
        <v>1</v>
      </c>
      <c r="I72" s="215">
        <v>1</v>
      </c>
      <c r="J72" s="215">
        <v>1</v>
      </c>
      <c r="K72" s="215">
        <v>1</v>
      </c>
      <c r="L72" s="215">
        <v>1</v>
      </c>
      <c r="M72" s="215">
        <v>1</v>
      </c>
    </row>
    <row r="73" spans="1:13" x14ac:dyDescent="0.3">
      <c r="A73">
        <v>521913</v>
      </c>
      <c r="B73" s="211" t="s">
        <v>2262</v>
      </c>
      <c r="C73" s="215">
        <v>1</v>
      </c>
      <c r="D73" s="215">
        <v>1</v>
      </c>
      <c r="E73" s="215">
        <v>1</v>
      </c>
      <c r="F73" s="215">
        <v>1</v>
      </c>
      <c r="G73" s="215">
        <v>1</v>
      </c>
      <c r="H73" s="215">
        <v>1</v>
      </c>
      <c r="I73" s="215">
        <v>1</v>
      </c>
      <c r="J73" s="215">
        <v>1</v>
      </c>
      <c r="K73" s="215">
        <v>1</v>
      </c>
      <c r="L73" s="215">
        <v>1</v>
      </c>
      <c r="M73" s="215">
        <v>1</v>
      </c>
    </row>
    <row r="74" spans="1:13" x14ac:dyDescent="0.3">
      <c r="A74">
        <v>521932</v>
      </c>
      <c r="B74" s="211" t="s">
        <v>2262</v>
      </c>
      <c r="C74" s="215">
        <v>1</v>
      </c>
      <c r="D74" s="215">
        <v>1</v>
      </c>
      <c r="E74" s="215">
        <v>1</v>
      </c>
      <c r="F74" s="215">
        <v>1</v>
      </c>
      <c r="G74" s="215">
        <v>1</v>
      </c>
      <c r="H74" s="215">
        <v>1</v>
      </c>
      <c r="I74" s="215">
        <v>1</v>
      </c>
      <c r="J74" s="215">
        <v>1</v>
      </c>
      <c r="K74" s="215">
        <v>1</v>
      </c>
      <c r="L74" s="215">
        <v>1</v>
      </c>
      <c r="M74" s="215">
        <v>1</v>
      </c>
    </row>
    <row r="75" spans="1:13" x14ac:dyDescent="0.3">
      <c r="A75">
        <v>521936</v>
      </c>
      <c r="B75" s="211" t="s">
        <v>2262</v>
      </c>
      <c r="C75" s="215">
        <v>1</v>
      </c>
      <c r="D75" s="215">
        <v>1</v>
      </c>
      <c r="E75" s="215">
        <v>1</v>
      </c>
      <c r="F75" s="215">
        <v>1</v>
      </c>
      <c r="G75" s="215">
        <v>1</v>
      </c>
      <c r="H75" s="215">
        <v>1</v>
      </c>
      <c r="I75" s="215">
        <v>1</v>
      </c>
      <c r="J75" s="215">
        <v>1</v>
      </c>
      <c r="K75" s="215">
        <v>1</v>
      </c>
      <c r="L75" s="215">
        <v>1</v>
      </c>
      <c r="M75" s="215">
        <v>1</v>
      </c>
    </row>
    <row r="76" spans="1:13" x14ac:dyDescent="0.3">
      <c r="A76">
        <v>521954</v>
      </c>
      <c r="B76" s="211" t="s">
        <v>2262</v>
      </c>
      <c r="C76" s="215">
        <v>1</v>
      </c>
      <c r="D76" s="215">
        <v>1</v>
      </c>
      <c r="E76" s="215">
        <v>1</v>
      </c>
      <c r="F76" s="215">
        <v>1</v>
      </c>
      <c r="G76" s="215">
        <v>1</v>
      </c>
      <c r="H76" s="215">
        <v>1</v>
      </c>
      <c r="I76" s="215">
        <v>1</v>
      </c>
      <c r="J76" s="215">
        <v>1</v>
      </c>
      <c r="K76" s="215">
        <v>1</v>
      </c>
      <c r="L76" s="215">
        <v>1</v>
      </c>
      <c r="M76" s="215">
        <v>1</v>
      </c>
    </row>
    <row r="77" spans="1:13" x14ac:dyDescent="0.3">
      <c r="A77">
        <v>521961</v>
      </c>
      <c r="B77" s="211" t="s">
        <v>2262</v>
      </c>
      <c r="C77" s="215">
        <v>1</v>
      </c>
      <c r="D77" s="215">
        <v>1</v>
      </c>
      <c r="E77" s="215">
        <v>1</v>
      </c>
      <c r="F77" s="215">
        <v>1</v>
      </c>
      <c r="G77" s="215">
        <v>1</v>
      </c>
      <c r="H77" s="215">
        <v>1</v>
      </c>
      <c r="I77" s="215">
        <v>1</v>
      </c>
      <c r="J77" s="215">
        <v>1</v>
      </c>
      <c r="K77" s="215">
        <v>1</v>
      </c>
      <c r="L77" s="215">
        <v>1</v>
      </c>
      <c r="M77" s="215">
        <v>1</v>
      </c>
    </row>
    <row r="78" spans="1:13" x14ac:dyDescent="0.3">
      <c r="A78">
        <v>521964</v>
      </c>
      <c r="B78" s="211" t="s">
        <v>2262</v>
      </c>
      <c r="C78" s="215">
        <v>1</v>
      </c>
      <c r="D78" s="215">
        <v>1</v>
      </c>
      <c r="E78" s="215">
        <v>1</v>
      </c>
      <c r="F78" s="215">
        <v>1</v>
      </c>
      <c r="G78" s="215">
        <v>1</v>
      </c>
      <c r="H78" s="215">
        <v>1</v>
      </c>
      <c r="I78" s="215">
        <v>1</v>
      </c>
      <c r="J78" s="215">
        <v>1</v>
      </c>
      <c r="K78" s="215">
        <v>1</v>
      </c>
      <c r="L78" s="215">
        <v>1</v>
      </c>
      <c r="M78" s="215">
        <v>1</v>
      </c>
    </row>
    <row r="79" spans="1:13" x14ac:dyDescent="0.3">
      <c r="A79">
        <v>521966</v>
      </c>
      <c r="B79" s="211" t="s">
        <v>2262</v>
      </c>
      <c r="C79" s="215">
        <v>1</v>
      </c>
      <c r="D79" s="215">
        <v>1</v>
      </c>
      <c r="E79" s="215">
        <v>1</v>
      </c>
      <c r="F79" s="215">
        <v>1</v>
      </c>
      <c r="G79" s="215">
        <v>1</v>
      </c>
      <c r="H79" s="215">
        <v>1</v>
      </c>
      <c r="I79" s="215">
        <v>1</v>
      </c>
      <c r="J79" s="215">
        <v>1</v>
      </c>
      <c r="K79" s="215">
        <v>1</v>
      </c>
      <c r="L79" s="215">
        <v>1</v>
      </c>
      <c r="M79" s="215">
        <v>1</v>
      </c>
    </row>
    <row r="80" spans="1:13" x14ac:dyDescent="0.3">
      <c r="A80">
        <v>521974</v>
      </c>
      <c r="B80" s="211" t="s">
        <v>2262</v>
      </c>
      <c r="C80" s="215">
        <v>1</v>
      </c>
      <c r="D80" s="215">
        <v>1</v>
      </c>
      <c r="E80" s="215">
        <v>1</v>
      </c>
      <c r="F80" s="215">
        <v>1</v>
      </c>
      <c r="G80" s="215">
        <v>1</v>
      </c>
      <c r="H80" s="215">
        <v>1</v>
      </c>
      <c r="I80" s="215">
        <v>1</v>
      </c>
      <c r="J80" s="215">
        <v>1</v>
      </c>
      <c r="K80" s="215">
        <v>1</v>
      </c>
      <c r="L80" s="215">
        <v>1</v>
      </c>
      <c r="M80" s="215">
        <v>1</v>
      </c>
    </row>
    <row r="81" spans="1:13" x14ac:dyDescent="0.3">
      <c r="A81">
        <v>521975</v>
      </c>
      <c r="B81" s="211" t="s">
        <v>2262</v>
      </c>
      <c r="C81" s="215">
        <v>1</v>
      </c>
      <c r="D81" s="215">
        <v>1</v>
      </c>
      <c r="E81" s="215">
        <v>1</v>
      </c>
      <c r="F81" s="215">
        <v>1</v>
      </c>
      <c r="G81" s="215">
        <v>1</v>
      </c>
      <c r="H81" s="215">
        <v>1</v>
      </c>
      <c r="I81" s="215">
        <v>1</v>
      </c>
      <c r="J81" s="215">
        <v>1</v>
      </c>
      <c r="K81" s="215">
        <v>1</v>
      </c>
      <c r="L81" s="215">
        <v>1</v>
      </c>
      <c r="M81" s="215">
        <v>1</v>
      </c>
    </row>
    <row r="82" spans="1:13" x14ac:dyDescent="0.3">
      <c r="A82">
        <v>521978</v>
      </c>
      <c r="B82" s="211" t="s">
        <v>2262</v>
      </c>
      <c r="C82" s="215">
        <v>1</v>
      </c>
      <c r="D82" s="215">
        <v>1</v>
      </c>
      <c r="E82" s="215">
        <v>1</v>
      </c>
      <c r="F82" s="215">
        <v>1</v>
      </c>
      <c r="G82" s="215">
        <v>1</v>
      </c>
      <c r="H82" s="215">
        <v>1</v>
      </c>
      <c r="I82" s="215">
        <v>1</v>
      </c>
      <c r="J82" s="215">
        <v>1</v>
      </c>
      <c r="K82" s="215">
        <v>1</v>
      </c>
      <c r="L82" s="215">
        <v>1</v>
      </c>
      <c r="M82" s="215">
        <v>1</v>
      </c>
    </row>
    <row r="83" spans="1:13" x14ac:dyDescent="0.3">
      <c r="A83">
        <v>521979</v>
      </c>
      <c r="B83" s="211" t="s">
        <v>2262</v>
      </c>
      <c r="C83" s="215">
        <v>1</v>
      </c>
      <c r="D83" s="215">
        <v>1</v>
      </c>
      <c r="E83" s="215">
        <v>1</v>
      </c>
      <c r="F83" s="215">
        <v>1</v>
      </c>
      <c r="G83" s="215">
        <v>1</v>
      </c>
      <c r="H83" s="215">
        <v>1</v>
      </c>
      <c r="I83" s="215">
        <v>1</v>
      </c>
      <c r="J83" s="215">
        <v>1</v>
      </c>
      <c r="K83" s="215">
        <v>1</v>
      </c>
      <c r="L83" s="215">
        <v>1</v>
      </c>
      <c r="M83" s="215">
        <v>1</v>
      </c>
    </row>
    <row r="84" spans="1:13" x14ac:dyDescent="0.3">
      <c r="A84">
        <v>521990</v>
      </c>
      <c r="B84" s="211" t="s">
        <v>2262</v>
      </c>
      <c r="C84" s="215">
        <v>1</v>
      </c>
      <c r="D84" s="215">
        <v>1</v>
      </c>
      <c r="E84" s="215">
        <v>1</v>
      </c>
      <c r="F84" s="215">
        <v>1</v>
      </c>
      <c r="G84" s="215">
        <v>1</v>
      </c>
      <c r="H84" s="215">
        <v>1</v>
      </c>
      <c r="I84" s="215">
        <v>1</v>
      </c>
      <c r="J84" s="215">
        <v>1</v>
      </c>
      <c r="K84" s="215">
        <v>1</v>
      </c>
      <c r="L84" s="215">
        <v>1</v>
      </c>
      <c r="M84" s="215">
        <v>1</v>
      </c>
    </row>
    <row r="85" spans="1:13" x14ac:dyDescent="0.3">
      <c r="A85">
        <v>521991</v>
      </c>
      <c r="B85" s="211" t="s">
        <v>2262</v>
      </c>
      <c r="C85" s="215">
        <v>1</v>
      </c>
      <c r="D85" s="215">
        <v>1</v>
      </c>
      <c r="E85" s="215">
        <v>1</v>
      </c>
      <c r="F85" s="215">
        <v>1</v>
      </c>
      <c r="G85" s="215">
        <v>1</v>
      </c>
      <c r="H85" s="215">
        <v>1</v>
      </c>
      <c r="I85" s="215">
        <v>1</v>
      </c>
      <c r="J85" s="215">
        <v>1</v>
      </c>
      <c r="K85" s="215">
        <v>1</v>
      </c>
      <c r="L85" s="215">
        <v>1</v>
      </c>
      <c r="M85" s="215">
        <v>1</v>
      </c>
    </row>
    <row r="86" spans="1:13" x14ac:dyDescent="0.3">
      <c r="A86">
        <v>521997</v>
      </c>
      <c r="B86" s="211" t="s">
        <v>2262</v>
      </c>
      <c r="C86" s="215">
        <v>1</v>
      </c>
      <c r="D86" s="215">
        <v>1</v>
      </c>
      <c r="E86" s="215">
        <v>1</v>
      </c>
      <c r="F86" s="215">
        <v>1</v>
      </c>
      <c r="G86" s="215">
        <v>1</v>
      </c>
      <c r="H86" s="215">
        <v>1</v>
      </c>
      <c r="I86" s="215">
        <v>1</v>
      </c>
      <c r="J86" s="215">
        <v>1</v>
      </c>
      <c r="K86" s="215">
        <v>1</v>
      </c>
      <c r="L86" s="215">
        <v>1</v>
      </c>
      <c r="M86" s="215">
        <v>1</v>
      </c>
    </row>
    <row r="87" spans="1:13" x14ac:dyDescent="0.3">
      <c r="A87">
        <v>522003</v>
      </c>
      <c r="B87" s="211" t="s">
        <v>2262</v>
      </c>
      <c r="C87" s="215">
        <v>1</v>
      </c>
      <c r="D87" s="215">
        <v>1</v>
      </c>
      <c r="E87" s="215">
        <v>1</v>
      </c>
      <c r="F87" s="215">
        <v>1</v>
      </c>
      <c r="G87" s="215">
        <v>1</v>
      </c>
      <c r="H87" s="215">
        <v>1</v>
      </c>
      <c r="I87" s="215">
        <v>1</v>
      </c>
      <c r="J87" s="215">
        <v>1</v>
      </c>
      <c r="K87" s="215">
        <v>1</v>
      </c>
      <c r="L87" s="215">
        <v>1</v>
      </c>
      <c r="M87" s="215">
        <v>1</v>
      </c>
    </row>
    <row r="88" spans="1:13" x14ac:dyDescent="0.3">
      <c r="A88">
        <v>522004</v>
      </c>
      <c r="B88" s="211" t="s">
        <v>2262</v>
      </c>
      <c r="C88" s="215">
        <v>1</v>
      </c>
      <c r="D88" s="215">
        <v>1</v>
      </c>
      <c r="E88" s="215">
        <v>1</v>
      </c>
      <c r="F88" s="215">
        <v>1</v>
      </c>
      <c r="G88" s="215">
        <v>1</v>
      </c>
      <c r="H88" s="215">
        <v>1</v>
      </c>
      <c r="I88" s="215">
        <v>1</v>
      </c>
      <c r="J88" s="215">
        <v>1</v>
      </c>
      <c r="K88" s="215">
        <v>1</v>
      </c>
      <c r="L88" s="215">
        <v>1</v>
      </c>
      <c r="M88" s="215">
        <v>1</v>
      </c>
    </row>
    <row r="89" spans="1:13" x14ac:dyDescent="0.3">
      <c r="A89">
        <v>522007</v>
      </c>
      <c r="B89" s="211" t="s">
        <v>2262</v>
      </c>
      <c r="C89" s="215">
        <v>1</v>
      </c>
      <c r="D89" s="215">
        <v>1</v>
      </c>
      <c r="E89" s="215">
        <v>1</v>
      </c>
      <c r="F89" s="215">
        <v>1</v>
      </c>
      <c r="G89" s="215">
        <v>1</v>
      </c>
      <c r="H89" s="215">
        <v>1</v>
      </c>
      <c r="I89" s="215">
        <v>1</v>
      </c>
      <c r="J89" s="215">
        <v>1</v>
      </c>
      <c r="K89" s="215">
        <v>1</v>
      </c>
      <c r="L89" s="215">
        <v>1</v>
      </c>
      <c r="M89" s="215">
        <v>1</v>
      </c>
    </row>
    <row r="90" spans="1:13" x14ac:dyDescent="0.3">
      <c r="A90">
        <v>522014</v>
      </c>
      <c r="B90" s="211" t="s">
        <v>2262</v>
      </c>
      <c r="C90" s="215">
        <v>1</v>
      </c>
      <c r="D90" s="215">
        <v>1</v>
      </c>
      <c r="E90" s="215">
        <v>1</v>
      </c>
      <c r="F90" s="215">
        <v>1</v>
      </c>
      <c r="G90" s="215">
        <v>1</v>
      </c>
      <c r="H90" s="215">
        <v>1</v>
      </c>
      <c r="I90" s="215">
        <v>1</v>
      </c>
      <c r="J90" s="215">
        <v>1</v>
      </c>
      <c r="K90" s="215">
        <v>1</v>
      </c>
      <c r="L90" s="215">
        <v>1</v>
      </c>
      <c r="M90" s="215">
        <v>1</v>
      </c>
    </row>
    <row r="91" spans="1:13" x14ac:dyDescent="0.3">
      <c r="A91">
        <v>522016</v>
      </c>
      <c r="B91" s="211" t="s">
        <v>2262</v>
      </c>
      <c r="C91" s="215">
        <v>1</v>
      </c>
      <c r="D91" s="215">
        <v>1</v>
      </c>
      <c r="E91" s="215">
        <v>1</v>
      </c>
      <c r="F91" s="215">
        <v>1</v>
      </c>
      <c r="G91" s="215">
        <v>1</v>
      </c>
      <c r="H91" s="215">
        <v>1</v>
      </c>
      <c r="I91" s="215">
        <v>1</v>
      </c>
      <c r="J91" s="215">
        <v>1</v>
      </c>
      <c r="K91" s="215">
        <v>1</v>
      </c>
      <c r="L91" s="215">
        <v>1</v>
      </c>
      <c r="M91" s="215">
        <v>1</v>
      </c>
    </row>
    <row r="92" spans="1:13" x14ac:dyDescent="0.3">
      <c r="A92">
        <v>522028</v>
      </c>
      <c r="B92" s="211" t="s">
        <v>2262</v>
      </c>
      <c r="C92" s="215">
        <v>1</v>
      </c>
      <c r="D92" s="215">
        <v>1</v>
      </c>
      <c r="E92" s="215">
        <v>1</v>
      </c>
      <c r="F92" s="215">
        <v>1</v>
      </c>
      <c r="G92" s="215">
        <v>1</v>
      </c>
      <c r="H92" s="215">
        <v>1</v>
      </c>
      <c r="I92" s="215">
        <v>1</v>
      </c>
      <c r="J92" s="215">
        <v>1</v>
      </c>
      <c r="K92" s="215">
        <v>1</v>
      </c>
      <c r="L92" s="215">
        <v>1</v>
      </c>
      <c r="M92" s="215">
        <v>1</v>
      </c>
    </row>
    <row r="93" spans="1:13" x14ac:dyDescent="0.3">
      <c r="A93">
        <v>522030</v>
      </c>
      <c r="B93" s="211" t="s">
        <v>2262</v>
      </c>
      <c r="C93" s="215">
        <v>1</v>
      </c>
      <c r="D93" s="215">
        <v>1</v>
      </c>
      <c r="E93" s="215">
        <v>1</v>
      </c>
      <c r="F93" s="215">
        <v>1</v>
      </c>
      <c r="G93" s="215">
        <v>1</v>
      </c>
      <c r="H93" s="215">
        <v>1</v>
      </c>
      <c r="I93" s="215">
        <v>1</v>
      </c>
      <c r="J93" s="215">
        <v>1</v>
      </c>
      <c r="K93" s="215">
        <v>1</v>
      </c>
      <c r="L93" s="215">
        <v>1</v>
      </c>
      <c r="M93" s="215">
        <v>1</v>
      </c>
    </row>
    <row r="94" spans="1:13" x14ac:dyDescent="0.3">
      <c r="A94">
        <v>522047</v>
      </c>
      <c r="B94" s="211" t="s">
        <v>2262</v>
      </c>
      <c r="C94" s="215">
        <v>1</v>
      </c>
      <c r="D94" s="215">
        <v>1</v>
      </c>
      <c r="E94" s="215">
        <v>1</v>
      </c>
      <c r="F94" s="215">
        <v>1</v>
      </c>
      <c r="G94" s="215">
        <v>1</v>
      </c>
      <c r="H94" s="215">
        <v>1</v>
      </c>
      <c r="I94" s="215">
        <v>1</v>
      </c>
      <c r="J94" s="215">
        <v>1</v>
      </c>
      <c r="K94" s="215">
        <v>1</v>
      </c>
      <c r="L94" s="215">
        <v>1</v>
      </c>
      <c r="M94" s="215">
        <v>1</v>
      </c>
    </row>
    <row r="95" spans="1:13" x14ac:dyDescent="0.3">
      <c r="A95">
        <v>522051</v>
      </c>
      <c r="B95" s="211" t="s">
        <v>2262</v>
      </c>
      <c r="C95" s="215">
        <v>1</v>
      </c>
      <c r="D95" s="215">
        <v>1</v>
      </c>
      <c r="E95" s="215">
        <v>1</v>
      </c>
      <c r="F95" s="215">
        <v>1</v>
      </c>
      <c r="G95" s="215">
        <v>1</v>
      </c>
      <c r="H95" s="215">
        <v>1</v>
      </c>
      <c r="I95" s="215">
        <v>1</v>
      </c>
      <c r="J95" s="215">
        <v>1</v>
      </c>
      <c r="K95" s="215">
        <v>1</v>
      </c>
      <c r="L95" s="215">
        <v>1</v>
      </c>
      <c r="M95" s="215">
        <v>1</v>
      </c>
    </row>
    <row r="96" spans="1:13" x14ac:dyDescent="0.3">
      <c r="A96">
        <v>522053</v>
      </c>
      <c r="B96" s="211" t="s">
        <v>2262</v>
      </c>
      <c r="C96" s="215">
        <v>1</v>
      </c>
      <c r="D96" s="215">
        <v>1</v>
      </c>
      <c r="E96" s="215">
        <v>1</v>
      </c>
      <c r="F96" s="215">
        <v>1</v>
      </c>
      <c r="G96" s="215">
        <v>1</v>
      </c>
      <c r="H96" s="215">
        <v>1</v>
      </c>
      <c r="I96" s="215">
        <v>1</v>
      </c>
      <c r="J96" s="215">
        <v>1</v>
      </c>
      <c r="K96" s="215">
        <v>1</v>
      </c>
      <c r="L96" s="215">
        <v>1</v>
      </c>
      <c r="M96" s="215">
        <v>1</v>
      </c>
    </row>
    <row r="97" spans="1:13" x14ac:dyDescent="0.3">
      <c r="A97">
        <v>522064</v>
      </c>
      <c r="B97" s="211" t="s">
        <v>2262</v>
      </c>
      <c r="C97" s="215">
        <v>1</v>
      </c>
      <c r="D97" s="215">
        <v>1</v>
      </c>
      <c r="E97" s="215">
        <v>1</v>
      </c>
      <c r="F97" s="215">
        <v>1</v>
      </c>
      <c r="G97" s="215">
        <v>1</v>
      </c>
      <c r="H97" s="215">
        <v>1</v>
      </c>
      <c r="I97" s="215">
        <v>1</v>
      </c>
      <c r="J97" s="215">
        <v>1</v>
      </c>
      <c r="K97" s="215">
        <v>1</v>
      </c>
      <c r="L97" s="215">
        <v>1</v>
      </c>
      <c r="M97" s="215">
        <v>1</v>
      </c>
    </row>
    <row r="98" spans="1:13" x14ac:dyDescent="0.3">
      <c r="A98">
        <v>522074</v>
      </c>
      <c r="B98" s="211" t="s">
        <v>2262</v>
      </c>
      <c r="C98" s="215">
        <v>1</v>
      </c>
      <c r="D98" s="215">
        <v>1</v>
      </c>
      <c r="E98" s="215">
        <v>1</v>
      </c>
      <c r="F98" s="215">
        <v>1</v>
      </c>
      <c r="G98" s="215">
        <v>1</v>
      </c>
      <c r="H98" s="215">
        <v>1</v>
      </c>
      <c r="I98" s="215">
        <v>1</v>
      </c>
      <c r="J98" s="215">
        <v>1</v>
      </c>
      <c r="K98" s="215">
        <v>1</v>
      </c>
      <c r="L98" s="215">
        <v>1</v>
      </c>
      <c r="M98" s="215">
        <v>1</v>
      </c>
    </row>
    <row r="99" spans="1:13" x14ac:dyDescent="0.3">
      <c r="A99">
        <v>522080</v>
      </c>
      <c r="B99" s="211" t="s">
        <v>2262</v>
      </c>
      <c r="C99" s="215">
        <v>1</v>
      </c>
      <c r="D99" s="215">
        <v>1</v>
      </c>
      <c r="E99" s="215">
        <v>1</v>
      </c>
      <c r="F99" s="215">
        <v>1</v>
      </c>
      <c r="G99" s="215">
        <v>1</v>
      </c>
      <c r="H99" s="215">
        <v>1</v>
      </c>
      <c r="I99" s="215">
        <v>1</v>
      </c>
      <c r="J99" s="215">
        <v>1</v>
      </c>
      <c r="K99" s="215">
        <v>1</v>
      </c>
      <c r="L99" s="215">
        <v>1</v>
      </c>
      <c r="M99" s="215">
        <v>1</v>
      </c>
    </row>
    <row r="100" spans="1:13" x14ac:dyDescent="0.3">
      <c r="A100">
        <v>522097</v>
      </c>
      <c r="B100" s="211" t="s">
        <v>2262</v>
      </c>
      <c r="C100" s="215">
        <v>1</v>
      </c>
      <c r="D100" s="215">
        <v>1</v>
      </c>
      <c r="E100" s="215">
        <v>1</v>
      </c>
      <c r="F100" s="215">
        <v>1</v>
      </c>
      <c r="G100" s="215">
        <v>1</v>
      </c>
      <c r="H100" s="215">
        <v>1</v>
      </c>
      <c r="I100" s="215">
        <v>1</v>
      </c>
      <c r="J100" s="215">
        <v>1</v>
      </c>
      <c r="K100" s="215">
        <v>1</v>
      </c>
      <c r="L100" s="215">
        <v>1</v>
      </c>
      <c r="M100" s="215">
        <v>1</v>
      </c>
    </row>
    <row r="101" spans="1:13" x14ac:dyDescent="0.3">
      <c r="A101">
        <v>522108</v>
      </c>
      <c r="B101" s="211" t="s">
        <v>2262</v>
      </c>
      <c r="C101" s="215">
        <v>1</v>
      </c>
      <c r="D101" s="215">
        <v>1</v>
      </c>
      <c r="E101" s="215">
        <v>1</v>
      </c>
      <c r="F101" s="215">
        <v>1</v>
      </c>
      <c r="G101" s="215">
        <v>1</v>
      </c>
      <c r="H101" s="215">
        <v>1</v>
      </c>
      <c r="I101" s="215">
        <v>1</v>
      </c>
      <c r="J101" s="215">
        <v>1</v>
      </c>
      <c r="K101" s="215">
        <v>1</v>
      </c>
      <c r="L101" s="215">
        <v>1</v>
      </c>
      <c r="M101" s="215">
        <v>1</v>
      </c>
    </row>
    <row r="102" spans="1:13" x14ac:dyDescent="0.3">
      <c r="A102">
        <v>522114</v>
      </c>
      <c r="B102" s="211" t="s">
        <v>2262</v>
      </c>
      <c r="C102" s="215">
        <v>1</v>
      </c>
      <c r="D102" s="215">
        <v>1</v>
      </c>
      <c r="E102" s="215">
        <v>1</v>
      </c>
      <c r="F102" s="215">
        <v>1</v>
      </c>
      <c r="G102" s="215">
        <v>1</v>
      </c>
      <c r="H102" s="215">
        <v>1</v>
      </c>
      <c r="I102" s="215">
        <v>1</v>
      </c>
      <c r="J102" s="215">
        <v>1</v>
      </c>
      <c r="K102" s="215">
        <v>1</v>
      </c>
      <c r="L102" s="215">
        <v>1</v>
      </c>
      <c r="M102" s="215">
        <v>1</v>
      </c>
    </row>
    <row r="103" spans="1:13" x14ac:dyDescent="0.3">
      <c r="A103">
        <v>522116</v>
      </c>
      <c r="B103" s="211" t="s">
        <v>2262</v>
      </c>
      <c r="C103" s="215">
        <v>1</v>
      </c>
      <c r="D103" s="215">
        <v>1</v>
      </c>
      <c r="E103" s="215">
        <v>1</v>
      </c>
      <c r="F103" s="215">
        <v>1</v>
      </c>
      <c r="G103" s="215">
        <v>1</v>
      </c>
      <c r="H103" s="215">
        <v>1</v>
      </c>
      <c r="I103" s="215">
        <v>1</v>
      </c>
      <c r="J103" s="215">
        <v>1</v>
      </c>
      <c r="K103" s="215">
        <v>1</v>
      </c>
      <c r="L103" s="215">
        <v>1</v>
      </c>
      <c r="M103" s="215">
        <v>1</v>
      </c>
    </row>
    <row r="104" spans="1:13" x14ac:dyDescent="0.3">
      <c r="A104">
        <v>522126</v>
      </c>
      <c r="B104" s="211" t="s">
        <v>2262</v>
      </c>
      <c r="C104" s="215">
        <v>1</v>
      </c>
      <c r="D104" s="215">
        <v>1</v>
      </c>
      <c r="E104" s="215">
        <v>1</v>
      </c>
      <c r="F104" s="215">
        <v>1</v>
      </c>
      <c r="G104" s="215">
        <v>1</v>
      </c>
      <c r="H104" s="215">
        <v>1</v>
      </c>
      <c r="I104" s="215">
        <v>1</v>
      </c>
      <c r="J104" s="215">
        <v>1</v>
      </c>
      <c r="K104" s="215">
        <v>1</v>
      </c>
      <c r="L104" s="215">
        <v>1</v>
      </c>
      <c r="M104" s="215">
        <v>1</v>
      </c>
    </row>
    <row r="105" spans="1:13" x14ac:dyDescent="0.3">
      <c r="A105">
        <v>522127</v>
      </c>
      <c r="B105" s="211" t="s">
        <v>2262</v>
      </c>
      <c r="C105" s="215">
        <v>1</v>
      </c>
      <c r="D105" s="215">
        <v>1</v>
      </c>
      <c r="E105" s="215">
        <v>1</v>
      </c>
      <c r="F105" s="215">
        <v>1</v>
      </c>
      <c r="G105" s="215">
        <v>1</v>
      </c>
      <c r="H105" s="215">
        <v>1</v>
      </c>
      <c r="I105" s="215">
        <v>1</v>
      </c>
      <c r="J105" s="215">
        <v>1</v>
      </c>
      <c r="K105" s="215">
        <v>1</v>
      </c>
      <c r="L105" s="215">
        <v>1</v>
      </c>
      <c r="M105" s="215">
        <v>1</v>
      </c>
    </row>
    <row r="106" spans="1:13" x14ac:dyDescent="0.3">
      <c r="A106">
        <v>522133</v>
      </c>
      <c r="B106" s="211" t="s">
        <v>2262</v>
      </c>
      <c r="C106" s="215">
        <v>1</v>
      </c>
      <c r="D106" s="215">
        <v>1</v>
      </c>
      <c r="E106" s="215">
        <v>1</v>
      </c>
      <c r="F106" s="215">
        <v>1</v>
      </c>
      <c r="G106" s="215">
        <v>1</v>
      </c>
      <c r="H106" s="215">
        <v>1</v>
      </c>
      <c r="I106" s="215">
        <v>1</v>
      </c>
      <c r="J106" s="215">
        <v>1</v>
      </c>
      <c r="K106" s="215">
        <v>1</v>
      </c>
      <c r="L106" s="215">
        <v>1</v>
      </c>
      <c r="M106" s="215">
        <v>1</v>
      </c>
    </row>
    <row r="107" spans="1:13" x14ac:dyDescent="0.3">
      <c r="A107">
        <v>522138</v>
      </c>
      <c r="B107" s="211" t="s">
        <v>2262</v>
      </c>
      <c r="C107" s="215">
        <v>1</v>
      </c>
      <c r="D107" s="215">
        <v>1</v>
      </c>
      <c r="E107" s="215">
        <v>1</v>
      </c>
      <c r="F107" s="215">
        <v>1</v>
      </c>
      <c r="G107" s="215">
        <v>1</v>
      </c>
      <c r="H107" s="215">
        <v>1</v>
      </c>
      <c r="I107" s="215">
        <v>1</v>
      </c>
      <c r="J107" s="215">
        <v>1</v>
      </c>
      <c r="K107" s="215">
        <v>1</v>
      </c>
      <c r="L107" s="215">
        <v>1</v>
      </c>
      <c r="M107" s="215">
        <v>1</v>
      </c>
    </row>
    <row r="108" spans="1:13" x14ac:dyDescent="0.3">
      <c r="A108">
        <v>522146</v>
      </c>
      <c r="B108" s="211" t="s">
        <v>2262</v>
      </c>
      <c r="C108" s="215">
        <v>1</v>
      </c>
      <c r="D108" s="215">
        <v>1</v>
      </c>
      <c r="E108" s="215">
        <v>1</v>
      </c>
      <c r="F108" s="215">
        <v>1</v>
      </c>
      <c r="G108" s="215">
        <v>1</v>
      </c>
      <c r="H108" s="215">
        <v>1</v>
      </c>
      <c r="I108" s="215">
        <v>1</v>
      </c>
      <c r="J108" s="215">
        <v>1</v>
      </c>
      <c r="K108" s="215">
        <v>1</v>
      </c>
      <c r="L108" s="215">
        <v>1</v>
      </c>
      <c r="M108" s="215">
        <v>1</v>
      </c>
    </row>
    <row r="109" spans="1:13" x14ac:dyDescent="0.3">
      <c r="A109">
        <v>522150</v>
      </c>
      <c r="B109" s="211" t="s">
        <v>2262</v>
      </c>
      <c r="C109" s="215">
        <v>1</v>
      </c>
      <c r="D109" s="215">
        <v>1</v>
      </c>
      <c r="E109" s="215">
        <v>1</v>
      </c>
      <c r="F109" s="215">
        <v>1</v>
      </c>
      <c r="G109" s="215">
        <v>1</v>
      </c>
      <c r="H109" s="215">
        <v>1</v>
      </c>
      <c r="I109" s="215">
        <v>1</v>
      </c>
      <c r="J109" s="215">
        <v>1</v>
      </c>
      <c r="K109" s="215">
        <v>1</v>
      </c>
      <c r="L109" s="215">
        <v>1</v>
      </c>
      <c r="M109" s="215">
        <v>1</v>
      </c>
    </row>
    <row r="110" spans="1:13" x14ac:dyDescent="0.3">
      <c r="A110">
        <v>522152</v>
      </c>
      <c r="B110" s="211" t="s">
        <v>2262</v>
      </c>
      <c r="C110" s="215">
        <v>1</v>
      </c>
      <c r="D110" s="215">
        <v>1</v>
      </c>
      <c r="E110" s="215">
        <v>1</v>
      </c>
      <c r="F110" s="215">
        <v>1</v>
      </c>
      <c r="G110" s="215">
        <v>1</v>
      </c>
      <c r="H110" s="215">
        <v>1</v>
      </c>
      <c r="I110" s="215">
        <v>1</v>
      </c>
      <c r="J110" s="215">
        <v>1</v>
      </c>
      <c r="K110" s="215">
        <v>1</v>
      </c>
      <c r="L110" s="215">
        <v>1</v>
      </c>
      <c r="M110" s="215">
        <v>1</v>
      </c>
    </row>
    <row r="111" spans="1:13" x14ac:dyDescent="0.3">
      <c r="A111">
        <v>522159</v>
      </c>
      <c r="B111" s="211" t="s">
        <v>2262</v>
      </c>
      <c r="C111" s="215">
        <v>1</v>
      </c>
      <c r="D111" s="215">
        <v>1</v>
      </c>
      <c r="E111" s="215">
        <v>1</v>
      </c>
      <c r="F111" s="215">
        <v>1</v>
      </c>
      <c r="G111" s="215">
        <v>1</v>
      </c>
      <c r="H111" s="215">
        <v>1</v>
      </c>
      <c r="I111" s="215">
        <v>1</v>
      </c>
      <c r="J111" s="215">
        <v>1</v>
      </c>
      <c r="K111" s="215">
        <v>1</v>
      </c>
      <c r="L111" s="215">
        <v>1</v>
      </c>
      <c r="M111" s="215">
        <v>1</v>
      </c>
    </row>
    <row r="112" spans="1:13" x14ac:dyDescent="0.3">
      <c r="A112">
        <v>522160</v>
      </c>
      <c r="B112" s="211" t="s">
        <v>2262</v>
      </c>
      <c r="C112" s="215">
        <v>1</v>
      </c>
      <c r="D112" s="215">
        <v>1</v>
      </c>
      <c r="E112" s="215">
        <v>1</v>
      </c>
      <c r="F112" s="215">
        <v>1</v>
      </c>
      <c r="G112" s="215">
        <v>1</v>
      </c>
      <c r="H112" s="215">
        <v>1</v>
      </c>
      <c r="I112" s="215">
        <v>1</v>
      </c>
      <c r="J112" s="215">
        <v>1</v>
      </c>
      <c r="K112" s="215">
        <v>1</v>
      </c>
      <c r="L112" s="215">
        <v>1</v>
      </c>
      <c r="M112" s="215">
        <v>1</v>
      </c>
    </row>
    <row r="113" spans="1:13" x14ac:dyDescent="0.3">
      <c r="A113">
        <v>522162</v>
      </c>
      <c r="B113" s="211" t="s">
        <v>2262</v>
      </c>
      <c r="C113" s="215">
        <v>1</v>
      </c>
      <c r="D113" s="215">
        <v>1</v>
      </c>
      <c r="E113" s="215">
        <v>1</v>
      </c>
      <c r="F113" s="215">
        <v>1</v>
      </c>
      <c r="G113" s="215">
        <v>1</v>
      </c>
      <c r="H113" s="215">
        <v>1</v>
      </c>
      <c r="I113" s="215">
        <v>1</v>
      </c>
      <c r="J113" s="215">
        <v>1</v>
      </c>
      <c r="K113" s="215">
        <v>1</v>
      </c>
      <c r="L113" s="215">
        <v>1</v>
      </c>
      <c r="M113" s="215">
        <v>1</v>
      </c>
    </row>
    <row r="114" spans="1:13" x14ac:dyDescent="0.3">
      <c r="A114">
        <v>522174</v>
      </c>
      <c r="B114" s="211" t="s">
        <v>2262</v>
      </c>
      <c r="C114" s="215">
        <v>1</v>
      </c>
      <c r="D114" s="215">
        <v>1</v>
      </c>
      <c r="E114" s="215">
        <v>1</v>
      </c>
      <c r="F114" s="215">
        <v>1</v>
      </c>
      <c r="G114" s="215">
        <v>1</v>
      </c>
      <c r="H114" s="215">
        <v>1</v>
      </c>
      <c r="I114" s="215">
        <v>1</v>
      </c>
      <c r="J114" s="215">
        <v>1</v>
      </c>
      <c r="K114" s="215">
        <v>1</v>
      </c>
      <c r="L114" s="215">
        <v>1</v>
      </c>
      <c r="M114" s="215">
        <v>1</v>
      </c>
    </row>
    <row r="115" spans="1:13" x14ac:dyDescent="0.3">
      <c r="A115">
        <v>522179</v>
      </c>
      <c r="B115" s="211" t="s">
        <v>2262</v>
      </c>
      <c r="C115" s="215">
        <v>1</v>
      </c>
      <c r="D115" s="215">
        <v>1</v>
      </c>
      <c r="E115" s="215">
        <v>1</v>
      </c>
      <c r="F115" s="215">
        <v>1</v>
      </c>
      <c r="G115" s="215">
        <v>1</v>
      </c>
      <c r="H115" s="215">
        <v>1</v>
      </c>
      <c r="I115" s="215">
        <v>1</v>
      </c>
      <c r="J115" s="215">
        <v>1</v>
      </c>
      <c r="K115" s="215">
        <v>1</v>
      </c>
      <c r="L115" s="215">
        <v>1</v>
      </c>
      <c r="M115" s="215">
        <v>1</v>
      </c>
    </row>
    <row r="116" spans="1:13" x14ac:dyDescent="0.3">
      <c r="A116">
        <v>522186</v>
      </c>
      <c r="B116" s="211" t="s">
        <v>2262</v>
      </c>
      <c r="C116" s="215">
        <v>1</v>
      </c>
      <c r="D116" s="215">
        <v>1</v>
      </c>
      <c r="E116" s="215">
        <v>1</v>
      </c>
      <c r="F116" s="215">
        <v>1</v>
      </c>
      <c r="G116" s="215">
        <v>1</v>
      </c>
      <c r="H116" s="215">
        <v>1</v>
      </c>
      <c r="I116" s="215">
        <v>1</v>
      </c>
      <c r="J116" s="215">
        <v>1</v>
      </c>
      <c r="K116" s="215">
        <v>1</v>
      </c>
      <c r="L116" s="215">
        <v>1</v>
      </c>
      <c r="M116" s="215">
        <v>1</v>
      </c>
    </row>
    <row r="117" spans="1:13" x14ac:dyDescent="0.3">
      <c r="A117">
        <v>522194</v>
      </c>
      <c r="B117" s="211" t="s">
        <v>2262</v>
      </c>
      <c r="C117" s="215">
        <v>1</v>
      </c>
      <c r="D117" s="215">
        <v>1</v>
      </c>
      <c r="E117" s="215">
        <v>1</v>
      </c>
      <c r="F117" s="215">
        <v>1</v>
      </c>
      <c r="G117" s="215">
        <v>1</v>
      </c>
      <c r="H117" s="215">
        <v>1</v>
      </c>
      <c r="I117" s="215">
        <v>1</v>
      </c>
      <c r="J117" s="215">
        <v>1</v>
      </c>
      <c r="K117" s="215">
        <v>1</v>
      </c>
      <c r="L117" s="215">
        <v>1</v>
      </c>
      <c r="M117" s="215">
        <v>1</v>
      </c>
    </row>
    <row r="118" spans="1:13" x14ac:dyDescent="0.3">
      <c r="A118">
        <v>522195</v>
      </c>
      <c r="B118" s="211" t="s">
        <v>2262</v>
      </c>
      <c r="C118" s="215">
        <v>1</v>
      </c>
      <c r="D118" s="215">
        <v>1</v>
      </c>
      <c r="E118" s="215">
        <v>1</v>
      </c>
      <c r="F118" s="215">
        <v>1</v>
      </c>
      <c r="G118" s="215">
        <v>1</v>
      </c>
      <c r="H118" s="215">
        <v>1</v>
      </c>
      <c r="I118" s="215">
        <v>1</v>
      </c>
      <c r="J118" s="215">
        <v>1</v>
      </c>
      <c r="K118" s="215">
        <v>1</v>
      </c>
      <c r="L118" s="215">
        <v>1</v>
      </c>
      <c r="M118" s="215">
        <v>1</v>
      </c>
    </row>
    <row r="119" spans="1:13" x14ac:dyDescent="0.3">
      <c r="A119">
        <v>522200</v>
      </c>
      <c r="B119" s="211" t="s">
        <v>2262</v>
      </c>
      <c r="C119" s="215">
        <v>1</v>
      </c>
      <c r="D119" s="215">
        <v>1</v>
      </c>
      <c r="E119" s="215">
        <v>1</v>
      </c>
      <c r="F119" s="215">
        <v>1</v>
      </c>
      <c r="G119" s="215">
        <v>1</v>
      </c>
      <c r="H119" s="215">
        <v>1</v>
      </c>
      <c r="I119" s="215">
        <v>1</v>
      </c>
      <c r="J119" s="215">
        <v>1</v>
      </c>
      <c r="K119" s="215">
        <v>1</v>
      </c>
      <c r="L119" s="215">
        <v>1</v>
      </c>
      <c r="M119" s="215">
        <v>1</v>
      </c>
    </row>
    <row r="120" spans="1:13" x14ac:dyDescent="0.3">
      <c r="A120">
        <v>522224</v>
      </c>
      <c r="B120" s="211" t="s">
        <v>2262</v>
      </c>
      <c r="C120" s="215">
        <v>1</v>
      </c>
      <c r="D120" s="215">
        <v>1</v>
      </c>
      <c r="E120" s="215">
        <v>1</v>
      </c>
      <c r="F120" s="215">
        <v>1</v>
      </c>
      <c r="G120" s="215">
        <v>1</v>
      </c>
      <c r="H120" s="215">
        <v>1</v>
      </c>
      <c r="I120" s="215">
        <v>1</v>
      </c>
      <c r="J120" s="215">
        <v>1</v>
      </c>
      <c r="K120" s="215">
        <v>1</v>
      </c>
      <c r="L120" s="215">
        <v>1</v>
      </c>
      <c r="M120" s="215">
        <v>1</v>
      </c>
    </row>
    <row r="121" spans="1:13" x14ac:dyDescent="0.3">
      <c r="A121">
        <v>522229</v>
      </c>
      <c r="B121" s="211" t="s">
        <v>2262</v>
      </c>
      <c r="C121" s="215">
        <v>1</v>
      </c>
      <c r="D121" s="215">
        <v>1</v>
      </c>
      <c r="E121" s="215">
        <v>1</v>
      </c>
      <c r="F121" s="215">
        <v>1</v>
      </c>
      <c r="G121" s="215">
        <v>1</v>
      </c>
      <c r="H121" s="215">
        <v>1</v>
      </c>
      <c r="I121" s="215">
        <v>1</v>
      </c>
      <c r="J121" s="215">
        <v>1</v>
      </c>
      <c r="K121" s="215">
        <v>1</v>
      </c>
      <c r="L121" s="215">
        <v>1</v>
      </c>
      <c r="M121" s="215">
        <v>1</v>
      </c>
    </row>
    <row r="122" spans="1:13" x14ac:dyDescent="0.3">
      <c r="A122">
        <v>522234</v>
      </c>
      <c r="B122" s="211" t="s">
        <v>2262</v>
      </c>
      <c r="C122" s="215">
        <v>1</v>
      </c>
      <c r="D122" s="215">
        <v>1</v>
      </c>
      <c r="E122" s="215">
        <v>1</v>
      </c>
      <c r="F122" s="215">
        <v>1</v>
      </c>
      <c r="G122" s="215">
        <v>1</v>
      </c>
      <c r="H122" s="215">
        <v>1</v>
      </c>
      <c r="I122" s="215">
        <v>1</v>
      </c>
      <c r="J122" s="215">
        <v>1</v>
      </c>
      <c r="K122" s="215">
        <v>1</v>
      </c>
      <c r="L122" s="215">
        <v>1</v>
      </c>
      <c r="M122" s="215">
        <v>1</v>
      </c>
    </row>
    <row r="123" spans="1:13" x14ac:dyDescent="0.3">
      <c r="A123">
        <v>522235</v>
      </c>
      <c r="B123" s="211" t="s">
        <v>2262</v>
      </c>
      <c r="C123" s="215">
        <v>1</v>
      </c>
      <c r="D123" s="215">
        <v>1</v>
      </c>
      <c r="E123" s="215">
        <v>1</v>
      </c>
      <c r="F123" s="215">
        <v>1</v>
      </c>
      <c r="G123" s="215">
        <v>1</v>
      </c>
      <c r="H123" s="215">
        <v>1</v>
      </c>
      <c r="I123" s="215">
        <v>1</v>
      </c>
      <c r="J123" s="215">
        <v>1</v>
      </c>
      <c r="K123" s="215">
        <v>1</v>
      </c>
      <c r="L123" s="215">
        <v>1</v>
      </c>
      <c r="M123" s="215">
        <v>1</v>
      </c>
    </row>
    <row r="124" spans="1:13" x14ac:dyDescent="0.3">
      <c r="A124">
        <v>522236</v>
      </c>
      <c r="B124" s="211" t="s">
        <v>2262</v>
      </c>
      <c r="C124" s="215">
        <v>1</v>
      </c>
      <c r="D124" s="215">
        <v>1</v>
      </c>
      <c r="E124" s="215">
        <v>1</v>
      </c>
      <c r="F124" s="215">
        <v>1</v>
      </c>
      <c r="G124" s="215">
        <v>1</v>
      </c>
      <c r="H124" s="215">
        <v>1</v>
      </c>
      <c r="I124" s="215">
        <v>1</v>
      </c>
      <c r="J124" s="215">
        <v>1</v>
      </c>
      <c r="K124" s="215">
        <v>1</v>
      </c>
      <c r="L124" s="215">
        <v>1</v>
      </c>
      <c r="M124" s="215">
        <v>1</v>
      </c>
    </row>
    <row r="125" spans="1:13" x14ac:dyDescent="0.3">
      <c r="A125">
        <v>522238</v>
      </c>
      <c r="B125" s="211" t="s">
        <v>2262</v>
      </c>
      <c r="C125" s="215">
        <v>1</v>
      </c>
      <c r="D125" s="215">
        <v>1</v>
      </c>
      <c r="E125" s="215">
        <v>1</v>
      </c>
      <c r="F125" s="215">
        <v>1</v>
      </c>
      <c r="G125" s="215">
        <v>1</v>
      </c>
      <c r="H125" s="215">
        <v>1</v>
      </c>
      <c r="I125" s="215">
        <v>1</v>
      </c>
      <c r="J125" s="215">
        <v>1</v>
      </c>
      <c r="K125" s="215">
        <v>1</v>
      </c>
      <c r="L125" s="215">
        <v>1</v>
      </c>
      <c r="M125" s="215">
        <v>1</v>
      </c>
    </row>
    <row r="126" spans="1:13" x14ac:dyDescent="0.3">
      <c r="A126">
        <v>522241</v>
      </c>
      <c r="B126" s="211" t="s">
        <v>2262</v>
      </c>
      <c r="C126" s="215">
        <v>1</v>
      </c>
      <c r="D126" s="215">
        <v>1</v>
      </c>
      <c r="E126" s="215">
        <v>1</v>
      </c>
      <c r="F126" s="215">
        <v>1</v>
      </c>
      <c r="G126" s="215">
        <v>1</v>
      </c>
      <c r="H126" s="215">
        <v>1</v>
      </c>
      <c r="I126" s="215">
        <v>1</v>
      </c>
      <c r="J126" s="215">
        <v>1</v>
      </c>
      <c r="K126" s="215">
        <v>1</v>
      </c>
      <c r="L126" s="215">
        <v>1</v>
      </c>
      <c r="M126" s="215">
        <v>1</v>
      </c>
    </row>
    <row r="127" spans="1:13" x14ac:dyDescent="0.3">
      <c r="A127">
        <v>522248</v>
      </c>
      <c r="B127" s="211" t="s">
        <v>2262</v>
      </c>
      <c r="C127" s="215">
        <v>1</v>
      </c>
      <c r="D127" s="215">
        <v>1</v>
      </c>
      <c r="E127" s="215">
        <v>1</v>
      </c>
      <c r="F127" s="215">
        <v>1</v>
      </c>
      <c r="G127" s="215">
        <v>1</v>
      </c>
      <c r="H127" s="215">
        <v>1</v>
      </c>
      <c r="I127" s="215">
        <v>1</v>
      </c>
      <c r="J127" s="215">
        <v>1</v>
      </c>
      <c r="K127" s="215">
        <v>1</v>
      </c>
      <c r="L127" s="215">
        <v>1</v>
      </c>
      <c r="M127" s="215">
        <v>1</v>
      </c>
    </row>
    <row r="128" spans="1:13" x14ac:dyDescent="0.3">
      <c r="A128">
        <v>522251</v>
      </c>
      <c r="B128" s="211" t="s">
        <v>2262</v>
      </c>
      <c r="C128" s="215">
        <v>1</v>
      </c>
      <c r="D128" s="215">
        <v>1</v>
      </c>
      <c r="E128" s="215">
        <v>1</v>
      </c>
      <c r="F128" s="215">
        <v>1</v>
      </c>
      <c r="G128" s="215">
        <v>1</v>
      </c>
      <c r="H128" s="215">
        <v>1</v>
      </c>
      <c r="I128" s="215">
        <v>1</v>
      </c>
      <c r="J128" s="215">
        <v>1</v>
      </c>
      <c r="K128" s="215">
        <v>1</v>
      </c>
      <c r="L128" s="215">
        <v>1</v>
      </c>
      <c r="M128" s="215">
        <v>1</v>
      </c>
    </row>
    <row r="129" spans="1:13" x14ac:dyDescent="0.3">
      <c r="A129">
        <v>522254</v>
      </c>
      <c r="B129" s="211" t="s">
        <v>2262</v>
      </c>
      <c r="C129" s="215">
        <v>1</v>
      </c>
      <c r="D129" s="215">
        <v>1</v>
      </c>
      <c r="E129" s="215">
        <v>1</v>
      </c>
      <c r="F129" s="215">
        <v>1</v>
      </c>
      <c r="G129" s="215">
        <v>1</v>
      </c>
      <c r="H129" s="215">
        <v>1</v>
      </c>
      <c r="I129" s="215">
        <v>1</v>
      </c>
      <c r="J129" s="215">
        <v>1</v>
      </c>
      <c r="K129" s="215">
        <v>1</v>
      </c>
      <c r="L129" s="215">
        <v>1</v>
      </c>
      <c r="M129" s="215">
        <v>1</v>
      </c>
    </row>
    <row r="130" spans="1:13" x14ac:dyDescent="0.3">
      <c r="A130">
        <v>522256</v>
      </c>
      <c r="B130" s="211" t="s">
        <v>2262</v>
      </c>
      <c r="C130" s="215">
        <v>1</v>
      </c>
      <c r="D130" s="215">
        <v>1</v>
      </c>
      <c r="E130" s="215">
        <v>1</v>
      </c>
      <c r="F130" s="215">
        <v>1</v>
      </c>
      <c r="G130" s="215">
        <v>1</v>
      </c>
      <c r="H130" s="215">
        <v>1</v>
      </c>
      <c r="I130" s="215">
        <v>1</v>
      </c>
      <c r="J130" s="215">
        <v>1</v>
      </c>
      <c r="K130" s="215">
        <v>1</v>
      </c>
      <c r="L130" s="215">
        <v>1</v>
      </c>
      <c r="M130" s="215">
        <v>1</v>
      </c>
    </row>
    <row r="131" spans="1:13" x14ac:dyDescent="0.3">
      <c r="A131">
        <v>522258</v>
      </c>
      <c r="B131" s="211" t="s">
        <v>2262</v>
      </c>
      <c r="C131" s="215">
        <v>1</v>
      </c>
      <c r="D131" s="215">
        <v>1</v>
      </c>
      <c r="E131" s="215">
        <v>1</v>
      </c>
      <c r="F131" s="215">
        <v>1</v>
      </c>
      <c r="G131" s="215">
        <v>1</v>
      </c>
      <c r="H131" s="215">
        <v>1</v>
      </c>
      <c r="I131" s="215">
        <v>1</v>
      </c>
      <c r="J131" s="215">
        <v>1</v>
      </c>
      <c r="K131" s="215">
        <v>1</v>
      </c>
      <c r="L131" s="215">
        <v>1</v>
      </c>
      <c r="M131" s="215">
        <v>1</v>
      </c>
    </row>
    <row r="132" spans="1:13" x14ac:dyDescent="0.3">
      <c r="A132">
        <v>522269</v>
      </c>
      <c r="B132" s="211" t="s">
        <v>2262</v>
      </c>
      <c r="C132" s="215">
        <v>1</v>
      </c>
      <c r="D132" s="215">
        <v>1</v>
      </c>
      <c r="E132" s="215">
        <v>1</v>
      </c>
      <c r="F132" s="215">
        <v>1</v>
      </c>
      <c r="G132" s="215">
        <v>1</v>
      </c>
      <c r="H132" s="215">
        <v>1</v>
      </c>
      <c r="I132" s="215">
        <v>1</v>
      </c>
      <c r="J132" s="215">
        <v>1</v>
      </c>
      <c r="K132" s="215">
        <v>1</v>
      </c>
      <c r="L132" s="215">
        <v>1</v>
      </c>
      <c r="M132" s="215">
        <v>1</v>
      </c>
    </row>
    <row r="133" spans="1:13" x14ac:dyDescent="0.3">
      <c r="A133">
        <v>522276</v>
      </c>
      <c r="B133" s="211" t="s">
        <v>2262</v>
      </c>
      <c r="C133" s="215">
        <v>1</v>
      </c>
      <c r="D133" s="215">
        <v>1</v>
      </c>
      <c r="E133" s="215">
        <v>1</v>
      </c>
      <c r="F133" s="215">
        <v>1</v>
      </c>
      <c r="G133" s="215">
        <v>1</v>
      </c>
      <c r="H133" s="215">
        <v>1</v>
      </c>
      <c r="I133" s="215">
        <v>1</v>
      </c>
      <c r="J133" s="215">
        <v>1</v>
      </c>
      <c r="K133" s="215">
        <v>1</v>
      </c>
      <c r="L133" s="215">
        <v>1</v>
      </c>
      <c r="M133" s="215">
        <v>1</v>
      </c>
    </row>
    <row r="134" spans="1:13" x14ac:dyDescent="0.3">
      <c r="A134">
        <v>522284</v>
      </c>
      <c r="B134" s="211" t="s">
        <v>2262</v>
      </c>
      <c r="C134" s="215">
        <v>1</v>
      </c>
      <c r="D134" s="215">
        <v>1</v>
      </c>
      <c r="E134" s="215">
        <v>1</v>
      </c>
      <c r="F134" s="215">
        <v>1</v>
      </c>
      <c r="G134" s="215">
        <v>1</v>
      </c>
      <c r="H134" s="215">
        <v>1</v>
      </c>
      <c r="I134" s="215">
        <v>1</v>
      </c>
      <c r="J134" s="215">
        <v>1</v>
      </c>
      <c r="K134" s="215">
        <v>1</v>
      </c>
      <c r="L134" s="215">
        <v>1</v>
      </c>
      <c r="M134" s="215">
        <v>1</v>
      </c>
    </row>
    <row r="135" spans="1:13" x14ac:dyDescent="0.3">
      <c r="A135">
        <v>522292</v>
      </c>
      <c r="B135" s="211" t="s">
        <v>2262</v>
      </c>
      <c r="C135" s="215">
        <v>1</v>
      </c>
      <c r="D135" s="215">
        <v>1</v>
      </c>
      <c r="E135" s="215">
        <v>1</v>
      </c>
      <c r="F135" s="215">
        <v>1</v>
      </c>
      <c r="G135" s="215">
        <v>1</v>
      </c>
      <c r="H135" s="215">
        <v>1</v>
      </c>
      <c r="I135" s="215">
        <v>1</v>
      </c>
      <c r="J135" s="215">
        <v>1</v>
      </c>
      <c r="K135" s="215">
        <v>1</v>
      </c>
      <c r="L135" s="215">
        <v>1</v>
      </c>
      <c r="M135" s="215">
        <v>1</v>
      </c>
    </row>
    <row r="136" spans="1:13" x14ac:dyDescent="0.3">
      <c r="A136">
        <v>522299</v>
      </c>
      <c r="B136" s="211" t="s">
        <v>2262</v>
      </c>
      <c r="C136" s="215">
        <v>1</v>
      </c>
      <c r="D136" s="215">
        <v>1</v>
      </c>
      <c r="E136" s="215">
        <v>1</v>
      </c>
      <c r="F136" s="215">
        <v>1</v>
      </c>
      <c r="G136" s="215">
        <v>1</v>
      </c>
      <c r="H136" s="215">
        <v>1</v>
      </c>
      <c r="I136" s="215">
        <v>1</v>
      </c>
      <c r="J136" s="215">
        <v>1</v>
      </c>
      <c r="K136" s="215">
        <v>1</v>
      </c>
      <c r="L136" s="215">
        <v>1</v>
      </c>
      <c r="M136" s="215">
        <v>1</v>
      </c>
    </row>
    <row r="137" spans="1:13" x14ac:dyDescent="0.3">
      <c r="A137">
        <v>522300</v>
      </c>
      <c r="B137" s="211" t="s">
        <v>2262</v>
      </c>
      <c r="C137" s="215">
        <v>1</v>
      </c>
      <c r="D137" s="215">
        <v>1</v>
      </c>
      <c r="E137" s="215">
        <v>1</v>
      </c>
      <c r="F137" s="215">
        <v>1</v>
      </c>
      <c r="G137" s="215">
        <v>1</v>
      </c>
      <c r="H137" s="215">
        <v>1</v>
      </c>
      <c r="I137" s="215">
        <v>1</v>
      </c>
      <c r="J137" s="215">
        <v>1</v>
      </c>
      <c r="K137" s="215">
        <v>1</v>
      </c>
      <c r="L137" s="215">
        <v>1</v>
      </c>
      <c r="M137" s="215">
        <v>1</v>
      </c>
    </row>
    <row r="138" spans="1:13" x14ac:dyDescent="0.3">
      <c r="A138">
        <v>522304</v>
      </c>
      <c r="B138" s="211" t="s">
        <v>2262</v>
      </c>
      <c r="C138" s="215">
        <v>1</v>
      </c>
      <c r="D138" s="215">
        <v>1</v>
      </c>
      <c r="E138" s="215">
        <v>1</v>
      </c>
      <c r="F138" s="215">
        <v>1</v>
      </c>
      <c r="G138" s="215">
        <v>1</v>
      </c>
      <c r="H138" s="215">
        <v>1</v>
      </c>
      <c r="I138" s="215">
        <v>1</v>
      </c>
      <c r="J138" s="215">
        <v>1</v>
      </c>
      <c r="K138" s="215">
        <v>1</v>
      </c>
      <c r="L138" s="215">
        <v>1</v>
      </c>
      <c r="M138" s="215">
        <v>1</v>
      </c>
    </row>
    <row r="139" spans="1:13" x14ac:dyDescent="0.3">
      <c r="A139">
        <v>522317</v>
      </c>
      <c r="B139" s="211" t="s">
        <v>2262</v>
      </c>
      <c r="C139" s="215">
        <v>1</v>
      </c>
      <c r="D139" s="215">
        <v>1</v>
      </c>
      <c r="E139" s="215">
        <v>1</v>
      </c>
      <c r="F139" s="215">
        <v>1</v>
      </c>
      <c r="G139" s="215">
        <v>1</v>
      </c>
      <c r="H139" s="215">
        <v>1</v>
      </c>
      <c r="I139" s="215">
        <v>1</v>
      </c>
      <c r="J139" s="215">
        <v>1</v>
      </c>
      <c r="K139" s="215">
        <v>1</v>
      </c>
      <c r="L139" s="215">
        <v>1</v>
      </c>
      <c r="M139" s="215">
        <v>1</v>
      </c>
    </row>
    <row r="140" spans="1:13" x14ac:dyDescent="0.3">
      <c r="A140">
        <v>522321</v>
      </c>
      <c r="B140" s="211" t="s">
        <v>2262</v>
      </c>
      <c r="C140" s="215">
        <v>1</v>
      </c>
      <c r="D140" s="215">
        <v>1</v>
      </c>
      <c r="E140" s="215">
        <v>1</v>
      </c>
      <c r="F140" s="215">
        <v>1</v>
      </c>
      <c r="G140" s="215">
        <v>1</v>
      </c>
      <c r="H140" s="215">
        <v>1</v>
      </c>
      <c r="I140" s="215">
        <v>1</v>
      </c>
      <c r="J140" s="215">
        <v>1</v>
      </c>
      <c r="K140" s="215">
        <v>1</v>
      </c>
      <c r="L140" s="215">
        <v>1</v>
      </c>
      <c r="M140" s="215">
        <v>1</v>
      </c>
    </row>
    <row r="141" spans="1:13" x14ac:dyDescent="0.3">
      <c r="A141">
        <v>522323</v>
      </c>
      <c r="B141" s="211" t="s">
        <v>2262</v>
      </c>
      <c r="C141" s="215">
        <v>1</v>
      </c>
      <c r="D141" s="215">
        <v>1</v>
      </c>
      <c r="E141" s="215">
        <v>1</v>
      </c>
      <c r="F141" s="215">
        <v>1</v>
      </c>
      <c r="G141" s="215">
        <v>1</v>
      </c>
      <c r="H141" s="215">
        <v>1</v>
      </c>
      <c r="I141" s="215">
        <v>1</v>
      </c>
      <c r="J141" s="215">
        <v>1</v>
      </c>
      <c r="K141" s="215">
        <v>1</v>
      </c>
      <c r="L141" s="215">
        <v>1</v>
      </c>
      <c r="M141" s="215">
        <v>1</v>
      </c>
    </row>
    <row r="142" spans="1:13" x14ac:dyDescent="0.3">
      <c r="A142">
        <v>522332</v>
      </c>
      <c r="B142" s="211" t="s">
        <v>2262</v>
      </c>
      <c r="C142" s="215">
        <v>1</v>
      </c>
      <c r="D142" s="215">
        <v>1</v>
      </c>
      <c r="E142" s="215">
        <v>1</v>
      </c>
      <c r="F142" s="215">
        <v>1</v>
      </c>
      <c r="G142" s="215">
        <v>1</v>
      </c>
      <c r="H142" s="215">
        <v>1</v>
      </c>
      <c r="I142" s="215">
        <v>1</v>
      </c>
      <c r="J142" s="215">
        <v>1</v>
      </c>
      <c r="K142" s="215">
        <v>1</v>
      </c>
      <c r="L142" s="215">
        <v>1</v>
      </c>
      <c r="M142" s="215">
        <v>1</v>
      </c>
    </row>
    <row r="143" spans="1:13" x14ac:dyDescent="0.3">
      <c r="A143">
        <v>522334</v>
      </c>
      <c r="B143" s="211" t="s">
        <v>2262</v>
      </c>
      <c r="C143" s="215">
        <v>1</v>
      </c>
      <c r="D143" s="215">
        <v>1</v>
      </c>
      <c r="E143" s="215">
        <v>1</v>
      </c>
      <c r="F143" s="215">
        <v>1</v>
      </c>
      <c r="G143" s="215">
        <v>1</v>
      </c>
      <c r="H143" s="215">
        <v>1</v>
      </c>
      <c r="I143" s="215">
        <v>1</v>
      </c>
      <c r="J143" s="215">
        <v>1</v>
      </c>
      <c r="K143" s="215">
        <v>1</v>
      </c>
      <c r="L143" s="215">
        <v>1</v>
      </c>
      <c r="M143" s="215">
        <v>1</v>
      </c>
    </row>
    <row r="144" spans="1:13" x14ac:dyDescent="0.3">
      <c r="A144">
        <v>522367</v>
      </c>
      <c r="B144" s="211" t="s">
        <v>2262</v>
      </c>
      <c r="C144" s="215">
        <v>1</v>
      </c>
      <c r="D144" s="215">
        <v>1</v>
      </c>
      <c r="E144" s="215">
        <v>1</v>
      </c>
      <c r="F144" s="215">
        <v>1</v>
      </c>
      <c r="G144" s="215">
        <v>1</v>
      </c>
      <c r="H144" s="215">
        <v>1</v>
      </c>
      <c r="I144" s="215">
        <v>1</v>
      </c>
      <c r="J144" s="215">
        <v>1</v>
      </c>
      <c r="K144" s="215">
        <v>1</v>
      </c>
      <c r="L144" s="215">
        <v>1</v>
      </c>
      <c r="M144" s="215">
        <v>1</v>
      </c>
    </row>
    <row r="145" spans="1:13" x14ac:dyDescent="0.3">
      <c r="A145">
        <v>522368</v>
      </c>
      <c r="B145" s="211" t="s">
        <v>2262</v>
      </c>
      <c r="C145" s="215">
        <v>1</v>
      </c>
      <c r="D145" s="215">
        <v>1</v>
      </c>
      <c r="E145" s="215">
        <v>1</v>
      </c>
      <c r="F145" s="215">
        <v>1</v>
      </c>
      <c r="G145" s="215">
        <v>1</v>
      </c>
      <c r="H145" s="215">
        <v>1</v>
      </c>
      <c r="I145" s="215">
        <v>1</v>
      </c>
      <c r="J145" s="215">
        <v>1</v>
      </c>
      <c r="K145" s="215">
        <v>1</v>
      </c>
      <c r="L145" s="215">
        <v>1</v>
      </c>
      <c r="M145" s="215">
        <v>1</v>
      </c>
    </row>
    <row r="146" spans="1:13" x14ac:dyDescent="0.3">
      <c r="A146">
        <v>522372</v>
      </c>
      <c r="B146" s="211" t="s">
        <v>2262</v>
      </c>
      <c r="C146" s="215">
        <v>1</v>
      </c>
      <c r="D146" s="215">
        <v>1</v>
      </c>
      <c r="E146" s="215">
        <v>1</v>
      </c>
      <c r="F146" s="215">
        <v>1</v>
      </c>
      <c r="G146" s="215">
        <v>1</v>
      </c>
      <c r="H146" s="215">
        <v>1</v>
      </c>
      <c r="I146" s="215">
        <v>1</v>
      </c>
      <c r="J146" s="215">
        <v>1</v>
      </c>
      <c r="K146" s="215">
        <v>1</v>
      </c>
      <c r="L146" s="215">
        <v>1</v>
      </c>
      <c r="M146" s="215">
        <v>1</v>
      </c>
    </row>
    <row r="147" spans="1:13" x14ac:dyDescent="0.3">
      <c r="A147">
        <v>522393</v>
      </c>
      <c r="B147" s="211" t="s">
        <v>2262</v>
      </c>
      <c r="C147" s="215">
        <v>1</v>
      </c>
      <c r="D147" s="215">
        <v>1</v>
      </c>
      <c r="E147" s="215">
        <v>1</v>
      </c>
      <c r="F147" s="215">
        <v>1</v>
      </c>
      <c r="G147" s="215">
        <v>1</v>
      </c>
      <c r="H147" s="215">
        <v>1</v>
      </c>
      <c r="I147" s="215">
        <v>1</v>
      </c>
      <c r="J147" s="215">
        <v>1</v>
      </c>
      <c r="K147" s="215">
        <v>1</v>
      </c>
      <c r="L147" s="215">
        <v>1</v>
      </c>
      <c r="M147" s="215">
        <v>1</v>
      </c>
    </row>
    <row r="148" spans="1:13" x14ac:dyDescent="0.3">
      <c r="A148">
        <v>522397</v>
      </c>
      <c r="B148" s="211" t="s">
        <v>2262</v>
      </c>
      <c r="C148" s="215">
        <v>1</v>
      </c>
      <c r="D148" s="215">
        <v>1</v>
      </c>
      <c r="E148" s="215">
        <v>1</v>
      </c>
      <c r="F148" s="215">
        <v>1</v>
      </c>
      <c r="G148" s="215">
        <v>1</v>
      </c>
      <c r="H148" s="215">
        <v>1</v>
      </c>
      <c r="I148" s="215">
        <v>1</v>
      </c>
      <c r="J148" s="215">
        <v>1</v>
      </c>
      <c r="K148" s="215">
        <v>1</v>
      </c>
      <c r="L148" s="215">
        <v>1</v>
      </c>
      <c r="M148" s="215">
        <v>1</v>
      </c>
    </row>
    <row r="149" spans="1:13" x14ac:dyDescent="0.3">
      <c r="A149">
        <v>522399</v>
      </c>
      <c r="B149" s="211" t="s">
        <v>2262</v>
      </c>
      <c r="C149" s="215">
        <v>1</v>
      </c>
      <c r="D149" s="215">
        <v>1</v>
      </c>
      <c r="E149" s="215">
        <v>1</v>
      </c>
      <c r="F149" s="215">
        <v>1</v>
      </c>
      <c r="G149" s="215">
        <v>1</v>
      </c>
      <c r="H149" s="215">
        <v>1</v>
      </c>
      <c r="I149" s="215">
        <v>1</v>
      </c>
      <c r="J149" s="215">
        <v>1</v>
      </c>
      <c r="K149" s="215">
        <v>1</v>
      </c>
      <c r="L149" s="215">
        <v>1</v>
      </c>
      <c r="M149" s="215">
        <v>1</v>
      </c>
    </row>
    <row r="150" spans="1:13" x14ac:dyDescent="0.3">
      <c r="A150">
        <v>522401</v>
      </c>
      <c r="B150" s="211" t="s">
        <v>2262</v>
      </c>
      <c r="C150" s="215">
        <v>1</v>
      </c>
      <c r="D150" s="215">
        <v>1</v>
      </c>
      <c r="E150" s="215">
        <v>1</v>
      </c>
      <c r="F150" s="215">
        <v>1</v>
      </c>
      <c r="G150" s="215">
        <v>1</v>
      </c>
      <c r="H150" s="215">
        <v>1</v>
      </c>
      <c r="I150" s="215">
        <v>1</v>
      </c>
      <c r="J150" s="215">
        <v>1</v>
      </c>
      <c r="K150" s="215">
        <v>1</v>
      </c>
      <c r="L150" s="215">
        <v>1</v>
      </c>
      <c r="M150" s="215">
        <v>1</v>
      </c>
    </row>
    <row r="151" spans="1:13" x14ac:dyDescent="0.3">
      <c r="A151">
        <v>522406</v>
      </c>
      <c r="B151" s="211" t="s">
        <v>2262</v>
      </c>
      <c r="C151" s="215">
        <v>1</v>
      </c>
      <c r="D151" s="215">
        <v>1</v>
      </c>
      <c r="E151" s="215">
        <v>1</v>
      </c>
      <c r="F151" s="215">
        <v>1</v>
      </c>
      <c r="G151" s="215">
        <v>1</v>
      </c>
      <c r="H151" s="215">
        <v>1</v>
      </c>
      <c r="I151" s="215">
        <v>1</v>
      </c>
      <c r="J151" s="215">
        <v>1</v>
      </c>
      <c r="K151" s="215">
        <v>1</v>
      </c>
      <c r="L151" s="215">
        <v>1</v>
      </c>
      <c r="M151" s="215">
        <v>1</v>
      </c>
    </row>
    <row r="152" spans="1:13" x14ac:dyDescent="0.3">
      <c r="A152">
        <v>522415</v>
      </c>
      <c r="B152" s="211" t="s">
        <v>2262</v>
      </c>
      <c r="C152" s="215">
        <v>1</v>
      </c>
      <c r="D152" s="215">
        <v>1</v>
      </c>
      <c r="E152" s="215">
        <v>1</v>
      </c>
      <c r="F152" s="215">
        <v>1</v>
      </c>
      <c r="G152" s="215">
        <v>1</v>
      </c>
      <c r="H152" s="215">
        <v>1</v>
      </c>
      <c r="I152" s="215">
        <v>1</v>
      </c>
      <c r="J152" s="215">
        <v>1</v>
      </c>
      <c r="K152" s="215">
        <v>1</v>
      </c>
      <c r="L152" s="215">
        <v>1</v>
      </c>
      <c r="M152" s="215">
        <v>1</v>
      </c>
    </row>
    <row r="153" spans="1:13" x14ac:dyDescent="0.3">
      <c r="A153">
        <v>522427</v>
      </c>
      <c r="B153" s="211" t="s">
        <v>2262</v>
      </c>
      <c r="C153" s="215">
        <v>1</v>
      </c>
      <c r="D153" s="215">
        <v>1</v>
      </c>
      <c r="E153" s="215">
        <v>1</v>
      </c>
      <c r="F153" s="215">
        <v>1</v>
      </c>
      <c r="G153" s="215">
        <v>1</v>
      </c>
      <c r="H153" s="215">
        <v>1</v>
      </c>
      <c r="I153" s="215">
        <v>1</v>
      </c>
      <c r="J153" s="215">
        <v>1</v>
      </c>
      <c r="K153" s="215">
        <v>1</v>
      </c>
      <c r="L153" s="215">
        <v>1</v>
      </c>
      <c r="M153" s="215">
        <v>1</v>
      </c>
    </row>
    <row r="154" spans="1:13" x14ac:dyDescent="0.3">
      <c r="A154">
        <v>522466</v>
      </c>
      <c r="B154" s="211" t="s">
        <v>2262</v>
      </c>
      <c r="C154" s="215">
        <v>1</v>
      </c>
      <c r="D154" s="215">
        <v>1</v>
      </c>
      <c r="E154" s="215">
        <v>1</v>
      </c>
      <c r="F154" s="215">
        <v>1</v>
      </c>
      <c r="G154" s="215">
        <v>1</v>
      </c>
      <c r="H154" s="215">
        <v>1</v>
      </c>
      <c r="I154" s="215">
        <v>1</v>
      </c>
      <c r="J154" s="215">
        <v>1</v>
      </c>
      <c r="K154" s="215">
        <v>1</v>
      </c>
      <c r="L154" s="215">
        <v>1</v>
      </c>
      <c r="M154" s="215">
        <v>1</v>
      </c>
    </row>
    <row r="155" spans="1:13" x14ac:dyDescent="0.3">
      <c r="A155">
        <v>522469</v>
      </c>
      <c r="B155" s="211" t="s">
        <v>2262</v>
      </c>
      <c r="C155" s="215">
        <v>1</v>
      </c>
      <c r="D155" s="215">
        <v>1</v>
      </c>
      <c r="E155" s="215">
        <v>1</v>
      </c>
      <c r="F155" s="215">
        <v>1</v>
      </c>
      <c r="G155" s="215">
        <v>1</v>
      </c>
      <c r="H155" s="215">
        <v>1</v>
      </c>
      <c r="I155" s="215">
        <v>1</v>
      </c>
      <c r="J155" s="215">
        <v>1</v>
      </c>
      <c r="K155" s="215">
        <v>1</v>
      </c>
      <c r="L155" s="215">
        <v>1</v>
      </c>
      <c r="M155" s="215">
        <v>1</v>
      </c>
    </row>
    <row r="156" spans="1:13" x14ac:dyDescent="0.3">
      <c r="A156">
        <v>522470</v>
      </c>
      <c r="B156" s="211" t="s">
        <v>2262</v>
      </c>
      <c r="C156" s="215">
        <v>1</v>
      </c>
      <c r="D156" s="215">
        <v>1</v>
      </c>
      <c r="E156" s="215">
        <v>1</v>
      </c>
      <c r="F156" s="215">
        <v>1</v>
      </c>
      <c r="G156" s="215">
        <v>1</v>
      </c>
      <c r="H156" s="215">
        <v>1</v>
      </c>
      <c r="I156" s="215">
        <v>1</v>
      </c>
      <c r="J156" s="215">
        <v>1</v>
      </c>
      <c r="K156" s="215">
        <v>1</v>
      </c>
      <c r="L156" s="215">
        <v>1</v>
      </c>
      <c r="M156" s="215">
        <v>1</v>
      </c>
    </row>
    <row r="157" spans="1:13" x14ac:dyDescent="0.3">
      <c r="A157">
        <v>522471</v>
      </c>
      <c r="B157" s="211" t="s">
        <v>2262</v>
      </c>
      <c r="C157" s="215">
        <v>1</v>
      </c>
      <c r="D157" s="215">
        <v>1</v>
      </c>
      <c r="E157" s="215">
        <v>1</v>
      </c>
      <c r="F157" s="215">
        <v>1</v>
      </c>
      <c r="G157" s="215">
        <v>1</v>
      </c>
      <c r="H157" s="215">
        <v>1</v>
      </c>
      <c r="I157" s="215">
        <v>1</v>
      </c>
      <c r="J157" s="215">
        <v>1</v>
      </c>
      <c r="K157" s="215">
        <v>1</v>
      </c>
      <c r="L157" s="215">
        <v>1</v>
      </c>
      <c r="M157" s="215">
        <v>1</v>
      </c>
    </row>
    <row r="158" spans="1:13" x14ac:dyDescent="0.3">
      <c r="A158">
        <v>522484</v>
      </c>
      <c r="B158" s="211" t="s">
        <v>2262</v>
      </c>
      <c r="C158" s="215">
        <v>1</v>
      </c>
      <c r="D158" s="215">
        <v>1</v>
      </c>
      <c r="E158" s="215">
        <v>1</v>
      </c>
      <c r="F158" s="215">
        <v>1</v>
      </c>
      <c r="G158" s="215">
        <v>1</v>
      </c>
      <c r="H158" s="215">
        <v>1</v>
      </c>
      <c r="I158" s="215">
        <v>1</v>
      </c>
      <c r="J158" s="215">
        <v>1</v>
      </c>
      <c r="K158" s="215">
        <v>1</v>
      </c>
      <c r="L158" s="215">
        <v>1</v>
      </c>
      <c r="M158" s="215">
        <v>1</v>
      </c>
    </row>
    <row r="159" spans="1:13" x14ac:dyDescent="0.3">
      <c r="A159">
        <v>522485</v>
      </c>
      <c r="B159" s="211" t="s">
        <v>2262</v>
      </c>
      <c r="C159" s="215">
        <v>1</v>
      </c>
      <c r="D159" s="215">
        <v>1</v>
      </c>
      <c r="E159" s="215">
        <v>1</v>
      </c>
      <c r="F159" s="215">
        <v>1</v>
      </c>
      <c r="G159" s="215">
        <v>1</v>
      </c>
      <c r="H159" s="215">
        <v>1</v>
      </c>
      <c r="I159" s="215">
        <v>1</v>
      </c>
      <c r="J159" s="215">
        <v>1</v>
      </c>
      <c r="K159" s="215">
        <v>1</v>
      </c>
      <c r="L159" s="215">
        <v>1</v>
      </c>
      <c r="M159" s="215">
        <v>1</v>
      </c>
    </row>
    <row r="160" spans="1:13" x14ac:dyDescent="0.3">
      <c r="A160">
        <v>522486</v>
      </c>
      <c r="B160" s="211" t="s">
        <v>2262</v>
      </c>
      <c r="C160" s="215">
        <v>1</v>
      </c>
      <c r="D160" s="215">
        <v>1</v>
      </c>
      <c r="E160" s="215">
        <v>1</v>
      </c>
      <c r="F160" s="215">
        <v>1</v>
      </c>
      <c r="G160" s="215">
        <v>1</v>
      </c>
      <c r="H160" s="215">
        <v>1</v>
      </c>
      <c r="I160" s="215">
        <v>1</v>
      </c>
      <c r="J160" s="215">
        <v>1</v>
      </c>
      <c r="K160" s="215">
        <v>1</v>
      </c>
      <c r="L160" s="215">
        <v>1</v>
      </c>
      <c r="M160" s="215">
        <v>1</v>
      </c>
    </row>
    <row r="161" spans="1:13" x14ac:dyDescent="0.3">
      <c r="A161">
        <v>522488</v>
      </c>
      <c r="B161" s="211" t="s">
        <v>2262</v>
      </c>
      <c r="C161" s="215">
        <v>1</v>
      </c>
      <c r="D161" s="215">
        <v>1</v>
      </c>
      <c r="E161" s="215">
        <v>1</v>
      </c>
      <c r="F161" s="215">
        <v>1</v>
      </c>
      <c r="G161" s="215">
        <v>1</v>
      </c>
      <c r="H161" s="215">
        <v>1</v>
      </c>
      <c r="I161" s="215">
        <v>1</v>
      </c>
      <c r="J161" s="215">
        <v>1</v>
      </c>
      <c r="K161" s="215">
        <v>1</v>
      </c>
      <c r="L161" s="215">
        <v>1</v>
      </c>
      <c r="M161" s="215">
        <v>1</v>
      </c>
    </row>
    <row r="162" spans="1:13" x14ac:dyDescent="0.3">
      <c r="A162">
        <v>522490</v>
      </c>
      <c r="B162" s="211" t="s">
        <v>2262</v>
      </c>
      <c r="C162" s="215">
        <v>1</v>
      </c>
      <c r="D162" s="215">
        <v>1</v>
      </c>
      <c r="E162" s="215">
        <v>1</v>
      </c>
      <c r="F162" s="215">
        <v>1</v>
      </c>
      <c r="G162" s="215">
        <v>1</v>
      </c>
      <c r="H162" s="215">
        <v>1</v>
      </c>
      <c r="I162" s="215">
        <v>1</v>
      </c>
      <c r="J162" s="215">
        <v>1</v>
      </c>
      <c r="K162" s="215">
        <v>1</v>
      </c>
      <c r="L162" s="215">
        <v>1</v>
      </c>
      <c r="M162" s="215">
        <v>1</v>
      </c>
    </row>
    <row r="163" spans="1:13" x14ac:dyDescent="0.3">
      <c r="A163">
        <v>522491</v>
      </c>
      <c r="B163" s="211" t="s">
        <v>2262</v>
      </c>
      <c r="C163" s="215">
        <v>1</v>
      </c>
      <c r="D163" s="215">
        <v>1</v>
      </c>
      <c r="E163" s="215">
        <v>1</v>
      </c>
      <c r="F163" s="215">
        <v>1</v>
      </c>
      <c r="G163" s="215">
        <v>1</v>
      </c>
      <c r="H163" s="215">
        <v>1</v>
      </c>
      <c r="I163" s="215">
        <v>1</v>
      </c>
      <c r="J163" s="215">
        <v>1</v>
      </c>
      <c r="K163" s="215">
        <v>1</v>
      </c>
      <c r="L163" s="215">
        <v>1</v>
      </c>
      <c r="M163" s="215">
        <v>1</v>
      </c>
    </row>
    <row r="164" spans="1:13" x14ac:dyDescent="0.3">
      <c r="A164">
        <v>522510</v>
      </c>
      <c r="B164" s="211" t="s">
        <v>2262</v>
      </c>
      <c r="C164" s="215">
        <v>1</v>
      </c>
      <c r="D164" s="215">
        <v>1</v>
      </c>
      <c r="E164" s="215">
        <v>1</v>
      </c>
      <c r="F164" s="215">
        <v>1</v>
      </c>
      <c r="G164" s="215">
        <v>1</v>
      </c>
      <c r="H164" s="215">
        <v>1</v>
      </c>
      <c r="I164" s="215">
        <v>1</v>
      </c>
      <c r="J164" s="215">
        <v>1</v>
      </c>
      <c r="K164" s="215">
        <v>1</v>
      </c>
      <c r="L164" s="215">
        <v>1</v>
      </c>
      <c r="M164" s="215">
        <v>1</v>
      </c>
    </row>
    <row r="165" spans="1:13" x14ac:dyDescent="0.3">
      <c r="A165">
        <v>522513</v>
      </c>
      <c r="B165" s="211" t="s">
        <v>2262</v>
      </c>
      <c r="C165" s="215">
        <v>1</v>
      </c>
      <c r="D165" s="215">
        <v>1</v>
      </c>
      <c r="E165" s="215">
        <v>1</v>
      </c>
      <c r="F165" s="215">
        <v>1</v>
      </c>
      <c r="G165" s="215">
        <v>1</v>
      </c>
      <c r="H165" s="215">
        <v>1</v>
      </c>
      <c r="I165" s="215">
        <v>1</v>
      </c>
      <c r="J165" s="215">
        <v>1</v>
      </c>
      <c r="K165" s="215">
        <v>1</v>
      </c>
      <c r="L165" s="215">
        <v>1</v>
      </c>
      <c r="M165" s="215">
        <v>1</v>
      </c>
    </row>
    <row r="166" spans="1:13" x14ac:dyDescent="0.3">
      <c r="A166">
        <v>522531</v>
      </c>
      <c r="B166" s="211" t="s">
        <v>2262</v>
      </c>
      <c r="C166" s="215">
        <v>1</v>
      </c>
      <c r="D166" s="215">
        <v>1</v>
      </c>
      <c r="E166" s="215">
        <v>1</v>
      </c>
      <c r="F166" s="215">
        <v>1</v>
      </c>
      <c r="G166" s="215">
        <v>1</v>
      </c>
      <c r="H166" s="215">
        <v>1</v>
      </c>
      <c r="I166" s="215">
        <v>1</v>
      </c>
      <c r="J166" s="215">
        <v>1</v>
      </c>
      <c r="K166" s="215">
        <v>1</v>
      </c>
      <c r="L166" s="215">
        <v>1</v>
      </c>
      <c r="M166" s="215">
        <v>1</v>
      </c>
    </row>
    <row r="167" spans="1:13" x14ac:dyDescent="0.3">
      <c r="A167">
        <v>522541</v>
      </c>
      <c r="B167" s="211" t="s">
        <v>2262</v>
      </c>
      <c r="C167" s="215">
        <v>1</v>
      </c>
      <c r="D167" s="215">
        <v>1</v>
      </c>
      <c r="E167" s="215">
        <v>1</v>
      </c>
      <c r="F167" s="215">
        <v>1</v>
      </c>
      <c r="G167" s="215">
        <v>1</v>
      </c>
      <c r="H167" s="215">
        <v>1</v>
      </c>
      <c r="I167" s="215">
        <v>1</v>
      </c>
      <c r="J167" s="215">
        <v>1</v>
      </c>
      <c r="K167" s="215">
        <v>1</v>
      </c>
      <c r="L167" s="215">
        <v>1</v>
      </c>
      <c r="M167" s="215">
        <v>1</v>
      </c>
    </row>
    <row r="168" spans="1:13" x14ac:dyDescent="0.3">
      <c r="A168">
        <v>522545</v>
      </c>
      <c r="B168" s="211" t="s">
        <v>2262</v>
      </c>
      <c r="C168" s="215">
        <v>1</v>
      </c>
      <c r="D168" s="215">
        <v>1</v>
      </c>
      <c r="E168" s="215">
        <v>1</v>
      </c>
      <c r="F168" s="215">
        <v>1</v>
      </c>
      <c r="G168" s="215">
        <v>1</v>
      </c>
      <c r="H168" s="215">
        <v>1</v>
      </c>
      <c r="I168" s="215">
        <v>1</v>
      </c>
      <c r="J168" s="215">
        <v>1</v>
      </c>
      <c r="K168" s="215">
        <v>1</v>
      </c>
      <c r="L168" s="215">
        <v>1</v>
      </c>
      <c r="M168" s="215">
        <v>1</v>
      </c>
    </row>
    <row r="169" spans="1:13" x14ac:dyDescent="0.3">
      <c r="A169">
        <v>522549</v>
      </c>
      <c r="B169" s="211" t="s">
        <v>2262</v>
      </c>
      <c r="C169" s="215">
        <v>1</v>
      </c>
      <c r="D169" s="215">
        <v>1</v>
      </c>
      <c r="E169" s="215">
        <v>1</v>
      </c>
      <c r="F169" s="215">
        <v>1</v>
      </c>
      <c r="G169" s="215">
        <v>1</v>
      </c>
      <c r="H169" s="215">
        <v>1</v>
      </c>
      <c r="I169" s="215">
        <v>1</v>
      </c>
      <c r="J169" s="215">
        <v>1</v>
      </c>
      <c r="K169" s="215">
        <v>1</v>
      </c>
      <c r="L169" s="215">
        <v>1</v>
      </c>
      <c r="M169" s="215">
        <v>1</v>
      </c>
    </row>
    <row r="170" spans="1:13" x14ac:dyDescent="0.3">
      <c r="A170">
        <v>522550</v>
      </c>
      <c r="B170" s="211" t="s">
        <v>2262</v>
      </c>
      <c r="C170" s="215">
        <v>1</v>
      </c>
      <c r="D170" s="215">
        <v>1</v>
      </c>
      <c r="E170" s="215">
        <v>1</v>
      </c>
      <c r="F170" s="215">
        <v>1</v>
      </c>
      <c r="G170" s="215">
        <v>1</v>
      </c>
      <c r="H170" s="215">
        <v>1</v>
      </c>
      <c r="I170" s="215">
        <v>1</v>
      </c>
      <c r="J170" s="215">
        <v>1</v>
      </c>
      <c r="K170" s="215">
        <v>1</v>
      </c>
      <c r="L170" s="215">
        <v>1</v>
      </c>
      <c r="M170" s="215">
        <v>1</v>
      </c>
    </row>
    <row r="171" spans="1:13" x14ac:dyDescent="0.3">
      <c r="A171">
        <v>522551</v>
      </c>
      <c r="B171" s="211" t="s">
        <v>2262</v>
      </c>
      <c r="C171" s="215">
        <v>1</v>
      </c>
      <c r="D171" s="215">
        <v>1</v>
      </c>
      <c r="E171" s="215">
        <v>1</v>
      </c>
      <c r="F171" s="215">
        <v>1</v>
      </c>
      <c r="G171" s="215">
        <v>1</v>
      </c>
      <c r="H171" s="215">
        <v>1</v>
      </c>
      <c r="I171" s="215">
        <v>1</v>
      </c>
      <c r="J171" s="215">
        <v>1</v>
      </c>
      <c r="K171" s="215">
        <v>1</v>
      </c>
      <c r="L171" s="215">
        <v>1</v>
      </c>
      <c r="M171" s="215">
        <v>1</v>
      </c>
    </row>
    <row r="172" spans="1:13" x14ac:dyDescent="0.3">
      <c r="A172">
        <v>522558</v>
      </c>
      <c r="B172" s="211" t="s">
        <v>2262</v>
      </c>
      <c r="C172" s="215">
        <v>1</v>
      </c>
      <c r="D172" s="215">
        <v>1</v>
      </c>
      <c r="E172" s="215">
        <v>1</v>
      </c>
      <c r="F172" s="215">
        <v>1</v>
      </c>
      <c r="G172" s="215">
        <v>1</v>
      </c>
      <c r="H172" s="215">
        <v>1</v>
      </c>
      <c r="I172" s="215">
        <v>1</v>
      </c>
      <c r="J172" s="215">
        <v>1</v>
      </c>
      <c r="K172" s="215">
        <v>1</v>
      </c>
      <c r="L172" s="215">
        <v>1</v>
      </c>
      <c r="M172" s="215">
        <v>1</v>
      </c>
    </row>
    <row r="173" spans="1:13" x14ac:dyDescent="0.3">
      <c r="A173">
        <v>522581</v>
      </c>
      <c r="B173" s="211" t="s">
        <v>2262</v>
      </c>
      <c r="C173" s="215">
        <v>1</v>
      </c>
      <c r="D173" s="215">
        <v>1</v>
      </c>
      <c r="E173" s="215">
        <v>1</v>
      </c>
      <c r="F173" s="215">
        <v>1</v>
      </c>
      <c r="G173" s="215">
        <v>1</v>
      </c>
      <c r="H173" s="215">
        <v>1</v>
      </c>
      <c r="I173" s="215">
        <v>1</v>
      </c>
      <c r="J173" s="215">
        <v>1</v>
      </c>
      <c r="K173" s="215">
        <v>1</v>
      </c>
      <c r="L173" s="215">
        <v>1</v>
      </c>
      <c r="M173" s="215">
        <v>1</v>
      </c>
    </row>
    <row r="174" spans="1:13" x14ac:dyDescent="0.3">
      <c r="A174">
        <v>522591</v>
      </c>
      <c r="B174" s="211" t="s">
        <v>2262</v>
      </c>
      <c r="C174" s="215">
        <v>1</v>
      </c>
      <c r="D174" s="215">
        <v>1</v>
      </c>
      <c r="E174" s="215">
        <v>1</v>
      </c>
      <c r="F174" s="215">
        <v>1</v>
      </c>
      <c r="G174" s="215">
        <v>1</v>
      </c>
      <c r="H174" s="215">
        <v>1</v>
      </c>
      <c r="I174" s="215">
        <v>1</v>
      </c>
      <c r="J174" s="215">
        <v>1</v>
      </c>
      <c r="K174" s="215">
        <v>1</v>
      </c>
      <c r="L174" s="215">
        <v>1</v>
      </c>
      <c r="M174" s="215">
        <v>1</v>
      </c>
    </row>
    <row r="175" spans="1:13" x14ac:dyDescent="0.3">
      <c r="A175">
        <v>522600</v>
      </c>
      <c r="B175" s="211" t="s">
        <v>2262</v>
      </c>
      <c r="C175" s="215">
        <v>1</v>
      </c>
      <c r="D175" s="215">
        <v>1</v>
      </c>
      <c r="E175" s="215">
        <v>1</v>
      </c>
      <c r="F175" s="215">
        <v>1</v>
      </c>
      <c r="G175" s="215">
        <v>1</v>
      </c>
      <c r="H175" s="215">
        <v>1</v>
      </c>
      <c r="I175" s="215">
        <v>1</v>
      </c>
      <c r="J175" s="215">
        <v>1</v>
      </c>
      <c r="K175" s="215">
        <v>1</v>
      </c>
      <c r="L175" s="215">
        <v>1</v>
      </c>
      <c r="M175" s="215">
        <v>1</v>
      </c>
    </row>
    <row r="176" spans="1:13" x14ac:dyDescent="0.3">
      <c r="A176">
        <v>522613</v>
      </c>
      <c r="B176" s="211" t="s">
        <v>2262</v>
      </c>
      <c r="C176" s="215">
        <v>1</v>
      </c>
      <c r="D176" s="215">
        <v>1</v>
      </c>
      <c r="E176" s="215">
        <v>1</v>
      </c>
      <c r="F176" s="215">
        <v>1</v>
      </c>
      <c r="G176" s="215">
        <v>1</v>
      </c>
      <c r="H176" s="215">
        <v>1</v>
      </c>
      <c r="I176" s="215">
        <v>1</v>
      </c>
      <c r="J176" s="215">
        <v>1</v>
      </c>
      <c r="K176" s="215">
        <v>1</v>
      </c>
      <c r="L176" s="215">
        <v>1</v>
      </c>
      <c r="M176" s="215">
        <v>1</v>
      </c>
    </row>
    <row r="177" spans="1:13" x14ac:dyDescent="0.3">
      <c r="A177">
        <v>522615</v>
      </c>
      <c r="B177" s="211" t="s">
        <v>2262</v>
      </c>
      <c r="C177" s="215">
        <v>1</v>
      </c>
      <c r="D177" s="215">
        <v>1</v>
      </c>
      <c r="E177" s="215">
        <v>1</v>
      </c>
      <c r="F177" s="215">
        <v>1</v>
      </c>
      <c r="G177" s="215">
        <v>1</v>
      </c>
      <c r="H177" s="215">
        <v>1</v>
      </c>
      <c r="I177" s="215">
        <v>1</v>
      </c>
      <c r="J177" s="215">
        <v>1</v>
      </c>
      <c r="K177" s="215">
        <v>1</v>
      </c>
      <c r="L177" s="215">
        <v>1</v>
      </c>
      <c r="M177" s="215">
        <v>1</v>
      </c>
    </row>
    <row r="178" spans="1:13" x14ac:dyDescent="0.3">
      <c r="A178">
        <v>522618</v>
      </c>
      <c r="B178" s="211" t="s">
        <v>2262</v>
      </c>
      <c r="C178" s="215">
        <v>1</v>
      </c>
      <c r="D178" s="215">
        <v>1</v>
      </c>
      <c r="E178" s="215">
        <v>1</v>
      </c>
      <c r="F178" s="215">
        <v>1</v>
      </c>
      <c r="G178" s="215">
        <v>1</v>
      </c>
      <c r="H178" s="215">
        <v>1</v>
      </c>
      <c r="I178" s="215">
        <v>1</v>
      </c>
      <c r="J178" s="215">
        <v>1</v>
      </c>
      <c r="K178" s="215">
        <v>1</v>
      </c>
      <c r="L178" s="215">
        <v>1</v>
      </c>
      <c r="M178" s="215">
        <v>1</v>
      </c>
    </row>
    <row r="179" spans="1:13" x14ac:dyDescent="0.3">
      <c r="A179">
        <v>522627</v>
      </c>
      <c r="B179" s="211" t="s">
        <v>2262</v>
      </c>
      <c r="C179" s="215">
        <v>1</v>
      </c>
      <c r="D179" s="215">
        <v>1</v>
      </c>
      <c r="E179" s="215">
        <v>1</v>
      </c>
      <c r="F179" s="215">
        <v>1</v>
      </c>
      <c r="G179" s="215">
        <v>1</v>
      </c>
      <c r="H179" s="215">
        <v>1</v>
      </c>
      <c r="I179" s="215">
        <v>1</v>
      </c>
      <c r="J179" s="215">
        <v>1</v>
      </c>
      <c r="K179" s="215">
        <v>1</v>
      </c>
      <c r="L179" s="215">
        <v>1</v>
      </c>
      <c r="M179" s="215">
        <v>1</v>
      </c>
    </row>
    <row r="180" spans="1:13" x14ac:dyDescent="0.3">
      <c r="A180">
        <v>522628</v>
      </c>
      <c r="B180" s="211" t="s">
        <v>2262</v>
      </c>
      <c r="C180" s="215">
        <v>1</v>
      </c>
      <c r="D180" s="215">
        <v>1</v>
      </c>
      <c r="E180" s="215">
        <v>1</v>
      </c>
      <c r="F180" s="215">
        <v>1</v>
      </c>
      <c r="G180" s="215">
        <v>1</v>
      </c>
      <c r="H180" s="215">
        <v>1</v>
      </c>
      <c r="I180" s="215">
        <v>1</v>
      </c>
      <c r="J180" s="215">
        <v>1</v>
      </c>
      <c r="K180" s="215">
        <v>1</v>
      </c>
      <c r="L180" s="215">
        <v>1</v>
      </c>
      <c r="M180" s="215">
        <v>1</v>
      </c>
    </row>
    <row r="181" spans="1:13" x14ac:dyDescent="0.3">
      <c r="A181">
        <v>522639</v>
      </c>
      <c r="B181" s="211" t="s">
        <v>2262</v>
      </c>
      <c r="C181" s="215">
        <v>1</v>
      </c>
      <c r="D181" s="215">
        <v>1</v>
      </c>
      <c r="E181" s="215">
        <v>1</v>
      </c>
      <c r="F181" s="215">
        <v>1</v>
      </c>
      <c r="G181" s="215">
        <v>1</v>
      </c>
      <c r="H181" s="215">
        <v>1</v>
      </c>
      <c r="I181" s="215">
        <v>1</v>
      </c>
      <c r="J181" s="215">
        <v>1</v>
      </c>
      <c r="K181" s="215">
        <v>1</v>
      </c>
      <c r="L181" s="215">
        <v>1</v>
      </c>
      <c r="M181" s="215">
        <v>1</v>
      </c>
    </row>
    <row r="182" spans="1:13" x14ac:dyDescent="0.3">
      <c r="A182">
        <v>522641</v>
      </c>
      <c r="B182" s="211" t="s">
        <v>2262</v>
      </c>
      <c r="C182" s="215">
        <v>1</v>
      </c>
      <c r="D182" s="215">
        <v>1</v>
      </c>
      <c r="E182" s="215">
        <v>1</v>
      </c>
      <c r="F182" s="215">
        <v>1</v>
      </c>
      <c r="G182" s="215">
        <v>1</v>
      </c>
      <c r="H182" s="215">
        <v>1</v>
      </c>
      <c r="I182" s="215">
        <v>1</v>
      </c>
      <c r="J182" s="215">
        <v>1</v>
      </c>
      <c r="K182" s="215">
        <v>1</v>
      </c>
      <c r="L182" s="215">
        <v>1</v>
      </c>
      <c r="M182" s="215">
        <v>1</v>
      </c>
    </row>
    <row r="183" spans="1:13" x14ac:dyDescent="0.3">
      <c r="A183">
        <v>522666</v>
      </c>
      <c r="B183" s="211" t="s">
        <v>2262</v>
      </c>
      <c r="C183" s="215">
        <v>1</v>
      </c>
      <c r="D183" s="215">
        <v>1</v>
      </c>
      <c r="E183" s="215">
        <v>1</v>
      </c>
      <c r="F183" s="215">
        <v>1</v>
      </c>
      <c r="G183" s="215">
        <v>1</v>
      </c>
      <c r="H183" s="215">
        <v>1</v>
      </c>
      <c r="I183" s="215">
        <v>1</v>
      </c>
      <c r="J183" s="215">
        <v>1</v>
      </c>
      <c r="K183" s="215">
        <v>1</v>
      </c>
      <c r="L183" s="215">
        <v>1</v>
      </c>
      <c r="M183" s="215">
        <v>1</v>
      </c>
    </row>
    <row r="184" spans="1:13" x14ac:dyDescent="0.3">
      <c r="A184">
        <v>522670</v>
      </c>
      <c r="B184" s="211" t="s">
        <v>2262</v>
      </c>
      <c r="C184" s="215">
        <v>1</v>
      </c>
      <c r="D184" s="215">
        <v>1</v>
      </c>
      <c r="E184" s="215">
        <v>1</v>
      </c>
      <c r="F184" s="215">
        <v>1</v>
      </c>
      <c r="G184" s="215">
        <v>1</v>
      </c>
      <c r="H184" s="215">
        <v>1</v>
      </c>
      <c r="I184" s="215">
        <v>1</v>
      </c>
      <c r="J184" s="215">
        <v>1</v>
      </c>
      <c r="K184" s="215">
        <v>1</v>
      </c>
      <c r="L184" s="215">
        <v>1</v>
      </c>
      <c r="M184" s="215">
        <v>1</v>
      </c>
    </row>
    <row r="185" spans="1:13" x14ac:dyDescent="0.3">
      <c r="A185">
        <v>522679</v>
      </c>
      <c r="B185" s="211" t="s">
        <v>2262</v>
      </c>
      <c r="C185" s="215">
        <v>1</v>
      </c>
      <c r="D185" s="215">
        <v>1</v>
      </c>
      <c r="E185" s="215">
        <v>1</v>
      </c>
      <c r="F185" s="215">
        <v>1</v>
      </c>
      <c r="G185" s="215">
        <v>1</v>
      </c>
      <c r="H185" s="215">
        <v>1</v>
      </c>
      <c r="I185" s="215">
        <v>1</v>
      </c>
      <c r="J185" s="215">
        <v>1</v>
      </c>
      <c r="K185" s="215">
        <v>1</v>
      </c>
      <c r="L185" s="215">
        <v>1</v>
      </c>
      <c r="M185" s="215">
        <v>1</v>
      </c>
    </row>
    <row r="186" spans="1:13" x14ac:dyDescent="0.3">
      <c r="A186">
        <v>522708</v>
      </c>
      <c r="B186" s="211" t="s">
        <v>2262</v>
      </c>
      <c r="C186" s="215">
        <v>1</v>
      </c>
      <c r="D186" s="215">
        <v>1</v>
      </c>
      <c r="E186" s="215">
        <v>1</v>
      </c>
      <c r="F186" s="215">
        <v>1</v>
      </c>
      <c r="G186" s="215">
        <v>1</v>
      </c>
      <c r="H186" s="215">
        <v>1</v>
      </c>
      <c r="I186" s="215">
        <v>1</v>
      </c>
      <c r="J186" s="215">
        <v>1</v>
      </c>
      <c r="K186" s="215">
        <v>1</v>
      </c>
      <c r="L186" s="215">
        <v>1</v>
      </c>
      <c r="M186" s="215">
        <v>1</v>
      </c>
    </row>
    <row r="187" spans="1:13" x14ac:dyDescent="0.3">
      <c r="A187">
        <v>522714</v>
      </c>
      <c r="B187" s="211" t="s">
        <v>2262</v>
      </c>
      <c r="C187" s="215">
        <v>1</v>
      </c>
      <c r="D187" s="215">
        <v>1</v>
      </c>
      <c r="E187" s="215">
        <v>1</v>
      </c>
      <c r="F187" s="215">
        <v>1</v>
      </c>
      <c r="G187" s="215">
        <v>1</v>
      </c>
      <c r="H187" s="215">
        <v>1</v>
      </c>
      <c r="I187" s="215">
        <v>1</v>
      </c>
      <c r="J187" s="215">
        <v>1</v>
      </c>
      <c r="K187" s="215">
        <v>1</v>
      </c>
      <c r="L187" s="215">
        <v>1</v>
      </c>
      <c r="M187" s="215">
        <v>1</v>
      </c>
    </row>
    <row r="188" spans="1:13" x14ac:dyDescent="0.3">
      <c r="A188">
        <v>522717</v>
      </c>
      <c r="B188" s="211" t="s">
        <v>2262</v>
      </c>
      <c r="C188" s="215">
        <v>1</v>
      </c>
      <c r="D188" s="215">
        <v>1</v>
      </c>
      <c r="E188" s="215">
        <v>1</v>
      </c>
      <c r="F188" s="215">
        <v>1</v>
      </c>
      <c r="G188" s="215">
        <v>1</v>
      </c>
      <c r="H188" s="215">
        <v>1</v>
      </c>
      <c r="I188" s="215">
        <v>1</v>
      </c>
      <c r="J188" s="215">
        <v>1</v>
      </c>
      <c r="K188" s="215">
        <v>1</v>
      </c>
      <c r="L188" s="215">
        <v>1</v>
      </c>
      <c r="M188" s="215">
        <v>1</v>
      </c>
    </row>
    <row r="189" spans="1:13" x14ac:dyDescent="0.3">
      <c r="A189">
        <v>522729</v>
      </c>
      <c r="B189" s="211" t="s">
        <v>2262</v>
      </c>
      <c r="C189" s="215">
        <v>1</v>
      </c>
      <c r="D189" s="215">
        <v>1</v>
      </c>
      <c r="E189" s="215">
        <v>1</v>
      </c>
      <c r="F189" s="215">
        <v>1</v>
      </c>
      <c r="G189" s="215">
        <v>1</v>
      </c>
      <c r="H189" s="215">
        <v>1</v>
      </c>
      <c r="I189" s="215">
        <v>1</v>
      </c>
      <c r="J189" s="215">
        <v>1</v>
      </c>
      <c r="K189" s="215">
        <v>1</v>
      </c>
      <c r="L189" s="215">
        <v>1</v>
      </c>
      <c r="M189" s="215">
        <v>1</v>
      </c>
    </row>
    <row r="190" spans="1:13" x14ac:dyDescent="0.3">
      <c r="A190">
        <v>522736</v>
      </c>
      <c r="B190" s="211" t="s">
        <v>2262</v>
      </c>
      <c r="C190" s="215">
        <v>1</v>
      </c>
      <c r="D190" s="215">
        <v>1</v>
      </c>
      <c r="E190" s="215">
        <v>1</v>
      </c>
      <c r="F190" s="215">
        <v>1</v>
      </c>
      <c r="G190" s="215">
        <v>1</v>
      </c>
      <c r="H190" s="215">
        <v>1</v>
      </c>
      <c r="I190" s="215">
        <v>1</v>
      </c>
      <c r="J190" s="215">
        <v>1</v>
      </c>
      <c r="K190" s="215">
        <v>1</v>
      </c>
      <c r="L190" s="215">
        <v>1</v>
      </c>
      <c r="M190" s="215">
        <v>1</v>
      </c>
    </row>
    <row r="191" spans="1:13" x14ac:dyDescent="0.3">
      <c r="A191">
        <v>522741</v>
      </c>
      <c r="B191" s="211" t="s">
        <v>2262</v>
      </c>
      <c r="C191" s="215">
        <v>1</v>
      </c>
      <c r="D191" s="215">
        <v>1</v>
      </c>
      <c r="E191" s="215">
        <v>1</v>
      </c>
      <c r="F191" s="215">
        <v>1</v>
      </c>
      <c r="G191" s="215">
        <v>1</v>
      </c>
      <c r="H191" s="215">
        <v>1</v>
      </c>
      <c r="I191" s="215">
        <v>1</v>
      </c>
      <c r="J191" s="215">
        <v>1</v>
      </c>
      <c r="K191" s="215">
        <v>1</v>
      </c>
      <c r="L191" s="215">
        <v>1</v>
      </c>
      <c r="M191" s="215">
        <v>1</v>
      </c>
    </row>
    <row r="192" spans="1:13" x14ac:dyDescent="0.3">
      <c r="A192">
        <v>522743</v>
      </c>
      <c r="B192" s="211" t="s">
        <v>2262</v>
      </c>
      <c r="C192" s="215">
        <v>1</v>
      </c>
      <c r="D192" s="215">
        <v>1</v>
      </c>
      <c r="E192" s="215">
        <v>1</v>
      </c>
      <c r="F192" s="215">
        <v>1</v>
      </c>
      <c r="G192" s="215">
        <v>1</v>
      </c>
      <c r="H192" s="215">
        <v>1</v>
      </c>
      <c r="I192" s="215">
        <v>1</v>
      </c>
      <c r="J192" s="215">
        <v>1</v>
      </c>
      <c r="K192" s="215">
        <v>1</v>
      </c>
      <c r="L192" s="215">
        <v>1</v>
      </c>
      <c r="M192" s="215">
        <v>1</v>
      </c>
    </row>
    <row r="193" spans="1:13" x14ac:dyDescent="0.3">
      <c r="A193">
        <v>522746</v>
      </c>
      <c r="B193" s="211" t="s">
        <v>2262</v>
      </c>
      <c r="C193" s="215">
        <v>1</v>
      </c>
      <c r="D193" s="215">
        <v>1</v>
      </c>
      <c r="E193" s="215">
        <v>1</v>
      </c>
      <c r="F193" s="215">
        <v>1</v>
      </c>
      <c r="G193" s="215">
        <v>1</v>
      </c>
      <c r="H193" s="215">
        <v>1</v>
      </c>
      <c r="I193" s="215">
        <v>1</v>
      </c>
      <c r="J193" s="215">
        <v>1</v>
      </c>
      <c r="K193" s="215">
        <v>1</v>
      </c>
      <c r="L193" s="215">
        <v>1</v>
      </c>
      <c r="M193" s="215">
        <v>1</v>
      </c>
    </row>
    <row r="194" spans="1:13" x14ac:dyDescent="0.3">
      <c r="A194">
        <v>522749</v>
      </c>
      <c r="B194" s="211" t="s">
        <v>2262</v>
      </c>
      <c r="C194" s="215">
        <v>1</v>
      </c>
      <c r="D194" s="215">
        <v>1</v>
      </c>
      <c r="E194" s="215">
        <v>1</v>
      </c>
      <c r="F194" s="215">
        <v>1</v>
      </c>
      <c r="G194" s="215">
        <v>1</v>
      </c>
      <c r="H194" s="215">
        <v>1</v>
      </c>
      <c r="I194" s="215">
        <v>1</v>
      </c>
      <c r="J194" s="215">
        <v>1</v>
      </c>
      <c r="K194" s="215">
        <v>1</v>
      </c>
      <c r="L194" s="215">
        <v>1</v>
      </c>
      <c r="M194" s="215">
        <v>1</v>
      </c>
    </row>
    <row r="195" spans="1:13" x14ac:dyDescent="0.3">
      <c r="A195">
        <v>522755</v>
      </c>
      <c r="B195" s="211" t="s">
        <v>2262</v>
      </c>
      <c r="C195" s="215">
        <v>1</v>
      </c>
      <c r="D195" s="215">
        <v>1</v>
      </c>
      <c r="E195" s="215">
        <v>1</v>
      </c>
      <c r="F195" s="215">
        <v>1</v>
      </c>
      <c r="G195" s="215">
        <v>1</v>
      </c>
      <c r="H195" s="215">
        <v>1</v>
      </c>
      <c r="I195" s="215">
        <v>1</v>
      </c>
      <c r="J195" s="215">
        <v>1</v>
      </c>
      <c r="K195" s="215">
        <v>1</v>
      </c>
      <c r="L195" s="215">
        <v>1</v>
      </c>
      <c r="M195" s="215">
        <v>1</v>
      </c>
    </row>
    <row r="196" spans="1:13" x14ac:dyDescent="0.3">
      <c r="A196">
        <v>522778</v>
      </c>
      <c r="B196" s="211" t="s">
        <v>2262</v>
      </c>
      <c r="C196" s="215">
        <v>1</v>
      </c>
      <c r="D196" s="215">
        <v>1</v>
      </c>
      <c r="E196" s="215">
        <v>1</v>
      </c>
      <c r="F196" s="215">
        <v>1</v>
      </c>
      <c r="G196" s="215">
        <v>1</v>
      </c>
      <c r="H196" s="215">
        <v>1</v>
      </c>
      <c r="I196" s="215">
        <v>1</v>
      </c>
      <c r="J196" s="215">
        <v>1</v>
      </c>
      <c r="K196" s="215">
        <v>1</v>
      </c>
      <c r="L196" s="215">
        <v>1</v>
      </c>
      <c r="M196" s="215">
        <v>1</v>
      </c>
    </row>
    <row r="197" spans="1:13" x14ac:dyDescent="0.3">
      <c r="A197">
        <v>522788</v>
      </c>
      <c r="B197" s="211" t="s">
        <v>2262</v>
      </c>
      <c r="C197" s="215">
        <v>1</v>
      </c>
      <c r="D197" s="215">
        <v>1</v>
      </c>
      <c r="E197" s="215">
        <v>1</v>
      </c>
      <c r="F197" s="215">
        <v>1</v>
      </c>
      <c r="G197" s="215">
        <v>1</v>
      </c>
      <c r="H197" s="215">
        <v>1</v>
      </c>
      <c r="I197" s="215">
        <v>1</v>
      </c>
      <c r="J197" s="215">
        <v>1</v>
      </c>
      <c r="K197" s="215">
        <v>1</v>
      </c>
      <c r="L197" s="215">
        <v>1</v>
      </c>
      <c r="M197" s="215">
        <v>1</v>
      </c>
    </row>
    <row r="198" spans="1:13" x14ac:dyDescent="0.3">
      <c r="A198">
        <v>522791</v>
      </c>
      <c r="B198" s="211" t="s">
        <v>2262</v>
      </c>
      <c r="C198" s="215">
        <v>1</v>
      </c>
      <c r="D198" s="215">
        <v>1</v>
      </c>
      <c r="E198" s="215">
        <v>1</v>
      </c>
      <c r="F198" s="215">
        <v>1</v>
      </c>
      <c r="G198" s="215">
        <v>1</v>
      </c>
      <c r="H198" s="215">
        <v>1</v>
      </c>
      <c r="I198" s="215">
        <v>1</v>
      </c>
      <c r="J198" s="215">
        <v>1</v>
      </c>
      <c r="K198" s="215">
        <v>1</v>
      </c>
      <c r="L198" s="215">
        <v>1</v>
      </c>
      <c r="M198" s="215">
        <v>1</v>
      </c>
    </row>
    <row r="199" spans="1:13" x14ac:dyDescent="0.3">
      <c r="A199">
        <v>522802</v>
      </c>
      <c r="B199" s="211" t="s">
        <v>2262</v>
      </c>
      <c r="C199" s="215">
        <v>1</v>
      </c>
      <c r="D199" s="215">
        <v>1</v>
      </c>
      <c r="E199" s="215">
        <v>1</v>
      </c>
      <c r="F199" s="215">
        <v>1</v>
      </c>
      <c r="G199" s="215">
        <v>1</v>
      </c>
      <c r="H199" s="215">
        <v>1</v>
      </c>
      <c r="I199" s="215">
        <v>1</v>
      </c>
      <c r="J199" s="215">
        <v>1</v>
      </c>
      <c r="K199" s="215">
        <v>1</v>
      </c>
      <c r="L199" s="215">
        <v>1</v>
      </c>
      <c r="M199" s="215">
        <v>1</v>
      </c>
    </row>
    <row r="200" spans="1:13" x14ac:dyDescent="0.3">
      <c r="A200">
        <v>522808</v>
      </c>
      <c r="B200" s="211" t="s">
        <v>2262</v>
      </c>
      <c r="C200" s="215">
        <v>1</v>
      </c>
      <c r="D200" s="215">
        <v>1</v>
      </c>
      <c r="E200" s="215">
        <v>1</v>
      </c>
      <c r="F200" s="215">
        <v>1</v>
      </c>
      <c r="G200" s="215">
        <v>1</v>
      </c>
      <c r="H200" s="215">
        <v>1</v>
      </c>
      <c r="I200" s="215">
        <v>1</v>
      </c>
      <c r="J200" s="215">
        <v>1</v>
      </c>
      <c r="K200" s="215">
        <v>1</v>
      </c>
      <c r="L200" s="215">
        <v>1</v>
      </c>
      <c r="M200" s="215">
        <v>1</v>
      </c>
    </row>
    <row r="201" spans="1:13" x14ac:dyDescent="0.3">
      <c r="A201">
        <v>522809</v>
      </c>
      <c r="B201" s="211" t="s">
        <v>2262</v>
      </c>
      <c r="C201" s="215">
        <v>1</v>
      </c>
      <c r="D201" s="215">
        <v>1</v>
      </c>
      <c r="E201" s="215">
        <v>1</v>
      </c>
      <c r="F201" s="215">
        <v>1</v>
      </c>
      <c r="G201" s="215">
        <v>1</v>
      </c>
      <c r="H201" s="215">
        <v>1</v>
      </c>
      <c r="I201" s="215">
        <v>1</v>
      </c>
      <c r="J201" s="215">
        <v>1</v>
      </c>
      <c r="K201" s="215">
        <v>1</v>
      </c>
      <c r="L201" s="215">
        <v>1</v>
      </c>
      <c r="M201" s="215">
        <v>1</v>
      </c>
    </row>
    <row r="202" spans="1:13" x14ac:dyDescent="0.3">
      <c r="A202">
        <v>522812</v>
      </c>
      <c r="B202" s="211" t="s">
        <v>2262</v>
      </c>
      <c r="C202" s="215">
        <v>1</v>
      </c>
      <c r="D202" s="215">
        <v>1</v>
      </c>
      <c r="E202" s="215">
        <v>1</v>
      </c>
      <c r="F202" s="215">
        <v>1</v>
      </c>
      <c r="G202" s="215">
        <v>1</v>
      </c>
      <c r="H202" s="215">
        <v>1</v>
      </c>
      <c r="I202" s="215">
        <v>1</v>
      </c>
      <c r="J202" s="215">
        <v>1</v>
      </c>
      <c r="K202" s="215">
        <v>1</v>
      </c>
      <c r="L202" s="215">
        <v>1</v>
      </c>
      <c r="M202" s="215">
        <v>1</v>
      </c>
    </row>
    <row r="203" spans="1:13" x14ac:dyDescent="0.3">
      <c r="A203">
        <v>522814</v>
      </c>
      <c r="B203" s="211" t="s">
        <v>2262</v>
      </c>
      <c r="C203" s="215">
        <v>1</v>
      </c>
      <c r="D203" s="215">
        <v>1</v>
      </c>
      <c r="E203" s="215">
        <v>1</v>
      </c>
      <c r="F203" s="215">
        <v>1</v>
      </c>
      <c r="G203" s="215">
        <v>1</v>
      </c>
      <c r="H203" s="215">
        <v>1</v>
      </c>
      <c r="I203" s="215">
        <v>1</v>
      </c>
      <c r="J203" s="215">
        <v>1</v>
      </c>
      <c r="K203" s="215">
        <v>1</v>
      </c>
      <c r="L203" s="215">
        <v>1</v>
      </c>
      <c r="M203" s="215">
        <v>1</v>
      </c>
    </row>
    <row r="204" spans="1:13" x14ac:dyDescent="0.3">
      <c r="A204">
        <v>522823</v>
      </c>
      <c r="B204" s="211" t="s">
        <v>2262</v>
      </c>
      <c r="C204" s="215">
        <v>1</v>
      </c>
      <c r="D204" s="215">
        <v>1</v>
      </c>
      <c r="E204" s="215">
        <v>1</v>
      </c>
      <c r="F204" s="215">
        <v>1</v>
      </c>
      <c r="G204" s="215">
        <v>1</v>
      </c>
      <c r="H204" s="215">
        <v>1</v>
      </c>
      <c r="I204" s="215">
        <v>1</v>
      </c>
      <c r="J204" s="215">
        <v>1</v>
      </c>
      <c r="K204" s="215">
        <v>1</v>
      </c>
      <c r="L204" s="215">
        <v>1</v>
      </c>
      <c r="M204" s="215">
        <v>1</v>
      </c>
    </row>
    <row r="205" spans="1:13" x14ac:dyDescent="0.3">
      <c r="A205">
        <v>522843</v>
      </c>
      <c r="B205" s="211" t="s">
        <v>2262</v>
      </c>
      <c r="C205" s="215">
        <v>1</v>
      </c>
      <c r="D205" s="215">
        <v>1</v>
      </c>
      <c r="E205" s="215">
        <v>1</v>
      </c>
      <c r="F205" s="215">
        <v>1</v>
      </c>
      <c r="G205" s="215">
        <v>1</v>
      </c>
      <c r="H205" s="215">
        <v>1</v>
      </c>
      <c r="I205" s="215">
        <v>1</v>
      </c>
      <c r="J205" s="215">
        <v>1</v>
      </c>
      <c r="K205" s="215">
        <v>1</v>
      </c>
      <c r="L205" s="215">
        <v>1</v>
      </c>
      <c r="M205" s="215">
        <v>1</v>
      </c>
    </row>
    <row r="206" spans="1:13" x14ac:dyDescent="0.3">
      <c r="A206">
        <v>522845</v>
      </c>
      <c r="B206" s="211" t="s">
        <v>2262</v>
      </c>
      <c r="C206" s="215">
        <v>1</v>
      </c>
      <c r="D206" s="215">
        <v>1</v>
      </c>
      <c r="E206" s="215">
        <v>1</v>
      </c>
      <c r="F206" s="215">
        <v>1</v>
      </c>
      <c r="G206" s="215">
        <v>1</v>
      </c>
      <c r="H206" s="215">
        <v>1</v>
      </c>
      <c r="I206" s="215">
        <v>1</v>
      </c>
      <c r="J206" s="215">
        <v>1</v>
      </c>
      <c r="K206" s="215">
        <v>1</v>
      </c>
      <c r="L206" s="215">
        <v>1</v>
      </c>
      <c r="M206" s="215">
        <v>1</v>
      </c>
    </row>
    <row r="207" spans="1:13" x14ac:dyDescent="0.3">
      <c r="A207">
        <v>522850</v>
      </c>
      <c r="B207" s="211" t="s">
        <v>2262</v>
      </c>
      <c r="C207" s="215">
        <v>1</v>
      </c>
      <c r="D207" s="215">
        <v>1</v>
      </c>
      <c r="E207" s="215">
        <v>1</v>
      </c>
      <c r="F207" s="215">
        <v>1</v>
      </c>
      <c r="G207" s="215">
        <v>1</v>
      </c>
      <c r="H207" s="215">
        <v>1</v>
      </c>
      <c r="I207" s="215">
        <v>1</v>
      </c>
      <c r="J207" s="215">
        <v>1</v>
      </c>
      <c r="K207" s="215">
        <v>1</v>
      </c>
      <c r="L207" s="215">
        <v>1</v>
      </c>
      <c r="M207" s="215">
        <v>1</v>
      </c>
    </row>
    <row r="208" spans="1:13" x14ac:dyDescent="0.3">
      <c r="A208">
        <v>522855</v>
      </c>
      <c r="B208" s="211" t="s">
        <v>2262</v>
      </c>
      <c r="C208" s="215">
        <v>1</v>
      </c>
      <c r="D208" s="215">
        <v>1</v>
      </c>
      <c r="E208" s="215">
        <v>1</v>
      </c>
      <c r="F208" s="215">
        <v>1</v>
      </c>
      <c r="G208" s="215">
        <v>1</v>
      </c>
      <c r="H208" s="215">
        <v>1</v>
      </c>
      <c r="I208" s="215">
        <v>1</v>
      </c>
      <c r="J208" s="215">
        <v>1</v>
      </c>
      <c r="K208" s="215">
        <v>1</v>
      </c>
      <c r="L208" s="215">
        <v>1</v>
      </c>
      <c r="M208" s="215">
        <v>1</v>
      </c>
    </row>
    <row r="209" spans="1:13" x14ac:dyDescent="0.3">
      <c r="A209">
        <v>522861</v>
      </c>
      <c r="B209" s="211" t="s">
        <v>2262</v>
      </c>
      <c r="C209" s="215">
        <v>1</v>
      </c>
      <c r="D209" s="215">
        <v>1</v>
      </c>
      <c r="E209" s="215">
        <v>1</v>
      </c>
      <c r="F209" s="215">
        <v>1</v>
      </c>
      <c r="G209" s="215">
        <v>1</v>
      </c>
      <c r="H209" s="215">
        <v>1</v>
      </c>
      <c r="I209" s="215">
        <v>1</v>
      </c>
      <c r="J209" s="215">
        <v>1</v>
      </c>
      <c r="K209" s="215">
        <v>1</v>
      </c>
      <c r="L209" s="215">
        <v>1</v>
      </c>
      <c r="M209" s="215">
        <v>1</v>
      </c>
    </row>
    <row r="210" spans="1:13" x14ac:dyDescent="0.3">
      <c r="A210">
        <v>522868</v>
      </c>
      <c r="B210" s="211" t="s">
        <v>2262</v>
      </c>
      <c r="C210" s="215">
        <v>1</v>
      </c>
      <c r="D210" s="215">
        <v>1</v>
      </c>
      <c r="E210" s="215">
        <v>1</v>
      </c>
      <c r="F210" s="215">
        <v>1</v>
      </c>
      <c r="G210" s="215">
        <v>1</v>
      </c>
      <c r="H210" s="215">
        <v>1</v>
      </c>
      <c r="I210" s="215">
        <v>1</v>
      </c>
      <c r="J210" s="215">
        <v>1</v>
      </c>
      <c r="K210" s="215">
        <v>1</v>
      </c>
      <c r="L210" s="215">
        <v>1</v>
      </c>
      <c r="M210" s="215">
        <v>1</v>
      </c>
    </row>
    <row r="211" spans="1:13" x14ac:dyDescent="0.3">
      <c r="A211">
        <v>522871</v>
      </c>
      <c r="B211" s="211" t="s">
        <v>2262</v>
      </c>
      <c r="C211" s="215">
        <v>1</v>
      </c>
      <c r="D211" s="215">
        <v>1</v>
      </c>
      <c r="E211" s="215">
        <v>1</v>
      </c>
      <c r="F211" s="215">
        <v>1</v>
      </c>
      <c r="G211" s="215">
        <v>1</v>
      </c>
      <c r="H211" s="215">
        <v>1</v>
      </c>
      <c r="I211" s="215">
        <v>1</v>
      </c>
      <c r="J211" s="215">
        <v>1</v>
      </c>
      <c r="K211" s="215">
        <v>1</v>
      </c>
      <c r="L211" s="215">
        <v>1</v>
      </c>
      <c r="M211" s="215">
        <v>1</v>
      </c>
    </row>
    <row r="212" spans="1:13" x14ac:dyDescent="0.3">
      <c r="A212">
        <v>522874</v>
      </c>
      <c r="B212" s="211" t="s">
        <v>2262</v>
      </c>
      <c r="C212" s="215">
        <v>1</v>
      </c>
      <c r="D212" s="215">
        <v>1</v>
      </c>
      <c r="E212" s="215">
        <v>1</v>
      </c>
      <c r="F212" s="215">
        <v>1</v>
      </c>
      <c r="G212" s="215">
        <v>1</v>
      </c>
      <c r="H212" s="215">
        <v>1</v>
      </c>
      <c r="I212" s="215">
        <v>1</v>
      </c>
      <c r="J212" s="215">
        <v>1</v>
      </c>
      <c r="K212" s="215">
        <v>1</v>
      </c>
      <c r="L212" s="215">
        <v>1</v>
      </c>
      <c r="M212" s="215">
        <v>1</v>
      </c>
    </row>
    <row r="213" spans="1:13" x14ac:dyDescent="0.3">
      <c r="A213">
        <v>522878</v>
      </c>
      <c r="B213" s="211" t="s">
        <v>2262</v>
      </c>
      <c r="C213" s="215">
        <v>1</v>
      </c>
      <c r="D213" s="215">
        <v>1</v>
      </c>
      <c r="E213" s="215">
        <v>1</v>
      </c>
      <c r="F213" s="215">
        <v>1</v>
      </c>
      <c r="G213" s="215">
        <v>1</v>
      </c>
      <c r="H213" s="215">
        <v>1</v>
      </c>
      <c r="I213" s="215">
        <v>1</v>
      </c>
      <c r="J213" s="215">
        <v>1</v>
      </c>
      <c r="K213" s="215">
        <v>1</v>
      </c>
      <c r="L213" s="215">
        <v>1</v>
      </c>
      <c r="M213" s="215">
        <v>1</v>
      </c>
    </row>
    <row r="214" spans="1:13" x14ac:dyDescent="0.3">
      <c r="A214">
        <v>522882</v>
      </c>
      <c r="B214" s="211" t="s">
        <v>2262</v>
      </c>
      <c r="C214" s="215">
        <v>1</v>
      </c>
      <c r="D214" s="215">
        <v>1</v>
      </c>
      <c r="E214" s="215">
        <v>1</v>
      </c>
      <c r="F214" s="215">
        <v>1</v>
      </c>
      <c r="G214" s="215">
        <v>1</v>
      </c>
      <c r="H214" s="215">
        <v>1</v>
      </c>
      <c r="I214" s="215">
        <v>1</v>
      </c>
      <c r="J214" s="215">
        <v>1</v>
      </c>
      <c r="K214" s="215">
        <v>1</v>
      </c>
      <c r="L214" s="215">
        <v>1</v>
      </c>
      <c r="M214" s="215">
        <v>1</v>
      </c>
    </row>
    <row r="215" spans="1:13" x14ac:dyDescent="0.3">
      <c r="A215">
        <v>522883</v>
      </c>
      <c r="B215" s="211" t="s">
        <v>2262</v>
      </c>
      <c r="C215" s="215">
        <v>1</v>
      </c>
      <c r="D215" s="215">
        <v>1</v>
      </c>
      <c r="E215" s="215">
        <v>1</v>
      </c>
      <c r="F215" s="215">
        <v>1</v>
      </c>
      <c r="G215" s="215">
        <v>1</v>
      </c>
      <c r="H215" s="215">
        <v>1</v>
      </c>
      <c r="I215" s="215">
        <v>1</v>
      </c>
      <c r="J215" s="215">
        <v>1</v>
      </c>
      <c r="K215" s="215">
        <v>1</v>
      </c>
      <c r="L215" s="215">
        <v>1</v>
      </c>
      <c r="M215" s="215">
        <v>1</v>
      </c>
    </row>
    <row r="216" spans="1:13" x14ac:dyDescent="0.3">
      <c r="A216">
        <v>522901</v>
      </c>
      <c r="B216" s="211" t="s">
        <v>2262</v>
      </c>
      <c r="C216" s="215">
        <v>1</v>
      </c>
      <c r="D216" s="215">
        <v>1</v>
      </c>
      <c r="E216" s="215">
        <v>1</v>
      </c>
      <c r="F216" s="215">
        <v>1</v>
      </c>
      <c r="G216" s="215">
        <v>1</v>
      </c>
      <c r="H216" s="215">
        <v>1</v>
      </c>
      <c r="I216" s="215">
        <v>1</v>
      </c>
      <c r="J216" s="215">
        <v>1</v>
      </c>
      <c r="K216" s="215">
        <v>1</v>
      </c>
      <c r="L216" s="215">
        <v>1</v>
      </c>
      <c r="M216" s="215">
        <v>1</v>
      </c>
    </row>
    <row r="217" spans="1:13" x14ac:dyDescent="0.3">
      <c r="A217">
        <v>522909</v>
      </c>
      <c r="B217" s="211" t="s">
        <v>2262</v>
      </c>
      <c r="C217" s="215">
        <v>1</v>
      </c>
      <c r="D217" s="215">
        <v>1</v>
      </c>
      <c r="E217" s="215">
        <v>1</v>
      </c>
      <c r="F217" s="215">
        <v>1</v>
      </c>
      <c r="G217" s="215">
        <v>1</v>
      </c>
      <c r="H217" s="215">
        <v>1</v>
      </c>
      <c r="I217" s="215">
        <v>1</v>
      </c>
      <c r="J217" s="215">
        <v>1</v>
      </c>
      <c r="K217" s="215">
        <v>1</v>
      </c>
      <c r="L217" s="215">
        <v>1</v>
      </c>
      <c r="M217" s="215">
        <v>1</v>
      </c>
    </row>
    <row r="218" spans="1:13" x14ac:dyDescent="0.3">
      <c r="A218">
        <v>523011</v>
      </c>
      <c r="B218" s="211" t="s">
        <v>2262</v>
      </c>
      <c r="C218" s="215">
        <v>1</v>
      </c>
      <c r="D218" s="215">
        <v>1</v>
      </c>
      <c r="E218" s="215">
        <v>1</v>
      </c>
      <c r="F218" s="215">
        <v>1</v>
      </c>
      <c r="G218" s="215">
        <v>1</v>
      </c>
      <c r="H218" s="215">
        <v>1</v>
      </c>
      <c r="I218" s="215">
        <v>1</v>
      </c>
      <c r="J218" s="215">
        <v>1</v>
      </c>
      <c r="K218" s="215">
        <v>1</v>
      </c>
      <c r="L218" s="215">
        <v>1</v>
      </c>
      <c r="M218" s="215">
        <v>1</v>
      </c>
    </row>
    <row r="219" spans="1:13" x14ac:dyDescent="0.3">
      <c r="A219">
        <v>523514</v>
      </c>
      <c r="B219" s="211" t="s">
        <v>2262</v>
      </c>
      <c r="C219" s="215">
        <v>1</v>
      </c>
      <c r="D219" s="215">
        <v>1</v>
      </c>
      <c r="E219" s="215">
        <v>1</v>
      </c>
      <c r="F219" s="215">
        <v>1</v>
      </c>
      <c r="G219" s="215">
        <v>1</v>
      </c>
      <c r="H219" s="215">
        <v>1</v>
      </c>
      <c r="I219" s="215">
        <v>1</v>
      </c>
      <c r="J219" s="215">
        <v>1</v>
      </c>
      <c r="K219" s="215">
        <v>1</v>
      </c>
      <c r="L219" s="215">
        <v>1</v>
      </c>
      <c r="M219" s="215">
        <v>1</v>
      </c>
    </row>
    <row r="220" spans="1:13" x14ac:dyDescent="0.3">
      <c r="A220">
        <v>523674</v>
      </c>
      <c r="B220" s="211" t="s">
        <v>2262</v>
      </c>
      <c r="C220" s="215">
        <v>1</v>
      </c>
      <c r="D220" s="215">
        <v>1</v>
      </c>
      <c r="E220" s="215">
        <v>1</v>
      </c>
      <c r="F220" s="215">
        <v>1</v>
      </c>
      <c r="G220" s="215">
        <v>1</v>
      </c>
      <c r="H220" s="215">
        <v>1</v>
      </c>
      <c r="I220" s="215">
        <v>1</v>
      </c>
      <c r="J220" s="215">
        <v>1</v>
      </c>
      <c r="K220" s="215">
        <v>1</v>
      </c>
      <c r="L220" s="215">
        <v>1</v>
      </c>
      <c r="M220" s="215">
        <v>1</v>
      </c>
    </row>
    <row r="221" spans="1:13" x14ac:dyDescent="0.3">
      <c r="A221">
        <v>524194</v>
      </c>
      <c r="B221" s="211" t="s">
        <v>2262</v>
      </c>
      <c r="C221" s="215">
        <v>1</v>
      </c>
      <c r="D221" s="215">
        <v>1</v>
      </c>
      <c r="E221" s="215">
        <v>1</v>
      </c>
      <c r="F221" s="215">
        <v>1</v>
      </c>
      <c r="G221" s="215">
        <v>1</v>
      </c>
      <c r="H221" s="215">
        <v>1</v>
      </c>
      <c r="I221" s="215">
        <v>1</v>
      </c>
      <c r="J221" s="215">
        <v>1</v>
      </c>
      <c r="K221" s="215">
        <v>1</v>
      </c>
      <c r="L221" s="215">
        <v>1</v>
      </c>
      <c r="M221" s="215">
        <v>1</v>
      </c>
    </row>
    <row r="222" spans="1:13" x14ac:dyDescent="0.3">
      <c r="A222">
        <v>524157</v>
      </c>
      <c r="B222" s="211" t="s">
        <v>2262</v>
      </c>
      <c r="C222" s="215">
        <v>1</v>
      </c>
      <c r="D222" s="215">
        <v>1</v>
      </c>
      <c r="E222" s="215">
        <v>1</v>
      </c>
      <c r="F222" s="215">
        <v>1</v>
      </c>
      <c r="G222" s="215">
        <v>1</v>
      </c>
      <c r="H222" s="215">
        <v>1</v>
      </c>
      <c r="I222" s="215">
        <v>1</v>
      </c>
      <c r="J222" s="215">
        <v>1</v>
      </c>
      <c r="K222" s="215">
        <v>1</v>
      </c>
      <c r="L222" s="215">
        <v>1</v>
      </c>
      <c r="M222" s="215">
        <v>1</v>
      </c>
    </row>
    <row r="223" spans="1:13" x14ac:dyDescent="0.3">
      <c r="A223">
        <v>524214</v>
      </c>
      <c r="B223" s="211" t="s">
        <v>2262</v>
      </c>
      <c r="C223" s="215">
        <v>1</v>
      </c>
      <c r="D223" s="215">
        <v>1</v>
      </c>
      <c r="E223" s="215">
        <v>1</v>
      </c>
      <c r="F223" s="215">
        <v>1</v>
      </c>
      <c r="G223" s="215">
        <v>1</v>
      </c>
      <c r="H223" s="215">
        <v>1</v>
      </c>
      <c r="I223" s="215">
        <v>1</v>
      </c>
      <c r="J223" s="215">
        <v>1</v>
      </c>
      <c r="K223" s="215">
        <v>1</v>
      </c>
      <c r="L223" s="215">
        <v>1</v>
      </c>
      <c r="M223" s="215">
        <v>1</v>
      </c>
    </row>
    <row r="224" spans="1:13" x14ac:dyDescent="0.3">
      <c r="A224">
        <v>524294</v>
      </c>
      <c r="B224" s="211" t="s">
        <v>2262</v>
      </c>
      <c r="C224" s="215">
        <v>1</v>
      </c>
      <c r="D224" s="215">
        <v>1</v>
      </c>
      <c r="E224" s="215">
        <v>1</v>
      </c>
      <c r="F224" s="215">
        <v>1</v>
      </c>
      <c r="G224" s="215">
        <v>1</v>
      </c>
      <c r="H224" s="215">
        <v>1</v>
      </c>
      <c r="I224" s="215">
        <v>1</v>
      </c>
      <c r="J224" s="215">
        <v>1</v>
      </c>
      <c r="K224" s="215">
        <v>1</v>
      </c>
      <c r="L224" s="215">
        <v>1</v>
      </c>
      <c r="M224" s="215">
        <v>1</v>
      </c>
    </row>
    <row r="225" spans="1:13" x14ac:dyDescent="0.3">
      <c r="A225">
        <v>524297</v>
      </c>
      <c r="B225" s="211" t="s">
        <v>2262</v>
      </c>
      <c r="C225" s="215">
        <v>1</v>
      </c>
      <c r="D225" s="215">
        <v>1</v>
      </c>
      <c r="E225" s="215">
        <v>1</v>
      </c>
      <c r="F225" s="215">
        <v>1</v>
      </c>
      <c r="G225" s="215">
        <v>1</v>
      </c>
      <c r="H225" s="215">
        <v>1</v>
      </c>
      <c r="I225" s="215">
        <v>1</v>
      </c>
      <c r="J225" s="215">
        <v>1</v>
      </c>
      <c r="K225" s="215">
        <v>1</v>
      </c>
      <c r="L225" s="215">
        <v>1</v>
      </c>
      <c r="M225" s="215">
        <v>1</v>
      </c>
    </row>
    <row r="226" spans="1:13" x14ac:dyDescent="0.3">
      <c r="A226">
        <v>524325</v>
      </c>
      <c r="B226" s="211" t="s">
        <v>2262</v>
      </c>
      <c r="C226" s="215">
        <v>1</v>
      </c>
      <c r="D226" s="215">
        <v>1</v>
      </c>
      <c r="E226" s="215">
        <v>1</v>
      </c>
      <c r="F226" s="215">
        <v>1</v>
      </c>
      <c r="G226" s="215">
        <v>1</v>
      </c>
      <c r="H226" s="215">
        <v>1</v>
      </c>
      <c r="I226" s="215">
        <v>1</v>
      </c>
      <c r="J226" s="215">
        <v>1</v>
      </c>
      <c r="K226" s="215">
        <v>1</v>
      </c>
      <c r="L226" s="215">
        <v>1</v>
      </c>
      <c r="M226" s="215">
        <v>1</v>
      </c>
    </row>
    <row r="227" spans="1:13" x14ac:dyDescent="0.3">
      <c r="A227">
        <v>524334</v>
      </c>
      <c r="B227" s="211" t="s">
        <v>2262</v>
      </c>
      <c r="C227" s="215">
        <v>1</v>
      </c>
      <c r="D227" s="215">
        <v>1</v>
      </c>
      <c r="E227" s="215">
        <v>1</v>
      </c>
      <c r="F227" s="215">
        <v>1</v>
      </c>
      <c r="G227" s="215">
        <v>1</v>
      </c>
      <c r="H227" s="215">
        <v>1</v>
      </c>
      <c r="I227" s="215">
        <v>1</v>
      </c>
      <c r="J227" s="215">
        <v>1</v>
      </c>
      <c r="K227" s="215">
        <v>1</v>
      </c>
      <c r="L227" s="215">
        <v>1</v>
      </c>
      <c r="M227" s="215">
        <v>1</v>
      </c>
    </row>
    <row r="228" spans="1:13" x14ac:dyDescent="0.3">
      <c r="A228">
        <v>524357</v>
      </c>
      <c r="B228" s="211" t="s">
        <v>2262</v>
      </c>
      <c r="C228" s="215">
        <v>1</v>
      </c>
      <c r="D228" s="215">
        <v>1</v>
      </c>
      <c r="E228" s="215">
        <v>1</v>
      </c>
      <c r="F228" s="215">
        <v>1</v>
      </c>
      <c r="G228" s="215">
        <v>1</v>
      </c>
      <c r="H228" s="215">
        <v>1</v>
      </c>
      <c r="I228" s="215">
        <v>1</v>
      </c>
      <c r="J228" s="215">
        <v>1</v>
      </c>
      <c r="K228" s="215">
        <v>1</v>
      </c>
      <c r="L228" s="215">
        <v>1</v>
      </c>
      <c r="M228" s="215">
        <v>1</v>
      </c>
    </row>
    <row r="229" spans="1:13" x14ac:dyDescent="0.3">
      <c r="A229">
        <v>524389</v>
      </c>
      <c r="B229" s="211" t="s">
        <v>2262</v>
      </c>
      <c r="C229" s="215">
        <v>1</v>
      </c>
      <c r="D229" s="215">
        <v>1</v>
      </c>
      <c r="E229" s="215">
        <v>1</v>
      </c>
      <c r="F229" s="215">
        <v>1</v>
      </c>
      <c r="G229" s="215">
        <v>1</v>
      </c>
      <c r="H229" s="215">
        <v>1</v>
      </c>
      <c r="I229" s="215">
        <v>1</v>
      </c>
      <c r="J229" s="215">
        <v>1</v>
      </c>
      <c r="K229" s="215">
        <v>1</v>
      </c>
      <c r="L229" s="215">
        <v>1</v>
      </c>
      <c r="M229" s="215">
        <v>1</v>
      </c>
    </row>
    <row r="230" spans="1:13" x14ac:dyDescent="0.3">
      <c r="A230">
        <v>524411</v>
      </c>
      <c r="B230" s="211" t="s">
        <v>2262</v>
      </c>
      <c r="C230" s="215">
        <v>1</v>
      </c>
      <c r="D230" s="215">
        <v>1</v>
      </c>
      <c r="E230" s="215">
        <v>1</v>
      </c>
      <c r="F230" s="215">
        <v>1</v>
      </c>
      <c r="G230" s="215">
        <v>1</v>
      </c>
      <c r="H230" s="215">
        <v>1</v>
      </c>
      <c r="I230" s="215">
        <v>1</v>
      </c>
      <c r="J230" s="215">
        <v>1</v>
      </c>
      <c r="K230" s="215">
        <v>1</v>
      </c>
      <c r="L230" s="215">
        <v>1</v>
      </c>
      <c r="M230" s="215">
        <v>1</v>
      </c>
    </row>
    <row r="231" spans="1:13" x14ac:dyDescent="0.3">
      <c r="A231">
        <v>524423</v>
      </c>
      <c r="B231" s="211" t="s">
        <v>2262</v>
      </c>
      <c r="C231" s="215">
        <v>1</v>
      </c>
      <c r="D231" s="215">
        <v>1</v>
      </c>
      <c r="E231" s="215">
        <v>1</v>
      </c>
      <c r="F231" s="215">
        <v>1</v>
      </c>
      <c r="G231" s="215">
        <v>1</v>
      </c>
      <c r="H231" s="215">
        <v>1</v>
      </c>
      <c r="I231" s="215">
        <v>1</v>
      </c>
      <c r="J231" s="215">
        <v>1</v>
      </c>
      <c r="K231" s="215">
        <v>1</v>
      </c>
      <c r="L231" s="215">
        <v>1</v>
      </c>
      <c r="M231" s="215">
        <v>1</v>
      </c>
    </row>
    <row r="232" spans="1:13" x14ac:dyDescent="0.3">
      <c r="A232">
        <v>524439</v>
      </c>
      <c r="B232" s="211" t="s">
        <v>2262</v>
      </c>
      <c r="C232" s="215">
        <v>1</v>
      </c>
      <c r="D232" s="215">
        <v>1</v>
      </c>
      <c r="E232" s="215">
        <v>1</v>
      </c>
      <c r="F232" s="215">
        <v>1</v>
      </c>
      <c r="G232" s="215">
        <v>1</v>
      </c>
      <c r="H232" s="215">
        <v>1</v>
      </c>
      <c r="I232" s="215">
        <v>1</v>
      </c>
      <c r="J232" s="215">
        <v>1</v>
      </c>
      <c r="K232" s="215">
        <v>1</v>
      </c>
      <c r="L232" s="215">
        <v>1</v>
      </c>
      <c r="M232" s="215">
        <v>1</v>
      </c>
    </row>
    <row r="233" spans="1:13" x14ac:dyDescent="0.3">
      <c r="A233">
        <v>524477</v>
      </c>
      <c r="B233" s="211" t="s">
        <v>2262</v>
      </c>
      <c r="C233" s="215">
        <v>1</v>
      </c>
      <c r="D233" s="215">
        <v>1</v>
      </c>
      <c r="E233" s="215">
        <v>1</v>
      </c>
      <c r="F233" s="215">
        <v>1</v>
      </c>
      <c r="G233" s="215">
        <v>1</v>
      </c>
      <c r="H233" s="215">
        <v>1</v>
      </c>
      <c r="I233" s="215">
        <v>1</v>
      </c>
      <c r="J233" s="215">
        <v>1</v>
      </c>
      <c r="K233" s="215">
        <v>1</v>
      </c>
      <c r="L233" s="215">
        <v>1</v>
      </c>
      <c r="M233" s="215">
        <v>1</v>
      </c>
    </row>
    <row r="234" spans="1:13" x14ac:dyDescent="0.3">
      <c r="A234">
        <v>524479</v>
      </c>
      <c r="B234" s="211" t="s">
        <v>2262</v>
      </c>
      <c r="C234" s="215">
        <v>1</v>
      </c>
      <c r="D234" s="215">
        <v>1</v>
      </c>
      <c r="E234" s="215">
        <v>1</v>
      </c>
      <c r="F234" s="215">
        <v>1</v>
      </c>
      <c r="G234" s="215">
        <v>1</v>
      </c>
      <c r="H234" s="215">
        <v>1</v>
      </c>
      <c r="I234" s="215">
        <v>1</v>
      </c>
      <c r="J234" s="215">
        <v>1</v>
      </c>
      <c r="K234" s="215">
        <v>1</v>
      </c>
      <c r="L234" s="215">
        <v>1</v>
      </c>
      <c r="M234" s="215">
        <v>1</v>
      </c>
    </row>
    <row r="235" spans="1:13" x14ac:dyDescent="0.3">
      <c r="A235">
        <v>524541</v>
      </c>
      <c r="B235" s="211" t="s">
        <v>2262</v>
      </c>
      <c r="C235" s="215">
        <v>1</v>
      </c>
      <c r="D235" s="215">
        <v>1</v>
      </c>
      <c r="E235" s="215">
        <v>1</v>
      </c>
      <c r="F235" s="215">
        <v>1</v>
      </c>
      <c r="G235" s="215">
        <v>1</v>
      </c>
      <c r="H235" s="215">
        <v>1</v>
      </c>
      <c r="I235" s="215">
        <v>1</v>
      </c>
      <c r="J235" s="215">
        <v>1</v>
      </c>
      <c r="K235" s="215">
        <v>1</v>
      </c>
      <c r="L235" s="215">
        <v>1</v>
      </c>
      <c r="M235" s="215">
        <v>1</v>
      </c>
    </row>
    <row r="236" spans="1:13" x14ac:dyDescent="0.3">
      <c r="A236">
        <v>524545</v>
      </c>
      <c r="B236" s="211" t="s">
        <v>2262</v>
      </c>
      <c r="C236" s="215">
        <v>1</v>
      </c>
      <c r="D236" s="215">
        <v>1</v>
      </c>
      <c r="E236" s="215">
        <v>1</v>
      </c>
      <c r="F236" s="215">
        <v>1</v>
      </c>
      <c r="G236" s="215">
        <v>1</v>
      </c>
      <c r="H236" s="215">
        <v>1</v>
      </c>
      <c r="I236" s="215">
        <v>1</v>
      </c>
      <c r="J236" s="215">
        <v>1</v>
      </c>
      <c r="K236" s="215">
        <v>1</v>
      </c>
      <c r="L236" s="215">
        <v>1</v>
      </c>
      <c r="M236" s="215">
        <v>1</v>
      </c>
    </row>
    <row r="237" spans="1:13" x14ac:dyDescent="0.3">
      <c r="A237">
        <v>524921</v>
      </c>
      <c r="B237" s="211" t="s">
        <v>2262</v>
      </c>
      <c r="C237" s="215">
        <v>1</v>
      </c>
      <c r="D237" s="215">
        <v>1</v>
      </c>
      <c r="E237" s="215">
        <v>1</v>
      </c>
      <c r="F237" s="215">
        <v>1</v>
      </c>
      <c r="G237" s="215">
        <v>1</v>
      </c>
      <c r="H237" s="215">
        <v>1</v>
      </c>
      <c r="I237" s="215">
        <v>1</v>
      </c>
      <c r="J237" s="215">
        <v>1</v>
      </c>
      <c r="K237" s="215">
        <v>1</v>
      </c>
      <c r="L237" s="215">
        <v>1</v>
      </c>
      <c r="M237" s="215">
        <v>1</v>
      </c>
    </row>
    <row r="238" spans="1:13" x14ac:dyDescent="0.3">
      <c r="A238">
        <v>524934</v>
      </c>
      <c r="B238" s="211" t="s">
        <v>2262</v>
      </c>
      <c r="C238" s="215">
        <v>1</v>
      </c>
      <c r="D238" s="215">
        <v>1</v>
      </c>
      <c r="E238" s="215">
        <v>1</v>
      </c>
      <c r="F238" s="215">
        <v>1</v>
      </c>
      <c r="G238" s="215">
        <v>1</v>
      </c>
      <c r="H238" s="215">
        <v>1</v>
      </c>
      <c r="I238" s="215">
        <v>1</v>
      </c>
      <c r="J238" s="215">
        <v>1</v>
      </c>
      <c r="K238" s="215">
        <v>1</v>
      </c>
      <c r="L238" s="215">
        <v>1</v>
      </c>
      <c r="M238" s="215">
        <v>1</v>
      </c>
    </row>
    <row r="239" spans="1:13" x14ac:dyDescent="0.3">
      <c r="A239">
        <v>524956</v>
      </c>
      <c r="B239" s="211" t="s">
        <v>2262</v>
      </c>
      <c r="C239" s="215">
        <v>1</v>
      </c>
      <c r="D239" s="215">
        <v>1</v>
      </c>
      <c r="E239" s="215">
        <v>1</v>
      </c>
      <c r="F239" s="215">
        <v>1</v>
      </c>
      <c r="G239" s="215">
        <v>1</v>
      </c>
      <c r="H239" s="215">
        <v>1</v>
      </c>
      <c r="I239" s="215">
        <v>1</v>
      </c>
      <c r="J239" s="215">
        <v>1</v>
      </c>
      <c r="K239" s="215">
        <v>1</v>
      </c>
      <c r="L239" s="215">
        <v>1</v>
      </c>
      <c r="M239" s="215">
        <v>1</v>
      </c>
    </row>
    <row r="240" spans="1:13" x14ac:dyDescent="0.3">
      <c r="A240">
        <v>525022</v>
      </c>
      <c r="B240" s="211" t="s">
        <v>2262</v>
      </c>
      <c r="C240" s="215">
        <v>1</v>
      </c>
      <c r="D240" s="215">
        <v>1</v>
      </c>
      <c r="E240" s="215">
        <v>1</v>
      </c>
      <c r="F240" s="215">
        <v>1</v>
      </c>
      <c r="G240" s="215">
        <v>1</v>
      </c>
      <c r="H240" s="215">
        <v>1</v>
      </c>
      <c r="I240" s="215">
        <v>1</v>
      </c>
      <c r="J240" s="215">
        <v>1</v>
      </c>
      <c r="K240" s="215">
        <v>1</v>
      </c>
      <c r="L240" s="215">
        <v>1</v>
      </c>
      <c r="M240" s="215">
        <v>1</v>
      </c>
    </row>
    <row r="241" spans="1:13" x14ac:dyDescent="0.3">
      <c r="A241">
        <v>525038</v>
      </c>
      <c r="B241" s="211" t="s">
        <v>2262</v>
      </c>
      <c r="C241" s="215">
        <v>1</v>
      </c>
      <c r="D241" s="215">
        <v>1</v>
      </c>
      <c r="E241" s="215">
        <v>1</v>
      </c>
      <c r="F241" s="215">
        <v>1</v>
      </c>
      <c r="G241" s="215">
        <v>1</v>
      </c>
      <c r="H241" s="215">
        <v>1</v>
      </c>
      <c r="I241" s="215">
        <v>1</v>
      </c>
      <c r="J241" s="215">
        <v>1</v>
      </c>
      <c r="K241" s="215">
        <v>1</v>
      </c>
      <c r="L241" s="215">
        <v>1</v>
      </c>
      <c r="M241" s="215">
        <v>1</v>
      </c>
    </row>
    <row r="242" spans="1:13" x14ac:dyDescent="0.3">
      <c r="A242">
        <v>525065</v>
      </c>
      <c r="B242" s="211" t="s">
        <v>2262</v>
      </c>
      <c r="C242" s="215">
        <v>1</v>
      </c>
      <c r="D242" s="215">
        <v>1</v>
      </c>
      <c r="E242" s="215">
        <v>1</v>
      </c>
      <c r="F242" s="215">
        <v>1</v>
      </c>
      <c r="G242" s="215">
        <v>1</v>
      </c>
      <c r="H242" s="215">
        <v>1</v>
      </c>
      <c r="I242" s="215">
        <v>1</v>
      </c>
      <c r="J242" s="215">
        <v>1</v>
      </c>
      <c r="K242" s="215">
        <v>1</v>
      </c>
      <c r="L242" s="215">
        <v>1</v>
      </c>
      <c r="M242" s="215">
        <v>1</v>
      </c>
    </row>
    <row r="243" spans="1:13" x14ac:dyDescent="0.3">
      <c r="A243">
        <v>525068</v>
      </c>
      <c r="B243" s="211" t="s">
        <v>2262</v>
      </c>
      <c r="C243" s="215">
        <v>1</v>
      </c>
      <c r="D243" s="215">
        <v>1</v>
      </c>
      <c r="E243" s="215">
        <v>1</v>
      </c>
      <c r="F243" s="215">
        <v>1</v>
      </c>
      <c r="G243" s="215">
        <v>1</v>
      </c>
      <c r="H243" s="215">
        <v>1</v>
      </c>
      <c r="I243" s="215">
        <v>1</v>
      </c>
      <c r="J243" s="215">
        <v>1</v>
      </c>
      <c r="K243" s="215">
        <v>1</v>
      </c>
      <c r="L243" s="215">
        <v>1</v>
      </c>
      <c r="M243" s="215">
        <v>1</v>
      </c>
    </row>
    <row r="244" spans="1:13" x14ac:dyDescent="0.3">
      <c r="A244">
        <v>525087</v>
      </c>
      <c r="B244" s="211" t="s">
        <v>2262</v>
      </c>
      <c r="C244" s="215">
        <v>1</v>
      </c>
      <c r="D244" s="215">
        <v>1</v>
      </c>
      <c r="E244" s="215">
        <v>1</v>
      </c>
      <c r="F244" s="215">
        <v>1</v>
      </c>
      <c r="G244" s="215">
        <v>1</v>
      </c>
      <c r="H244" s="215">
        <v>1</v>
      </c>
      <c r="I244" s="215">
        <v>1</v>
      </c>
      <c r="J244" s="215">
        <v>1</v>
      </c>
      <c r="K244" s="215">
        <v>1</v>
      </c>
      <c r="L244" s="215">
        <v>1</v>
      </c>
      <c r="M244" s="215">
        <v>1</v>
      </c>
    </row>
    <row r="245" spans="1:13" x14ac:dyDescent="0.3">
      <c r="A245">
        <v>525145</v>
      </c>
      <c r="B245" s="211" t="s">
        <v>2262</v>
      </c>
      <c r="C245" s="215">
        <v>1</v>
      </c>
      <c r="D245" s="215">
        <v>1</v>
      </c>
      <c r="E245" s="215">
        <v>1</v>
      </c>
      <c r="F245" s="215">
        <v>1</v>
      </c>
      <c r="G245" s="215">
        <v>1</v>
      </c>
      <c r="H245" s="215">
        <v>1</v>
      </c>
      <c r="I245" s="215">
        <v>1</v>
      </c>
      <c r="J245" s="215">
        <v>1</v>
      </c>
      <c r="K245" s="215">
        <v>1</v>
      </c>
      <c r="L245" s="215">
        <v>1</v>
      </c>
      <c r="M245" s="215">
        <v>1</v>
      </c>
    </row>
    <row r="246" spans="1:13" x14ac:dyDescent="0.3">
      <c r="A246">
        <v>525161</v>
      </c>
      <c r="B246" s="211" t="s">
        <v>2262</v>
      </c>
      <c r="C246" s="215">
        <v>1</v>
      </c>
      <c r="D246" s="215">
        <v>1</v>
      </c>
      <c r="E246" s="215">
        <v>1</v>
      </c>
      <c r="F246" s="215">
        <v>1</v>
      </c>
      <c r="G246" s="215">
        <v>1</v>
      </c>
      <c r="H246" s="215">
        <v>1</v>
      </c>
      <c r="I246" s="215">
        <v>1</v>
      </c>
      <c r="J246" s="215">
        <v>1</v>
      </c>
      <c r="K246" s="215">
        <v>1</v>
      </c>
      <c r="L246" s="215">
        <v>1</v>
      </c>
      <c r="M246" s="215">
        <v>1</v>
      </c>
    </row>
    <row r="247" spans="1:13" x14ac:dyDescent="0.3">
      <c r="A247">
        <v>525201</v>
      </c>
      <c r="B247" s="211" t="s">
        <v>2262</v>
      </c>
      <c r="C247" s="215">
        <v>1</v>
      </c>
      <c r="D247" s="215">
        <v>1</v>
      </c>
      <c r="E247" s="215">
        <v>1</v>
      </c>
      <c r="F247" s="215">
        <v>1</v>
      </c>
      <c r="G247" s="215">
        <v>1</v>
      </c>
      <c r="H247" s="215">
        <v>1</v>
      </c>
      <c r="I247" s="215">
        <v>1</v>
      </c>
      <c r="J247" s="215">
        <v>1</v>
      </c>
      <c r="K247" s="215">
        <v>1</v>
      </c>
      <c r="L247" s="215">
        <v>1</v>
      </c>
      <c r="M247" s="215">
        <v>1</v>
      </c>
    </row>
    <row r="248" spans="1:13" x14ac:dyDescent="0.3">
      <c r="A248">
        <v>525207</v>
      </c>
      <c r="B248" s="211" t="s">
        <v>2262</v>
      </c>
      <c r="C248" s="215">
        <v>1</v>
      </c>
      <c r="D248" s="215">
        <v>1</v>
      </c>
      <c r="E248" s="215">
        <v>1</v>
      </c>
      <c r="F248" s="215">
        <v>1</v>
      </c>
      <c r="G248" s="215">
        <v>1</v>
      </c>
      <c r="H248" s="215">
        <v>1</v>
      </c>
      <c r="I248" s="215">
        <v>1</v>
      </c>
      <c r="J248" s="215">
        <v>1</v>
      </c>
      <c r="K248" s="215">
        <v>1</v>
      </c>
      <c r="L248" s="215">
        <v>1</v>
      </c>
      <c r="M248" s="215">
        <v>1</v>
      </c>
    </row>
    <row r="249" spans="1:13" x14ac:dyDescent="0.3">
      <c r="A249">
        <v>525219</v>
      </c>
      <c r="B249" s="211" t="s">
        <v>2262</v>
      </c>
      <c r="C249" s="215">
        <v>1</v>
      </c>
      <c r="D249" s="215">
        <v>1</v>
      </c>
      <c r="E249" s="215">
        <v>1</v>
      </c>
      <c r="F249" s="215">
        <v>1</v>
      </c>
      <c r="G249" s="215">
        <v>1</v>
      </c>
      <c r="H249" s="215">
        <v>1</v>
      </c>
      <c r="I249" s="215">
        <v>1</v>
      </c>
      <c r="J249" s="215">
        <v>1</v>
      </c>
      <c r="K249" s="215">
        <v>1</v>
      </c>
      <c r="L249" s="215">
        <v>1</v>
      </c>
      <c r="M249" s="215">
        <v>1</v>
      </c>
    </row>
    <row r="250" spans="1:13" x14ac:dyDescent="0.3">
      <c r="A250">
        <v>525220</v>
      </c>
      <c r="B250" s="211" t="s">
        <v>2262</v>
      </c>
      <c r="C250" s="215">
        <v>1</v>
      </c>
      <c r="D250" s="215">
        <v>1</v>
      </c>
      <c r="E250" s="215">
        <v>1</v>
      </c>
      <c r="F250" s="215">
        <v>1</v>
      </c>
      <c r="G250" s="215">
        <v>1</v>
      </c>
      <c r="H250" s="215">
        <v>1</v>
      </c>
      <c r="I250" s="215">
        <v>1</v>
      </c>
      <c r="J250" s="215">
        <v>1</v>
      </c>
      <c r="K250" s="215">
        <v>1</v>
      </c>
      <c r="L250" s="215">
        <v>1</v>
      </c>
      <c r="M250" s="215">
        <v>1</v>
      </c>
    </row>
    <row r="251" spans="1:13" x14ac:dyDescent="0.3">
      <c r="A251">
        <v>525267</v>
      </c>
      <c r="B251" s="211" t="s">
        <v>2262</v>
      </c>
      <c r="C251" s="215">
        <v>1</v>
      </c>
      <c r="D251" s="215">
        <v>1</v>
      </c>
      <c r="E251" s="215">
        <v>1</v>
      </c>
      <c r="F251" s="215">
        <v>1</v>
      </c>
      <c r="G251" s="215">
        <v>1</v>
      </c>
      <c r="H251" s="215">
        <v>1</v>
      </c>
      <c r="I251" s="215">
        <v>1</v>
      </c>
      <c r="J251" s="215">
        <v>1</v>
      </c>
      <c r="K251" s="215">
        <v>1</v>
      </c>
      <c r="L251" s="215">
        <v>1</v>
      </c>
      <c r="M251" s="215">
        <v>1</v>
      </c>
    </row>
    <row r="252" spans="1:13" x14ac:dyDescent="0.3">
      <c r="A252">
        <v>525284</v>
      </c>
      <c r="B252" s="211" t="s">
        <v>2262</v>
      </c>
      <c r="C252" s="215">
        <v>1</v>
      </c>
      <c r="D252" s="215">
        <v>1</v>
      </c>
      <c r="E252" s="215">
        <v>1</v>
      </c>
      <c r="F252" s="215">
        <v>1</v>
      </c>
      <c r="G252" s="215">
        <v>1</v>
      </c>
      <c r="H252" s="215">
        <v>1</v>
      </c>
      <c r="I252" s="215">
        <v>1</v>
      </c>
      <c r="J252" s="215">
        <v>1</v>
      </c>
      <c r="K252" s="215">
        <v>1</v>
      </c>
      <c r="L252" s="215">
        <v>1</v>
      </c>
      <c r="M252" s="215">
        <v>1</v>
      </c>
    </row>
    <row r="253" spans="1:13" x14ac:dyDescent="0.3">
      <c r="A253">
        <v>525297</v>
      </c>
      <c r="B253" s="211" t="s">
        <v>2262</v>
      </c>
      <c r="C253" s="215">
        <v>1</v>
      </c>
      <c r="D253" s="215">
        <v>1</v>
      </c>
      <c r="E253" s="215">
        <v>1</v>
      </c>
      <c r="F253" s="215">
        <v>1</v>
      </c>
      <c r="G253" s="215">
        <v>1</v>
      </c>
      <c r="H253" s="215">
        <v>1</v>
      </c>
      <c r="I253" s="215">
        <v>1</v>
      </c>
      <c r="J253" s="215">
        <v>1</v>
      </c>
      <c r="K253" s="215">
        <v>1</v>
      </c>
      <c r="L253" s="215">
        <v>1</v>
      </c>
      <c r="M253" s="215">
        <v>1</v>
      </c>
    </row>
    <row r="254" spans="1:13" x14ac:dyDescent="0.3">
      <c r="A254">
        <v>525369</v>
      </c>
      <c r="B254" s="211" t="s">
        <v>2262</v>
      </c>
      <c r="C254" s="215">
        <v>1</v>
      </c>
      <c r="D254" s="215">
        <v>1</v>
      </c>
      <c r="E254" s="215">
        <v>1</v>
      </c>
      <c r="F254" s="215">
        <v>1</v>
      </c>
      <c r="G254" s="215">
        <v>1</v>
      </c>
      <c r="H254" s="215">
        <v>1</v>
      </c>
      <c r="I254" s="215">
        <v>1</v>
      </c>
      <c r="J254" s="215">
        <v>1</v>
      </c>
      <c r="K254" s="215">
        <v>1</v>
      </c>
      <c r="L254" s="215">
        <v>1</v>
      </c>
      <c r="M254" s="215">
        <v>1</v>
      </c>
    </row>
    <row r="255" spans="1:13" x14ac:dyDescent="0.3">
      <c r="A255">
        <v>525374</v>
      </c>
      <c r="B255" s="211" t="s">
        <v>2262</v>
      </c>
      <c r="C255" s="215">
        <v>1</v>
      </c>
      <c r="D255" s="215">
        <v>1</v>
      </c>
      <c r="E255" s="215">
        <v>1</v>
      </c>
      <c r="F255" s="215">
        <v>1</v>
      </c>
      <c r="G255" s="215">
        <v>1</v>
      </c>
      <c r="H255" s="215">
        <v>1</v>
      </c>
      <c r="I255" s="215">
        <v>1</v>
      </c>
      <c r="J255" s="215">
        <v>1</v>
      </c>
      <c r="K255" s="215">
        <v>1</v>
      </c>
      <c r="L255" s="215">
        <v>1</v>
      </c>
      <c r="M255" s="215">
        <v>1</v>
      </c>
    </row>
    <row r="256" spans="1:13" x14ac:dyDescent="0.3">
      <c r="A256">
        <v>525587</v>
      </c>
      <c r="B256" s="211" t="s">
        <v>2262</v>
      </c>
      <c r="C256" s="215">
        <v>1</v>
      </c>
      <c r="D256" s="215">
        <v>1</v>
      </c>
      <c r="E256" s="215">
        <v>1</v>
      </c>
      <c r="F256" s="215">
        <v>1</v>
      </c>
      <c r="G256" s="215">
        <v>1</v>
      </c>
      <c r="H256" s="215">
        <v>1</v>
      </c>
      <c r="I256" s="215">
        <v>1</v>
      </c>
      <c r="J256" s="215">
        <v>1</v>
      </c>
      <c r="K256" s="215">
        <v>1</v>
      </c>
      <c r="L256" s="215">
        <v>1</v>
      </c>
      <c r="M256" s="215">
        <v>1</v>
      </c>
    </row>
    <row r="257" spans="1:13" x14ac:dyDescent="0.3">
      <c r="A257">
        <v>512808</v>
      </c>
      <c r="B257" s="211" t="s">
        <v>2262</v>
      </c>
      <c r="C257" s="215">
        <v>1</v>
      </c>
      <c r="D257" s="215">
        <v>1</v>
      </c>
      <c r="E257" s="215">
        <v>1</v>
      </c>
      <c r="F257" s="215">
        <v>1</v>
      </c>
      <c r="G257" s="215">
        <v>1</v>
      </c>
      <c r="H257" s="215">
        <v>1</v>
      </c>
      <c r="I257" s="215">
        <v>1</v>
      </c>
      <c r="J257" s="215">
        <v>1</v>
      </c>
      <c r="K257" s="215">
        <v>1</v>
      </c>
      <c r="L257" s="215">
        <v>1</v>
      </c>
      <c r="M257" s="215">
        <v>1</v>
      </c>
    </row>
    <row r="258" spans="1:13" x14ac:dyDescent="0.3">
      <c r="A258">
        <v>515522</v>
      </c>
      <c r="B258" s="211" t="s">
        <v>2262</v>
      </c>
      <c r="C258" s="215">
        <v>1</v>
      </c>
      <c r="D258" s="215">
        <v>1</v>
      </c>
      <c r="E258" s="215">
        <v>1</v>
      </c>
      <c r="F258" s="215">
        <v>1</v>
      </c>
      <c r="G258" s="215">
        <v>1</v>
      </c>
      <c r="H258" s="215">
        <v>1</v>
      </c>
      <c r="I258" s="215">
        <v>1</v>
      </c>
      <c r="J258" s="215">
        <v>1</v>
      </c>
      <c r="K258" s="215">
        <v>1</v>
      </c>
      <c r="L258" s="215">
        <v>1</v>
      </c>
      <c r="M258" s="215">
        <v>1</v>
      </c>
    </row>
    <row r="259" spans="1:13" x14ac:dyDescent="0.3">
      <c r="A259">
        <v>515587</v>
      </c>
      <c r="B259" s="211" t="s">
        <v>2262</v>
      </c>
      <c r="C259" s="215">
        <v>1</v>
      </c>
      <c r="D259" s="215">
        <v>1</v>
      </c>
      <c r="E259" s="215">
        <v>1</v>
      </c>
      <c r="F259" s="215">
        <v>1</v>
      </c>
      <c r="G259" s="215">
        <v>1</v>
      </c>
      <c r="H259" s="215">
        <v>1</v>
      </c>
      <c r="I259" s="215">
        <v>1</v>
      </c>
      <c r="J259" s="215">
        <v>1</v>
      </c>
      <c r="K259" s="215">
        <v>1</v>
      </c>
      <c r="L259" s="215">
        <v>1</v>
      </c>
      <c r="M259" s="215">
        <v>1</v>
      </c>
    </row>
    <row r="260" spans="1:13" x14ac:dyDescent="0.3">
      <c r="A260">
        <v>515705</v>
      </c>
      <c r="B260" s="211" t="s">
        <v>2262</v>
      </c>
      <c r="C260" s="215">
        <v>1</v>
      </c>
      <c r="D260" s="215">
        <v>1</v>
      </c>
      <c r="E260" s="215">
        <v>1</v>
      </c>
      <c r="F260" s="215">
        <v>1</v>
      </c>
      <c r="G260" s="215">
        <v>1</v>
      </c>
      <c r="H260" s="215">
        <v>1</v>
      </c>
      <c r="I260" s="215">
        <v>1</v>
      </c>
      <c r="J260" s="215">
        <v>1</v>
      </c>
      <c r="K260" s="215">
        <v>1</v>
      </c>
      <c r="L260" s="215">
        <v>1</v>
      </c>
      <c r="M260" s="215">
        <v>1</v>
      </c>
    </row>
    <row r="261" spans="1:13" x14ac:dyDescent="0.3">
      <c r="A261">
        <v>515744</v>
      </c>
      <c r="B261" s="211" t="s">
        <v>2262</v>
      </c>
      <c r="C261" s="215">
        <v>1</v>
      </c>
      <c r="D261" s="215">
        <v>1</v>
      </c>
      <c r="E261" s="215">
        <v>1</v>
      </c>
      <c r="F261" s="215">
        <v>1</v>
      </c>
      <c r="G261" s="215">
        <v>1</v>
      </c>
      <c r="H261" s="215">
        <v>1</v>
      </c>
      <c r="I261" s="215">
        <v>1</v>
      </c>
      <c r="J261" s="215">
        <v>1</v>
      </c>
      <c r="K261" s="215">
        <v>1</v>
      </c>
      <c r="L261" s="215">
        <v>1</v>
      </c>
      <c r="M261" s="215">
        <v>1</v>
      </c>
    </row>
    <row r="262" spans="1:13" x14ac:dyDescent="0.3">
      <c r="A262">
        <v>515785</v>
      </c>
      <c r="B262" s="211" t="s">
        <v>2262</v>
      </c>
      <c r="C262" s="215">
        <v>1</v>
      </c>
      <c r="D262" s="215">
        <v>1</v>
      </c>
      <c r="E262" s="215">
        <v>1</v>
      </c>
      <c r="F262" s="215">
        <v>1</v>
      </c>
      <c r="G262" s="215">
        <v>1</v>
      </c>
      <c r="H262" s="215">
        <v>1</v>
      </c>
      <c r="I262" s="215">
        <v>1</v>
      </c>
      <c r="J262" s="215">
        <v>1</v>
      </c>
      <c r="K262" s="215">
        <v>1</v>
      </c>
      <c r="L262" s="215">
        <v>1</v>
      </c>
      <c r="M262" s="215">
        <v>1</v>
      </c>
    </row>
    <row r="263" spans="1:13" x14ac:dyDescent="0.3">
      <c r="A263">
        <v>515863</v>
      </c>
      <c r="B263" s="211" t="s">
        <v>2262</v>
      </c>
      <c r="C263" s="215">
        <v>1</v>
      </c>
      <c r="D263" s="215">
        <v>1</v>
      </c>
      <c r="E263" s="215">
        <v>1</v>
      </c>
      <c r="F263" s="215">
        <v>1</v>
      </c>
      <c r="G263" s="215">
        <v>1</v>
      </c>
      <c r="H263" s="215">
        <v>1</v>
      </c>
      <c r="I263" s="215">
        <v>1</v>
      </c>
      <c r="J263" s="215">
        <v>1</v>
      </c>
      <c r="K263" s="215">
        <v>1</v>
      </c>
      <c r="L263" s="215">
        <v>1</v>
      </c>
      <c r="M263" s="215">
        <v>1</v>
      </c>
    </row>
    <row r="264" spans="1:13" x14ac:dyDescent="0.3">
      <c r="A264">
        <v>516010</v>
      </c>
      <c r="B264" s="211" t="s">
        <v>2262</v>
      </c>
      <c r="C264" s="215">
        <v>1</v>
      </c>
      <c r="D264" s="215">
        <v>1</v>
      </c>
      <c r="E264" s="215">
        <v>1</v>
      </c>
      <c r="F264" s="215">
        <v>1</v>
      </c>
      <c r="G264" s="215">
        <v>1</v>
      </c>
      <c r="H264" s="215">
        <v>1</v>
      </c>
      <c r="I264" s="215">
        <v>1</v>
      </c>
      <c r="J264" s="215">
        <v>1</v>
      </c>
      <c r="K264" s="215">
        <v>1</v>
      </c>
      <c r="L264" s="215">
        <v>1</v>
      </c>
      <c r="M264" s="215">
        <v>1</v>
      </c>
    </row>
    <row r="265" spans="1:13" x14ac:dyDescent="0.3">
      <c r="A265">
        <v>516201</v>
      </c>
      <c r="B265" s="211" t="s">
        <v>2262</v>
      </c>
      <c r="C265" s="215">
        <v>1</v>
      </c>
      <c r="D265" s="215">
        <v>1</v>
      </c>
      <c r="E265" s="215">
        <v>1</v>
      </c>
      <c r="F265" s="215">
        <v>1</v>
      </c>
      <c r="G265" s="215">
        <v>1</v>
      </c>
      <c r="H265" s="215">
        <v>1</v>
      </c>
      <c r="I265" s="215">
        <v>1</v>
      </c>
      <c r="J265" s="215">
        <v>1</v>
      </c>
      <c r="K265" s="215">
        <v>1</v>
      </c>
      <c r="L265" s="215">
        <v>1</v>
      </c>
      <c r="M265" s="215">
        <v>1</v>
      </c>
    </row>
    <row r="266" spans="1:13" x14ac:dyDescent="0.3">
      <c r="A266">
        <v>516359</v>
      </c>
      <c r="B266" s="211" t="s">
        <v>2262</v>
      </c>
      <c r="C266" s="215">
        <v>1</v>
      </c>
      <c r="D266" s="215">
        <v>1</v>
      </c>
      <c r="E266" s="215">
        <v>1</v>
      </c>
      <c r="F266" s="215">
        <v>1</v>
      </c>
      <c r="G266" s="215">
        <v>1</v>
      </c>
      <c r="H266" s="215">
        <v>1</v>
      </c>
      <c r="I266" s="215">
        <v>1</v>
      </c>
      <c r="J266" s="215">
        <v>1</v>
      </c>
      <c r="K266" s="215">
        <v>1</v>
      </c>
      <c r="L266" s="215">
        <v>1</v>
      </c>
      <c r="M266" s="215">
        <v>1</v>
      </c>
    </row>
    <row r="267" spans="1:13" x14ac:dyDescent="0.3">
      <c r="A267">
        <v>516452</v>
      </c>
      <c r="B267" s="211" t="s">
        <v>2262</v>
      </c>
      <c r="C267" s="215">
        <v>1</v>
      </c>
      <c r="D267" s="215">
        <v>1</v>
      </c>
      <c r="E267" s="215">
        <v>1</v>
      </c>
      <c r="F267" s="215">
        <v>1</v>
      </c>
      <c r="G267" s="215">
        <v>1</v>
      </c>
      <c r="H267" s="215">
        <v>1</v>
      </c>
      <c r="I267" s="215">
        <v>1</v>
      </c>
      <c r="J267" s="215">
        <v>1</v>
      </c>
      <c r="K267" s="215">
        <v>1</v>
      </c>
      <c r="L267" s="215">
        <v>1</v>
      </c>
      <c r="M267" s="215">
        <v>1</v>
      </c>
    </row>
    <row r="268" spans="1:13" x14ac:dyDescent="0.3">
      <c r="A268">
        <v>516470</v>
      </c>
      <c r="B268" s="211" t="s">
        <v>2262</v>
      </c>
      <c r="C268" s="215">
        <v>1</v>
      </c>
      <c r="D268" s="215">
        <v>1</v>
      </c>
      <c r="E268" s="215">
        <v>1</v>
      </c>
      <c r="F268" s="215">
        <v>1</v>
      </c>
      <c r="G268" s="215">
        <v>1</v>
      </c>
      <c r="H268" s="215">
        <v>1</v>
      </c>
      <c r="I268" s="215">
        <v>1</v>
      </c>
      <c r="J268" s="215">
        <v>1</v>
      </c>
      <c r="K268" s="215">
        <v>1</v>
      </c>
      <c r="L268" s="215">
        <v>1</v>
      </c>
      <c r="M268" s="215">
        <v>1</v>
      </c>
    </row>
    <row r="269" spans="1:13" x14ac:dyDescent="0.3">
      <c r="A269">
        <v>516674</v>
      </c>
      <c r="B269" s="211" t="s">
        <v>2262</v>
      </c>
      <c r="C269" s="215">
        <v>1</v>
      </c>
      <c r="D269" s="215">
        <v>1</v>
      </c>
      <c r="E269" s="215">
        <v>1</v>
      </c>
      <c r="F269" s="215">
        <v>1</v>
      </c>
      <c r="G269" s="215">
        <v>1</v>
      </c>
      <c r="H269" s="215">
        <v>1</v>
      </c>
      <c r="I269" s="215">
        <v>1</v>
      </c>
      <c r="J269" s="215">
        <v>1</v>
      </c>
      <c r="K269" s="215">
        <v>1</v>
      </c>
      <c r="L269" s="215">
        <v>1</v>
      </c>
      <c r="M269" s="215">
        <v>1</v>
      </c>
    </row>
    <row r="270" spans="1:13" x14ac:dyDescent="0.3">
      <c r="A270">
        <v>516785</v>
      </c>
      <c r="B270" s="211" t="s">
        <v>2262</v>
      </c>
      <c r="C270" s="215">
        <v>1</v>
      </c>
      <c r="D270" s="215">
        <v>1</v>
      </c>
      <c r="E270" s="215">
        <v>1</v>
      </c>
      <c r="F270" s="215">
        <v>1</v>
      </c>
      <c r="G270" s="215">
        <v>1</v>
      </c>
      <c r="H270" s="215">
        <v>1</v>
      </c>
      <c r="I270" s="215">
        <v>1</v>
      </c>
      <c r="J270" s="215">
        <v>1</v>
      </c>
      <c r="K270" s="215">
        <v>1</v>
      </c>
      <c r="L270" s="215">
        <v>1</v>
      </c>
      <c r="M270" s="215">
        <v>1</v>
      </c>
    </row>
    <row r="271" spans="1:13" x14ac:dyDescent="0.3">
      <c r="A271">
        <v>516839</v>
      </c>
      <c r="B271" s="211" t="s">
        <v>2262</v>
      </c>
      <c r="C271" s="215">
        <v>1</v>
      </c>
      <c r="D271" s="215">
        <v>1</v>
      </c>
      <c r="E271" s="215">
        <v>1</v>
      </c>
      <c r="F271" s="215">
        <v>1</v>
      </c>
      <c r="G271" s="215">
        <v>1</v>
      </c>
      <c r="H271" s="215">
        <v>1</v>
      </c>
      <c r="I271" s="215">
        <v>1</v>
      </c>
      <c r="J271" s="215">
        <v>1</v>
      </c>
      <c r="K271" s="215">
        <v>1</v>
      </c>
      <c r="L271" s="215">
        <v>1</v>
      </c>
      <c r="M271" s="215">
        <v>1</v>
      </c>
    </row>
    <row r="272" spans="1:13" x14ac:dyDescent="0.3">
      <c r="A272">
        <v>516925</v>
      </c>
      <c r="B272" s="211" t="s">
        <v>2262</v>
      </c>
      <c r="C272" s="215">
        <v>1</v>
      </c>
      <c r="D272" s="215">
        <v>1</v>
      </c>
      <c r="E272" s="215">
        <v>1</v>
      </c>
      <c r="F272" s="215">
        <v>1</v>
      </c>
      <c r="G272" s="215">
        <v>1</v>
      </c>
      <c r="H272" s="215">
        <v>1</v>
      </c>
      <c r="I272" s="215">
        <v>1</v>
      </c>
      <c r="J272" s="215">
        <v>1</v>
      </c>
      <c r="K272" s="215">
        <v>1</v>
      </c>
      <c r="L272" s="215">
        <v>1</v>
      </c>
      <c r="M272" s="215">
        <v>1</v>
      </c>
    </row>
    <row r="273" spans="1:13" x14ac:dyDescent="0.3">
      <c r="A273">
        <v>517213</v>
      </c>
      <c r="B273" s="211" t="s">
        <v>2262</v>
      </c>
      <c r="C273" s="215">
        <v>1</v>
      </c>
      <c r="D273" s="215">
        <v>1</v>
      </c>
      <c r="E273" s="215">
        <v>1</v>
      </c>
      <c r="F273" s="215">
        <v>1</v>
      </c>
      <c r="G273" s="215">
        <v>1</v>
      </c>
      <c r="H273" s="215">
        <v>1</v>
      </c>
      <c r="I273" s="215">
        <v>1</v>
      </c>
      <c r="J273" s="215">
        <v>1</v>
      </c>
      <c r="K273" s="215">
        <v>1</v>
      </c>
      <c r="L273" s="215">
        <v>1</v>
      </c>
      <c r="M273" s="215">
        <v>1</v>
      </c>
    </row>
    <row r="274" spans="1:13" x14ac:dyDescent="0.3">
      <c r="A274">
        <v>517315</v>
      </c>
      <c r="B274" s="211" t="s">
        <v>2262</v>
      </c>
      <c r="C274" s="215">
        <v>1</v>
      </c>
      <c r="D274" s="215">
        <v>1</v>
      </c>
      <c r="E274" s="215">
        <v>1</v>
      </c>
      <c r="F274" s="215">
        <v>1</v>
      </c>
      <c r="G274" s="215">
        <v>1</v>
      </c>
      <c r="H274" s="215">
        <v>1</v>
      </c>
      <c r="I274" s="215">
        <v>1</v>
      </c>
      <c r="J274" s="215">
        <v>1</v>
      </c>
      <c r="K274" s="215">
        <v>1</v>
      </c>
      <c r="L274" s="215">
        <v>1</v>
      </c>
      <c r="M274" s="215">
        <v>1</v>
      </c>
    </row>
    <row r="275" spans="1:13" x14ac:dyDescent="0.3">
      <c r="A275">
        <v>517392</v>
      </c>
      <c r="B275" s="211" t="s">
        <v>2262</v>
      </c>
      <c r="C275" s="215">
        <v>1</v>
      </c>
      <c r="D275" s="215">
        <v>1</v>
      </c>
      <c r="E275" s="215">
        <v>1</v>
      </c>
      <c r="F275" s="215">
        <v>1</v>
      </c>
      <c r="G275" s="215">
        <v>1</v>
      </c>
      <c r="H275" s="215">
        <v>1</v>
      </c>
      <c r="I275" s="215">
        <v>1</v>
      </c>
      <c r="J275" s="215">
        <v>1</v>
      </c>
      <c r="K275" s="215">
        <v>1</v>
      </c>
      <c r="L275" s="215">
        <v>1</v>
      </c>
      <c r="M275" s="215">
        <v>1</v>
      </c>
    </row>
    <row r="276" spans="1:13" x14ac:dyDescent="0.3">
      <c r="A276">
        <v>517526</v>
      </c>
      <c r="B276" s="211" t="s">
        <v>2262</v>
      </c>
      <c r="C276" s="215">
        <v>1</v>
      </c>
      <c r="D276" s="215">
        <v>1</v>
      </c>
      <c r="E276" s="215">
        <v>1</v>
      </c>
      <c r="F276" s="215">
        <v>1</v>
      </c>
      <c r="G276" s="215">
        <v>1</v>
      </c>
      <c r="H276" s="215">
        <v>1</v>
      </c>
      <c r="I276" s="215">
        <v>1</v>
      </c>
      <c r="J276" s="215">
        <v>1</v>
      </c>
      <c r="K276" s="215">
        <v>1</v>
      </c>
      <c r="L276" s="215">
        <v>1</v>
      </c>
      <c r="M276" s="215">
        <v>1</v>
      </c>
    </row>
    <row r="277" spans="1:13" x14ac:dyDescent="0.3">
      <c r="A277">
        <v>517655</v>
      </c>
      <c r="B277" s="211" t="s">
        <v>2262</v>
      </c>
      <c r="C277" s="215">
        <v>1</v>
      </c>
      <c r="D277" s="215">
        <v>1</v>
      </c>
      <c r="E277" s="215">
        <v>1</v>
      </c>
      <c r="F277" s="215">
        <v>1</v>
      </c>
      <c r="G277" s="215">
        <v>1</v>
      </c>
      <c r="H277" s="215">
        <v>1</v>
      </c>
      <c r="I277" s="215">
        <v>1</v>
      </c>
      <c r="J277" s="215">
        <v>1</v>
      </c>
      <c r="K277" s="215">
        <v>1</v>
      </c>
      <c r="L277" s="215">
        <v>1</v>
      </c>
      <c r="M277" s="215">
        <v>1</v>
      </c>
    </row>
    <row r="278" spans="1:13" x14ac:dyDescent="0.3">
      <c r="A278">
        <v>517667</v>
      </c>
      <c r="B278" s="211" t="s">
        <v>2262</v>
      </c>
      <c r="C278" s="215">
        <v>1</v>
      </c>
      <c r="D278" s="215">
        <v>1</v>
      </c>
      <c r="E278" s="215">
        <v>1</v>
      </c>
      <c r="F278" s="215">
        <v>1</v>
      </c>
      <c r="G278" s="215">
        <v>1</v>
      </c>
      <c r="H278" s="215">
        <v>1</v>
      </c>
      <c r="I278" s="215">
        <v>1</v>
      </c>
      <c r="J278" s="215">
        <v>1</v>
      </c>
      <c r="K278" s="215">
        <v>1</v>
      </c>
      <c r="L278" s="215">
        <v>1</v>
      </c>
      <c r="M278" s="215">
        <v>1</v>
      </c>
    </row>
    <row r="279" spans="1:13" x14ac:dyDescent="0.3">
      <c r="A279">
        <v>517713</v>
      </c>
      <c r="B279" s="211" t="s">
        <v>2262</v>
      </c>
      <c r="C279" s="215">
        <v>1</v>
      </c>
      <c r="D279" s="215">
        <v>1</v>
      </c>
      <c r="E279" s="215">
        <v>1</v>
      </c>
      <c r="F279" s="215">
        <v>1</v>
      </c>
      <c r="G279" s="215">
        <v>1</v>
      </c>
      <c r="H279" s="215">
        <v>1</v>
      </c>
      <c r="I279" s="215">
        <v>1</v>
      </c>
      <c r="J279" s="215">
        <v>1</v>
      </c>
      <c r="K279" s="215">
        <v>1</v>
      </c>
      <c r="L279" s="215">
        <v>1</v>
      </c>
      <c r="M279" s="215">
        <v>1</v>
      </c>
    </row>
    <row r="280" spans="1:13" x14ac:dyDescent="0.3">
      <c r="A280">
        <v>517728</v>
      </c>
      <c r="B280" s="211" t="s">
        <v>2262</v>
      </c>
      <c r="C280" s="215">
        <v>1</v>
      </c>
      <c r="D280" s="215">
        <v>1</v>
      </c>
      <c r="E280" s="215">
        <v>1</v>
      </c>
      <c r="F280" s="215">
        <v>1</v>
      </c>
      <c r="G280" s="215">
        <v>1</v>
      </c>
      <c r="H280" s="215">
        <v>1</v>
      </c>
      <c r="I280" s="215">
        <v>1</v>
      </c>
      <c r="J280" s="215">
        <v>1</v>
      </c>
      <c r="K280" s="215">
        <v>1</v>
      </c>
      <c r="L280" s="215">
        <v>1</v>
      </c>
      <c r="M280" s="215">
        <v>1</v>
      </c>
    </row>
    <row r="281" spans="1:13" x14ac:dyDescent="0.3">
      <c r="A281">
        <v>518017</v>
      </c>
      <c r="B281" s="211" t="s">
        <v>2262</v>
      </c>
      <c r="C281" s="215">
        <v>1</v>
      </c>
      <c r="D281" s="215">
        <v>1</v>
      </c>
      <c r="E281" s="215">
        <v>1</v>
      </c>
      <c r="F281" s="215">
        <v>1</v>
      </c>
      <c r="G281" s="215">
        <v>1</v>
      </c>
      <c r="H281" s="215">
        <v>1</v>
      </c>
      <c r="I281" s="215">
        <v>1</v>
      </c>
      <c r="J281" s="215">
        <v>1</v>
      </c>
      <c r="K281" s="215">
        <v>1</v>
      </c>
      <c r="L281" s="215">
        <v>1</v>
      </c>
      <c r="M281" s="215">
        <v>1</v>
      </c>
    </row>
    <row r="282" spans="1:13" x14ac:dyDescent="0.3">
      <c r="A282">
        <v>518117</v>
      </c>
      <c r="B282" s="211" t="s">
        <v>2262</v>
      </c>
      <c r="C282" s="215">
        <v>1</v>
      </c>
      <c r="D282" s="215">
        <v>1</v>
      </c>
      <c r="E282" s="215">
        <v>1</v>
      </c>
      <c r="F282" s="215">
        <v>1</v>
      </c>
      <c r="G282" s="215">
        <v>1</v>
      </c>
      <c r="H282" s="215">
        <v>1</v>
      </c>
      <c r="I282" s="215">
        <v>1</v>
      </c>
      <c r="J282" s="215">
        <v>1</v>
      </c>
      <c r="K282" s="215">
        <v>1</v>
      </c>
      <c r="L282" s="215">
        <v>1</v>
      </c>
      <c r="M282" s="215">
        <v>1</v>
      </c>
    </row>
    <row r="283" spans="1:13" x14ac:dyDescent="0.3">
      <c r="A283">
        <v>518133</v>
      </c>
      <c r="B283" s="211" t="s">
        <v>2262</v>
      </c>
      <c r="C283" s="215">
        <v>1</v>
      </c>
      <c r="D283" s="215">
        <v>1</v>
      </c>
      <c r="E283" s="215">
        <v>1</v>
      </c>
      <c r="F283" s="215">
        <v>1</v>
      </c>
      <c r="G283" s="215">
        <v>1</v>
      </c>
      <c r="H283" s="215">
        <v>1</v>
      </c>
      <c r="I283" s="215">
        <v>1</v>
      </c>
      <c r="J283" s="215">
        <v>1</v>
      </c>
      <c r="K283" s="215">
        <v>1</v>
      </c>
      <c r="L283" s="215">
        <v>1</v>
      </c>
      <c r="M283" s="215">
        <v>1</v>
      </c>
    </row>
    <row r="284" spans="1:13" x14ac:dyDescent="0.3">
      <c r="A284">
        <v>518176</v>
      </c>
      <c r="B284" s="211" t="s">
        <v>2262</v>
      </c>
      <c r="C284" s="215">
        <v>1</v>
      </c>
      <c r="D284" s="215">
        <v>1</v>
      </c>
      <c r="E284" s="215">
        <v>1</v>
      </c>
      <c r="F284" s="215">
        <v>1</v>
      </c>
      <c r="G284" s="215">
        <v>1</v>
      </c>
      <c r="H284" s="215">
        <v>1</v>
      </c>
      <c r="I284" s="215">
        <v>1</v>
      </c>
      <c r="J284" s="215">
        <v>1</v>
      </c>
      <c r="K284" s="215">
        <v>1</v>
      </c>
      <c r="L284" s="215">
        <v>1</v>
      </c>
      <c r="M284" s="215">
        <v>1</v>
      </c>
    </row>
    <row r="285" spans="1:13" x14ac:dyDescent="0.3">
      <c r="A285">
        <v>518222</v>
      </c>
      <c r="B285" s="211" t="s">
        <v>2262</v>
      </c>
      <c r="C285" s="215">
        <v>1</v>
      </c>
      <c r="D285" s="215">
        <v>1</v>
      </c>
      <c r="E285" s="215">
        <v>1</v>
      </c>
      <c r="F285" s="215">
        <v>1</v>
      </c>
      <c r="G285" s="215">
        <v>1</v>
      </c>
      <c r="H285" s="215">
        <v>1</v>
      </c>
      <c r="I285" s="215">
        <v>1</v>
      </c>
      <c r="J285" s="215">
        <v>1</v>
      </c>
      <c r="K285" s="215">
        <v>1</v>
      </c>
      <c r="L285" s="215">
        <v>1</v>
      </c>
      <c r="M285" s="215">
        <v>1</v>
      </c>
    </row>
    <row r="286" spans="1:13" x14ac:dyDescent="0.3">
      <c r="A286">
        <v>518223</v>
      </c>
      <c r="B286" s="211" t="s">
        <v>2262</v>
      </c>
      <c r="C286" s="215">
        <v>1</v>
      </c>
      <c r="D286" s="215">
        <v>1</v>
      </c>
      <c r="E286" s="215">
        <v>1</v>
      </c>
      <c r="F286" s="215">
        <v>1</v>
      </c>
      <c r="G286" s="215">
        <v>1</v>
      </c>
      <c r="H286" s="215">
        <v>1</v>
      </c>
      <c r="I286" s="215">
        <v>1</v>
      </c>
      <c r="J286" s="215">
        <v>1</v>
      </c>
      <c r="K286" s="215">
        <v>1</v>
      </c>
      <c r="L286" s="215">
        <v>1</v>
      </c>
      <c r="M286" s="215">
        <v>1</v>
      </c>
    </row>
    <row r="287" spans="1:13" x14ac:dyDescent="0.3">
      <c r="A287">
        <v>518266</v>
      </c>
      <c r="B287" s="211" t="s">
        <v>2262</v>
      </c>
      <c r="C287" s="215">
        <v>1</v>
      </c>
      <c r="D287" s="215">
        <v>1</v>
      </c>
      <c r="E287" s="215">
        <v>1</v>
      </c>
      <c r="F287" s="215">
        <v>1</v>
      </c>
      <c r="G287" s="215">
        <v>1</v>
      </c>
      <c r="H287" s="215">
        <v>1</v>
      </c>
      <c r="I287" s="215">
        <v>1</v>
      </c>
      <c r="J287" s="215">
        <v>1</v>
      </c>
      <c r="K287" s="215">
        <v>1</v>
      </c>
      <c r="L287" s="215">
        <v>1</v>
      </c>
      <c r="M287" s="215">
        <v>1</v>
      </c>
    </row>
    <row r="288" spans="1:13" x14ac:dyDescent="0.3">
      <c r="A288">
        <v>518325</v>
      </c>
      <c r="B288" s="211" t="s">
        <v>2262</v>
      </c>
      <c r="C288" s="215">
        <v>1</v>
      </c>
      <c r="D288" s="215">
        <v>1</v>
      </c>
      <c r="E288" s="215">
        <v>1</v>
      </c>
      <c r="F288" s="215">
        <v>1</v>
      </c>
      <c r="G288" s="215">
        <v>1</v>
      </c>
      <c r="H288" s="215">
        <v>1</v>
      </c>
      <c r="I288" s="215">
        <v>1</v>
      </c>
      <c r="J288" s="215">
        <v>1</v>
      </c>
      <c r="K288" s="215">
        <v>1</v>
      </c>
      <c r="L288" s="215">
        <v>1</v>
      </c>
      <c r="M288" s="215">
        <v>1</v>
      </c>
    </row>
    <row r="289" spans="1:13" x14ac:dyDescent="0.3">
      <c r="A289">
        <v>518344</v>
      </c>
      <c r="B289" s="211" t="s">
        <v>2262</v>
      </c>
      <c r="C289" s="215">
        <v>1</v>
      </c>
      <c r="D289" s="215">
        <v>1</v>
      </c>
      <c r="E289" s="215">
        <v>1</v>
      </c>
      <c r="F289" s="215">
        <v>1</v>
      </c>
      <c r="G289" s="215">
        <v>1</v>
      </c>
      <c r="H289" s="215">
        <v>1</v>
      </c>
      <c r="I289" s="215">
        <v>1</v>
      </c>
      <c r="J289" s="215">
        <v>1</v>
      </c>
      <c r="K289" s="215">
        <v>1</v>
      </c>
      <c r="L289" s="215">
        <v>1</v>
      </c>
      <c r="M289" s="215">
        <v>1</v>
      </c>
    </row>
    <row r="290" spans="1:13" x14ac:dyDescent="0.3">
      <c r="A290">
        <v>518426</v>
      </c>
      <c r="B290" s="211" t="s">
        <v>2262</v>
      </c>
      <c r="C290" s="215">
        <v>1</v>
      </c>
      <c r="D290" s="215">
        <v>1</v>
      </c>
      <c r="E290" s="215">
        <v>1</v>
      </c>
      <c r="F290" s="215">
        <v>1</v>
      </c>
      <c r="G290" s="215">
        <v>1</v>
      </c>
      <c r="H290" s="215">
        <v>1</v>
      </c>
      <c r="I290" s="215">
        <v>1</v>
      </c>
      <c r="J290" s="215">
        <v>1</v>
      </c>
      <c r="K290" s="215">
        <v>1</v>
      </c>
      <c r="L290" s="215">
        <v>1</v>
      </c>
      <c r="M290" s="215">
        <v>1</v>
      </c>
    </row>
    <row r="291" spans="1:13" x14ac:dyDescent="0.3">
      <c r="A291">
        <v>518432</v>
      </c>
      <c r="B291" s="211" t="s">
        <v>2262</v>
      </c>
      <c r="C291" s="215">
        <v>1</v>
      </c>
      <c r="D291" s="215">
        <v>1</v>
      </c>
      <c r="E291" s="215">
        <v>1</v>
      </c>
      <c r="F291" s="215">
        <v>1</v>
      </c>
      <c r="G291" s="215">
        <v>1</v>
      </c>
      <c r="H291" s="215">
        <v>1</v>
      </c>
      <c r="I291" s="215">
        <v>1</v>
      </c>
      <c r="J291" s="215">
        <v>1</v>
      </c>
      <c r="K291" s="215">
        <v>1</v>
      </c>
      <c r="L291" s="215">
        <v>1</v>
      </c>
      <c r="M291" s="215">
        <v>1</v>
      </c>
    </row>
    <row r="292" spans="1:13" x14ac:dyDescent="0.3">
      <c r="A292">
        <v>518463</v>
      </c>
      <c r="B292" s="211" t="s">
        <v>2262</v>
      </c>
      <c r="C292" s="215">
        <v>1</v>
      </c>
      <c r="D292" s="215">
        <v>1</v>
      </c>
      <c r="E292" s="215">
        <v>1</v>
      </c>
      <c r="F292" s="215">
        <v>1</v>
      </c>
      <c r="G292" s="215">
        <v>1</v>
      </c>
      <c r="H292" s="215">
        <v>1</v>
      </c>
      <c r="I292" s="215">
        <v>1</v>
      </c>
      <c r="J292" s="215">
        <v>1</v>
      </c>
      <c r="K292" s="215">
        <v>1</v>
      </c>
      <c r="L292" s="215">
        <v>1</v>
      </c>
      <c r="M292" s="215">
        <v>1</v>
      </c>
    </row>
    <row r="293" spans="1:13" x14ac:dyDescent="0.3">
      <c r="A293">
        <v>518496</v>
      </c>
      <c r="B293" s="211" t="s">
        <v>2262</v>
      </c>
      <c r="C293" s="215">
        <v>1</v>
      </c>
      <c r="D293" s="215">
        <v>1</v>
      </c>
      <c r="E293" s="215">
        <v>1</v>
      </c>
      <c r="F293" s="215">
        <v>1</v>
      </c>
      <c r="G293" s="215">
        <v>1</v>
      </c>
      <c r="H293" s="215">
        <v>1</v>
      </c>
      <c r="I293" s="215">
        <v>1</v>
      </c>
      <c r="J293" s="215">
        <v>1</v>
      </c>
      <c r="K293" s="215">
        <v>1</v>
      </c>
      <c r="L293" s="215">
        <v>1</v>
      </c>
      <c r="M293" s="215">
        <v>1</v>
      </c>
    </row>
    <row r="294" spans="1:13" x14ac:dyDescent="0.3">
      <c r="A294">
        <v>518499</v>
      </c>
      <c r="B294" s="211" t="s">
        <v>2262</v>
      </c>
      <c r="C294" s="215">
        <v>1</v>
      </c>
      <c r="D294" s="215">
        <v>1</v>
      </c>
      <c r="E294" s="215">
        <v>1</v>
      </c>
      <c r="F294" s="215">
        <v>1</v>
      </c>
      <c r="G294" s="215">
        <v>1</v>
      </c>
      <c r="H294" s="215">
        <v>1</v>
      </c>
      <c r="I294" s="215">
        <v>1</v>
      </c>
      <c r="J294" s="215">
        <v>1</v>
      </c>
      <c r="K294" s="215">
        <v>1</v>
      </c>
      <c r="L294" s="215">
        <v>1</v>
      </c>
      <c r="M294" s="215">
        <v>1</v>
      </c>
    </row>
    <row r="295" spans="1:13" x14ac:dyDescent="0.3">
      <c r="A295">
        <v>518549</v>
      </c>
      <c r="B295" s="211" t="s">
        <v>2262</v>
      </c>
      <c r="C295" s="215">
        <v>1</v>
      </c>
      <c r="D295" s="215">
        <v>1</v>
      </c>
      <c r="E295" s="215">
        <v>1</v>
      </c>
      <c r="F295" s="215">
        <v>1</v>
      </c>
      <c r="G295" s="215">
        <v>1</v>
      </c>
      <c r="H295" s="215">
        <v>1</v>
      </c>
      <c r="I295" s="215">
        <v>1</v>
      </c>
      <c r="J295" s="215">
        <v>1</v>
      </c>
      <c r="K295" s="215">
        <v>1</v>
      </c>
      <c r="L295" s="215">
        <v>1</v>
      </c>
      <c r="M295" s="215">
        <v>1</v>
      </c>
    </row>
    <row r="296" spans="1:13" x14ac:dyDescent="0.3">
      <c r="A296">
        <v>518556</v>
      </c>
      <c r="B296" s="211" t="s">
        <v>2262</v>
      </c>
      <c r="C296" s="215">
        <v>1</v>
      </c>
      <c r="D296" s="215">
        <v>1</v>
      </c>
      <c r="E296" s="215">
        <v>1</v>
      </c>
      <c r="F296" s="215">
        <v>1</v>
      </c>
      <c r="G296" s="215">
        <v>1</v>
      </c>
      <c r="H296" s="215">
        <v>1</v>
      </c>
      <c r="I296" s="215">
        <v>1</v>
      </c>
      <c r="J296" s="215">
        <v>1</v>
      </c>
      <c r="K296" s="215">
        <v>1</v>
      </c>
      <c r="L296" s="215">
        <v>1</v>
      </c>
      <c r="M296" s="215">
        <v>1</v>
      </c>
    </row>
    <row r="297" spans="1:13" x14ac:dyDescent="0.3">
      <c r="A297">
        <v>518756</v>
      </c>
      <c r="B297" s="211" t="s">
        <v>2262</v>
      </c>
      <c r="C297" s="215">
        <v>1</v>
      </c>
      <c r="D297" s="215">
        <v>1</v>
      </c>
      <c r="E297" s="215">
        <v>1</v>
      </c>
      <c r="F297" s="215">
        <v>1</v>
      </c>
      <c r="G297" s="215">
        <v>1</v>
      </c>
      <c r="H297" s="215">
        <v>1</v>
      </c>
      <c r="I297" s="215">
        <v>1</v>
      </c>
      <c r="J297" s="215">
        <v>1</v>
      </c>
      <c r="K297" s="215">
        <v>1</v>
      </c>
      <c r="L297" s="215">
        <v>1</v>
      </c>
      <c r="M297" s="215">
        <v>1</v>
      </c>
    </row>
    <row r="298" spans="1:13" x14ac:dyDescent="0.3">
      <c r="A298">
        <v>518910</v>
      </c>
      <c r="B298" s="211" t="s">
        <v>2262</v>
      </c>
      <c r="C298" s="215">
        <v>1</v>
      </c>
      <c r="D298" s="215">
        <v>1</v>
      </c>
      <c r="E298" s="215">
        <v>1</v>
      </c>
      <c r="F298" s="215">
        <v>1</v>
      </c>
      <c r="G298" s="215">
        <v>1</v>
      </c>
      <c r="H298" s="215">
        <v>1</v>
      </c>
      <c r="I298" s="215">
        <v>1</v>
      </c>
      <c r="J298" s="215">
        <v>1</v>
      </c>
      <c r="K298" s="215">
        <v>1</v>
      </c>
      <c r="L298" s="215">
        <v>1</v>
      </c>
      <c r="M298" s="215">
        <v>1</v>
      </c>
    </row>
    <row r="299" spans="1:13" x14ac:dyDescent="0.3">
      <c r="A299">
        <v>518964</v>
      </c>
      <c r="B299" s="211" t="s">
        <v>2262</v>
      </c>
      <c r="C299" s="215">
        <v>1</v>
      </c>
      <c r="D299" s="215">
        <v>1</v>
      </c>
      <c r="E299" s="215">
        <v>1</v>
      </c>
      <c r="F299" s="215">
        <v>1</v>
      </c>
      <c r="G299" s="215">
        <v>1</v>
      </c>
      <c r="H299" s="215">
        <v>1</v>
      </c>
      <c r="I299" s="215">
        <v>1</v>
      </c>
      <c r="J299" s="215">
        <v>1</v>
      </c>
      <c r="K299" s="215">
        <v>1</v>
      </c>
      <c r="L299" s="215">
        <v>1</v>
      </c>
      <c r="M299" s="215">
        <v>1</v>
      </c>
    </row>
    <row r="300" spans="1:13" x14ac:dyDescent="0.3">
      <c r="A300">
        <v>518991</v>
      </c>
      <c r="B300" s="211" t="s">
        <v>2262</v>
      </c>
      <c r="C300" s="215">
        <v>1</v>
      </c>
      <c r="D300" s="215">
        <v>1</v>
      </c>
      <c r="E300" s="215">
        <v>1</v>
      </c>
      <c r="F300" s="215">
        <v>1</v>
      </c>
      <c r="G300" s="215">
        <v>1</v>
      </c>
      <c r="H300" s="215">
        <v>1</v>
      </c>
      <c r="I300" s="215">
        <v>1</v>
      </c>
      <c r="J300" s="215">
        <v>1</v>
      </c>
      <c r="K300" s="215">
        <v>1</v>
      </c>
      <c r="L300" s="215">
        <v>1</v>
      </c>
      <c r="M300" s="215">
        <v>1</v>
      </c>
    </row>
    <row r="301" spans="1:13" x14ac:dyDescent="0.3">
      <c r="A301">
        <v>519089</v>
      </c>
      <c r="B301" s="211" t="s">
        <v>2262</v>
      </c>
      <c r="C301" s="215">
        <v>1</v>
      </c>
      <c r="D301" s="215">
        <v>1</v>
      </c>
      <c r="E301" s="215">
        <v>1</v>
      </c>
      <c r="F301" s="215">
        <v>1</v>
      </c>
      <c r="G301" s="215">
        <v>1</v>
      </c>
      <c r="H301" s="215">
        <v>1</v>
      </c>
      <c r="I301" s="215">
        <v>1</v>
      </c>
      <c r="J301" s="215">
        <v>1</v>
      </c>
      <c r="K301" s="215">
        <v>1</v>
      </c>
      <c r="L301" s="215">
        <v>1</v>
      </c>
      <c r="M301" s="215">
        <v>1</v>
      </c>
    </row>
    <row r="302" spans="1:13" x14ac:dyDescent="0.3">
      <c r="A302">
        <v>519102</v>
      </c>
      <c r="B302" s="211" t="s">
        <v>2262</v>
      </c>
      <c r="C302" s="215">
        <v>1</v>
      </c>
      <c r="D302" s="215">
        <v>1</v>
      </c>
      <c r="E302" s="215">
        <v>1</v>
      </c>
      <c r="F302" s="215">
        <v>1</v>
      </c>
      <c r="G302" s="215">
        <v>1</v>
      </c>
      <c r="H302" s="215">
        <v>1</v>
      </c>
      <c r="I302" s="215">
        <v>1</v>
      </c>
      <c r="J302" s="215">
        <v>1</v>
      </c>
      <c r="K302" s="215">
        <v>1</v>
      </c>
      <c r="L302" s="215">
        <v>1</v>
      </c>
      <c r="M302" s="215">
        <v>1</v>
      </c>
    </row>
    <row r="303" spans="1:13" x14ac:dyDescent="0.3">
      <c r="A303">
        <v>519140</v>
      </c>
      <c r="B303" s="211" t="s">
        <v>2262</v>
      </c>
      <c r="C303" s="215">
        <v>1</v>
      </c>
      <c r="D303" s="215">
        <v>1</v>
      </c>
      <c r="E303" s="215">
        <v>1</v>
      </c>
      <c r="F303" s="215">
        <v>1</v>
      </c>
      <c r="G303" s="215">
        <v>1</v>
      </c>
      <c r="H303" s="215">
        <v>1</v>
      </c>
      <c r="I303" s="215">
        <v>1</v>
      </c>
      <c r="J303" s="215">
        <v>1</v>
      </c>
      <c r="K303" s="215">
        <v>1</v>
      </c>
      <c r="L303" s="215">
        <v>1</v>
      </c>
      <c r="M303" s="215">
        <v>1</v>
      </c>
    </row>
    <row r="304" spans="1:13" x14ac:dyDescent="0.3">
      <c r="A304">
        <v>519151</v>
      </c>
      <c r="B304" s="211" t="s">
        <v>2262</v>
      </c>
      <c r="C304" s="215">
        <v>1</v>
      </c>
      <c r="D304" s="215">
        <v>1</v>
      </c>
      <c r="E304" s="215">
        <v>1</v>
      </c>
      <c r="F304" s="215">
        <v>1</v>
      </c>
      <c r="G304" s="215">
        <v>1</v>
      </c>
      <c r="H304" s="215">
        <v>1</v>
      </c>
      <c r="I304" s="215">
        <v>1</v>
      </c>
      <c r="J304" s="215">
        <v>1</v>
      </c>
      <c r="K304" s="215">
        <v>1</v>
      </c>
      <c r="L304" s="215">
        <v>1</v>
      </c>
      <c r="M304" s="215">
        <v>1</v>
      </c>
    </row>
    <row r="305" spans="1:13" x14ac:dyDescent="0.3">
      <c r="A305">
        <v>519166</v>
      </c>
      <c r="B305" s="211" t="s">
        <v>2262</v>
      </c>
      <c r="C305" s="215">
        <v>1</v>
      </c>
      <c r="D305" s="215">
        <v>1</v>
      </c>
      <c r="E305" s="215">
        <v>1</v>
      </c>
      <c r="F305" s="215">
        <v>1</v>
      </c>
      <c r="G305" s="215">
        <v>1</v>
      </c>
      <c r="H305" s="215">
        <v>1</v>
      </c>
      <c r="I305" s="215">
        <v>1</v>
      </c>
      <c r="J305" s="215">
        <v>1</v>
      </c>
      <c r="K305" s="215">
        <v>1</v>
      </c>
      <c r="L305" s="215">
        <v>1</v>
      </c>
      <c r="M305" s="215">
        <v>1</v>
      </c>
    </row>
    <row r="306" spans="1:13" x14ac:dyDescent="0.3">
      <c r="A306">
        <v>519199</v>
      </c>
      <c r="B306" s="211" t="s">
        <v>2262</v>
      </c>
      <c r="C306" s="215">
        <v>1</v>
      </c>
      <c r="D306" s="215">
        <v>1</v>
      </c>
      <c r="E306" s="215">
        <v>1</v>
      </c>
      <c r="F306" s="215">
        <v>1</v>
      </c>
      <c r="G306" s="215">
        <v>1</v>
      </c>
      <c r="H306" s="215">
        <v>1</v>
      </c>
      <c r="I306" s="215">
        <v>1</v>
      </c>
      <c r="J306" s="215">
        <v>1</v>
      </c>
      <c r="K306" s="215">
        <v>1</v>
      </c>
      <c r="L306" s="215">
        <v>1</v>
      </c>
      <c r="M306" s="215">
        <v>1</v>
      </c>
    </row>
    <row r="307" spans="1:13" x14ac:dyDescent="0.3">
      <c r="A307">
        <v>519236</v>
      </c>
      <c r="B307" s="211" t="s">
        <v>2262</v>
      </c>
      <c r="C307" s="215">
        <v>1</v>
      </c>
      <c r="D307" s="215">
        <v>1</v>
      </c>
      <c r="E307" s="215">
        <v>1</v>
      </c>
      <c r="F307" s="215">
        <v>1</v>
      </c>
      <c r="G307" s="215">
        <v>1</v>
      </c>
      <c r="H307" s="215">
        <v>1</v>
      </c>
      <c r="I307" s="215">
        <v>1</v>
      </c>
      <c r="J307" s="215">
        <v>1</v>
      </c>
      <c r="K307" s="215">
        <v>1</v>
      </c>
      <c r="L307" s="215">
        <v>1</v>
      </c>
      <c r="M307" s="215">
        <v>1</v>
      </c>
    </row>
    <row r="308" spans="1:13" x14ac:dyDescent="0.3">
      <c r="A308">
        <v>519399</v>
      </c>
      <c r="B308" s="211" t="s">
        <v>2262</v>
      </c>
      <c r="C308" s="215">
        <v>1</v>
      </c>
      <c r="D308" s="215">
        <v>1</v>
      </c>
      <c r="E308" s="215">
        <v>1</v>
      </c>
      <c r="F308" s="215">
        <v>1</v>
      </c>
      <c r="G308" s="215">
        <v>1</v>
      </c>
      <c r="H308" s="215">
        <v>1</v>
      </c>
      <c r="I308" s="215">
        <v>1</v>
      </c>
      <c r="J308" s="215">
        <v>1</v>
      </c>
      <c r="K308" s="215">
        <v>1</v>
      </c>
      <c r="L308" s="215">
        <v>1</v>
      </c>
      <c r="M308" s="215">
        <v>1</v>
      </c>
    </row>
    <row r="309" spans="1:13" x14ac:dyDescent="0.3">
      <c r="A309">
        <v>519403</v>
      </c>
      <c r="B309" s="211" t="s">
        <v>2262</v>
      </c>
      <c r="C309" s="215">
        <v>1</v>
      </c>
      <c r="D309" s="215">
        <v>1</v>
      </c>
      <c r="E309" s="215">
        <v>1</v>
      </c>
      <c r="F309" s="215">
        <v>1</v>
      </c>
      <c r="G309" s="215">
        <v>1</v>
      </c>
      <c r="H309" s="215">
        <v>1</v>
      </c>
      <c r="I309" s="215">
        <v>1</v>
      </c>
      <c r="J309" s="215">
        <v>1</v>
      </c>
      <c r="K309" s="215">
        <v>1</v>
      </c>
      <c r="L309" s="215">
        <v>1</v>
      </c>
      <c r="M309" s="215">
        <v>1</v>
      </c>
    </row>
    <row r="310" spans="1:13" x14ac:dyDescent="0.3">
      <c r="A310">
        <v>519434</v>
      </c>
      <c r="B310" s="211" t="s">
        <v>2262</v>
      </c>
      <c r="C310" s="215">
        <v>1</v>
      </c>
      <c r="D310" s="215">
        <v>1</v>
      </c>
      <c r="E310" s="215">
        <v>1</v>
      </c>
      <c r="F310" s="215">
        <v>1</v>
      </c>
      <c r="G310" s="215">
        <v>1</v>
      </c>
      <c r="H310" s="215">
        <v>1</v>
      </c>
      <c r="I310" s="215">
        <v>1</v>
      </c>
      <c r="J310" s="215">
        <v>1</v>
      </c>
      <c r="K310" s="215">
        <v>1</v>
      </c>
      <c r="L310" s="215">
        <v>1</v>
      </c>
      <c r="M310" s="215">
        <v>1</v>
      </c>
    </row>
    <row r="311" spans="1:13" x14ac:dyDescent="0.3">
      <c r="A311">
        <v>519475</v>
      </c>
      <c r="B311" s="211" t="s">
        <v>2262</v>
      </c>
      <c r="C311" s="215">
        <v>1</v>
      </c>
      <c r="D311" s="215">
        <v>1</v>
      </c>
      <c r="E311" s="215">
        <v>1</v>
      </c>
      <c r="F311" s="215">
        <v>1</v>
      </c>
      <c r="G311" s="215">
        <v>1</v>
      </c>
      <c r="H311" s="215">
        <v>1</v>
      </c>
      <c r="I311" s="215">
        <v>1</v>
      </c>
      <c r="J311" s="215">
        <v>1</v>
      </c>
      <c r="K311" s="215">
        <v>1</v>
      </c>
      <c r="L311" s="215">
        <v>1</v>
      </c>
      <c r="M311" s="215">
        <v>1</v>
      </c>
    </row>
    <row r="312" spans="1:13" x14ac:dyDescent="0.3">
      <c r="A312">
        <v>519573</v>
      </c>
      <c r="B312" s="211" t="s">
        <v>2262</v>
      </c>
      <c r="C312" s="215">
        <v>1</v>
      </c>
      <c r="D312" s="215">
        <v>1</v>
      </c>
      <c r="E312" s="215">
        <v>1</v>
      </c>
      <c r="F312" s="215">
        <v>1</v>
      </c>
      <c r="G312" s="215">
        <v>1</v>
      </c>
      <c r="H312" s="215">
        <v>1</v>
      </c>
      <c r="I312" s="215">
        <v>1</v>
      </c>
      <c r="J312" s="215">
        <v>1</v>
      </c>
      <c r="K312" s="215">
        <v>1</v>
      </c>
      <c r="L312" s="215">
        <v>1</v>
      </c>
      <c r="M312" s="215">
        <v>1</v>
      </c>
    </row>
    <row r="313" spans="1:13" x14ac:dyDescent="0.3">
      <c r="A313">
        <v>519666</v>
      </c>
      <c r="B313" s="211" t="s">
        <v>2262</v>
      </c>
      <c r="C313" s="215">
        <v>1</v>
      </c>
      <c r="D313" s="215">
        <v>1</v>
      </c>
      <c r="E313" s="215">
        <v>1</v>
      </c>
      <c r="F313" s="215">
        <v>1</v>
      </c>
      <c r="G313" s="215">
        <v>1</v>
      </c>
      <c r="H313" s="215">
        <v>1</v>
      </c>
      <c r="I313" s="215">
        <v>1</v>
      </c>
      <c r="J313" s="215">
        <v>1</v>
      </c>
      <c r="K313" s="215">
        <v>1</v>
      </c>
      <c r="L313" s="215">
        <v>1</v>
      </c>
      <c r="M313" s="215">
        <v>1</v>
      </c>
    </row>
    <row r="314" spans="1:13" x14ac:dyDescent="0.3">
      <c r="A314">
        <v>519768</v>
      </c>
      <c r="B314" s="211" t="s">
        <v>2262</v>
      </c>
      <c r="C314" s="215">
        <v>1</v>
      </c>
      <c r="D314" s="215">
        <v>1</v>
      </c>
      <c r="E314" s="215">
        <v>1</v>
      </c>
      <c r="F314" s="215">
        <v>1</v>
      </c>
      <c r="G314" s="215">
        <v>1</v>
      </c>
      <c r="H314" s="215">
        <v>1</v>
      </c>
      <c r="I314" s="215">
        <v>1</v>
      </c>
      <c r="J314" s="215">
        <v>1</v>
      </c>
      <c r="K314" s="215">
        <v>1</v>
      </c>
      <c r="L314" s="215">
        <v>1</v>
      </c>
      <c r="M314" s="215">
        <v>1</v>
      </c>
    </row>
    <row r="315" spans="1:13" x14ac:dyDescent="0.3">
      <c r="A315">
        <v>519790</v>
      </c>
      <c r="B315" s="211" t="s">
        <v>2262</v>
      </c>
      <c r="C315" s="215">
        <v>1</v>
      </c>
      <c r="D315" s="215">
        <v>1</v>
      </c>
      <c r="E315" s="215">
        <v>1</v>
      </c>
      <c r="F315" s="215">
        <v>1</v>
      </c>
      <c r="G315" s="215">
        <v>1</v>
      </c>
      <c r="H315" s="215">
        <v>1</v>
      </c>
      <c r="I315" s="215">
        <v>1</v>
      </c>
      <c r="J315" s="215">
        <v>1</v>
      </c>
      <c r="K315" s="215">
        <v>1</v>
      </c>
      <c r="L315" s="215">
        <v>1</v>
      </c>
      <c r="M315" s="215">
        <v>1</v>
      </c>
    </row>
    <row r="316" spans="1:13" x14ac:dyDescent="0.3">
      <c r="A316">
        <v>519811</v>
      </c>
      <c r="B316" s="211" t="s">
        <v>2262</v>
      </c>
      <c r="C316" s="215">
        <v>1</v>
      </c>
      <c r="D316" s="215">
        <v>1</v>
      </c>
      <c r="E316" s="215">
        <v>1</v>
      </c>
      <c r="F316" s="215">
        <v>1</v>
      </c>
      <c r="G316" s="215">
        <v>1</v>
      </c>
      <c r="H316" s="215">
        <v>1</v>
      </c>
      <c r="I316" s="215">
        <v>1</v>
      </c>
      <c r="J316" s="215">
        <v>1</v>
      </c>
      <c r="K316" s="215">
        <v>1</v>
      </c>
      <c r="L316" s="215">
        <v>1</v>
      </c>
      <c r="M316" s="215">
        <v>1</v>
      </c>
    </row>
    <row r="317" spans="1:13" x14ac:dyDescent="0.3">
      <c r="A317">
        <v>519823</v>
      </c>
      <c r="B317" s="211" t="s">
        <v>2262</v>
      </c>
      <c r="C317" s="215">
        <v>1</v>
      </c>
      <c r="D317" s="215">
        <v>1</v>
      </c>
      <c r="E317" s="215">
        <v>1</v>
      </c>
      <c r="F317" s="215">
        <v>1</v>
      </c>
      <c r="G317" s="215">
        <v>1</v>
      </c>
      <c r="H317" s="215">
        <v>1</v>
      </c>
      <c r="I317" s="215">
        <v>1</v>
      </c>
      <c r="J317" s="215">
        <v>1</v>
      </c>
      <c r="K317" s="215">
        <v>1</v>
      </c>
      <c r="L317" s="215">
        <v>1</v>
      </c>
      <c r="M317" s="215">
        <v>1</v>
      </c>
    </row>
    <row r="318" spans="1:13" x14ac:dyDescent="0.3">
      <c r="A318">
        <v>519858</v>
      </c>
      <c r="B318" s="211" t="s">
        <v>2262</v>
      </c>
      <c r="C318" s="215">
        <v>1</v>
      </c>
      <c r="D318" s="215">
        <v>1</v>
      </c>
      <c r="E318" s="215">
        <v>1</v>
      </c>
      <c r="F318" s="215">
        <v>1</v>
      </c>
      <c r="G318" s="215">
        <v>1</v>
      </c>
      <c r="H318" s="215">
        <v>1</v>
      </c>
      <c r="I318" s="215">
        <v>1</v>
      </c>
      <c r="J318" s="215">
        <v>1</v>
      </c>
      <c r="K318" s="215">
        <v>1</v>
      </c>
      <c r="L318" s="215">
        <v>1</v>
      </c>
      <c r="M318" s="215">
        <v>1</v>
      </c>
    </row>
    <row r="319" spans="1:13" x14ac:dyDescent="0.3">
      <c r="A319">
        <v>519910</v>
      </c>
      <c r="B319" s="211" t="s">
        <v>2262</v>
      </c>
      <c r="C319" s="215">
        <v>1</v>
      </c>
      <c r="D319" s="215">
        <v>1</v>
      </c>
      <c r="E319" s="215">
        <v>1</v>
      </c>
      <c r="F319" s="215">
        <v>1</v>
      </c>
      <c r="G319" s="215">
        <v>1</v>
      </c>
      <c r="H319" s="215">
        <v>1</v>
      </c>
      <c r="I319" s="215">
        <v>1</v>
      </c>
      <c r="J319" s="215">
        <v>1</v>
      </c>
      <c r="K319" s="215">
        <v>1</v>
      </c>
      <c r="L319" s="215">
        <v>1</v>
      </c>
      <c r="M319" s="215">
        <v>1</v>
      </c>
    </row>
    <row r="320" spans="1:13" x14ac:dyDescent="0.3">
      <c r="A320">
        <v>519934</v>
      </c>
      <c r="B320" s="211" t="s">
        <v>2262</v>
      </c>
      <c r="C320" s="215">
        <v>1</v>
      </c>
      <c r="D320" s="215">
        <v>1</v>
      </c>
      <c r="E320" s="215">
        <v>1</v>
      </c>
      <c r="F320" s="215">
        <v>1</v>
      </c>
      <c r="G320" s="215">
        <v>1</v>
      </c>
      <c r="H320" s="215">
        <v>1</v>
      </c>
      <c r="I320" s="215">
        <v>1</v>
      </c>
      <c r="J320" s="215">
        <v>1</v>
      </c>
      <c r="K320" s="215">
        <v>1</v>
      </c>
      <c r="L320" s="215">
        <v>1</v>
      </c>
      <c r="M320" s="215">
        <v>1</v>
      </c>
    </row>
    <row r="321" spans="1:13" x14ac:dyDescent="0.3">
      <c r="A321">
        <v>519938</v>
      </c>
      <c r="B321" s="211" t="s">
        <v>2262</v>
      </c>
      <c r="C321" s="215">
        <v>1</v>
      </c>
      <c r="D321" s="215">
        <v>1</v>
      </c>
      <c r="E321" s="215">
        <v>1</v>
      </c>
      <c r="F321" s="215">
        <v>1</v>
      </c>
      <c r="G321" s="215">
        <v>1</v>
      </c>
      <c r="H321" s="215">
        <v>1</v>
      </c>
      <c r="I321" s="215">
        <v>1</v>
      </c>
      <c r="J321" s="215">
        <v>1</v>
      </c>
      <c r="K321" s="215">
        <v>1</v>
      </c>
      <c r="L321" s="215">
        <v>1</v>
      </c>
      <c r="M321" s="215">
        <v>1</v>
      </c>
    </row>
    <row r="322" spans="1:13" x14ac:dyDescent="0.3">
      <c r="A322">
        <v>519944</v>
      </c>
      <c r="B322" s="211" t="s">
        <v>2262</v>
      </c>
      <c r="C322" s="215">
        <v>1</v>
      </c>
      <c r="D322" s="215">
        <v>1</v>
      </c>
      <c r="E322" s="215">
        <v>1</v>
      </c>
      <c r="F322" s="215">
        <v>1</v>
      </c>
      <c r="G322" s="215">
        <v>1</v>
      </c>
      <c r="H322" s="215">
        <v>1</v>
      </c>
      <c r="I322" s="215">
        <v>1</v>
      </c>
      <c r="J322" s="215">
        <v>1</v>
      </c>
      <c r="K322" s="215">
        <v>1</v>
      </c>
      <c r="L322" s="215">
        <v>1</v>
      </c>
      <c r="M322" s="215">
        <v>1</v>
      </c>
    </row>
    <row r="323" spans="1:13" x14ac:dyDescent="0.3">
      <c r="A323">
        <v>519966</v>
      </c>
      <c r="B323" s="211" t="s">
        <v>2262</v>
      </c>
      <c r="C323" s="215">
        <v>1</v>
      </c>
      <c r="D323" s="215">
        <v>1</v>
      </c>
      <c r="E323" s="215">
        <v>1</v>
      </c>
      <c r="F323" s="215">
        <v>1</v>
      </c>
      <c r="G323" s="215">
        <v>1</v>
      </c>
      <c r="H323" s="215">
        <v>1</v>
      </c>
      <c r="I323" s="215">
        <v>1</v>
      </c>
      <c r="J323" s="215">
        <v>1</v>
      </c>
      <c r="K323" s="215">
        <v>1</v>
      </c>
      <c r="L323" s="215">
        <v>1</v>
      </c>
      <c r="M323" s="215">
        <v>1</v>
      </c>
    </row>
    <row r="324" spans="1:13" x14ac:dyDescent="0.3">
      <c r="A324">
        <v>520017</v>
      </c>
      <c r="B324" s="211" t="s">
        <v>2262</v>
      </c>
      <c r="C324" s="215">
        <v>1</v>
      </c>
      <c r="D324" s="215">
        <v>1</v>
      </c>
      <c r="E324" s="215">
        <v>1</v>
      </c>
      <c r="F324" s="215">
        <v>1</v>
      </c>
      <c r="G324" s="215">
        <v>1</v>
      </c>
      <c r="H324" s="215">
        <v>1</v>
      </c>
      <c r="I324" s="215">
        <v>1</v>
      </c>
      <c r="J324" s="215">
        <v>1</v>
      </c>
      <c r="K324" s="215">
        <v>1</v>
      </c>
      <c r="L324" s="215">
        <v>1</v>
      </c>
      <c r="M324" s="215">
        <v>1</v>
      </c>
    </row>
    <row r="325" spans="1:13" x14ac:dyDescent="0.3">
      <c r="A325">
        <v>520025</v>
      </c>
      <c r="B325" s="211" t="s">
        <v>2262</v>
      </c>
      <c r="C325" s="215">
        <v>1</v>
      </c>
      <c r="D325" s="215">
        <v>1</v>
      </c>
      <c r="E325" s="215">
        <v>1</v>
      </c>
      <c r="F325" s="215">
        <v>1</v>
      </c>
      <c r="G325" s="215">
        <v>1</v>
      </c>
      <c r="H325" s="215">
        <v>1</v>
      </c>
      <c r="I325" s="215">
        <v>1</v>
      </c>
      <c r="J325" s="215">
        <v>1</v>
      </c>
      <c r="K325" s="215">
        <v>1</v>
      </c>
      <c r="L325" s="215">
        <v>1</v>
      </c>
      <c r="M325" s="215">
        <v>1</v>
      </c>
    </row>
    <row r="326" spans="1:13" x14ac:dyDescent="0.3">
      <c r="A326">
        <v>520072</v>
      </c>
      <c r="B326" s="211" t="s">
        <v>2262</v>
      </c>
      <c r="C326" s="215">
        <v>1</v>
      </c>
      <c r="D326" s="215">
        <v>1</v>
      </c>
      <c r="E326" s="215">
        <v>1</v>
      </c>
      <c r="F326" s="215">
        <v>1</v>
      </c>
      <c r="G326" s="215">
        <v>1</v>
      </c>
      <c r="H326" s="215">
        <v>1</v>
      </c>
      <c r="I326" s="215">
        <v>1</v>
      </c>
      <c r="J326" s="215">
        <v>1</v>
      </c>
      <c r="K326" s="215">
        <v>1</v>
      </c>
      <c r="L326" s="215">
        <v>1</v>
      </c>
      <c r="M326" s="215">
        <v>1</v>
      </c>
    </row>
    <row r="327" spans="1:13" x14ac:dyDescent="0.3">
      <c r="A327">
        <v>520075</v>
      </c>
      <c r="B327" s="211" t="s">
        <v>2262</v>
      </c>
      <c r="C327" s="215">
        <v>1</v>
      </c>
      <c r="D327" s="215">
        <v>1</v>
      </c>
      <c r="E327" s="215">
        <v>1</v>
      </c>
      <c r="F327" s="215">
        <v>1</v>
      </c>
      <c r="G327" s="215">
        <v>1</v>
      </c>
      <c r="H327" s="215">
        <v>1</v>
      </c>
      <c r="I327" s="215">
        <v>1</v>
      </c>
      <c r="J327" s="215">
        <v>1</v>
      </c>
      <c r="K327" s="215">
        <v>1</v>
      </c>
      <c r="L327" s="215">
        <v>1</v>
      </c>
      <c r="M327" s="215">
        <v>1</v>
      </c>
    </row>
    <row r="328" spans="1:13" x14ac:dyDescent="0.3">
      <c r="A328">
        <v>520081</v>
      </c>
      <c r="B328" s="211" t="s">
        <v>2262</v>
      </c>
      <c r="C328" s="215">
        <v>1</v>
      </c>
      <c r="D328" s="215">
        <v>1</v>
      </c>
      <c r="E328" s="215">
        <v>1</v>
      </c>
      <c r="F328" s="215">
        <v>1</v>
      </c>
      <c r="G328" s="215">
        <v>1</v>
      </c>
      <c r="H328" s="215">
        <v>1</v>
      </c>
      <c r="I328" s="215">
        <v>1</v>
      </c>
      <c r="J328" s="215">
        <v>1</v>
      </c>
      <c r="K328" s="215">
        <v>1</v>
      </c>
      <c r="L328" s="215">
        <v>1</v>
      </c>
      <c r="M328" s="215">
        <v>1</v>
      </c>
    </row>
    <row r="329" spans="1:13" x14ac:dyDescent="0.3">
      <c r="A329">
        <v>520083</v>
      </c>
      <c r="B329" s="211" t="s">
        <v>2262</v>
      </c>
      <c r="C329" s="215">
        <v>1</v>
      </c>
      <c r="D329" s="215">
        <v>1</v>
      </c>
      <c r="E329" s="215">
        <v>1</v>
      </c>
      <c r="F329" s="215">
        <v>1</v>
      </c>
      <c r="G329" s="215">
        <v>1</v>
      </c>
      <c r="H329" s="215">
        <v>1</v>
      </c>
      <c r="I329" s="215">
        <v>1</v>
      </c>
      <c r="J329" s="215">
        <v>1</v>
      </c>
      <c r="K329" s="215">
        <v>1</v>
      </c>
      <c r="L329" s="215">
        <v>1</v>
      </c>
      <c r="M329" s="215">
        <v>1</v>
      </c>
    </row>
    <row r="330" spans="1:13" x14ac:dyDescent="0.3">
      <c r="A330">
        <v>520090</v>
      </c>
      <c r="B330" s="211" t="s">
        <v>2262</v>
      </c>
      <c r="C330" s="215">
        <v>1</v>
      </c>
      <c r="D330" s="215">
        <v>1</v>
      </c>
      <c r="E330" s="215">
        <v>1</v>
      </c>
      <c r="F330" s="215">
        <v>1</v>
      </c>
      <c r="G330" s="215">
        <v>1</v>
      </c>
      <c r="H330" s="215">
        <v>1</v>
      </c>
      <c r="I330" s="215">
        <v>1</v>
      </c>
      <c r="J330" s="215">
        <v>1</v>
      </c>
      <c r="K330" s="215">
        <v>1</v>
      </c>
      <c r="L330" s="215">
        <v>1</v>
      </c>
      <c r="M330" s="215">
        <v>1</v>
      </c>
    </row>
    <row r="331" spans="1:13" x14ac:dyDescent="0.3">
      <c r="A331">
        <v>520115</v>
      </c>
      <c r="B331" s="211" t="s">
        <v>2262</v>
      </c>
      <c r="C331" s="215">
        <v>1</v>
      </c>
      <c r="D331" s="215">
        <v>1</v>
      </c>
      <c r="E331" s="215">
        <v>1</v>
      </c>
      <c r="F331" s="215">
        <v>1</v>
      </c>
      <c r="G331" s="215">
        <v>1</v>
      </c>
      <c r="H331" s="215">
        <v>1</v>
      </c>
      <c r="I331" s="215">
        <v>1</v>
      </c>
      <c r="J331" s="215">
        <v>1</v>
      </c>
      <c r="K331" s="215">
        <v>1</v>
      </c>
      <c r="L331" s="215">
        <v>1</v>
      </c>
      <c r="M331" s="215">
        <v>1</v>
      </c>
    </row>
    <row r="332" spans="1:13" x14ac:dyDescent="0.3">
      <c r="A332">
        <v>520124</v>
      </c>
      <c r="B332" s="211" t="s">
        <v>2262</v>
      </c>
      <c r="C332" s="215">
        <v>1</v>
      </c>
      <c r="D332" s="215">
        <v>1</v>
      </c>
      <c r="E332" s="215">
        <v>1</v>
      </c>
      <c r="F332" s="215">
        <v>1</v>
      </c>
      <c r="G332" s="215">
        <v>1</v>
      </c>
      <c r="H332" s="215">
        <v>1</v>
      </c>
      <c r="I332" s="215">
        <v>1</v>
      </c>
      <c r="J332" s="215">
        <v>1</v>
      </c>
      <c r="K332" s="215">
        <v>1</v>
      </c>
      <c r="L332" s="215">
        <v>1</v>
      </c>
      <c r="M332" s="215">
        <v>1</v>
      </c>
    </row>
    <row r="333" spans="1:13" x14ac:dyDescent="0.3">
      <c r="A333">
        <v>520155</v>
      </c>
      <c r="B333" s="211" t="s">
        <v>2262</v>
      </c>
      <c r="C333" s="215">
        <v>1</v>
      </c>
      <c r="D333" s="215">
        <v>1</v>
      </c>
      <c r="E333" s="215">
        <v>1</v>
      </c>
      <c r="F333" s="215">
        <v>1</v>
      </c>
      <c r="G333" s="215">
        <v>1</v>
      </c>
      <c r="H333" s="215">
        <v>1</v>
      </c>
      <c r="I333" s="215">
        <v>1</v>
      </c>
      <c r="J333" s="215">
        <v>1</v>
      </c>
      <c r="K333" s="215">
        <v>1</v>
      </c>
      <c r="L333" s="215">
        <v>1</v>
      </c>
      <c r="M333" s="215">
        <v>1</v>
      </c>
    </row>
    <row r="334" spans="1:13" x14ac:dyDescent="0.3">
      <c r="A334">
        <v>520159</v>
      </c>
      <c r="B334" s="211" t="s">
        <v>2262</v>
      </c>
      <c r="C334" s="215">
        <v>1</v>
      </c>
      <c r="D334" s="215">
        <v>1</v>
      </c>
      <c r="E334" s="215">
        <v>1</v>
      </c>
      <c r="F334" s="215">
        <v>1</v>
      </c>
      <c r="G334" s="215">
        <v>1</v>
      </c>
      <c r="H334" s="215">
        <v>1</v>
      </c>
      <c r="I334" s="215">
        <v>1</v>
      </c>
      <c r="J334" s="215">
        <v>1</v>
      </c>
      <c r="K334" s="215">
        <v>1</v>
      </c>
      <c r="L334" s="215">
        <v>1</v>
      </c>
      <c r="M334" s="215">
        <v>1</v>
      </c>
    </row>
    <row r="335" spans="1:13" x14ac:dyDescent="0.3">
      <c r="A335">
        <v>520196</v>
      </c>
      <c r="B335" s="211" t="s">
        <v>2262</v>
      </c>
      <c r="C335" s="215">
        <v>1</v>
      </c>
      <c r="D335" s="215">
        <v>1</v>
      </c>
      <c r="E335" s="215">
        <v>1</v>
      </c>
      <c r="F335" s="215">
        <v>1</v>
      </c>
      <c r="G335" s="215">
        <v>1</v>
      </c>
      <c r="H335" s="215">
        <v>1</v>
      </c>
      <c r="I335" s="215">
        <v>1</v>
      </c>
      <c r="J335" s="215">
        <v>1</v>
      </c>
      <c r="K335" s="215">
        <v>1</v>
      </c>
      <c r="L335" s="215">
        <v>1</v>
      </c>
      <c r="M335" s="215">
        <v>1</v>
      </c>
    </row>
    <row r="336" spans="1:13" x14ac:dyDescent="0.3">
      <c r="A336">
        <v>520205</v>
      </c>
      <c r="B336" s="211" t="s">
        <v>2262</v>
      </c>
      <c r="C336" s="215">
        <v>1</v>
      </c>
      <c r="D336" s="215">
        <v>1</v>
      </c>
      <c r="E336" s="215">
        <v>1</v>
      </c>
      <c r="F336" s="215">
        <v>1</v>
      </c>
      <c r="G336" s="215">
        <v>1</v>
      </c>
      <c r="H336" s="215">
        <v>1</v>
      </c>
      <c r="I336" s="215">
        <v>1</v>
      </c>
      <c r="J336" s="215">
        <v>1</v>
      </c>
      <c r="K336" s="215">
        <v>1</v>
      </c>
      <c r="L336" s="215">
        <v>1</v>
      </c>
      <c r="M336" s="215">
        <v>1</v>
      </c>
    </row>
    <row r="337" spans="1:13" x14ac:dyDescent="0.3">
      <c r="A337">
        <v>520212</v>
      </c>
      <c r="B337" s="211" t="s">
        <v>2262</v>
      </c>
      <c r="C337" s="215">
        <v>1</v>
      </c>
      <c r="D337" s="215">
        <v>1</v>
      </c>
      <c r="E337" s="215">
        <v>1</v>
      </c>
      <c r="F337" s="215">
        <v>1</v>
      </c>
      <c r="G337" s="215">
        <v>1</v>
      </c>
      <c r="H337" s="215">
        <v>1</v>
      </c>
      <c r="I337" s="215">
        <v>1</v>
      </c>
      <c r="J337" s="215">
        <v>1</v>
      </c>
      <c r="K337" s="215">
        <v>1</v>
      </c>
      <c r="L337" s="215">
        <v>1</v>
      </c>
      <c r="M337" s="215">
        <v>1</v>
      </c>
    </row>
    <row r="338" spans="1:13" x14ac:dyDescent="0.3">
      <c r="A338">
        <v>520303</v>
      </c>
      <c r="B338" s="211" t="s">
        <v>2262</v>
      </c>
      <c r="C338" s="215">
        <v>1</v>
      </c>
      <c r="D338" s="215">
        <v>1</v>
      </c>
      <c r="E338" s="215">
        <v>1</v>
      </c>
      <c r="F338" s="215">
        <v>1</v>
      </c>
      <c r="G338" s="215">
        <v>1</v>
      </c>
      <c r="H338" s="215">
        <v>1</v>
      </c>
      <c r="I338" s="215">
        <v>1</v>
      </c>
      <c r="J338" s="215">
        <v>1</v>
      </c>
      <c r="K338" s="215">
        <v>1</v>
      </c>
      <c r="L338" s="215">
        <v>1</v>
      </c>
      <c r="M338" s="215">
        <v>1</v>
      </c>
    </row>
    <row r="339" spans="1:13" x14ac:dyDescent="0.3">
      <c r="A339">
        <v>520348</v>
      </c>
      <c r="B339" s="211" t="s">
        <v>2262</v>
      </c>
      <c r="C339" s="215">
        <v>1</v>
      </c>
      <c r="D339" s="215">
        <v>1</v>
      </c>
      <c r="E339" s="215">
        <v>1</v>
      </c>
      <c r="F339" s="215">
        <v>1</v>
      </c>
      <c r="G339" s="215">
        <v>1</v>
      </c>
      <c r="H339" s="215">
        <v>1</v>
      </c>
      <c r="I339" s="215">
        <v>1</v>
      </c>
      <c r="J339" s="215">
        <v>1</v>
      </c>
      <c r="K339" s="215">
        <v>1</v>
      </c>
      <c r="L339" s="215">
        <v>1</v>
      </c>
      <c r="M339" s="215">
        <v>1</v>
      </c>
    </row>
    <row r="340" spans="1:13" x14ac:dyDescent="0.3">
      <c r="A340">
        <v>520363</v>
      </c>
      <c r="B340" s="211" t="s">
        <v>2262</v>
      </c>
      <c r="C340" s="215">
        <v>1</v>
      </c>
      <c r="D340" s="215">
        <v>1</v>
      </c>
      <c r="E340" s="215">
        <v>1</v>
      </c>
      <c r="F340" s="215">
        <v>1</v>
      </c>
      <c r="G340" s="215">
        <v>1</v>
      </c>
      <c r="H340" s="215">
        <v>1</v>
      </c>
      <c r="I340" s="215">
        <v>1</v>
      </c>
      <c r="J340" s="215">
        <v>1</v>
      </c>
      <c r="K340" s="215">
        <v>1</v>
      </c>
      <c r="L340" s="215">
        <v>1</v>
      </c>
      <c r="M340" s="215">
        <v>1</v>
      </c>
    </row>
    <row r="341" spans="1:13" x14ac:dyDescent="0.3">
      <c r="A341">
        <v>520413</v>
      </c>
      <c r="B341" s="211" t="s">
        <v>2262</v>
      </c>
      <c r="C341" s="215">
        <v>1</v>
      </c>
      <c r="D341" s="215">
        <v>1</v>
      </c>
      <c r="E341" s="215">
        <v>1</v>
      </c>
      <c r="F341" s="215">
        <v>1</v>
      </c>
      <c r="G341" s="215">
        <v>1</v>
      </c>
      <c r="H341" s="215">
        <v>1</v>
      </c>
      <c r="I341" s="215">
        <v>1</v>
      </c>
      <c r="J341" s="215">
        <v>1</v>
      </c>
      <c r="K341" s="215">
        <v>1</v>
      </c>
      <c r="L341" s="215">
        <v>1</v>
      </c>
      <c r="M341" s="215">
        <v>1</v>
      </c>
    </row>
    <row r="342" spans="1:13" x14ac:dyDescent="0.3">
      <c r="A342">
        <v>520424</v>
      </c>
      <c r="B342" s="211" t="s">
        <v>2262</v>
      </c>
      <c r="C342" s="215">
        <v>1</v>
      </c>
      <c r="D342" s="215">
        <v>1</v>
      </c>
      <c r="E342" s="215">
        <v>1</v>
      </c>
      <c r="F342" s="215">
        <v>1</v>
      </c>
      <c r="G342" s="215">
        <v>1</v>
      </c>
      <c r="H342" s="215">
        <v>1</v>
      </c>
      <c r="I342" s="215">
        <v>1</v>
      </c>
      <c r="J342" s="215">
        <v>1</v>
      </c>
      <c r="K342" s="215">
        <v>1</v>
      </c>
      <c r="L342" s="215">
        <v>1</v>
      </c>
      <c r="M342" s="215">
        <v>1</v>
      </c>
    </row>
    <row r="343" spans="1:13" x14ac:dyDescent="0.3">
      <c r="A343">
        <v>520454</v>
      </c>
      <c r="B343" s="211" t="s">
        <v>2262</v>
      </c>
      <c r="C343" s="215">
        <v>1</v>
      </c>
      <c r="D343" s="215">
        <v>1</v>
      </c>
      <c r="E343" s="215">
        <v>1</v>
      </c>
      <c r="F343" s="215">
        <v>1</v>
      </c>
      <c r="G343" s="215">
        <v>1</v>
      </c>
      <c r="H343" s="215">
        <v>1</v>
      </c>
      <c r="I343" s="215">
        <v>1</v>
      </c>
      <c r="J343" s="215">
        <v>1</v>
      </c>
      <c r="K343" s="215">
        <v>1</v>
      </c>
      <c r="L343" s="215">
        <v>1</v>
      </c>
      <c r="M343" s="215">
        <v>1</v>
      </c>
    </row>
    <row r="344" spans="1:13" x14ac:dyDescent="0.3">
      <c r="A344">
        <v>520481</v>
      </c>
      <c r="B344" s="211" t="s">
        <v>2262</v>
      </c>
      <c r="C344" s="215">
        <v>1</v>
      </c>
      <c r="D344" s="215">
        <v>1</v>
      </c>
      <c r="E344" s="215">
        <v>1</v>
      </c>
      <c r="F344" s="215">
        <v>1</v>
      </c>
      <c r="G344" s="215">
        <v>1</v>
      </c>
      <c r="H344" s="215">
        <v>1</v>
      </c>
      <c r="I344" s="215">
        <v>1</v>
      </c>
      <c r="J344" s="215">
        <v>1</v>
      </c>
      <c r="K344" s="215">
        <v>1</v>
      </c>
      <c r="L344" s="215">
        <v>1</v>
      </c>
      <c r="M344" s="215">
        <v>1</v>
      </c>
    </row>
    <row r="345" spans="1:13" x14ac:dyDescent="0.3">
      <c r="A345">
        <v>520484</v>
      </c>
      <c r="B345" s="211" t="s">
        <v>2262</v>
      </c>
      <c r="C345" s="215">
        <v>1</v>
      </c>
      <c r="D345" s="215">
        <v>1</v>
      </c>
      <c r="E345" s="215">
        <v>1</v>
      </c>
      <c r="F345" s="215">
        <v>1</v>
      </c>
      <c r="G345" s="215">
        <v>1</v>
      </c>
      <c r="H345" s="215">
        <v>1</v>
      </c>
      <c r="I345" s="215">
        <v>1</v>
      </c>
      <c r="J345" s="215">
        <v>1</v>
      </c>
      <c r="K345" s="215">
        <v>1</v>
      </c>
      <c r="L345" s="215">
        <v>1</v>
      </c>
      <c r="M345" s="215">
        <v>1</v>
      </c>
    </row>
    <row r="346" spans="1:13" x14ac:dyDescent="0.3">
      <c r="A346">
        <v>520613</v>
      </c>
      <c r="B346" s="211" t="s">
        <v>2262</v>
      </c>
      <c r="C346" s="215">
        <v>1</v>
      </c>
      <c r="D346" s="215">
        <v>1</v>
      </c>
      <c r="E346" s="215">
        <v>1</v>
      </c>
      <c r="F346" s="215">
        <v>1</v>
      </c>
      <c r="G346" s="215">
        <v>1</v>
      </c>
      <c r="H346" s="215">
        <v>1</v>
      </c>
      <c r="I346" s="215">
        <v>1</v>
      </c>
      <c r="J346" s="215">
        <v>1</v>
      </c>
      <c r="K346" s="215">
        <v>1</v>
      </c>
      <c r="L346" s="215">
        <v>1</v>
      </c>
      <c r="M346" s="215">
        <v>1</v>
      </c>
    </row>
    <row r="347" spans="1:13" x14ac:dyDescent="0.3">
      <c r="A347">
        <v>520615</v>
      </c>
      <c r="B347" s="211" t="s">
        <v>2262</v>
      </c>
      <c r="C347" s="215">
        <v>1</v>
      </c>
      <c r="D347" s="215">
        <v>1</v>
      </c>
      <c r="E347" s="215">
        <v>1</v>
      </c>
      <c r="F347" s="215">
        <v>1</v>
      </c>
      <c r="G347" s="215">
        <v>1</v>
      </c>
      <c r="H347" s="215">
        <v>1</v>
      </c>
      <c r="I347" s="215">
        <v>1</v>
      </c>
      <c r="J347" s="215">
        <v>1</v>
      </c>
      <c r="K347" s="215">
        <v>1</v>
      </c>
      <c r="L347" s="215">
        <v>1</v>
      </c>
      <c r="M347" s="215">
        <v>1</v>
      </c>
    </row>
    <row r="348" spans="1:13" x14ac:dyDescent="0.3">
      <c r="A348">
        <v>520626</v>
      </c>
      <c r="B348" s="211" t="s">
        <v>2262</v>
      </c>
      <c r="C348" s="215">
        <v>1</v>
      </c>
      <c r="D348" s="215">
        <v>1</v>
      </c>
      <c r="E348" s="215">
        <v>1</v>
      </c>
      <c r="F348" s="215">
        <v>1</v>
      </c>
      <c r="G348" s="215">
        <v>1</v>
      </c>
      <c r="H348" s="215">
        <v>1</v>
      </c>
      <c r="I348" s="215">
        <v>1</v>
      </c>
      <c r="J348" s="215">
        <v>1</v>
      </c>
      <c r="K348" s="215">
        <v>1</v>
      </c>
      <c r="L348" s="215">
        <v>1</v>
      </c>
      <c r="M348" s="215">
        <v>1</v>
      </c>
    </row>
    <row r="349" spans="1:13" x14ac:dyDescent="0.3">
      <c r="A349">
        <v>520637</v>
      </c>
      <c r="B349" s="211" t="s">
        <v>2262</v>
      </c>
      <c r="C349" s="215">
        <v>1</v>
      </c>
      <c r="D349" s="215">
        <v>1</v>
      </c>
      <c r="E349" s="215">
        <v>1</v>
      </c>
      <c r="F349" s="215">
        <v>1</v>
      </c>
      <c r="G349" s="215">
        <v>1</v>
      </c>
      <c r="H349" s="215">
        <v>1</v>
      </c>
      <c r="I349" s="215">
        <v>1</v>
      </c>
      <c r="J349" s="215">
        <v>1</v>
      </c>
      <c r="K349" s="215">
        <v>1</v>
      </c>
      <c r="L349" s="215">
        <v>1</v>
      </c>
      <c r="M349" s="215">
        <v>1</v>
      </c>
    </row>
    <row r="350" spans="1:13" x14ac:dyDescent="0.3">
      <c r="A350">
        <v>520708</v>
      </c>
      <c r="B350" s="211" t="s">
        <v>2262</v>
      </c>
      <c r="C350" s="215">
        <v>1</v>
      </c>
      <c r="D350" s="215">
        <v>1</v>
      </c>
      <c r="E350" s="215">
        <v>1</v>
      </c>
      <c r="F350" s="215">
        <v>1</v>
      </c>
      <c r="G350" s="215">
        <v>1</v>
      </c>
      <c r="H350" s="215">
        <v>1</v>
      </c>
      <c r="I350" s="215">
        <v>1</v>
      </c>
      <c r="J350" s="215">
        <v>1</v>
      </c>
      <c r="K350" s="215">
        <v>1</v>
      </c>
      <c r="L350" s="215">
        <v>1</v>
      </c>
      <c r="M350" s="215">
        <v>1</v>
      </c>
    </row>
    <row r="351" spans="1:13" x14ac:dyDescent="0.3">
      <c r="A351">
        <v>520722</v>
      </c>
      <c r="B351" s="211" t="s">
        <v>2262</v>
      </c>
      <c r="C351" s="215">
        <v>1</v>
      </c>
      <c r="D351" s="215">
        <v>1</v>
      </c>
      <c r="E351" s="215">
        <v>1</v>
      </c>
      <c r="F351" s="215">
        <v>1</v>
      </c>
      <c r="G351" s="215">
        <v>1</v>
      </c>
      <c r="H351" s="215">
        <v>1</v>
      </c>
      <c r="I351" s="215">
        <v>1</v>
      </c>
      <c r="J351" s="215">
        <v>1</v>
      </c>
      <c r="K351" s="215">
        <v>1</v>
      </c>
      <c r="L351" s="215">
        <v>1</v>
      </c>
      <c r="M351" s="215">
        <v>1</v>
      </c>
    </row>
    <row r="352" spans="1:13" x14ac:dyDescent="0.3">
      <c r="A352">
        <v>520773</v>
      </c>
      <c r="B352" s="211" t="s">
        <v>2262</v>
      </c>
      <c r="C352" s="215">
        <v>1</v>
      </c>
      <c r="D352" s="215">
        <v>1</v>
      </c>
      <c r="E352" s="215">
        <v>1</v>
      </c>
      <c r="F352" s="215">
        <v>1</v>
      </c>
      <c r="G352" s="215">
        <v>1</v>
      </c>
      <c r="H352" s="215">
        <v>1</v>
      </c>
      <c r="I352" s="215">
        <v>1</v>
      </c>
      <c r="J352" s="215">
        <v>1</v>
      </c>
      <c r="K352" s="215">
        <v>1</v>
      </c>
      <c r="L352" s="215">
        <v>1</v>
      </c>
      <c r="M352" s="215">
        <v>1</v>
      </c>
    </row>
    <row r="353" spans="1:13" x14ac:dyDescent="0.3">
      <c r="A353">
        <v>520775</v>
      </c>
      <c r="B353" s="211" t="s">
        <v>2262</v>
      </c>
      <c r="C353" s="215">
        <v>1</v>
      </c>
      <c r="D353" s="215">
        <v>1</v>
      </c>
      <c r="E353" s="215">
        <v>1</v>
      </c>
      <c r="F353" s="215">
        <v>1</v>
      </c>
      <c r="G353" s="215">
        <v>1</v>
      </c>
      <c r="H353" s="215">
        <v>1</v>
      </c>
      <c r="I353" s="215">
        <v>1</v>
      </c>
      <c r="J353" s="215">
        <v>1</v>
      </c>
      <c r="K353" s="215">
        <v>1</v>
      </c>
      <c r="L353" s="215">
        <v>1</v>
      </c>
      <c r="M353" s="215">
        <v>1</v>
      </c>
    </row>
    <row r="354" spans="1:13" x14ac:dyDescent="0.3">
      <c r="A354">
        <v>520829</v>
      </c>
      <c r="B354" s="211" t="s">
        <v>2262</v>
      </c>
      <c r="C354" s="215">
        <v>1</v>
      </c>
      <c r="D354" s="215">
        <v>1</v>
      </c>
      <c r="E354" s="215">
        <v>1</v>
      </c>
      <c r="F354" s="215">
        <v>1</v>
      </c>
      <c r="G354" s="215">
        <v>1</v>
      </c>
      <c r="H354" s="215">
        <v>1</v>
      </c>
      <c r="I354" s="215">
        <v>1</v>
      </c>
      <c r="J354" s="215">
        <v>1</v>
      </c>
      <c r="K354" s="215">
        <v>1</v>
      </c>
      <c r="L354" s="215">
        <v>1</v>
      </c>
      <c r="M354" s="215">
        <v>1</v>
      </c>
    </row>
    <row r="355" spans="1:13" x14ac:dyDescent="0.3">
      <c r="A355">
        <v>520831</v>
      </c>
      <c r="B355" s="211" t="s">
        <v>2262</v>
      </c>
      <c r="C355" s="215">
        <v>1</v>
      </c>
      <c r="D355" s="215">
        <v>1</v>
      </c>
      <c r="E355" s="215">
        <v>1</v>
      </c>
      <c r="F355" s="215">
        <v>1</v>
      </c>
      <c r="G355" s="215">
        <v>1</v>
      </c>
      <c r="H355" s="215">
        <v>1</v>
      </c>
      <c r="I355" s="215">
        <v>1</v>
      </c>
      <c r="J355" s="215">
        <v>1</v>
      </c>
      <c r="K355" s="215">
        <v>1</v>
      </c>
      <c r="L355" s="215">
        <v>1</v>
      </c>
      <c r="M355" s="215">
        <v>1</v>
      </c>
    </row>
    <row r="356" spans="1:13" x14ac:dyDescent="0.3">
      <c r="A356">
        <v>520834</v>
      </c>
      <c r="B356" s="211" t="s">
        <v>2262</v>
      </c>
      <c r="C356" s="215">
        <v>1</v>
      </c>
      <c r="D356" s="215">
        <v>1</v>
      </c>
      <c r="E356" s="215">
        <v>1</v>
      </c>
      <c r="F356" s="215">
        <v>1</v>
      </c>
      <c r="G356" s="215">
        <v>1</v>
      </c>
      <c r="H356" s="215">
        <v>1</v>
      </c>
      <c r="I356" s="215">
        <v>1</v>
      </c>
      <c r="J356" s="215">
        <v>1</v>
      </c>
      <c r="K356" s="215">
        <v>1</v>
      </c>
      <c r="L356" s="215">
        <v>1</v>
      </c>
      <c r="M356" s="215">
        <v>1</v>
      </c>
    </row>
    <row r="357" spans="1:13" x14ac:dyDescent="0.3">
      <c r="A357">
        <v>520840</v>
      </c>
      <c r="B357" s="211" t="s">
        <v>2262</v>
      </c>
      <c r="C357" s="215">
        <v>1</v>
      </c>
      <c r="D357" s="215">
        <v>1</v>
      </c>
      <c r="E357" s="215">
        <v>1</v>
      </c>
      <c r="F357" s="215">
        <v>1</v>
      </c>
      <c r="G357" s="215">
        <v>1</v>
      </c>
      <c r="H357" s="215">
        <v>1</v>
      </c>
      <c r="I357" s="215">
        <v>1</v>
      </c>
      <c r="J357" s="215">
        <v>1</v>
      </c>
      <c r="K357" s="215">
        <v>1</v>
      </c>
      <c r="L357" s="215">
        <v>1</v>
      </c>
      <c r="M357" s="215">
        <v>1</v>
      </c>
    </row>
    <row r="358" spans="1:13" x14ac:dyDescent="0.3">
      <c r="A358">
        <v>520932</v>
      </c>
      <c r="B358" s="211" t="s">
        <v>2262</v>
      </c>
      <c r="C358" s="215">
        <v>1</v>
      </c>
      <c r="D358" s="215">
        <v>1</v>
      </c>
      <c r="E358" s="215">
        <v>1</v>
      </c>
      <c r="F358" s="215">
        <v>1</v>
      </c>
      <c r="G358" s="215">
        <v>1</v>
      </c>
      <c r="H358" s="215">
        <v>1</v>
      </c>
      <c r="I358" s="215">
        <v>1</v>
      </c>
      <c r="J358" s="215">
        <v>1</v>
      </c>
      <c r="K358" s="215">
        <v>1</v>
      </c>
      <c r="L358" s="215">
        <v>1</v>
      </c>
      <c r="M358" s="215">
        <v>1</v>
      </c>
    </row>
    <row r="359" spans="1:13" x14ac:dyDescent="0.3">
      <c r="A359">
        <v>520964</v>
      </c>
      <c r="B359" s="211" t="s">
        <v>2262</v>
      </c>
      <c r="C359" s="215">
        <v>1</v>
      </c>
      <c r="D359" s="215">
        <v>1</v>
      </c>
      <c r="E359" s="215">
        <v>1</v>
      </c>
      <c r="F359" s="215">
        <v>1</v>
      </c>
      <c r="G359" s="215">
        <v>1</v>
      </c>
      <c r="H359" s="215">
        <v>1</v>
      </c>
      <c r="I359" s="215">
        <v>1</v>
      </c>
      <c r="J359" s="215">
        <v>1</v>
      </c>
      <c r="K359" s="215">
        <v>1</v>
      </c>
      <c r="L359" s="215">
        <v>1</v>
      </c>
      <c r="M359" s="215">
        <v>1</v>
      </c>
    </row>
    <row r="360" spans="1:13" x14ac:dyDescent="0.3">
      <c r="A360">
        <v>521023</v>
      </c>
      <c r="B360" s="211" t="s">
        <v>2262</v>
      </c>
      <c r="C360" s="215">
        <v>1</v>
      </c>
      <c r="D360" s="215">
        <v>1</v>
      </c>
      <c r="E360" s="215">
        <v>1</v>
      </c>
      <c r="F360" s="215">
        <v>1</v>
      </c>
      <c r="G360" s="215">
        <v>1</v>
      </c>
      <c r="H360" s="215">
        <v>1</v>
      </c>
      <c r="I360" s="215">
        <v>1</v>
      </c>
      <c r="J360" s="215">
        <v>1</v>
      </c>
      <c r="K360" s="215">
        <v>1</v>
      </c>
      <c r="L360" s="215">
        <v>1</v>
      </c>
      <c r="M360" s="215">
        <v>1</v>
      </c>
    </row>
    <row r="361" spans="1:13" x14ac:dyDescent="0.3">
      <c r="A361">
        <v>521039</v>
      </c>
      <c r="B361" s="211" t="s">
        <v>2262</v>
      </c>
      <c r="C361" s="215">
        <v>1</v>
      </c>
      <c r="D361" s="215">
        <v>1</v>
      </c>
      <c r="E361" s="215">
        <v>1</v>
      </c>
      <c r="F361" s="215">
        <v>1</v>
      </c>
      <c r="G361" s="215">
        <v>1</v>
      </c>
      <c r="H361" s="215">
        <v>1</v>
      </c>
      <c r="I361" s="215">
        <v>1</v>
      </c>
      <c r="J361" s="215">
        <v>1</v>
      </c>
      <c r="K361" s="215">
        <v>1</v>
      </c>
      <c r="L361" s="215">
        <v>1</v>
      </c>
      <c r="M361" s="215">
        <v>1</v>
      </c>
    </row>
    <row r="362" spans="1:13" x14ac:dyDescent="0.3">
      <c r="A362">
        <v>521041</v>
      </c>
      <c r="B362" s="211" t="s">
        <v>2262</v>
      </c>
      <c r="C362" s="215">
        <v>1</v>
      </c>
      <c r="D362" s="215">
        <v>1</v>
      </c>
      <c r="E362" s="215">
        <v>1</v>
      </c>
      <c r="F362" s="215">
        <v>1</v>
      </c>
      <c r="G362" s="215">
        <v>1</v>
      </c>
      <c r="H362" s="215">
        <v>1</v>
      </c>
      <c r="I362" s="215">
        <v>1</v>
      </c>
      <c r="J362" s="215">
        <v>1</v>
      </c>
      <c r="K362" s="215">
        <v>1</v>
      </c>
      <c r="L362" s="215">
        <v>1</v>
      </c>
      <c r="M362" s="215">
        <v>1</v>
      </c>
    </row>
    <row r="363" spans="1:13" x14ac:dyDescent="0.3">
      <c r="A363">
        <v>521073</v>
      </c>
      <c r="B363" s="211" t="s">
        <v>2262</v>
      </c>
      <c r="C363" s="215">
        <v>1</v>
      </c>
      <c r="D363" s="215">
        <v>1</v>
      </c>
      <c r="E363" s="215">
        <v>1</v>
      </c>
      <c r="F363" s="215">
        <v>1</v>
      </c>
      <c r="G363" s="215">
        <v>1</v>
      </c>
      <c r="H363" s="215">
        <v>1</v>
      </c>
      <c r="I363" s="215">
        <v>1</v>
      </c>
      <c r="J363" s="215">
        <v>1</v>
      </c>
      <c r="K363" s="215">
        <v>1</v>
      </c>
      <c r="L363" s="215">
        <v>1</v>
      </c>
      <c r="M363" s="215">
        <v>1</v>
      </c>
    </row>
    <row r="364" spans="1:13" x14ac:dyDescent="0.3">
      <c r="A364">
        <v>521130</v>
      </c>
      <c r="B364" s="211" t="s">
        <v>2262</v>
      </c>
      <c r="C364" s="215">
        <v>1</v>
      </c>
      <c r="D364" s="215">
        <v>1</v>
      </c>
      <c r="E364" s="215">
        <v>1</v>
      </c>
      <c r="F364" s="215">
        <v>1</v>
      </c>
      <c r="G364" s="215">
        <v>1</v>
      </c>
      <c r="H364" s="215">
        <v>1</v>
      </c>
      <c r="I364" s="215">
        <v>1</v>
      </c>
      <c r="J364" s="215">
        <v>1</v>
      </c>
      <c r="K364" s="215">
        <v>1</v>
      </c>
      <c r="L364" s="215">
        <v>1</v>
      </c>
      <c r="M364" s="215">
        <v>1</v>
      </c>
    </row>
    <row r="365" spans="1:13" x14ac:dyDescent="0.3">
      <c r="A365">
        <v>521141</v>
      </c>
      <c r="B365" s="211" t="s">
        <v>2262</v>
      </c>
      <c r="C365" s="215">
        <v>1</v>
      </c>
      <c r="D365" s="215">
        <v>1</v>
      </c>
      <c r="E365" s="215">
        <v>1</v>
      </c>
      <c r="F365" s="215">
        <v>1</v>
      </c>
      <c r="G365" s="215">
        <v>1</v>
      </c>
      <c r="H365" s="215">
        <v>1</v>
      </c>
      <c r="I365" s="215">
        <v>1</v>
      </c>
      <c r="J365" s="215">
        <v>1</v>
      </c>
      <c r="K365" s="215">
        <v>1</v>
      </c>
      <c r="L365" s="215">
        <v>1</v>
      </c>
      <c r="M365" s="215">
        <v>1</v>
      </c>
    </row>
    <row r="366" spans="1:13" x14ac:dyDescent="0.3">
      <c r="A366">
        <v>521169</v>
      </c>
      <c r="B366" s="211" t="s">
        <v>2262</v>
      </c>
      <c r="C366" s="215">
        <v>1</v>
      </c>
      <c r="D366" s="215">
        <v>1</v>
      </c>
      <c r="E366" s="215">
        <v>1</v>
      </c>
      <c r="F366" s="215">
        <v>1</v>
      </c>
      <c r="G366" s="215">
        <v>1</v>
      </c>
      <c r="H366" s="215">
        <v>1</v>
      </c>
      <c r="I366" s="215">
        <v>1</v>
      </c>
      <c r="J366" s="215">
        <v>1</v>
      </c>
      <c r="K366" s="215">
        <v>1</v>
      </c>
      <c r="L366" s="215">
        <v>1</v>
      </c>
      <c r="M366" s="215">
        <v>1</v>
      </c>
    </row>
    <row r="367" spans="1:13" x14ac:dyDescent="0.3">
      <c r="A367">
        <v>521246</v>
      </c>
      <c r="B367" s="211" t="s">
        <v>2262</v>
      </c>
      <c r="C367" s="215">
        <v>1</v>
      </c>
      <c r="D367" s="215">
        <v>1</v>
      </c>
      <c r="E367" s="215">
        <v>1</v>
      </c>
      <c r="F367" s="215">
        <v>1</v>
      </c>
      <c r="G367" s="215">
        <v>1</v>
      </c>
      <c r="H367" s="215">
        <v>1</v>
      </c>
      <c r="I367" s="215">
        <v>1</v>
      </c>
      <c r="J367" s="215">
        <v>1</v>
      </c>
      <c r="K367" s="215">
        <v>1</v>
      </c>
      <c r="L367" s="215">
        <v>1</v>
      </c>
      <c r="M367" s="215">
        <v>1</v>
      </c>
    </row>
    <row r="368" spans="1:13" x14ac:dyDescent="0.3">
      <c r="A368">
        <v>521253</v>
      </c>
      <c r="B368" s="211" t="s">
        <v>2262</v>
      </c>
      <c r="C368" s="215">
        <v>1</v>
      </c>
      <c r="D368" s="215">
        <v>1</v>
      </c>
      <c r="E368" s="215">
        <v>1</v>
      </c>
      <c r="F368" s="215">
        <v>1</v>
      </c>
      <c r="G368" s="215">
        <v>1</v>
      </c>
      <c r="H368" s="215">
        <v>1</v>
      </c>
      <c r="I368" s="215">
        <v>1</v>
      </c>
      <c r="J368" s="215">
        <v>1</v>
      </c>
      <c r="K368" s="215">
        <v>1</v>
      </c>
      <c r="L368" s="215">
        <v>1</v>
      </c>
      <c r="M368" s="215">
        <v>1</v>
      </c>
    </row>
    <row r="369" spans="1:13" x14ac:dyDescent="0.3">
      <c r="A369">
        <v>521299</v>
      </c>
      <c r="B369" s="211" t="s">
        <v>2262</v>
      </c>
      <c r="C369" s="215">
        <v>1</v>
      </c>
      <c r="D369" s="215">
        <v>1</v>
      </c>
      <c r="E369" s="215">
        <v>1</v>
      </c>
      <c r="F369" s="215">
        <v>1</v>
      </c>
      <c r="G369" s="215">
        <v>1</v>
      </c>
      <c r="H369" s="215">
        <v>1</v>
      </c>
      <c r="I369" s="215">
        <v>1</v>
      </c>
      <c r="J369" s="215">
        <v>1</v>
      </c>
      <c r="K369" s="215">
        <v>1</v>
      </c>
      <c r="L369" s="215">
        <v>1</v>
      </c>
      <c r="M369" s="215">
        <v>1</v>
      </c>
    </row>
    <row r="370" spans="1:13" x14ac:dyDescent="0.3">
      <c r="A370">
        <v>521325</v>
      </c>
      <c r="B370" s="211" t="s">
        <v>2262</v>
      </c>
      <c r="C370" s="215">
        <v>1</v>
      </c>
      <c r="D370" s="215">
        <v>1</v>
      </c>
      <c r="E370" s="215">
        <v>1</v>
      </c>
      <c r="F370" s="215">
        <v>1</v>
      </c>
      <c r="G370" s="215">
        <v>1</v>
      </c>
      <c r="H370" s="215">
        <v>1</v>
      </c>
      <c r="I370" s="215">
        <v>1</v>
      </c>
      <c r="J370" s="215">
        <v>1</v>
      </c>
      <c r="K370" s="215">
        <v>1</v>
      </c>
      <c r="L370" s="215">
        <v>1</v>
      </c>
      <c r="M370" s="215">
        <v>1</v>
      </c>
    </row>
    <row r="371" spans="1:13" x14ac:dyDescent="0.3">
      <c r="A371">
        <v>521430</v>
      </c>
      <c r="B371" s="211" t="s">
        <v>2262</v>
      </c>
      <c r="C371" s="215">
        <v>1</v>
      </c>
      <c r="D371" s="215">
        <v>1</v>
      </c>
      <c r="E371" s="215">
        <v>1</v>
      </c>
      <c r="F371" s="215">
        <v>1</v>
      </c>
      <c r="G371" s="215">
        <v>1</v>
      </c>
      <c r="H371" s="215">
        <v>1</v>
      </c>
      <c r="I371" s="215">
        <v>1</v>
      </c>
      <c r="J371" s="215">
        <v>1</v>
      </c>
      <c r="K371" s="215">
        <v>1</v>
      </c>
      <c r="L371" s="215">
        <v>1</v>
      </c>
      <c r="M371" s="215">
        <v>1</v>
      </c>
    </row>
    <row r="372" spans="1:13" x14ac:dyDescent="0.3">
      <c r="A372">
        <v>521466</v>
      </c>
      <c r="B372" s="211" t="s">
        <v>2262</v>
      </c>
      <c r="C372" s="215">
        <v>1</v>
      </c>
      <c r="D372" s="215">
        <v>1</v>
      </c>
      <c r="E372" s="215">
        <v>1</v>
      </c>
      <c r="F372" s="215">
        <v>1</v>
      </c>
      <c r="G372" s="215">
        <v>1</v>
      </c>
      <c r="H372" s="215">
        <v>1</v>
      </c>
      <c r="I372" s="215">
        <v>1</v>
      </c>
      <c r="J372" s="215">
        <v>1</v>
      </c>
      <c r="K372" s="215">
        <v>1</v>
      </c>
      <c r="L372" s="215">
        <v>1</v>
      </c>
      <c r="M372" s="215">
        <v>1</v>
      </c>
    </row>
    <row r="373" spans="1:13" x14ac:dyDescent="0.3">
      <c r="A373">
        <v>521484</v>
      </c>
      <c r="B373" s="211" t="s">
        <v>2262</v>
      </c>
      <c r="C373" s="215">
        <v>1</v>
      </c>
      <c r="D373" s="215">
        <v>1</v>
      </c>
      <c r="E373" s="215">
        <v>1</v>
      </c>
      <c r="F373" s="215">
        <v>1</v>
      </c>
      <c r="G373" s="215">
        <v>1</v>
      </c>
      <c r="H373" s="215">
        <v>1</v>
      </c>
      <c r="I373" s="215">
        <v>1</v>
      </c>
      <c r="J373" s="215">
        <v>1</v>
      </c>
      <c r="K373" s="215">
        <v>1</v>
      </c>
      <c r="L373" s="215">
        <v>1</v>
      </c>
      <c r="M373" s="215">
        <v>1</v>
      </c>
    </row>
    <row r="374" spans="1:13" x14ac:dyDescent="0.3">
      <c r="A374">
        <v>521494</v>
      </c>
      <c r="B374" s="211" t="s">
        <v>2262</v>
      </c>
      <c r="C374" s="215">
        <v>1</v>
      </c>
      <c r="D374" s="215">
        <v>1</v>
      </c>
      <c r="E374" s="215">
        <v>1</v>
      </c>
      <c r="F374" s="215">
        <v>1</v>
      </c>
      <c r="G374" s="215">
        <v>1</v>
      </c>
      <c r="H374" s="215">
        <v>1</v>
      </c>
      <c r="I374" s="215">
        <v>1</v>
      </c>
      <c r="J374" s="215">
        <v>1</v>
      </c>
      <c r="K374" s="215">
        <v>1</v>
      </c>
      <c r="L374" s="215">
        <v>1</v>
      </c>
      <c r="M374" s="215">
        <v>1</v>
      </c>
    </row>
    <row r="375" spans="1:13" x14ac:dyDescent="0.3">
      <c r="A375">
        <v>521503</v>
      </c>
      <c r="B375" s="211" t="s">
        <v>2262</v>
      </c>
      <c r="C375" s="215">
        <v>1</v>
      </c>
      <c r="D375" s="215">
        <v>1</v>
      </c>
      <c r="E375" s="215">
        <v>1</v>
      </c>
      <c r="F375" s="215">
        <v>1</v>
      </c>
      <c r="G375" s="215">
        <v>1</v>
      </c>
      <c r="H375" s="215">
        <v>1</v>
      </c>
      <c r="I375" s="215">
        <v>1</v>
      </c>
      <c r="J375" s="215">
        <v>1</v>
      </c>
      <c r="K375" s="215">
        <v>1</v>
      </c>
      <c r="L375" s="215">
        <v>1</v>
      </c>
      <c r="M375" s="215">
        <v>1</v>
      </c>
    </row>
    <row r="376" spans="1:13" x14ac:dyDescent="0.3">
      <c r="A376">
        <v>521506</v>
      </c>
      <c r="B376" s="211" t="s">
        <v>2262</v>
      </c>
      <c r="C376" s="215">
        <v>1</v>
      </c>
      <c r="D376" s="215">
        <v>1</v>
      </c>
      <c r="E376" s="215">
        <v>1</v>
      </c>
      <c r="F376" s="215">
        <v>1</v>
      </c>
      <c r="G376" s="215">
        <v>1</v>
      </c>
      <c r="H376" s="215">
        <v>1</v>
      </c>
      <c r="I376" s="215">
        <v>1</v>
      </c>
      <c r="J376" s="215">
        <v>1</v>
      </c>
      <c r="K376" s="215">
        <v>1</v>
      </c>
      <c r="L376" s="215">
        <v>1</v>
      </c>
      <c r="M376" s="215">
        <v>1</v>
      </c>
    </row>
    <row r="377" spans="1:13" x14ac:dyDescent="0.3">
      <c r="A377">
        <v>521511</v>
      </c>
      <c r="B377" s="211" t="s">
        <v>2262</v>
      </c>
      <c r="C377" s="215">
        <v>1</v>
      </c>
      <c r="D377" s="215">
        <v>1</v>
      </c>
      <c r="E377" s="215">
        <v>1</v>
      </c>
      <c r="F377" s="215">
        <v>1</v>
      </c>
      <c r="G377" s="215">
        <v>1</v>
      </c>
      <c r="H377" s="215">
        <v>1</v>
      </c>
      <c r="I377" s="215">
        <v>1</v>
      </c>
      <c r="J377" s="215">
        <v>1</v>
      </c>
      <c r="K377" s="215">
        <v>1</v>
      </c>
      <c r="L377" s="215">
        <v>1</v>
      </c>
      <c r="M377" s="215">
        <v>1</v>
      </c>
    </row>
    <row r="378" spans="1:13" x14ac:dyDescent="0.3">
      <c r="A378">
        <v>521528</v>
      </c>
      <c r="B378" s="211" t="s">
        <v>2262</v>
      </c>
      <c r="C378" s="215">
        <v>1</v>
      </c>
      <c r="D378" s="215">
        <v>1</v>
      </c>
      <c r="E378" s="215">
        <v>1</v>
      </c>
      <c r="F378" s="215">
        <v>1</v>
      </c>
      <c r="G378" s="215">
        <v>1</v>
      </c>
      <c r="H378" s="215">
        <v>1</v>
      </c>
      <c r="I378" s="215">
        <v>1</v>
      </c>
      <c r="J378" s="215">
        <v>1</v>
      </c>
      <c r="K378" s="215">
        <v>1</v>
      </c>
      <c r="L378" s="215">
        <v>1</v>
      </c>
      <c r="M378" s="215">
        <v>1</v>
      </c>
    </row>
    <row r="379" spans="1:13" x14ac:dyDescent="0.3">
      <c r="A379">
        <v>521533</v>
      </c>
      <c r="B379" s="211" t="s">
        <v>2262</v>
      </c>
      <c r="C379" s="215">
        <v>1</v>
      </c>
      <c r="D379" s="215">
        <v>1</v>
      </c>
      <c r="E379" s="215">
        <v>1</v>
      </c>
      <c r="F379" s="215">
        <v>1</v>
      </c>
      <c r="G379" s="215">
        <v>1</v>
      </c>
      <c r="H379" s="215">
        <v>1</v>
      </c>
      <c r="I379" s="215">
        <v>1</v>
      </c>
      <c r="J379" s="215">
        <v>1</v>
      </c>
      <c r="K379" s="215">
        <v>1</v>
      </c>
      <c r="L379" s="215">
        <v>1</v>
      </c>
      <c r="M379" s="215">
        <v>1</v>
      </c>
    </row>
    <row r="380" spans="1:13" x14ac:dyDescent="0.3">
      <c r="A380">
        <v>521547</v>
      </c>
      <c r="B380" s="211" t="s">
        <v>2262</v>
      </c>
      <c r="C380" s="215">
        <v>1</v>
      </c>
      <c r="D380" s="215">
        <v>1</v>
      </c>
      <c r="E380" s="215">
        <v>1</v>
      </c>
      <c r="F380" s="215">
        <v>1</v>
      </c>
      <c r="G380" s="215">
        <v>1</v>
      </c>
      <c r="H380" s="215">
        <v>1</v>
      </c>
      <c r="I380" s="215">
        <v>1</v>
      </c>
      <c r="J380" s="215">
        <v>1</v>
      </c>
      <c r="K380" s="215">
        <v>1</v>
      </c>
      <c r="L380" s="215">
        <v>1</v>
      </c>
      <c r="M380" s="215">
        <v>1</v>
      </c>
    </row>
    <row r="381" spans="1:13" x14ac:dyDescent="0.3">
      <c r="A381">
        <v>521552</v>
      </c>
      <c r="B381" s="211" t="s">
        <v>2262</v>
      </c>
      <c r="C381" s="215">
        <v>1</v>
      </c>
      <c r="D381" s="215">
        <v>1</v>
      </c>
      <c r="E381" s="215">
        <v>1</v>
      </c>
      <c r="F381" s="215">
        <v>1</v>
      </c>
      <c r="G381" s="215">
        <v>1</v>
      </c>
      <c r="H381" s="215">
        <v>1</v>
      </c>
      <c r="I381" s="215">
        <v>1</v>
      </c>
      <c r="J381" s="215">
        <v>1</v>
      </c>
      <c r="K381" s="215">
        <v>1</v>
      </c>
      <c r="L381" s="215">
        <v>1</v>
      </c>
      <c r="M381" s="215">
        <v>1</v>
      </c>
    </row>
    <row r="382" spans="1:13" x14ac:dyDescent="0.3">
      <c r="A382">
        <v>521569</v>
      </c>
      <c r="B382" s="211" t="s">
        <v>2262</v>
      </c>
      <c r="C382" s="215">
        <v>1</v>
      </c>
      <c r="D382" s="215">
        <v>1</v>
      </c>
      <c r="E382" s="215">
        <v>1</v>
      </c>
      <c r="F382" s="215">
        <v>1</v>
      </c>
      <c r="G382" s="215">
        <v>1</v>
      </c>
      <c r="H382" s="215">
        <v>1</v>
      </c>
      <c r="I382" s="215">
        <v>1</v>
      </c>
      <c r="J382" s="215">
        <v>1</v>
      </c>
      <c r="K382" s="215">
        <v>1</v>
      </c>
      <c r="L382" s="215">
        <v>1</v>
      </c>
      <c r="M382" s="215">
        <v>1</v>
      </c>
    </row>
    <row r="383" spans="1:13" x14ac:dyDescent="0.3">
      <c r="A383">
        <v>521572</v>
      </c>
      <c r="B383" s="211" t="s">
        <v>2262</v>
      </c>
      <c r="C383" s="215">
        <v>1</v>
      </c>
      <c r="D383" s="215">
        <v>1</v>
      </c>
      <c r="E383" s="215">
        <v>1</v>
      </c>
      <c r="F383" s="215">
        <v>1</v>
      </c>
      <c r="G383" s="215">
        <v>1</v>
      </c>
      <c r="H383" s="215">
        <v>1</v>
      </c>
      <c r="I383" s="215">
        <v>1</v>
      </c>
      <c r="J383" s="215">
        <v>1</v>
      </c>
      <c r="K383" s="215">
        <v>1</v>
      </c>
      <c r="L383" s="215">
        <v>1</v>
      </c>
      <c r="M383" s="215">
        <v>1</v>
      </c>
    </row>
    <row r="384" spans="1:13" x14ac:dyDescent="0.3">
      <c r="A384">
        <v>521579</v>
      </c>
      <c r="B384" s="211" t="s">
        <v>2262</v>
      </c>
      <c r="C384" s="215">
        <v>1</v>
      </c>
      <c r="D384" s="215">
        <v>1</v>
      </c>
      <c r="E384" s="215">
        <v>1</v>
      </c>
      <c r="F384" s="215">
        <v>1</v>
      </c>
      <c r="G384" s="215">
        <v>1</v>
      </c>
      <c r="H384" s="215">
        <v>1</v>
      </c>
      <c r="I384" s="215">
        <v>1</v>
      </c>
      <c r="J384" s="215">
        <v>1</v>
      </c>
      <c r="K384" s="215">
        <v>1</v>
      </c>
      <c r="L384" s="215">
        <v>1</v>
      </c>
      <c r="M384" s="215">
        <v>1</v>
      </c>
    </row>
    <row r="385" spans="1:13" x14ac:dyDescent="0.3">
      <c r="A385">
        <v>521587</v>
      </c>
      <c r="B385" s="211" t="s">
        <v>2262</v>
      </c>
      <c r="C385" s="215">
        <v>1</v>
      </c>
      <c r="D385" s="215">
        <v>1</v>
      </c>
      <c r="E385" s="215">
        <v>1</v>
      </c>
      <c r="F385" s="215">
        <v>1</v>
      </c>
      <c r="G385" s="215">
        <v>1</v>
      </c>
      <c r="H385" s="215">
        <v>1</v>
      </c>
      <c r="I385" s="215">
        <v>1</v>
      </c>
      <c r="J385" s="215">
        <v>1</v>
      </c>
      <c r="K385" s="215">
        <v>1</v>
      </c>
      <c r="L385" s="215">
        <v>1</v>
      </c>
      <c r="M385" s="215">
        <v>1</v>
      </c>
    </row>
    <row r="386" spans="1:13" x14ac:dyDescent="0.3">
      <c r="A386">
        <v>521599</v>
      </c>
      <c r="B386" s="211" t="s">
        <v>2262</v>
      </c>
      <c r="C386" s="215">
        <v>1</v>
      </c>
      <c r="D386" s="215">
        <v>1</v>
      </c>
      <c r="E386" s="215">
        <v>1</v>
      </c>
      <c r="F386" s="215">
        <v>1</v>
      </c>
      <c r="G386" s="215">
        <v>1</v>
      </c>
      <c r="H386" s="215">
        <v>1</v>
      </c>
      <c r="I386" s="215">
        <v>1</v>
      </c>
      <c r="J386" s="215">
        <v>1</v>
      </c>
      <c r="K386" s="215">
        <v>1</v>
      </c>
      <c r="L386" s="215">
        <v>1</v>
      </c>
      <c r="M386" s="215">
        <v>1</v>
      </c>
    </row>
    <row r="387" spans="1:13" x14ac:dyDescent="0.3">
      <c r="A387">
        <v>521602</v>
      </c>
      <c r="B387" s="211" t="s">
        <v>2262</v>
      </c>
      <c r="C387" s="215">
        <v>1</v>
      </c>
      <c r="D387" s="215">
        <v>1</v>
      </c>
      <c r="E387" s="215">
        <v>1</v>
      </c>
      <c r="F387" s="215">
        <v>1</v>
      </c>
      <c r="G387" s="215">
        <v>1</v>
      </c>
      <c r="H387" s="215">
        <v>1</v>
      </c>
      <c r="I387" s="215">
        <v>1</v>
      </c>
      <c r="J387" s="215">
        <v>1</v>
      </c>
      <c r="K387" s="215">
        <v>1</v>
      </c>
      <c r="L387" s="215">
        <v>1</v>
      </c>
      <c r="M387" s="215">
        <v>1</v>
      </c>
    </row>
    <row r="388" spans="1:13" x14ac:dyDescent="0.3">
      <c r="A388">
        <v>521603</v>
      </c>
      <c r="B388" s="211" t="s">
        <v>2262</v>
      </c>
      <c r="C388" s="215">
        <v>1</v>
      </c>
      <c r="D388" s="215">
        <v>1</v>
      </c>
      <c r="E388" s="215">
        <v>1</v>
      </c>
      <c r="F388" s="215">
        <v>1</v>
      </c>
      <c r="G388" s="215">
        <v>1</v>
      </c>
      <c r="H388" s="215">
        <v>1</v>
      </c>
      <c r="I388" s="215">
        <v>1</v>
      </c>
      <c r="J388" s="215">
        <v>1</v>
      </c>
      <c r="K388" s="215">
        <v>1</v>
      </c>
      <c r="L388" s="215">
        <v>1</v>
      </c>
      <c r="M388" s="215">
        <v>1</v>
      </c>
    </row>
    <row r="389" spans="1:13" x14ac:dyDescent="0.3">
      <c r="A389">
        <v>521607</v>
      </c>
      <c r="B389" s="211" t="s">
        <v>2262</v>
      </c>
      <c r="C389" s="215">
        <v>1</v>
      </c>
      <c r="D389" s="215">
        <v>1</v>
      </c>
      <c r="E389" s="215">
        <v>1</v>
      </c>
      <c r="F389" s="215">
        <v>1</v>
      </c>
      <c r="G389" s="215">
        <v>1</v>
      </c>
      <c r="H389" s="215">
        <v>1</v>
      </c>
      <c r="I389" s="215">
        <v>1</v>
      </c>
      <c r="J389" s="215">
        <v>1</v>
      </c>
      <c r="K389" s="215">
        <v>1</v>
      </c>
      <c r="L389" s="215">
        <v>1</v>
      </c>
      <c r="M389" s="215">
        <v>1</v>
      </c>
    </row>
    <row r="390" spans="1:13" x14ac:dyDescent="0.3">
      <c r="A390">
        <v>521614</v>
      </c>
      <c r="B390" s="211" t="s">
        <v>2262</v>
      </c>
      <c r="C390" s="215">
        <v>1</v>
      </c>
      <c r="D390" s="215">
        <v>1</v>
      </c>
      <c r="E390" s="215">
        <v>1</v>
      </c>
      <c r="F390" s="215">
        <v>1</v>
      </c>
      <c r="G390" s="215">
        <v>1</v>
      </c>
      <c r="H390" s="215">
        <v>1</v>
      </c>
      <c r="I390" s="215">
        <v>1</v>
      </c>
      <c r="J390" s="215">
        <v>1</v>
      </c>
      <c r="K390" s="215">
        <v>1</v>
      </c>
      <c r="L390" s="215">
        <v>1</v>
      </c>
      <c r="M390" s="215">
        <v>1</v>
      </c>
    </row>
    <row r="391" spans="1:13" x14ac:dyDescent="0.3">
      <c r="A391">
        <v>521621</v>
      </c>
      <c r="B391" s="211" t="s">
        <v>2262</v>
      </c>
      <c r="C391" s="215">
        <v>1</v>
      </c>
      <c r="D391" s="215">
        <v>1</v>
      </c>
      <c r="E391" s="215">
        <v>1</v>
      </c>
      <c r="F391" s="215">
        <v>1</v>
      </c>
      <c r="G391" s="215">
        <v>1</v>
      </c>
      <c r="H391" s="215">
        <v>1</v>
      </c>
      <c r="I391" s="215">
        <v>1</v>
      </c>
      <c r="J391" s="215">
        <v>1</v>
      </c>
      <c r="K391" s="215">
        <v>1</v>
      </c>
      <c r="L391" s="215">
        <v>1</v>
      </c>
      <c r="M391" s="215">
        <v>1</v>
      </c>
    </row>
    <row r="392" spans="1:13" x14ac:dyDescent="0.3">
      <c r="A392">
        <v>521623</v>
      </c>
      <c r="B392" s="211" t="s">
        <v>2262</v>
      </c>
      <c r="C392" s="215">
        <v>1</v>
      </c>
      <c r="D392" s="215">
        <v>1</v>
      </c>
      <c r="E392" s="215">
        <v>1</v>
      </c>
      <c r="F392" s="215">
        <v>1</v>
      </c>
      <c r="G392" s="215">
        <v>1</v>
      </c>
      <c r="H392" s="215">
        <v>1</v>
      </c>
      <c r="I392" s="215">
        <v>1</v>
      </c>
      <c r="J392" s="215">
        <v>1</v>
      </c>
      <c r="K392" s="215">
        <v>1</v>
      </c>
      <c r="L392" s="215">
        <v>1</v>
      </c>
      <c r="M392" s="215">
        <v>1</v>
      </c>
    </row>
    <row r="393" spans="1:13" x14ac:dyDescent="0.3">
      <c r="A393">
        <v>521633</v>
      </c>
      <c r="B393" s="211" t="s">
        <v>2262</v>
      </c>
      <c r="C393" s="215">
        <v>1</v>
      </c>
      <c r="D393" s="215">
        <v>1</v>
      </c>
      <c r="E393" s="215">
        <v>1</v>
      </c>
      <c r="F393" s="215">
        <v>1</v>
      </c>
      <c r="G393" s="215">
        <v>1</v>
      </c>
      <c r="H393" s="215">
        <v>1</v>
      </c>
      <c r="I393" s="215">
        <v>1</v>
      </c>
      <c r="J393" s="215">
        <v>1</v>
      </c>
      <c r="K393" s="215">
        <v>1</v>
      </c>
      <c r="L393" s="215">
        <v>1</v>
      </c>
      <c r="M393" s="215">
        <v>1</v>
      </c>
    </row>
    <row r="394" spans="1:13" x14ac:dyDescent="0.3">
      <c r="A394">
        <v>521643</v>
      </c>
      <c r="B394" s="211" t="s">
        <v>2262</v>
      </c>
      <c r="C394" s="215">
        <v>1</v>
      </c>
      <c r="D394" s="215">
        <v>1</v>
      </c>
      <c r="E394" s="215">
        <v>1</v>
      </c>
      <c r="F394" s="215">
        <v>1</v>
      </c>
      <c r="G394" s="215">
        <v>1</v>
      </c>
      <c r="H394" s="215">
        <v>1</v>
      </c>
      <c r="I394" s="215">
        <v>1</v>
      </c>
      <c r="J394" s="215">
        <v>1</v>
      </c>
      <c r="K394" s="215">
        <v>1</v>
      </c>
      <c r="L394" s="215">
        <v>1</v>
      </c>
      <c r="M394" s="215">
        <v>1</v>
      </c>
    </row>
    <row r="395" spans="1:13" x14ac:dyDescent="0.3">
      <c r="A395">
        <v>521646</v>
      </c>
      <c r="B395" s="211" t="s">
        <v>2262</v>
      </c>
      <c r="C395" s="215">
        <v>1</v>
      </c>
      <c r="D395" s="215">
        <v>1</v>
      </c>
      <c r="E395" s="215">
        <v>1</v>
      </c>
      <c r="F395" s="215">
        <v>1</v>
      </c>
      <c r="G395" s="215">
        <v>1</v>
      </c>
      <c r="H395" s="215">
        <v>1</v>
      </c>
      <c r="I395" s="215">
        <v>1</v>
      </c>
      <c r="J395" s="215">
        <v>1</v>
      </c>
      <c r="K395" s="215">
        <v>1</v>
      </c>
      <c r="L395" s="215">
        <v>1</v>
      </c>
      <c r="M395" s="215">
        <v>1</v>
      </c>
    </row>
    <row r="396" spans="1:13" x14ac:dyDescent="0.3">
      <c r="A396">
        <v>521648</v>
      </c>
      <c r="B396" s="211" t="s">
        <v>2262</v>
      </c>
      <c r="C396" s="215">
        <v>1</v>
      </c>
      <c r="D396" s="215">
        <v>1</v>
      </c>
      <c r="E396" s="215">
        <v>1</v>
      </c>
      <c r="F396" s="215">
        <v>1</v>
      </c>
      <c r="G396" s="215">
        <v>1</v>
      </c>
      <c r="H396" s="215">
        <v>1</v>
      </c>
      <c r="I396" s="215">
        <v>1</v>
      </c>
      <c r="J396" s="215">
        <v>1</v>
      </c>
      <c r="K396" s="215">
        <v>1</v>
      </c>
      <c r="L396" s="215">
        <v>1</v>
      </c>
      <c r="M396" s="215">
        <v>1</v>
      </c>
    </row>
    <row r="397" spans="1:13" x14ac:dyDescent="0.3">
      <c r="A397">
        <v>521650</v>
      </c>
      <c r="B397" s="211" t="s">
        <v>2262</v>
      </c>
      <c r="C397" s="215">
        <v>1</v>
      </c>
      <c r="D397" s="215">
        <v>1</v>
      </c>
      <c r="E397" s="215">
        <v>1</v>
      </c>
      <c r="F397" s="215">
        <v>1</v>
      </c>
      <c r="G397" s="215">
        <v>1</v>
      </c>
      <c r="H397" s="215">
        <v>1</v>
      </c>
      <c r="I397" s="215">
        <v>1</v>
      </c>
      <c r="J397" s="215">
        <v>1</v>
      </c>
      <c r="K397" s="215">
        <v>1</v>
      </c>
      <c r="L397" s="215">
        <v>1</v>
      </c>
      <c r="M397" s="215">
        <v>1</v>
      </c>
    </row>
    <row r="398" spans="1:13" x14ac:dyDescent="0.3">
      <c r="A398">
        <v>521654</v>
      </c>
      <c r="B398" s="211" t="s">
        <v>2262</v>
      </c>
      <c r="C398" s="215">
        <v>1</v>
      </c>
      <c r="D398" s="215">
        <v>1</v>
      </c>
      <c r="E398" s="215">
        <v>1</v>
      </c>
      <c r="F398" s="215">
        <v>1</v>
      </c>
      <c r="G398" s="215">
        <v>1</v>
      </c>
      <c r="H398" s="215">
        <v>1</v>
      </c>
      <c r="I398" s="215">
        <v>1</v>
      </c>
      <c r="J398" s="215">
        <v>1</v>
      </c>
      <c r="K398" s="215">
        <v>1</v>
      </c>
      <c r="L398" s="215">
        <v>1</v>
      </c>
      <c r="M398" s="215">
        <v>1</v>
      </c>
    </row>
    <row r="399" spans="1:13" x14ac:dyDescent="0.3">
      <c r="A399">
        <v>521655</v>
      </c>
      <c r="B399" s="211" t="s">
        <v>2262</v>
      </c>
      <c r="C399" s="215">
        <v>1</v>
      </c>
      <c r="D399" s="215">
        <v>1</v>
      </c>
      <c r="E399" s="215">
        <v>1</v>
      </c>
      <c r="F399" s="215">
        <v>1</v>
      </c>
      <c r="G399" s="215">
        <v>1</v>
      </c>
      <c r="H399" s="215">
        <v>1</v>
      </c>
      <c r="I399" s="215">
        <v>1</v>
      </c>
      <c r="J399" s="215">
        <v>1</v>
      </c>
      <c r="K399" s="215">
        <v>1</v>
      </c>
      <c r="L399" s="215">
        <v>1</v>
      </c>
      <c r="M399" s="215">
        <v>1</v>
      </c>
    </row>
    <row r="400" spans="1:13" x14ac:dyDescent="0.3">
      <c r="A400">
        <v>521658</v>
      </c>
      <c r="B400" s="211" t="s">
        <v>2262</v>
      </c>
      <c r="C400" s="215">
        <v>1</v>
      </c>
      <c r="D400" s="215">
        <v>1</v>
      </c>
      <c r="E400" s="215">
        <v>1</v>
      </c>
      <c r="F400" s="215">
        <v>1</v>
      </c>
      <c r="G400" s="215">
        <v>1</v>
      </c>
      <c r="H400" s="215">
        <v>1</v>
      </c>
      <c r="I400" s="215">
        <v>1</v>
      </c>
      <c r="J400" s="215">
        <v>1</v>
      </c>
      <c r="K400" s="215">
        <v>1</v>
      </c>
      <c r="L400" s="215">
        <v>1</v>
      </c>
      <c r="M400" s="215">
        <v>1</v>
      </c>
    </row>
    <row r="401" spans="1:13" x14ac:dyDescent="0.3">
      <c r="A401">
        <v>521666</v>
      </c>
      <c r="B401" s="211" t="s">
        <v>2262</v>
      </c>
      <c r="C401" s="215">
        <v>1</v>
      </c>
      <c r="D401" s="215">
        <v>1</v>
      </c>
      <c r="E401" s="215">
        <v>1</v>
      </c>
      <c r="F401" s="215">
        <v>1</v>
      </c>
      <c r="G401" s="215">
        <v>1</v>
      </c>
      <c r="H401" s="215">
        <v>1</v>
      </c>
      <c r="I401" s="215">
        <v>1</v>
      </c>
      <c r="J401" s="215">
        <v>1</v>
      </c>
      <c r="K401" s="215">
        <v>1</v>
      </c>
      <c r="L401" s="215">
        <v>1</v>
      </c>
      <c r="M401" s="215">
        <v>1</v>
      </c>
    </row>
    <row r="402" spans="1:13" x14ac:dyDescent="0.3">
      <c r="A402">
        <v>521668</v>
      </c>
      <c r="B402" s="211" t="s">
        <v>2262</v>
      </c>
      <c r="C402" s="215">
        <v>1</v>
      </c>
      <c r="D402" s="215">
        <v>1</v>
      </c>
      <c r="E402" s="215">
        <v>1</v>
      </c>
      <c r="F402" s="215">
        <v>1</v>
      </c>
      <c r="G402" s="215">
        <v>1</v>
      </c>
      <c r="H402" s="215">
        <v>1</v>
      </c>
      <c r="I402" s="215">
        <v>1</v>
      </c>
      <c r="J402" s="215">
        <v>1</v>
      </c>
      <c r="K402" s="215">
        <v>1</v>
      </c>
      <c r="L402" s="215">
        <v>1</v>
      </c>
      <c r="M402" s="215">
        <v>1</v>
      </c>
    </row>
    <row r="403" spans="1:13" x14ac:dyDescent="0.3">
      <c r="A403">
        <v>521680</v>
      </c>
      <c r="B403" s="211" t="s">
        <v>2262</v>
      </c>
      <c r="C403" s="215">
        <v>1</v>
      </c>
      <c r="D403" s="215">
        <v>1</v>
      </c>
      <c r="E403" s="215">
        <v>1</v>
      </c>
      <c r="F403" s="215">
        <v>1</v>
      </c>
      <c r="G403" s="215">
        <v>1</v>
      </c>
      <c r="H403" s="215">
        <v>1</v>
      </c>
      <c r="I403" s="215">
        <v>1</v>
      </c>
      <c r="J403" s="215">
        <v>1</v>
      </c>
      <c r="K403" s="215">
        <v>1</v>
      </c>
      <c r="L403" s="215">
        <v>1</v>
      </c>
      <c r="M403" s="215">
        <v>1</v>
      </c>
    </row>
    <row r="404" spans="1:13" x14ac:dyDescent="0.3">
      <c r="A404">
        <v>521685</v>
      </c>
      <c r="B404" s="211" t="s">
        <v>2262</v>
      </c>
      <c r="C404" s="215">
        <v>1</v>
      </c>
      <c r="D404" s="215">
        <v>1</v>
      </c>
      <c r="E404" s="215">
        <v>1</v>
      </c>
      <c r="F404" s="215">
        <v>1</v>
      </c>
      <c r="G404" s="215">
        <v>1</v>
      </c>
      <c r="H404" s="215">
        <v>1</v>
      </c>
      <c r="I404" s="215">
        <v>1</v>
      </c>
      <c r="J404" s="215">
        <v>1</v>
      </c>
      <c r="K404" s="215">
        <v>1</v>
      </c>
      <c r="L404" s="215">
        <v>1</v>
      </c>
      <c r="M404" s="215">
        <v>1</v>
      </c>
    </row>
    <row r="405" spans="1:13" x14ac:dyDescent="0.3">
      <c r="A405">
        <v>521691</v>
      </c>
      <c r="B405" s="211" t="s">
        <v>2262</v>
      </c>
      <c r="C405" s="215">
        <v>1</v>
      </c>
      <c r="D405" s="215">
        <v>1</v>
      </c>
      <c r="E405" s="215">
        <v>1</v>
      </c>
      <c r="F405" s="215">
        <v>1</v>
      </c>
      <c r="G405" s="215">
        <v>1</v>
      </c>
      <c r="H405" s="215">
        <v>1</v>
      </c>
      <c r="I405" s="215">
        <v>1</v>
      </c>
      <c r="J405" s="215">
        <v>1</v>
      </c>
      <c r="K405" s="215">
        <v>1</v>
      </c>
      <c r="L405" s="215">
        <v>1</v>
      </c>
      <c r="M405" s="215">
        <v>1</v>
      </c>
    </row>
    <row r="406" spans="1:13" x14ac:dyDescent="0.3">
      <c r="A406">
        <v>521714</v>
      </c>
      <c r="B406" s="211" t="s">
        <v>2262</v>
      </c>
      <c r="C406" s="215">
        <v>1</v>
      </c>
      <c r="D406" s="215">
        <v>1</v>
      </c>
      <c r="E406" s="215">
        <v>1</v>
      </c>
      <c r="F406" s="215">
        <v>1</v>
      </c>
      <c r="G406" s="215">
        <v>1</v>
      </c>
      <c r="H406" s="215">
        <v>1</v>
      </c>
      <c r="I406" s="215">
        <v>1</v>
      </c>
      <c r="J406" s="215">
        <v>1</v>
      </c>
      <c r="K406" s="215">
        <v>1</v>
      </c>
      <c r="L406" s="215">
        <v>1</v>
      </c>
      <c r="M406" s="215">
        <v>1</v>
      </c>
    </row>
    <row r="407" spans="1:13" x14ac:dyDescent="0.3">
      <c r="A407">
        <v>521718</v>
      </c>
      <c r="B407" s="211" t="s">
        <v>2262</v>
      </c>
      <c r="C407" s="215">
        <v>1</v>
      </c>
      <c r="D407" s="215">
        <v>1</v>
      </c>
      <c r="E407" s="215">
        <v>1</v>
      </c>
      <c r="F407" s="215">
        <v>1</v>
      </c>
      <c r="G407" s="215">
        <v>1</v>
      </c>
      <c r="H407" s="215">
        <v>1</v>
      </c>
      <c r="I407" s="215">
        <v>1</v>
      </c>
      <c r="J407" s="215">
        <v>1</v>
      </c>
      <c r="K407" s="215">
        <v>1</v>
      </c>
      <c r="L407" s="215">
        <v>1</v>
      </c>
      <c r="M407" s="215">
        <v>1</v>
      </c>
    </row>
    <row r="408" spans="1:13" x14ac:dyDescent="0.3">
      <c r="A408">
        <v>521736</v>
      </c>
      <c r="B408" s="211" t="s">
        <v>2262</v>
      </c>
      <c r="C408" s="215">
        <v>1</v>
      </c>
      <c r="D408" s="215">
        <v>1</v>
      </c>
      <c r="E408" s="215">
        <v>1</v>
      </c>
      <c r="F408" s="215">
        <v>1</v>
      </c>
      <c r="G408" s="215">
        <v>1</v>
      </c>
      <c r="H408" s="215">
        <v>1</v>
      </c>
      <c r="I408" s="215">
        <v>1</v>
      </c>
      <c r="J408" s="215">
        <v>1</v>
      </c>
      <c r="K408" s="215">
        <v>1</v>
      </c>
      <c r="L408" s="215">
        <v>1</v>
      </c>
      <c r="M408" s="215">
        <v>1</v>
      </c>
    </row>
    <row r="409" spans="1:13" x14ac:dyDescent="0.3">
      <c r="A409">
        <v>521741</v>
      </c>
      <c r="B409" s="211" t="s">
        <v>2262</v>
      </c>
      <c r="C409" s="215">
        <v>1</v>
      </c>
      <c r="D409" s="215">
        <v>1</v>
      </c>
      <c r="E409" s="215">
        <v>1</v>
      </c>
      <c r="F409" s="215">
        <v>1</v>
      </c>
      <c r="G409" s="215">
        <v>1</v>
      </c>
      <c r="H409" s="215">
        <v>1</v>
      </c>
      <c r="I409" s="215">
        <v>1</v>
      </c>
      <c r="J409" s="215">
        <v>1</v>
      </c>
      <c r="K409" s="215">
        <v>1</v>
      </c>
      <c r="L409" s="215">
        <v>1</v>
      </c>
      <c r="M409" s="215">
        <v>1</v>
      </c>
    </row>
    <row r="410" spans="1:13" x14ac:dyDescent="0.3">
      <c r="A410">
        <v>521757</v>
      </c>
      <c r="B410" s="211" t="s">
        <v>2262</v>
      </c>
      <c r="C410" s="215">
        <v>1</v>
      </c>
      <c r="D410" s="215">
        <v>1</v>
      </c>
      <c r="E410" s="215">
        <v>1</v>
      </c>
      <c r="F410" s="215">
        <v>1</v>
      </c>
      <c r="G410" s="215">
        <v>1</v>
      </c>
      <c r="H410" s="215">
        <v>1</v>
      </c>
      <c r="I410" s="215">
        <v>1</v>
      </c>
      <c r="J410" s="215">
        <v>1</v>
      </c>
      <c r="K410" s="215">
        <v>1</v>
      </c>
      <c r="L410" s="215">
        <v>1</v>
      </c>
      <c r="M410" s="215">
        <v>1</v>
      </c>
    </row>
    <row r="411" spans="1:13" x14ac:dyDescent="0.3">
      <c r="A411">
        <v>521758</v>
      </c>
      <c r="B411" s="211" t="s">
        <v>2262</v>
      </c>
      <c r="C411" s="215">
        <v>1</v>
      </c>
      <c r="D411" s="215">
        <v>1</v>
      </c>
      <c r="E411" s="215">
        <v>1</v>
      </c>
      <c r="F411" s="215">
        <v>1</v>
      </c>
      <c r="G411" s="215">
        <v>1</v>
      </c>
      <c r="H411" s="215">
        <v>1</v>
      </c>
      <c r="I411" s="215">
        <v>1</v>
      </c>
      <c r="J411" s="215">
        <v>1</v>
      </c>
      <c r="K411" s="215">
        <v>1</v>
      </c>
      <c r="L411" s="215">
        <v>1</v>
      </c>
      <c r="M411" s="215">
        <v>1</v>
      </c>
    </row>
    <row r="412" spans="1:13" x14ac:dyDescent="0.3">
      <c r="A412">
        <v>521765</v>
      </c>
      <c r="B412" s="211" t="s">
        <v>2262</v>
      </c>
      <c r="C412" s="215">
        <v>1</v>
      </c>
      <c r="D412" s="215">
        <v>1</v>
      </c>
      <c r="E412" s="215">
        <v>1</v>
      </c>
      <c r="F412" s="215">
        <v>1</v>
      </c>
      <c r="G412" s="215">
        <v>1</v>
      </c>
      <c r="H412" s="215">
        <v>1</v>
      </c>
      <c r="I412" s="215">
        <v>1</v>
      </c>
      <c r="J412" s="215">
        <v>1</v>
      </c>
      <c r="K412" s="215">
        <v>1</v>
      </c>
      <c r="L412" s="215">
        <v>1</v>
      </c>
      <c r="M412" s="215">
        <v>1</v>
      </c>
    </row>
    <row r="413" spans="1:13" x14ac:dyDescent="0.3">
      <c r="A413">
        <v>521770</v>
      </c>
      <c r="B413" s="211" t="s">
        <v>2262</v>
      </c>
      <c r="C413" s="215">
        <v>1</v>
      </c>
      <c r="D413" s="215">
        <v>1</v>
      </c>
      <c r="E413" s="215">
        <v>1</v>
      </c>
      <c r="F413" s="215">
        <v>1</v>
      </c>
      <c r="G413" s="215">
        <v>1</v>
      </c>
      <c r="H413" s="215">
        <v>1</v>
      </c>
      <c r="I413" s="215">
        <v>1</v>
      </c>
      <c r="J413" s="215">
        <v>1</v>
      </c>
      <c r="K413" s="215">
        <v>1</v>
      </c>
      <c r="L413" s="215">
        <v>1</v>
      </c>
      <c r="M413" s="215">
        <v>1</v>
      </c>
    </row>
    <row r="414" spans="1:13" x14ac:dyDescent="0.3">
      <c r="A414">
        <v>521777</v>
      </c>
      <c r="B414" s="211" t="s">
        <v>2262</v>
      </c>
      <c r="C414" s="215">
        <v>1</v>
      </c>
      <c r="D414" s="215">
        <v>1</v>
      </c>
      <c r="E414" s="215">
        <v>1</v>
      </c>
      <c r="F414" s="215">
        <v>1</v>
      </c>
      <c r="G414" s="215">
        <v>1</v>
      </c>
      <c r="H414" s="215">
        <v>1</v>
      </c>
      <c r="I414" s="215">
        <v>1</v>
      </c>
      <c r="J414" s="215">
        <v>1</v>
      </c>
      <c r="K414" s="215">
        <v>1</v>
      </c>
      <c r="L414" s="215">
        <v>1</v>
      </c>
      <c r="M414" s="215">
        <v>1</v>
      </c>
    </row>
    <row r="415" spans="1:13" x14ac:dyDescent="0.3">
      <c r="A415">
        <v>521778</v>
      </c>
      <c r="B415" s="211" t="s">
        <v>2262</v>
      </c>
      <c r="C415" s="215">
        <v>1</v>
      </c>
      <c r="D415" s="215">
        <v>1</v>
      </c>
      <c r="E415" s="215">
        <v>1</v>
      </c>
      <c r="F415" s="215">
        <v>1</v>
      </c>
      <c r="G415" s="215">
        <v>1</v>
      </c>
      <c r="H415" s="215">
        <v>1</v>
      </c>
      <c r="I415" s="215">
        <v>1</v>
      </c>
      <c r="J415" s="215">
        <v>1</v>
      </c>
      <c r="K415" s="215">
        <v>1</v>
      </c>
      <c r="L415" s="215">
        <v>1</v>
      </c>
      <c r="M415" s="215">
        <v>1</v>
      </c>
    </row>
    <row r="416" spans="1:13" x14ac:dyDescent="0.3">
      <c r="A416">
        <v>521799</v>
      </c>
      <c r="B416" s="211" t="s">
        <v>2262</v>
      </c>
      <c r="C416" s="215">
        <v>1</v>
      </c>
      <c r="D416" s="215">
        <v>1</v>
      </c>
      <c r="E416" s="215">
        <v>1</v>
      </c>
      <c r="F416" s="215">
        <v>1</v>
      </c>
      <c r="G416" s="215">
        <v>1</v>
      </c>
      <c r="H416" s="215">
        <v>1</v>
      </c>
      <c r="I416" s="215">
        <v>1</v>
      </c>
      <c r="J416" s="215">
        <v>1</v>
      </c>
      <c r="K416" s="215">
        <v>1</v>
      </c>
      <c r="L416" s="215">
        <v>1</v>
      </c>
      <c r="M416" s="215">
        <v>1</v>
      </c>
    </row>
    <row r="417" spans="1:13" x14ac:dyDescent="0.3">
      <c r="A417">
        <v>521803</v>
      </c>
      <c r="B417" s="211" t="s">
        <v>2262</v>
      </c>
      <c r="C417" s="215">
        <v>1</v>
      </c>
      <c r="D417" s="215">
        <v>1</v>
      </c>
      <c r="E417" s="215">
        <v>1</v>
      </c>
      <c r="F417" s="215">
        <v>1</v>
      </c>
      <c r="G417" s="215">
        <v>1</v>
      </c>
      <c r="H417" s="215">
        <v>1</v>
      </c>
      <c r="I417" s="215">
        <v>1</v>
      </c>
      <c r="J417" s="215">
        <v>1</v>
      </c>
      <c r="K417" s="215">
        <v>1</v>
      </c>
      <c r="L417" s="215">
        <v>1</v>
      </c>
      <c r="M417" s="215">
        <v>1</v>
      </c>
    </row>
    <row r="418" spans="1:13" x14ac:dyDescent="0.3">
      <c r="A418">
        <v>521807</v>
      </c>
      <c r="B418" s="211" t="s">
        <v>2262</v>
      </c>
      <c r="C418" s="215">
        <v>1</v>
      </c>
      <c r="D418" s="215">
        <v>1</v>
      </c>
      <c r="E418" s="215">
        <v>1</v>
      </c>
      <c r="F418" s="215">
        <v>1</v>
      </c>
      <c r="G418" s="215">
        <v>1</v>
      </c>
      <c r="H418" s="215">
        <v>1</v>
      </c>
      <c r="I418" s="215">
        <v>1</v>
      </c>
      <c r="J418" s="215">
        <v>1</v>
      </c>
      <c r="K418" s="215">
        <v>1</v>
      </c>
      <c r="L418" s="215">
        <v>1</v>
      </c>
      <c r="M418" s="215">
        <v>1</v>
      </c>
    </row>
    <row r="419" spans="1:13" x14ac:dyDescent="0.3">
      <c r="A419">
        <v>521818</v>
      </c>
      <c r="B419" s="211" t="s">
        <v>2262</v>
      </c>
      <c r="C419" s="215">
        <v>1</v>
      </c>
      <c r="D419" s="215">
        <v>1</v>
      </c>
      <c r="E419" s="215">
        <v>1</v>
      </c>
      <c r="F419" s="215">
        <v>1</v>
      </c>
      <c r="G419" s="215">
        <v>1</v>
      </c>
      <c r="H419" s="215">
        <v>1</v>
      </c>
      <c r="I419" s="215">
        <v>1</v>
      </c>
      <c r="J419" s="215">
        <v>1</v>
      </c>
      <c r="K419" s="215">
        <v>1</v>
      </c>
      <c r="L419" s="215">
        <v>1</v>
      </c>
      <c r="M419" s="215">
        <v>1</v>
      </c>
    </row>
    <row r="420" spans="1:13" x14ac:dyDescent="0.3">
      <c r="A420">
        <v>521821</v>
      </c>
      <c r="B420" s="211" t="s">
        <v>2262</v>
      </c>
      <c r="C420" s="215">
        <v>1</v>
      </c>
      <c r="D420" s="215">
        <v>1</v>
      </c>
      <c r="E420" s="215">
        <v>1</v>
      </c>
      <c r="F420" s="215">
        <v>1</v>
      </c>
      <c r="G420" s="215">
        <v>1</v>
      </c>
      <c r="H420" s="215">
        <v>1</v>
      </c>
      <c r="I420" s="215">
        <v>1</v>
      </c>
      <c r="J420" s="215">
        <v>1</v>
      </c>
      <c r="K420" s="215">
        <v>1</v>
      </c>
      <c r="L420" s="215">
        <v>1</v>
      </c>
      <c r="M420" s="215">
        <v>1</v>
      </c>
    </row>
    <row r="421" spans="1:13" x14ac:dyDescent="0.3">
      <c r="A421">
        <v>521825</v>
      </c>
      <c r="B421" s="211" t="s">
        <v>2262</v>
      </c>
      <c r="C421" s="215">
        <v>1</v>
      </c>
      <c r="D421" s="215">
        <v>1</v>
      </c>
      <c r="E421" s="215">
        <v>1</v>
      </c>
      <c r="F421" s="215">
        <v>1</v>
      </c>
      <c r="G421" s="215">
        <v>1</v>
      </c>
      <c r="H421" s="215">
        <v>1</v>
      </c>
      <c r="I421" s="215">
        <v>1</v>
      </c>
      <c r="J421" s="215">
        <v>1</v>
      </c>
      <c r="K421" s="215">
        <v>1</v>
      </c>
      <c r="L421" s="215">
        <v>1</v>
      </c>
      <c r="M421" s="215">
        <v>1</v>
      </c>
    </row>
    <row r="422" spans="1:13" x14ac:dyDescent="0.3">
      <c r="A422">
        <v>521838</v>
      </c>
      <c r="B422" s="211" t="s">
        <v>2262</v>
      </c>
      <c r="C422" s="215">
        <v>1</v>
      </c>
      <c r="D422" s="215">
        <v>1</v>
      </c>
      <c r="E422" s="215">
        <v>1</v>
      </c>
      <c r="F422" s="215">
        <v>1</v>
      </c>
      <c r="G422" s="215">
        <v>1</v>
      </c>
      <c r="H422" s="215">
        <v>1</v>
      </c>
      <c r="I422" s="215">
        <v>1</v>
      </c>
      <c r="J422" s="215">
        <v>1</v>
      </c>
      <c r="K422" s="215">
        <v>1</v>
      </c>
      <c r="L422" s="215">
        <v>1</v>
      </c>
      <c r="M422" s="215">
        <v>1</v>
      </c>
    </row>
    <row r="423" spans="1:13" x14ac:dyDescent="0.3">
      <c r="A423">
        <v>521842</v>
      </c>
      <c r="B423" s="211" t="s">
        <v>2262</v>
      </c>
      <c r="C423" s="215">
        <v>1</v>
      </c>
      <c r="D423" s="215">
        <v>1</v>
      </c>
      <c r="E423" s="215">
        <v>1</v>
      </c>
      <c r="F423" s="215">
        <v>1</v>
      </c>
      <c r="G423" s="215">
        <v>1</v>
      </c>
      <c r="H423" s="215">
        <v>1</v>
      </c>
      <c r="I423" s="215">
        <v>1</v>
      </c>
      <c r="J423" s="215">
        <v>1</v>
      </c>
      <c r="K423" s="215">
        <v>1</v>
      </c>
      <c r="L423" s="215">
        <v>1</v>
      </c>
      <c r="M423" s="215">
        <v>1</v>
      </c>
    </row>
    <row r="424" spans="1:13" x14ac:dyDescent="0.3">
      <c r="A424">
        <v>521847</v>
      </c>
      <c r="B424" s="211" t="s">
        <v>2262</v>
      </c>
      <c r="C424" s="215">
        <v>1</v>
      </c>
      <c r="D424" s="215">
        <v>1</v>
      </c>
      <c r="E424" s="215">
        <v>1</v>
      </c>
      <c r="F424" s="215">
        <v>1</v>
      </c>
      <c r="G424" s="215">
        <v>1</v>
      </c>
      <c r="H424" s="215">
        <v>1</v>
      </c>
      <c r="I424" s="215">
        <v>1</v>
      </c>
      <c r="J424" s="215">
        <v>1</v>
      </c>
      <c r="K424" s="215">
        <v>1</v>
      </c>
      <c r="L424" s="215">
        <v>1</v>
      </c>
      <c r="M424" s="215">
        <v>1</v>
      </c>
    </row>
    <row r="425" spans="1:13" x14ac:dyDescent="0.3">
      <c r="A425">
        <v>521849</v>
      </c>
      <c r="B425" s="211" t="s">
        <v>2262</v>
      </c>
      <c r="C425" s="215">
        <v>1</v>
      </c>
      <c r="D425" s="215">
        <v>1</v>
      </c>
      <c r="E425" s="215">
        <v>1</v>
      </c>
      <c r="F425" s="215">
        <v>1</v>
      </c>
      <c r="G425" s="215">
        <v>1</v>
      </c>
      <c r="H425" s="215">
        <v>1</v>
      </c>
      <c r="I425" s="215">
        <v>1</v>
      </c>
      <c r="J425" s="215">
        <v>1</v>
      </c>
      <c r="K425" s="215">
        <v>1</v>
      </c>
      <c r="L425" s="215">
        <v>1</v>
      </c>
      <c r="M425" s="215">
        <v>1</v>
      </c>
    </row>
    <row r="426" spans="1:13" x14ac:dyDescent="0.3">
      <c r="A426">
        <v>521865</v>
      </c>
      <c r="B426" s="211" t="s">
        <v>2262</v>
      </c>
      <c r="C426" s="215">
        <v>1</v>
      </c>
      <c r="D426" s="215">
        <v>1</v>
      </c>
      <c r="E426" s="215">
        <v>1</v>
      </c>
      <c r="F426" s="215">
        <v>1</v>
      </c>
      <c r="G426" s="215">
        <v>1</v>
      </c>
      <c r="H426" s="215">
        <v>1</v>
      </c>
      <c r="I426" s="215">
        <v>1</v>
      </c>
      <c r="J426" s="215">
        <v>1</v>
      </c>
      <c r="K426" s="215">
        <v>1</v>
      </c>
      <c r="L426" s="215">
        <v>1</v>
      </c>
      <c r="M426" s="215">
        <v>1</v>
      </c>
    </row>
    <row r="427" spans="1:13" x14ac:dyDescent="0.3">
      <c r="A427">
        <v>521874</v>
      </c>
      <c r="B427" s="211" t="s">
        <v>2262</v>
      </c>
      <c r="C427" s="215">
        <v>1</v>
      </c>
      <c r="D427" s="215">
        <v>1</v>
      </c>
      <c r="E427" s="215">
        <v>1</v>
      </c>
      <c r="F427" s="215">
        <v>1</v>
      </c>
      <c r="G427" s="215">
        <v>1</v>
      </c>
      <c r="H427" s="215">
        <v>1</v>
      </c>
      <c r="I427" s="215">
        <v>1</v>
      </c>
      <c r="J427" s="215">
        <v>1</v>
      </c>
      <c r="K427" s="215">
        <v>1</v>
      </c>
      <c r="L427" s="215">
        <v>1</v>
      </c>
      <c r="M427" s="215">
        <v>1</v>
      </c>
    </row>
    <row r="428" spans="1:13" x14ac:dyDescent="0.3">
      <c r="A428">
        <v>521881</v>
      </c>
      <c r="B428" s="211" t="s">
        <v>2262</v>
      </c>
      <c r="C428" s="215">
        <v>1</v>
      </c>
      <c r="D428" s="215">
        <v>1</v>
      </c>
      <c r="E428" s="215">
        <v>1</v>
      </c>
      <c r="F428" s="215">
        <v>1</v>
      </c>
      <c r="G428" s="215">
        <v>1</v>
      </c>
      <c r="H428" s="215">
        <v>1</v>
      </c>
      <c r="I428" s="215">
        <v>1</v>
      </c>
      <c r="J428" s="215">
        <v>1</v>
      </c>
      <c r="K428" s="215">
        <v>1</v>
      </c>
      <c r="L428" s="215">
        <v>1</v>
      </c>
      <c r="M428" s="215">
        <v>1</v>
      </c>
    </row>
    <row r="429" spans="1:13" x14ac:dyDescent="0.3">
      <c r="A429">
        <v>521884</v>
      </c>
      <c r="B429" s="211" t="s">
        <v>2262</v>
      </c>
      <c r="C429" s="215">
        <v>1</v>
      </c>
      <c r="D429" s="215">
        <v>1</v>
      </c>
      <c r="E429" s="215">
        <v>1</v>
      </c>
      <c r="F429" s="215">
        <v>1</v>
      </c>
      <c r="G429" s="215">
        <v>1</v>
      </c>
      <c r="H429" s="215">
        <v>1</v>
      </c>
      <c r="I429" s="215">
        <v>1</v>
      </c>
      <c r="J429" s="215">
        <v>1</v>
      </c>
      <c r="K429" s="215">
        <v>1</v>
      </c>
      <c r="L429" s="215">
        <v>1</v>
      </c>
      <c r="M429" s="215">
        <v>1</v>
      </c>
    </row>
    <row r="430" spans="1:13" x14ac:dyDescent="0.3">
      <c r="A430">
        <v>521902</v>
      </c>
      <c r="B430" s="211" t="s">
        <v>2262</v>
      </c>
      <c r="C430" s="215">
        <v>1</v>
      </c>
      <c r="D430" s="215">
        <v>1</v>
      </c>
      <c r="E430" s="215">
        <v>1</v>
      </c>
      <c r="F430" s="215">
        <v>1</v>
      </c>
      <c r="G430" s="215">
        <v>1</v>
      </c>
      <c r="H430" s="215">
        <v>1</v>
      </c>
      <c r="I430" s="215">
        <v>1</v>
      </c>
      <c r="J430" s="215">
        <v>1</v>
      </c>
      <c r="K430" s="215">
        <v>1</v>
      </c>
      <c r="L430" s="215">
        <v>1</v>
      </c>
      <c r="M430" s="215">
        <v>1</v>
      </c>
    </row>
    <row r="431" spans="1:13" x14ac:dyDescent="0.3">
      <c r="A431">
        <v>521918</v>
      </c>
      <c r="B431" s="211" t="s">
        <v>2262</v>
      </c>
      <c r="C431" s="215">
        <v>1</v>
      </c>
      <c r="D431" s="215">
        <v>1</v>
      </c>
      <c r="E431" s="215">
        <v>1</v>
      </c>
      <c r="F431" s="215">
        <v>1</v>
      </c>
      <c r="G431" s="215">
        <v>1</v>
      </c>
      <c r="H431" s="215">
        <v>1</v>
      </c>
      <c r="I431" s="215">
        <v>1</v>
      </c>
      <c r="J431" s="215">
        <v>1</v>
      </c>
      <c r="K431" s="215">
        <v>1</v>
      </c>
      <c r="L431" s="215">
        <v>1</v>
      </c>
      <c r="M431" s="215">
        <v>1</v>
      </c>
    </row>
    <row r="432" spans="1:13" x14ac:dyDescent="0.3">
      <c r="A432">
        <v>521923</v>
      </c>
      <c r="B432" s="211" t="s">
        <v>2262</v>
      </c>
      <c r="C432" s="215">
        <v>1</v>
      </c>
      <c r="D432" s="215">
        <v>1</v>
      </c>
      <c r="E432" s="215">
        <v>1</v>
      </c>
      <c r="F432" s="215">
        <v>1</v>
      </c>
      <c r="G432" s="215">
        <v>1</v>
      </c>
      <c r="H432" s="215">
        <v>1</v>
      </c>
      <c r="I432" s="215">
        <v>1</v>
      </c>
      <c r="J432" s="215">
        <v>1</v>
      </c>
      <c r="K432" s="215">
        <v>1</v>
      </c>
      <c r="L432" s="215">
        <v>1</v>
      </c>
      <c r="M432" s="215">
        <v>1</v>
      </c>
    </row>
    <row r="433" spans="1:13" x14ac:dyDescent="0.3">
      <c r="A433">
        <v>521924</v>
      </c>
      <c r="B433" s="211" t="s">
        <v>2262</v>
      </c>
      <c r="C433" s="215">
        <v>1</v>
      </c>
      <c r="D433" s="215">
        <v>1</v>
      </c>
      <c r="E433" s="215">
        <v>1</v>
      </c>
      <c r="F433" s="215">
        <v>1</v>
      </c>
      <c r="G433" s="215">
        <v>1</v>
      </c>
      <c r="H433" s="215">
        <v>1</v>
      </c>
      <c r="I433" s="215">
        <v>1</v>
      </c>
      <c r="J433" s="215">
        <v>1</v>
      </c>
      <c r="K433" s="215">
        <v>1</v>
      </c>
      <c r="L433" s="215">
        <v>1</v>
      </c>
      <c r="M433" s="215">
        <v>1</v>
      </c>
    </row>
    <row r="434" spans="1:13" x14ac:dyDescent="0.3">
      <c r="A434">
        <v>521933</v>
      </c>
      <c r="B434" s="211" t="s">
        <v>2262</v>
      </c>
      <c r="C434" s="215">
        <v>1</v>
      </c>
      <c r="D434" s="215">
        <v>1</v>
      </c>
      <c r="E434" s="215">
        <v>1</v>
      </c>
      <c r="F434" s="215">
        <v>1</v>
      </c>
      <c r="G434" s="215">
        <v>1</v>
      </c>
      <c r="H434" s="215">
        <v>1</v>
      </c>
      <c r="I434" s="215">
        <v>1</v>
      </c>
      <c r="J434" s="215">
        <v>1</v>
      </c>
      <c r="K434" s="215">
        <v>1</v>
      </c>
      <c r="L434" s="215">
        <v>1</v>
      </c>
      <c r="M434" s="215">
        <v>1</v>
      </c>
    </row>
    <row r="435" spans="1:13" x14ac:dyDescent="0.3">
      <c r="A435">
        <v>521942</v>
      </c>
      <c r="B435" s="211" t="s">
        <v>2262</v>
      </c>
      <c r="C435" s="215">
        <v>1</v>
      </c>
      <c r="D435" s="215">
        <v>1</v>
      </c>
      <c r="E435" s="215">
        <v>1</v>
      </c>
      <c r="F435" s="215">
        <v>1</v>
      </c>
      <c r="G435" s="215">
        <v>1</v>
      </c>
      <c r="H435" s="215">
        <v>1</v>
      </c>
      <c r="I435" s="215">
        <v>1</v>
      </c>
      <c r="J435" s="215">
        <v>1</v>
      </c>
      <c r="K435" s="215">
        <v>1</v>
      </c>
      <c r="L435" s="215">
        <v>1</v>
      </c>
      <c r="M435" s="215">
        <v>1</v>
      </c>
    </row>
    <row r="436" spans="1:13" x14ac:dyDescent="0.3">
      <c r="A436">
        <v>521946</v>
      </c>
      <c r="B436" s="211" t="s">
        <v>2262</v>
      </c>
      <c r="C436" s="215">
        <v>1</v>
      </c>
      <c r="D436" s="215">
        <v>1</v>
      </c>
      <c r="E436" s="215">
        <v>1</v>
      </c>
      <c r="F436" s="215">
        <v>1</v>
      </c>
      <c r="G436" s="215">
        <v>1</v>
      </c>
      <c r="H436" s="215">
        <v>1</v>
      </c>
      <c r="I436" s="215">
        <v>1</v>
      </c>
      <c r="J436" s="215">
        <v>1</v>
      </c>
      <c r="K436" s="215">
        <v>1</v>
      </c>
      <c r="L436" s="215">
        <v>1</v>
      </c>
      <c r="M436" s="215">
        <v>1</v>
      </c>
    </row>
    <row r="437" spans="1:13" x14ac:dyDescent="0.3">
      <c r="A437">
        <v>521949</v>
      </c>
      <c r="B437" s="211" t="s">
        <v>2262</v>
      </c>
      <c r="C437" s="215">
        <v>1</v>
      </c>
      <c r="D437" s="215">
        <v>1</v>
      </c>
      <c r="E437" s="215">
        <v>1</v>
      </c>
      <c r="F437" s="215">
        <v>1</v>
      </c>
      <c r="G437" s="215">
        <v>1</v>
      </c>
      <c r="H437" s="215">
        <v>1</v>
      </c>
      <c r="I437" s="215">
        <v>1</v>
      </c>
      <c r="J437" s="215">
        <v>1</v>
      </c>
      <c r="K437" s="215">
        <v>1</v>
      </c>
      <c r="L437" s="215">
        <v>1</v>
      </c>
      <c r="M437" s="215">
        <v>1</v>
      </c>
    </row>
    <row r="438" spans="1:13" x14ac:dyDescent="0.3">
      <c r="A438">
        <v>521951</v>
      </c>
      <c r="B438" s="211" t="s">
        <v>2262</v>
      </c>
      <c r="C438" s="215">
        <v>1</v>
      </c>
      <c r="D438" s="215">
        <v>1</v>
      </c>
      <c r="E438" s="215">
        <v>1</v>
      </c>
      <c r="F438" s="215">
        <v>1</v>
      </c>
      <c r="G438" s="215">
        <v>1</v>
      </c>
      <c r="H438" s="215">
        <v>1</v>
      </c>
      <c r="I438" s="215">
        <v>1</v>
      </c>
      <c r="J438" s="215">
        <v>1</v>
      </c>
      <c r="K438" s="215">
        <v>1</v>
      </c>
      <c r="L438" s="215">
        <v>1</v>
      </c>
      <c r="M438" s="215">
        <v>1</v>
      </c>
    </row>
    <row r="439" spans="1:13" x14ac:dyDescent="0.3">
      <c r="A439">
        <v>521952</v>
      </c>
      <c r="B439" s="211" t="s">
        <v>2262</v>
      </c>
      <c r="C439" s="215">
        <v>1</v>
      </c>
      <c r="D439" s="215">
        <v>1</v>
      </c>
      <c r="E439" s="215">
        <v>1</v>
      </c>
      <c r="F439" s="215">
        <v>1</v>
      </c>
      <c r="G439" s="215">
        <v>1</v>
      </c>
      <c r="H439" s="215">
        <v>1</v>
      </c>
      <c r="I439" s="215">
        <v>1</v>
      </c>
      <c r="J439" s="215">
        <v>1</v>
      </c>
      <c r="K439" s="215">
        <v>1</v>
      </c>
      <c r="L439" s="215">
        <v>1</v>
      </c>
      <c r="M439" s="215">
        <v>1</v>
      </c>
    </row>
    <row r="440" spans="1:13" x14ac:dyDescent="0.3">
      <c r="A440">
        <v>521955</v>
      </c>
      <c r="B440" s="211" t="s">
        <v>2262</v>
      </c>
      <c r="C440" s="215">
        <v>1</v>
      </c>
      <c r="D440" s="215">
        <v>1</v>
      </c>
      <c r="E440" s="215">
        <v>1</v>
      </c>
      <c r="F440" s="215">
        <v>1</v>
      </c>
      <c r="G440" s="215">
        <v>1</v>
      </c>
      <c r="H440" s="215">
        <v>1</v>
      </c>
      <c r="I440" s="215">
        <v>1</v>
      </c>
      <c r="J440" s="215">
        <v>1</v>
      </c>
      <c r="K440" s="215">
        <v>1</v>
      </c>
      <c r="L440" s="215">
        <v>1</v>
      </c>
      <c r="M440" s="215">
        <v>1</v>
      </c>
    </row>
    <row r="441" spans="1:13" x14ac:dyDescent="0.3">
      <c r="A441">
        <v>521958</v>
      </c>
      <c r="B441" s="211" t="s">
        <v>2262</v>
      </c>
      <c r="C441" s="215">
        <v>1</v>
      </c>
      <c r="D441" s="215">
        <v>1</v>
      </c>
      <c r="E441" s="215">
        <v>1</v>
      </c>
      <c r="F441" s="215">
        <v>1</v>
      </c>
      <c r="G441" s="215">
        <v>1</v>
      </c>
      <c r="H441" s="215">
        <v>1</v>
      </c>
      <c r="I441" s="215">
        <v>1</v>
      </c>
      <c r="J441" s="215">
        <v>1</v>
      </c>
      <c r="K441" s="215">
        <v>1</v>
      </c>
      <c r="L441" s="215">
        <v>1</v>
      </c>
      <c r="M441" s="215">
        <v>1</v>
      </c>
    </row>
    <row r="442" spans="1:13" x14ac:dyDescent="0.3">
      <c r="A442">
        <v>521970</v>
      </c>
      <c r="B442" s="211" t="s">
        <v>2262</v>
      </c>
      <c r="C442" s="215">
        <v>1</v>
      </c>
      <c r="D442" s="215">
        <v>1</v>
      </c>
      <c r="E442" s="215">
        <v>1</v>
      </c>
      <c r="F442" s="215">
        <v>1</v>
      </c>
      <c r="G442" s="215">
        <v>1</v>
      </c>
      <c r="H442" s="215">
        <v>1</v>
      </c>
      <c r="I442" s="215">
        <v>1</v>
      </c>
      <c r="J442" s="215">
        <v>1</v>
      </c>
      <c r="K442" s="215">
        <v>1</v>
      </c>
      <c r="L442" s="215">
        <v>1</v>
      </c>
      <c r="M442" s="215">
        <v>1</v>
      </c>
    </row>
    <row r="443" spans="1:13" x14ac:dyDescent="0.3">
      <c r="A443">
        <v>521973</v>
      </c>
      <c r="B443" s="211" t="s">
        <v>2262</v>
      </c>
      <c r="C443" s="215">
        <v>1</v>
      </c>
      <c r="D443" s="215">
        <v>1</v>
      </c>
      <c r="E443" s="215">
        <v>1</v>
      </c>
      <c r="F443" s="215">
        <v>1</v>
      </c>
      <c r="G443" s="215">
        <v>1</v>
      </c>
      <c r="H443" s="215">
        <v>1</v>
      </c>
      <c r="I443" s="215">
        <v>1</v>
      </c>
      <c r="J443" s="215">
        <v>1</v>
      </c>
      <c r="K443" s="215">
        <v>1</v>
      </c>
      <c r="L443" s="215">
        <v>1</v>
      </c>
      <c r="M443" s="215">
        <v>1</v>
      </c>
    </row>
    <row r="444" spans="1:13" x14ac:dyDescent="0.3">
      <c r="A444">
        <v>521983</v>
      </c>
      <c r="B444" s="211" t="s">
        <v>2262</v>
      </c>
      <c r="C444" s="215">
        <v>1</v>
      </c>
      <c r="D444" s="215">
        <v>1</v>
      </c>
      <c r="E444" s="215">
        <v>1</v>
      </c>
      <c r="F444" s="215">
        <v>1</v>
      </c>
      <c r="G444" s="215">
        <v>1</v>
      </c>
      <c r="H444" s="215">
        <v>1</v>
      </c>
      <c r="I444" s="215">
        <v>1</v>
      </c>
      <c r="J444" s="215">
        <v>1</v>
      </c>
      <c r="K444" s="215">
        <v>1</v>
      </c>
      <c r="L444" s="215">
        <v>1</v>
      </c>
      <c r="M444" s="215">
        <v>1</v>
      </c>
    </row>
    <row r="445" spans="1:13" x14ac:dyDescent="0.3">
      <c r="A445">
        <v>521996</v>
      </c>
      <c r="B445" s="211" t="s">
        <v>2262</v>
      </c>
      <c r="C445" s="215">
        <v>1</v>
      </c>
      <c r="D445" s="215">
        <v>1</v>
      </c>
      <c r="E445" s="215">
        <v>1</v>
      </c>
      <c r="F445" s="215">
        <v>1</v>
      </c>
      <c r="G445" s="215">
        <v>1</v>
      </c>
      <c r="H445" s="215">
        <v>1</v>
      </c>
      <c r="I445" s="215">
        <v>1</v>
      </c>
      <c r="J445" s="215">
        <v>1</v>
      </c>
      <c r="K445" s="215">
        <v>1</v>
      </c>
      <c r="L445" s="215">
        <v>1</v>
      </c>
      <c r="M445" s="215">
        <v>1</v>
      </c>
    </row>
    <row r="446" spans="1:13" x14ac:dyDescent="0.3">
      <c r="A446">
        <v>522012</v>
      </c>
      <c r="B446" s="211" t="s">
        <v>2262</v>
      </c>
      <c r="C446" s="215">
        <v>1</v>
      </c>
      <c r="D446" s="215">
        <v>1</v>
      </c>
      <c r="E446" s="215">
        <v>1</v>
      </c>
      <c r="F446" s="215">
        <v>1</v>
      </c>
      <c r="G446" s="215">
        <v>1</v>
      </c>
      <c r="H446" s="215">
        <v>1</v>
      </c>
      <c r="I446" s="215">
        <v>1</v>
      </c>
      <c r="J446" s="215">
        <v>1</v>
      </c>
      <c r="K446" s="215">
        <v>1</v>
      </c>
      <c r="L446" s="215">
        <v>1</v>
      </c>
      <c r="M446" s="215">
        <v>1</v>
      </c>
    </row>
    <row r="447" spans="1:13" x14ac:dyDescent="0.3">
      <c r="A447">
        <v>522025</v>
      </c>
      <c r="B447" s="211" t="s">
        <v>2262</v>
      </c>
      <c r="C447" s="215">
        <v>1</v>
      </c>
      <c r="D447" s="215">
        <v>1</v>
      </c>
      <c r="E447" s="215">
        <v>1</v>
      </c>
      <c r="F447" s="215">
        <v>1</v>
      </c>
      <c r="G447" s="215">
        <v>1</v>
      </c>
      <c r="H447" s="215">
        <v>1</v>
      </c>
      <c r="I447" s="215">
        <v>1</v>
      </c>
      <c r="J447" s="215">
        <v>1</v>
      </c>
      <c r="K447" s="215">
        <v>1</v>
      </c>
      <c r="L447" s="215">
        <v>1</v>
      </c>
      <c r="M447" s="215">
        <v>1</v>
      </c>
    </row>
    <row r="448" spans="1:13" x14ac:dyDescent="0.3">
      <c r="A448">
        <v>522026</v>
      </c>
      <c r="B448" s="211" t="s">
        <v>2262</v>
      </c>
      <c r="C448" s="215">
        <v>1</v>
      </c>
      <c r="D448" s="215">
        <v>1</v>
      </c>
      <c r="E448" s="215">
        <v>1</v>
      </c>
      <c r="F448" s="215">
        <v>1</v>
      </c>
      <c r="G448" s="215">
        <v>1</v>
      </c>
      <c r="H448" s="215">
        <v>1</v>
      </c>
      <c r="I448" s="215">
        <v>1</v>
      </c>
      <c r="J448" s="215">
        <v>1</v>
      </c>
      <c r="K448" s="215">
        <v>1</v>
      </c>
      <c r="L448" s="215">
        <v>1</v>
      </c>
      <c r="M448" s="215">
        <v>1</v>
      </c>
    </row>
    <row r="449" spans="1:13" x14ac:dyDescent="0.3">
      <c r="A449">
        <v>522042</v>
      </c>
      <c r="B449" s="211" t="s">
        <v>2262</v>
      </c>
      <c r="C449" s="215">
        <v>1</v>
      </c>
      <c r="D449" s="215">
        <v>1</v>
      </c>
      <c r="E449" s="215">
        <v>1</v>
      </c>
      <c r="F449" s="215">
        <v>1</v>
      </c>
      <c r="G449" s="215">
        <v>1</v>
      </c>
      <c r="H449" s="215">
        <v>1</v>
      </c>
      <c r="I449" s="215">
        <v>1</v>
      </c>
      <c r="J449" s="215">
        <v>1</v>
      </c>
      <c r="K449" s="215">
        <v>1</v>
      </c>
      <c r="L449" s="215">
        <v>1</v>
      </c>
      <c r="M449" s="215">
        <v>1</v>
      </c>
    </row>
    <row r="450" spans="1:13" x14ac:dyDescent="0.3">
      <c r="A450">
        <v>522059</v>
      </c>
      <c r="B450" s="211" t="s">
        <v>2262</v>
      </c>
      <c r="C450" s="215">
        <v>1</v>
      </c>
      <c r="D450" s="215">
        <v>1</v>
      </c>
      <c r="E450" s="215">
        <v>1</v>
      </c>
      <c r="F450" s="215">
        <v>1</v>
      </c>
      <c r="G450" s="215">
        <v>1</v>
      </c>
      <c r="H450" s="215">
        <v>1</v>
      </c>
      <c r="I450" s="215">
        <v>1</v>
      </c>
      <c r="J450" s="215">
        <v>1</v>
      </c>
      <c r="K450" s="215">
        <v>1</v>
      </c>
      <c r="L450" s="215">
        <v>1</v>
      </c>
      <c r="M450" s="215">
        <v>1</v>
      </c>
    </row>
    <row r="451" spans="1:13" x14ac:dyDescent="0.3">
      <c r="A451">
        <v>522061</v>
      </c>
      <c r="B451" s="211" t="s">
        <v>2262</v>
      </c>
      <c r="C451" s="215">
        <v>1</v>
      </c>
      <c r="D451" s="215">
        <v>1</v>
      </c>
      <c r="E451" s="215">
        <v>1</v>
      </c>
      <c r="F451" s="215">
        <v>1</v>
      </c>
      <c r="G451" s="215">
        <v>1</v>
      </c>
      <c r="H451" s="215">
        <v>1</v>
      </c>
      <c r="I451" s="215">
        <v>1</v>
      </c>
      <c r="J451" s="215">
        <v>1</v>
      </c>
      <c r="K451" s="215">
        <v>1</v>
      </c>
      <c r="L451" s="215">
        <v>1</v>
      </c>
      <c r="M451" s="215">
        <v>1</v>
      </c>
    </row>
    <row r="452" spans="1:13" x14ac:dyDescent="0.3">
      <c r="A452">
        <v>522063</v>
      </c>
      <c r="B452" s="211" t="s">
        <v>2262</v>
      </c>
      <c r="C452" s="215">
        <v>1</v>
      </c>
      <c r="D452" s="215">
        <v>1</v>
      </c>
      <c r="E452" s="215">
        <v>1</v>
      </c>
      <c r="F452" s="215">
        <v>1</v>
      </c>
      <c r="G452" s="215">
        <v>1</v>
      </c>
      <c r="H452" s="215">
        <v>1</v>
      </c>
      <c r="I452" s="215">
        <v>1</v>
      </c>
      <c r="J452" s="215">
        <v>1</v>
      </c>
      <c r="K452" s="215">
        <v>1</v>
      </c>
      <c r="L452" s="215">
        <v>1</v>
      </c>
      <c r="M452" s="215">
        <v>1</v>
      </c>
    </row>
    <row r="453" spans="1:13" x14ac:dyDescent="0.3">
      <c r="A453">
        <v>522069</v>
      </c>
      <c r="B453" s="211" t="s">
        <v>2262</v>
      </c>
      <c r="C453" s="215">
        <v>1</v>
      </c>
      <c r="D453" s="215">
        <v>1</v>
      </c>
      <c r="E453" s="215">
        <v>1</v>
      </c>
      <c r="F453" s="215">
        <v>1</v>
      </c>
      <c r="G453" s="215">
        <v>1</v>
      </c>
      <c r="H453" s="215">
        <v>1</v>
      </c>
      <c r="I453" s="215">
        <v>1</v>
      </c>
      <c r="J453" s="215">
        <v>1</v>
      </c>
      <c r="K453" s="215">
        <v>1</v>
      </c>
      <c r="L453" s="215">
        <v>1</v>
      </c>
      <c r="M453" s="215">
        <v>1</v>
      </c>
    </row>
    <row r="454" spans="1:13" x14ac:dyDescent="0.3">
      <c r="A454">
        <v>522073</v>
      </c>
      <c r="B454" s="211" t="s">
        <v>2262</v>
      </c>
      <c r="C454" s="215">
        <v>1</v>
      </c>
      <c r="D454" s="215">
        <v>1</v>
      </c>
      <c r="E454" s="215">
        <v>1</v>
      </c>
      <c r="F454" s="215">
        <v>1</v>
      </c>
      <c r="G454" s="215">
        <v>1</v>
      </c>
      <c r="H454" s="215">
        <v>1</v>
      </c>
      <c r="I454" s="215">
        <v>1</v>
      </c>
      <c r="J454" s="215">
        <v>1</v>
      </c>
      <c r="K454" s="215">
        <v>1</v>
      </c>
      <c r="L454" s="215">
        <v>1</v>
      </c>
      <c r="M454" s="215">
        <v>1</v>
      </c>
    </row>
    <row r="455" spans="1:13" x14ac:dyDescent="0.3">
      <c r="A455">
        <v>522078</v>
      </c>
      <c r="B455" s="211" t="s">
        <v>2262</v>
      </c>
      <c r="C455" s="215">
        <v>1</v>
      </c>
      <c r="D455" s="215">
        <v>1</v>
      </c>
      <c r="E455" s="215">
        <v>1</v>
      </c>
      <c r="F455" s="215">
        <v>1</v>
      </c>
      <c r="G455" s="215">
        <v>1</v>
      </c>
      <c r="H455" s="215">
        <v>1</v>
      </c>
      <c r="I455" s="215">
        <v>1</v>
      </c>
      <c r="J455" s="215">
        <v>1</v>
      </c>
      <c r="K455" s="215">
        <v>1</v>
      </c>
      <c r="L455" s="215">
        <v>1</v>
      </c>
      <c r="M455" s="215">
        <v>1</v>
      </c>
    </row>
    <row r="456" spans="1:13" x14ac:dyDescent="0.3">
      <c r="A456">
        <v>522081</v>
      </c>
      <c r="B456" s="211" t="s">
        <v>2262</v>
      </c>
      <c r="C456" s="215">
        <v>1</v>
      </c>
      <c r="D456" s="215">
        <v>1</v>
      </c>
      <c r="E456" s="215">
        <v>1</v>
      </c>
      <c r="F456" s="215">
        <v>1</v>
      </c>
      <c r="G456" s="215">
        <v>1</v>
      </c>
      <c r="H456" s="215">
        <v>1</v>
      </c>
      <c r="I456" s="215">
        <v>1</v>
      </c>
      <c r="J456" s="215">
        <v>1</v>
      </c>
      <c r="K456" s="215">
        <v>1</v>
      </c>
      <c r="L456" s="215">
        <v>1</v>
      </c>
      <c r="M456" s="215">
        <v>1</v>
      </c>
    </row>
    <row r="457" spans="1:13" x14ac:dyDescent="0.3">
      <c r="A457">
        <v>522085</v>
      </c>
      <c r="B457" s="211" t="s">
        <v>2262</v>
      </c>
      <c r="C457" s="215">
        <v>1</v>
      </c>
      <c r="D457" s="215">
        <v>1</v>
      </c>
      <c r="E457" s="215">
        <v>1</v>
      </c>
      <c r="F457" s="215">
        <v>1</v>
      </c>
      <c r="G457" s="215">
        <v>1</v>
      </c>
      <c r="H457" s="215">
        <v>1</v>
      </c>
      <c r="I457" s="215">
        <v>1</v>
      </c>
      <c r="J457" s="215">
        <v>1</v>
      </c>
      <c r="K457" s="215">
        <v>1</v>
      </c>
      <c r="L457" s="215">
        <v>1</v>
      </c>
      <c r="M457" s="215">
        <v>1</v>
      </c>
    </row>
    <row r="458" spans="1:13" x14ac:dyDescent="0.3">
      <c r="A458">
        <v>522086</v>
      </c>
      <c r="B458" s="211" t="s">
        <v>2262</v>
      </c>
      <c r="C458" s="215">
        <v>1</v>
      </c>
      <c r="D458" s="215">
        <v>1</v>
      </c>
      <c r="E458" s="215">
        <v>1</v>
      </c>
      <c r="F458" s="215">
        <v>1</v>
      </c>
      <c r="G458" s="215">
        <v>1</v>
      </c>
      <c r="H458" s="215">
        <v>1</v>
      </c>
      <c r="I458" s="215">
        <v>1</v>
      </c>
      <c r="J458" s="215">
        <v>1</v>
      </c>
      <c r="K458" s="215">
        <v>1</v>
      </c>
      <c r="L458" s="215">
        <v>1</v>
      </c>
      <c r="M458" s="215">
        <v>1</v>
      </c>
    </row>
    <row r="459" spans="1:13" x14ac:dyDescent="0.3">
      <c r="A459">
        <v>522091</v>
      </c>
      <c r="B459" s="211" t="s">
        <v>2262</v>
      </c>
      <c r="C459" s="215">
        <v>1</v>
      </c>
      <c r="D459" s="215">
        <v>1</v>
      </c>
      <c r="E459" s="215">
        <v>1</v>
      </c>
      <c r="F459" s="215">
        <v>1</v>
      </c>
      <c r="G459" s="215">
        <v>1</v>
      </c>
      <c r="H459" s="215">
        <v>1</v>
      </c>
      <c r="I459" s="215">
        <v>1</v>
      </c>
      <c r="J459" s="215">
        <v>1</v>
      </c>
      <c r="K459" s="215">
        <v>1</v>
      </c>
      <c r="L459" s="215">
        <v>1</v>
      </c>
      <c r="M459" s="215">
        <v>1</v>
      </c>
    </row>
    <row r="460" spans="1:13" x14ac:dyDescent="0.3">
      <c r="A460">
        <v>522102</v>
      </c>
      <c r="B460" s="211" t="s">
        <v>2262</v>
      </c>
      <c r="C460" s="215">
        <v>1</v>
      </c>
      <c r="D460" s="215">
        <v>1</v>
      </c>
      <c r="E460" s="215">
        <v>1</v>
      </c>
      <c r="F460" s="215">
        <v>1</v>
      </c>
      <c r="G460" s="215">
        <v>1</v>
      </c>
      <c r="H460" s="215">
        <v>1</v>
      </c>
      <c r="I460" s="215">
        <v>1</v>
      </c>
      <c r="J460" s="215">
        <v>1</v>
      </c>
      <c r="K460" s="215">
        <v>1</v>
      </c>
      <c r="L460" s="215">
        <v>1</v>
      </c>
      <c r="M460" s="215">
        <v>1</v>
      </c>
    </row>
    <row r="461" spans="1:13" x14ac:dyDescent="0.3">
      <c r="A461">
        <v>522120</v>
      </c>
      <c r="B461" s="211" t="s">
        <v>2262</v>
      </c>
      <c r="C461" s="215">
        <v>1</v>
      </c>
      <c r="D461" s="215">
        <v>1</v>
      </c>
      <c r="E461" s="215">
        <v>1</v>
      </c>
      <c r="F461" s="215">
        <v>1</v>
      </c>
      <c r="G461" s="215">
        <v>1</v>
      </c>
      <c r="H461" s="215">
        <v>1</v>
      </c>
      <c r="I461" s="215">
        <v>1</v>
      </c>
      <c r="J461" s="215">
        <v>1</v>
      </c>
      <c r="K461" s="215">
        <v>1</v>
      </c>
      <c r="L461" s="215">
        <v>1</v>
      </c>
      <c r="M461" s="215">
        <v>1</v>
      </c>
    </row>
    <row r="462" spans="1:13" x14ac:dyDescent="0.3">
      <c r="A462">
        <v>522171</v>
      </c>
      <c r="B462" s="211" t="s">
        <v>2262</v>
      </c>
      <c r="C462" s="215">
        <v>1</v>
      </c>
      <c r="D462" s="215">
        <v>1</v>
      </c>
      <c r="E462" s="215">
        <v>1</v>
      </c>
      <c r="F462" s="215">
        <v>1</v>
      </c>
      <c r="G462" s="215">
        <v>1</v>
      </c>
      <c r="H462" s="215">
        <v>1</v>
      </c>
      <c r="I462" s="215">
        <v>1</v>
      </c>
      <c r="J462" s="215">
        <v>1</v>
      </c>
      <c r="K462" s="215">
        <v>1</v>
      </c>
      <c r="L462" s="215">
        <v>1</v>
      </c>
      <c r="M462" s="215">
        <v>1</v>
      </c>
    </row>
    <row r="463" spans="1:13" x14ac:dyDescent="0.3">
      <c r="A463">
        <v>522193</v>
      </c>
      <c r="B463" s="211" t="s">
        <v>2262</v>
      </c>
      <c r="C463" s="215">
        <v>1</v>
      </c>
      <c r="D463" s="215">
        <v>1</v>
      </c>
      <c r="E463" s="215">
        <v>1</v>
      </c>
      <c r="F463" s="215">
        <v>1</v>
      </c>
      <c r="G463" s="215">
        <v>1</v>
      </c>
      <c r="H463" s="215">
        <v>1</v>
      </c>
      <c r="I463" s="215">
        <v>1</v>
      </c>
      <c r="J463" s="215">
        <v>1</v>
      </c>
      <c r="K463" s="215">
        <v>1</v>
      </c>
      <c r="L463" s="215">
        <v>1</v>
      </c>
      <c r="M463" s="215">
        <v>1</v>
      </c>
    </row>
    <row r="464" spans="1:13" x14ac:dyDescent="0.3">
      <c r="A464">
        <v>522206</v>
      </c>
      <c r="B464" s="211" t="s">
        <v>2262</v>
      </c>
      <c r="C464" s="215">
        <v>1</v>
      </c>
      <c r="D464" s="215">
        <v>1</v>
      </c>
      <c r="E464" s="215">
        <v>1</v>
      </c>
      <c r="F464" s="215">
        <v>1</v>
      </c>
      <c r="G464" s="215">
        <v>1</v>
      </c>
      <c r="H464" s="215">
        <v>1</v>
      </c>
      <c r="I464" s="215">
        <v>1</v>
      </c>
      <c r="J464" s="215">
        <v>1</v>
      </c>
      <c r="K464" s="215">
        <v>1</v>
      </c>
      <c r="L464" s="215">
        <v>1</v>
      </c>
      <c r="M464" s="215">
        <v>1</v>
      </c>
    </row>
    <row r="465" spans="1:13" x14ac:dyDescent="0.3">
      <c r="A465">
        <v>522207</v>
      </c>
      <c r="B465" s="211" t="s">
        <v>2262</v>
      </c>
      <c r="C465" s="215">
        <v>1</v>
      </c>
      <c r="D465" s="215">
        <v>1</v>
      </c>
      <c r="E465" s="215">
        <v>1</v>
      </c>
      <c r="F465" s="215">
        <v>1</v>
      </c>
      <c r="G465" s="215">
        <v>1</v>
      </c>
      <c r="H465" s="215">
        <v>1</v>
      </c>
      <c r="I465" s="215">
        <v>1</v>
      </c>
      <c r="J465" s="215">
        <v>1</v>
      </c>
      <c r="K465" s="215">
        <v>1</v>
      </c>
      <c r="L465" s="215">
        <v>1</v>
      </c>
      <c r="M465" s="215">
        <v>1</v>
      </c>
    </row>
    <row r="466" spans="1:13" x14ac:dyDescent="0.3">
      <c r="A466">
        <v>522215</v>
      </c>
      <c r="B466" s="211" t="s">
        <v>2262</v>
      </c>
      <c r="C466" s="215">
        <v>1</v>
      </c>
      <c r="D466" s="215">
        <v>1</v>
      </c>
      <c r="E466" s="215">
        <v>1</v>
      </c>
      <c r="F466" s="215">
        <v>1</v>
      </c>
      <c r="G466" s="215">
        <v>1</v>
      </c>
      <c r="H466" s="215">
        <v>1</v>
      </c>
      <c r="I466" s="215">
        <v>1</v>
      </c>
      <c r="J466" s="215">
        <v>1</v>
      </c>
      <c r="K466" s="215">
        <v>1</v>
      </c>
      <c r="L466" s="215">
        <v>1</v>
      </c>
      <c r="M466" s="215">
        <v>1</v>
      </c>
    </row>
    <row r="467" spans="1:13" x14ac:dyDescent="0.3">
      <c r="A467">
        <v>522225</v>
      </c>
      <c r="B467" s="211" t="s">
        <v>2262</v>
      </c>
      <c r="C467" s="215">
        <v>1</v>
      </c>
      <c r="D467" s="215">
        <v>1</v>
      </c>
      <c r="E467" s="215">
        <v>1</v>
      </c>
      <c r="F467" s="215">
        <v>1</v>
      </c>
      <c r="G467" s="215">
        <v>1</v>
      </c>
      <c r="H467" s="215">
        <v>1</v>
      </c>
      <c r="I467" s="215">
        <v>1</v>
      </c>
      <c r="J467" s="215">
        <v>1</v>
      </c>
      <c r="K467" s="215">
        <v>1</v>
      </c>
      <c r="L467" s="215">
        <v>1</v>
      </c>
      <c r="M467" s="215">
        <v>1</v>
      </c>
    </row>
    <row r="468" spans="1:13" x14ac:dyDescent="0.3">
      <c r="A468">
        <v>522233</v>
      </c>
      <c r="B468" s="211" t="s">
        <v>2262</v>
      </c>
      <c r="C468" s="215">
        <v>1</v>
      </c>
      <c r="D468" s="215">
        <v>1</v>
      </c>
      <c r="E468" s="215">
        <v>1</v>
      </c>
      <c r="F468" s="215">
        <v>1</v>
      </c>
      <c r="G468" s="215">
        <v>1</v>
      </c>
      <c r="H468" s="215">
        <v>1</v>
      </c>
      <c r="I468" s="215">
        <v>1</v>
      </c>
      <c r="J468" s="215">
        <v>1</v>
      </c>
      <c r="K468" s="215">
        <v>1</v>
      </c>
      <c r="L468" s="215">
        <v>1</v>
      </c>
      <c r="M468" s="215">
        <v>1</v>
      </c>
    </row>
    <row r="469" spans="1:13" x14ac:dyDescent="0.3">
      <c r="A469">
        <v>522259</v>
      </c>
      <c r="B469" s="211" t="s">
        <v>2262</v>
      </c>
      <c r="C469" s="215">
        <v>1</v>
      </c>
      <c r="D469" s="215">
        <v>1</v>
      </c>
      <c r="E469" s="215">
        <v>1</v>
      </c>
      <c r="F469" s="215">
        <v>1</v>
      </c>
      <c r="G469" s="215">
        <v>1</v>
      </c>
      <c r="H469" s="215">
        <v>1</v>
      </c>
      <c r="I469" s="215">
        <v>1</v>
      </c>
      <c r="J469" s="215">
        <v>1</v>
      </c>
      <c r="K469" s="215">
        <v>1</v>
      </c>
      <c r="L469" s="215">
        <v>1</v>
      </c>
      <c r="M469" s="215">
        <v>1</v>
      </c>
    </row>
    <row r="470" spans="1:13" x14ac:dyDescent="0.3">
      <c r="A470">
        <v>522262</v>
      </c>
      <c r="B470" s="211" t="s">
        <v>2262</v>
      </c>
      <c r="C470" s="215">
        <v>1</v>
      </c>
      <c r="D470" s="215">
        <v>1</v>
      </c>
      <c r="E470" s="215">
        <v>1</v>
      </c>
      <c r="F470" s="215">
        <v>1</v>
      </c>
      <c r="G470" s="215">
        <v>1</v>
      </c>
      <c r="H470" s="215">
        <v>1</v>
      </c>
      <c r="I470" s="215">
        <v>1</v>
      </c>
      <c r="J470" s="215">
        <v>1</v>
      </c>
      <c r="K470" s="215">
        <v>1</v>
      </c>
      <c r="L470" s="215">
        <v>1</v>
      </c>
      <c r="M470" s="215">
        <v>1</v>
      </c>
    </row>
    <row r="471" spans="1:13" x14ac:dyDescent="0.3">
      <c r="A471">
        <v>522265</v>
      </c>
      <c r="B471" s="211" t="s">
        <v>2262</v>
      </c>
      <c r="C471" s="215">
        <v>1</v>
      </c>
      <c r="D471" s="215">
        <v>1</v>
      </c>
      <c r="E471" s="215">
        <v>1</v>
      </c>
      <c r="F471" s="215">
        <v>1</v>
      </c>
      <c r="G471" s="215">
        <v>1</v>
      </c>
      <c r="H471" s="215">
        <v>1</v>
      </c>
      <c r="I471" s="215">
        <v>1</v>
      </c>
      <c r="J471" s="215">
        <v>1</v>
      </c>
      <c r="K471" s="215">
        <v>1</v>
      </c>
      <c r="L471" s="215">
        <v>1</v>
      </c>
      <c r="M471" s="215">
        <v>1</v>
      </c>
    </row>
    <row r="472" spans="1:13" x14ac:dyDescent="0.3">
      <c r="A472">
        <v>522272</v>
      </c>
      <c r="B472" s="211" t="s">
        <v>2262</v>
      </c>
      <c r="C472" s="215">
        <v>1</v>
      </c>
      <c r="D472" s="215">
        <v>1</v>
      </c>
      <c r="E472" s="215">
        <v>1</v>
      </c>
      <c r="F472" s="215">
        <v>1</v>
      </c>
      <c r="G472" s="215">
        <v>1</v>
      </c>
      <c r="H472" s="215">
        <v>1</v>
      </c>
      <c r="I472" s="215">
        <v>1</v>
      </c>
      <c r="J472" s="215">
        <v>1</v>
      </c>
      <c r="K472" s="215">
        <v>1</v>
      </c>
      <c r="L472" s="215">
        <v>1</v>
      </c>
      <c r="M472" s="215">
        <v>1</v>
      </c>
    </row>
    <row r="473" spans="1:13" x14ac:dyDescent="0.3">
      <c r="A473">
        <v>522275</v>
      </c>
      <c r="B473" s="211" t="s">
        <v>2262</v>
      </c>
      <c r="C473" s="215">
        <v>1</v>
      </c>
      <c r="D473" s="215">
        <v>1</v>
      </c>
      <c r="E473" s="215">
        <v>1</v>
      </c>
      <c r="F473" s="215">
        <v>1</v>
      </c>
      <c r="G473" s="215">
        <v>1</v>
      </c>
      <c r="H473" s="215">
        <v>1</v>
      </c>
      <c r="I473" s="215">
        <v>1</v>
      </c>
      <c r="J473" s="215">
        <v>1</v>
      </c>
      <c r="K473" s="215">
        <v>1</v>
      </c>
      <c r="L473" s="215">
        <v>1</v>
      </c>
      <c r="M473" s="215">
        <v>1</v>
      </c>
    </row>
    <row r="474" spans="1:13" x14ac:dyDescent="0.3">
      <c r="A474">
        <v>522288</v>
      </c>
      <c r="B474" s="211" t="s">
        <v>2262</v>
      </c>
      <c r="C474" s="215">
        <v>1</v>
      </c>
      <c r="D474" s="215">
        <v>1</v>
      </c>
      <c r="E474" s="215">
        <v>1</v>
      </c>
      <c r="F474" s="215">
        <v>1</v>
      </c>
      <c r="G474" s="215">
        <v>1</v>
      </c>
      <c r="H474" s="215">
        <v>1</v>
      </c>
      <c r="I474" s="215">
        <v>1</v>
      </c>
      <c r="J474" s="215">
        <v>1</v>
      </c>
      <c r="K474" s="215">
        <v>1</v>
      </c>
      <c r="L474" s="215">
        <v>1</v>
      </c>
      <c r="M474" s="215">
        <v>1</v>
      </c>
    </row>
    <row r="475" spans="1:13" x14ac:dyDescent="0.3">
      <c r="A475">
        <v>522295</v>
      </c>
      <c r="B475" s="211" t="s">
        <v>2262</v>
      </c>
      <c r="C475" s="215">
        <v>1</v>
      </c>
      <c r="D475" s="215">
        <v>1</v>
      </c>
      <c r="E475" s="215">
        <v>1</v>
      </c>
      <c r="F475" s="215">
        <v>1</v>
      </c>
      <c r="G475" s="215">
        <v>1</v>
      </c>
      <c r="H475" s="215">
        <v>1</v>
      </c>
      <c r="I475" s="215">
        <v>1</v>
      </c>
      <c r="J475" s="215">
        <v>1</v>
      </c>
      <c r="K475" s="215">
        <v>1</v>
      </c>
      <c r="L475" s="215">
        <v>1</v>
      </c>
      <c r="M475" s="215">
        <v>1</v>
      </c>
    </row>
    <row r="476" spans="1:13" x14ac:dyDescent="0.3">
      <c r="A476">
        <v>522303</v>
      </c>
      <c r="B476" s="211" t="s">
        <v>2262</v>
      </c>
      <c r="C476" s="215">
        <v>1</v>
      </c>
      <c r="D476" s="215">
        <v>1</v>
      </c>
      <c r="E476" s="215">
        <v>1</v>
      </c>
      <c r="F476" s="215">
        <v>1</v>
      </c>
      <c r="G476" s="215">
        <v>1</v>
      </c>
      <c r="H476" s="215">
        <v>1</v>
      </c>
      <c r="I476" s="215">
        <v>1</v>
      </c>
      <c r="J476" s="215">
        <v>1</v>
      </c>
      <c r="K476" s="215">
        <v>1</v>
      </c>
      <c r="L476" s="215">
        <v>1</v>
      </c>
      <c r="M476" s="215">
        <v>1</v>
      </c>
    </row>
    <row r="477" spans="1:13" x14ac:dyDescent="0.3">
      <c r="A477">
        <v>522320</v>
      </c>
      <c r="B477" s="211" t="s">
        <v>2262</v>
      </c>
      <c r="C477" s="215">
        <v>1</v>
      </c>
      <c r="D477" s="215">
        <v>1</v>
      </c>
      <c r="E477" s="215">
        <v>1</v>
      </c>
      <c r="F477" s="215">
        <v>1</v>
      </c>
      <c r="G477" s="215">
        <v>1</v>
      </c>
      <c r="H477" s="215">
        <v>1</v>
      </c>
      <c r="I477" s="215">
        <v>1</v>
      </c>
      <c r="J477" s="215">
        <v>1</v>
      </c>
      <c r="K477" s="215">
        <v>1</v>
      </c>
      <c r="L477" s="215">
        <v>1</v>
      </c>
      <c r="M477" s="215">
        <v>1</v>
      </c>
    </row>
    <row r="478" spans="1:13" x14ac:dyDescent="0.3">
      <c r="A478">
        <v>522329</v>
      </c>
      <c r="B478" s="211" t="s">
        <v>2262</v>
      </c>
      <c r="C478" s="215">
        <v>1</v>
      </c>
      <c r="D478" s="215">
        <v>1</v>
      </c>
      <c r="E478" s="215">
        <v>1</v>
      </c>
      <c r="F478" s="215">
        <v>1</v>
      </c>
      <c r="G478" s="215">
        <v>1</v>
      </c>
      <c r="H478" s="215">
        <v>1</v>
      </c>
      <c r="I478" s="215">
        <v>1</v>
      </c>
      <c r="J478" s="215">
        <v>1</v>
      </c>
      <c r="K478" s="215">
        <v>1</v>
      </c>
      <c r="L478" s="215">
        <v>1</v>
      </c>
      <c r="M478" s="215">
        <v>1</v>
      </c>
    </row>
    <row r="479" spans="1:13" x14ac:dyDescent="0.3">
      <c r="A479">
        <v>522345</v>
      </c>
      <c r="B479" s="211" t="s">
        <v>2262</v>
      </c>
      <c r="C479" s="215">
        <v>1</v>
      </c>
      <c r="D479" s="215">
        <v>1</v>
      </c>
      <c r="E479" s="215">
        <v>1</v>
      </c>
      <c r="F479" s="215">
        <v>1</v>
      </c>
      <c r="G479" s="215">
        <v>1</v>
      </c>
      <c r="H479" s="215">
        <v>1</v>
      </c>
      <c r="I479" s="215">
        <v>1</v>
      </c>
      <c r="J479" s="215">
        <v>1</v>
      </c>
      <c r="K479" s="215">
        <v>1</v>
      </c>
      <c r="L479" s="215">
        <v>1</v>
      </c>
      <c r="M479" s="215">
        <v>1</v>
      </c>
    </row>
    <row r="480" spans="1:13" x14ac:dyDescent="0.3">
      <c r="A480">
        <v>522346</v>
      </c>
      <c r="B480" s="211" t="s">
        <v>2262</v>
      </c>
      <c r="C480" s="215">
        <v>1</v>
      </c>
      <c r="D480" s="215">
        <v>1</v>
      </c>
      <c r="E480" s="215">
        <v>1</v>
      </c>
      <c r="F480" s="215">
        <v>1</v>
      </c>
      <c r="G480" s="215">
        <v>1</v>
      </c>
      <c r="H480" s="215">
        <v>1</v>
      </c>
      <c r="I480" s="215">
        <v>1</v>
      </c>
      <c r="J480" s="215">
        <v>1</v>
      </c>
      <c r="K480" s="215">
        <v>1</v>
      </c>
      <c r="L480" s="215">
        <v>1</v>
      </c>
      <c r="M480" s="215">
        <v>1</v>
      </c>
    </row>
    <row r="481" spans="1:13" x14ac:dyDescent="0.3">
      <c r="A481">
        <v>522348</v>
      </c>
      <c r="B481" s="211" t="s">
        <v>2262</v>
      </c>
      <c r="C481" s="215">
        <v>1</v>
      </c>
      <c r="D481" s="215">
        <v>1</v>
      </c>
      <c r="E481" s="215">
        <v>1</v>
      </c>
      <c r="F481" s="215">
        <v>1</v>
      </c>
      <c r="G481" s="215">
        <v>1</v>
      </c>
      <c r="H481" s="215">
        <v>1</v>
      </c>
      <c r="I481" s="215">
        <v>1</v>
      </c>
      <c r="J481" s="215">
        <v>1</v>
      </c>
      <c r="K481" s="215">
        <v>1</v>
      </c>
      <c r="L481" s="215">
        <v>1</v>
      </c>
      <c r="M481" s="215">
        <v>1</v>
      </c>
    </row>
    <row r="482" spans="1:13" x14ac:dyDescent="0.3">
      <c r="A482">
        <v>522354</v>
      </c>
      <c r="B482" s="211" t="s">
        <v>2262</v>
      </c>
      <c r="C482" s="215">
        <v>1</v>
      </c>
      <c r="D482" s="215">
        <v>1</v>
      </c>
      <c r="E482" s="215">
        <v>1</v>
      </c>
      <c r="F482" s="215">
        <v>1</v>
      </c>
      <c r="G482" s="215">
        <v>1</v>
      </c>
      <c r="H482" s="215">
        <v>1</v>
      </c>
      <c r="I482" s="215">
        <v>1</v>
      </c>
      <c r="J482" s="215">
        <v>1</v>
      </c>
      <c r="K482" s="215">
        <v>1</v>
      </c>
      <c r="L482" s="215">
        <v>1</v>
      </c>
      <c r="M482" s="215">
        <v>1</v>
      </c>
    </row>
    <row r="483" spans="1:13" x14ac:dyDescent="0.3">
      <c r="A483">
        <v>522355</v>
      </c>
      <c r="B483" s="211" t="s">
        <v>2262</v>
      </c>
      <c r="C483" s="215">
        <v>1</v>
      </c>
      <c r="D483" s="215">
        <v>1</v>
      </c>
      <c r="E483" s="215">
        <v>1</v>
      </c>
      <c r="F483" s="215">
        <v>1</v>
      </c>
      <c r="G483" s="215">
        <v>1</v>
      </c>
      <c r="H483" s="215">
        <v>1</v>
      </c>
      <c r="I483" s="215">
        <v>1</v>
      </c>
      <c r="J483" s="215">
        <v>1</v>
      </c>
      <c r="K483" s="215">
        <v>1</v>
      </c>
      <c r="L483" s="215">
        <v>1</v>
      </c>
      <c r="M483" s="215">
        <v>1</v>
      </c>
    </row>
    <row r="484" spans="1:13" x14ac:dyDescent="0.3">
      <c r="A484">
        <v>522357</v>
      </c>
      <c r="B484" s="211" t="s">
        <v>2262</v>
      </c>
      <c r="C484" s="215">
        <v>1</v>
      </c>
      <c r="D484" s="215">
        <v>1</v>
      </c>
      <c r="E484" s="215">
        <v>1</v>
      </c>
      <c r="F484" s="215">
        <v>1</v>
      </c>
      <c r="G484" s="215">
        <v>1</v>
      </c>
      <c r="H484" s="215">
        <v>1</v>
      </c>
      <c r="I484" s="215">
        <v>1</v>
      </c>
      <c r="J484" s="215">
        <v>1</v>
      </c>
      <c r="K484" s="215">
        <v>1</v>
      </c>
      <c r="L484" s="215">
        <v>1</v>
      </c>
      <c r="M484" s="215">
        <v>1</v>
      </c>
    </row>
    <row r="485" spans="1:13" x14ac:dyDescent="0.3">
      <c r="A485">
        <v>522359</v>
      </c>
      <c r="B485" s="211" t="s">
        <v>2262</v>
      </c>
      <c r="C485" s="215">
        <v>1</v>
      </c>
      <c r="D485" s="215">
        <v>1</v>
      </c>
      <c r="E485" s="215">
        <v>1</v>
      </c>
      <c r="F485" s="215">
        <v>1</v>
      </c>
      <c r="G485" s="215">
        <v>1</v>
      </c>
      <c r="H485" s="215">
        <v>1</v>
      </c>
      <c r="I485" s="215">
        <v>1</v>
      </c>
      <c r="J485" s="215">
        <v>1</v>
      </c>
      <c r="K485" s="215">
        <v>1</v>
      </c>
      <c r="L485" s="215">
        <v>1</v>
      </c>
      <c r="M485" s="215">
        <v>1</v>
      </c>
    </row>
    <row r="486" spans="1:13" x14ac:dyDescent="0.3">
      <c r="A486">
        <v>522384</v>
      </c>
      <c r="B486" s="211" t="s">
        <v>2262</v>
      </c>
      <c r="C486" s="215">
        <v>1</v>
      </c>
      <c r="D486" s="215">
        <v>1</v>
      </c>
      <c r="E486" s="215">
        <v>1</v>
      </c>
      <c r="F486" s="215">
        <v>1</v>
      </c>
      <c r="G486" s="215">
        <v>1</v>
      </c>
      <c r="H486" s="215">
        <v>1</v>
      </c>
      <c r="I486" s="215">
        <v>1</v>
      </c>
      <c r="J486" s="215">
        <v>1</v>
      </c>
      <c r="K486" s="215">
        <v>1</v>
      </c>
      <c r="L486" s="215">
        <v>1</v>
      </c>
      <c r="M486" s="215">
        <v>1</v>
      </c>
    </row>
    <row r="487" spans="1:13" x14ac:dyDescent="0.3">
      <c r="A487">
        <v>522385</v>
      </c>
      <c r="B487" s="211" t="s">
        <v>2262</v>
      </c>
      <c r="C487" s="215">
        <v>1</v>
      </c>
      <c r="D487" s="215">
        <v>1</v>
      </c>
      <c r="E487" s="215">
        <v>1</v>
      </c>
      <c r="F487" s="215">
        <v>1</v>
      </c>
      <c r="G487" s="215">
        <v>1</v>
      </c>
      <c r="H487" s="215">
        <v>1</v>
      </c>
      <c r="I487" s="215">
        <v>1</v>
      </c>
      <c r="J487" s="215">
        <v>1</v>
      </c>
      <c r="K487" s="215">
        <v>1</v>
      </c>
      <c r="L487" s="215">
        <v>1</v>
      </c>
      <c r="M487" s="215">
        <v>1</v>
      </c>
    </row>
    <row r="488" spans="1:13" x14ac:dyDescent="0.3">
      <c r="A488">
        <v>522386</v>
      </c>
      <c r="B488" s="211" t="s">
        <v>2262</v>
      </c>
      <c r="C488" s="215">
        <v>1</v>
      </c>
      <c r="D488" s="215">
        <v>1</v>
      </c>
      <c r="E488" s="215">
        <v>1</v>
      </c>
      <c r="F488" s="215">
        <v>1</v>
      </c>
      <c r="G488" s="215">
        <v>1</v>
      </c>
      <c r="H488" s="215">
        <v>1</v>
      </c>
      <c r="I488" s="215">
        <v>1</v>
      </c>
      <c r="J488" s="215">
        <v>1</v>
      </c>
      <c r="K488" s="215">
        <v>1</v>
      </c>
      <c r="L488" s="215">
        <v>1</v>
      </c>
      <c r="M488" s="215">
        <v>1</v>
      </c>
    </row>
    <row r="489" spans="1:13" x14ac:dyDescent="0.3">
      <c r="A489">
        <v>522392</v>
      </c>
      <c r="B489" s="211" t="s">
        <v>2262</v>
      </c>
      <c r="C489" s="215">
        <v>1</v>
      </c>
      <c r="D489" s="215">
        <v>1</v>
      </c>
      <c r="E489" s="215">
        <v>1</v>
      </c>
      <c r="F489" s="215">
        <v>1</v>
      </c>
      <c r="G489" s="215">
        <v>1</v>
      </c>
      <c r="H489" s="215">
        <v>1</v>
      </c>
      <c r="I489" s="215">
        <v>1</v>
      </c>
      <c r="J489" s="215">
        <v>1</v>
      </c>
      <c r="K489" s="215">
        <v>1</v>
      </c>
      <c r="L489" s="215">
        <v>1</v>
      </c>
      <c r="M489" s="215">
        <v>1</v>
      </c>
    </row>
    <row r="490" spans="1:13" x14ac:dyDescent="0.3">
      <c r="A490">
        <v>522400</v>
      </c>
      <c r="B490" s="211" t="s">
        <v>2262</v>
      </c>
      <c r="C490" s="215">
        <v>1</v>
      </c>
      <c r="D490" s="215">
        <v>1</v>
      </c>
      <c r="E490" s="215">
        <v>1</v>
      </c>
      <c r="F490" s="215">
        <v>1</v>
      </c>
      <c r="G490" s="215">
        <v>1</v>
      </c>
      <c r="H490" s="215">
        <v>1</v>
      </c>
      <c r="I490" s="215">
        <v>1</v>
      </c>
      <c r="J490" s="215">
        <v>1</v>
      </c>
      <c r="K490" s="215">
        <v>1</v>
      </c>
      <c r="L490" s="215">
        <v>1</v>
      </c>
      <c r="M490" s="215">
        <v>1</v>
      </c>
    </row>
    <row r="491" spans="1:13" x14ac:dyDescent="0.3">
      <c r="A491">
        <v>522410</v>
      </c>
      <c r="B491" s="211" t="s">
        <v>2262</v>
      </c>
      <c r="C491" s="215">
        <v>1</v>
      </c>
      <c r="D491" s="215">
        <v>1</v>
      </c>
      <c r="E491" s="215">
        <v>1</v>
      </c>
      <c r="F491" s="215">
        <v>1</v>
      </c>
      <c r="G491" s="215">
        <v>1</v>
      </c>
      <c r="H491" s="215">
        <v>1</v>
      </c>
      <c r="I491" s="215">
        <v>1</v>
      </c>
      <c r="J491" s="215">
        <v>1</v>
      </c>
      <c r="K491" s="215">
        <v>1</v>
      </c>
      <c r="L491" s="215">
        <v>1</v>
      </c>
      <c r="M491" s="215">
        <v>1</v>
      </c>
    </row>
    <row r="492" spans="1:13" x14ac:dyDescent="0.3">
      <c r="A492">
        <v>522411</v>
      </c>
      <c r="B492" s="211" t="s">
        <v>2262</v>
      </c>
      <c r="C492" s="215">
        <v>1</v>
      </c>
      <c r="D492" s="215">
        <v>1</v>
      </c>
      <c r="E492" s="215">
        <v>1</v>
      </c>
      <c r="F492" s="215">
        <v>1</v>
      </c>
      <c r="G492" s="215">
        <v>1</v>
      </c>
      <c r="H492" s="215">
        <v>1</v>
      </c>
      <c r="I492" s="215">
        <v>1</v>
      </c>
      <c r="J492" s="215">
        <v>1</v>
      </c>
      <c r="K492" s="215">
        <v>1</v>
      </c>
      <c r="L492" s="215">
        <v>1</v>
      </c>
      <c r="M492" s="215">
        <v>1</v>
      </c>
    </row>
    <row r="493" spans="1:13" x14ac:dyDescent="0.3">
      <c r="A493">
        <v>522414</v>
      </c>
      <c r="B493" s="211" t="s">
        <v>2262</v>
      </c>
      <c r="C493" s="215">
        <v>1</v>
      </c>
      <c r="D493" s="215">
        <v>1</v>
      </c>
      <c r="E493" s="215">
        <v>1</v>
      </c>
      <c r="F493" s="215">
        <v>1</v>
      </c>
      <c r="G493" s="215">
        <v>1</v>
      </c>
      <c r="H493" s="215">
        <v>1</v>
      </c>
      <c r="I493" s="215">
        <v>1</v>
      </c>
      <c r="J493" s="215">
        <v>1</v>
      </c>
      <c r="K493" s="215">
        <v>1</v>
      </c>
      <c r="L493" s="215">
        <v>1</v>
      </c>
      <c r="M493" s="215">
        <v>1</v>
      </c>
    </row>
    <row r="494" spans="1:13" x14ac:dyDescent="0.3">
      <c r="A494">
        <v>522426</v>
      </c>
      <c r="B494" s="211" t="s">
        <v>2262</v>
      </c>
      <c r="C494" s="215">
        <v>1</v>
      </c>
      <c r="D494" s="215">
        <v>1</v>
      </c>
      <c r="E494" s="215">
        <v>1</v>
      </c>
      <c r="F494" s="215">
        <v>1</v>
      </c>
      <c r="G494" s="215">
        <v>1</v>
      </c>
      <c r="H494" s="215">
        <v>1</v>
      </c>
      <c r="I494" s="215">
        <v>1</v>
      </c>
      <c r="J494" s="215">
        <v>1</v>
      </c>
      <c r="K494" s="215">
        <v>1</v>
      </c>
      <c r="L494" s="215">
        <v>1</v>
      </c>
      <c r="M494" s="215">
        <v>1</v>
      </c>
    </row>
    <row r="495" spans="1:13" x14ac:dyDescent="0.3">
      <c r="A495">
        <v>522429</v>
      </c>
      <c r="B495" s="211" t="s">
        <v>2262</v>
      </c>
      <c r="C495" s="215">
        <v>1</v>
      </c>
      <c r="D495" s="215">
        <v>1</v>
      </c>
      <c r="E495" s="215">
        <v>1</v>
      </c>
      <c r="F495" s="215">
        <v>1</v>
      </c>
      <c r="G495" s="215">
        <v>1</v>
      </c>
      <c r="H495" s="215">
        <v>1</v>
      </c>
      <c r="I495" s="215">
        <v>1</v>
      </c>
      <c r="J495" s="215">
        <v>1</v>
      </c>
      <c r="K495" s="215">
        <v>1</v>
      </c>
      <c r="L495" s="215">
        <v>1</v>
      </c>
      <c r="M495" s="215">
        <v>1</v>
      </c>
    </row>
    <row r="496" spans="1:13" x14ac:dyDescent="0.3">
      <c r="A496">
        <v>522437</v>
      </c>
      <c r="B496" s="211" t="s">
        <v>2262</v>
      </c>
      <c r="C496" s="215">
        <v>1</v>
      </c>
      <c r="D496" s="215">
        <v>1</v>
      </c>
      <c r="E496" s="215">
        <v>1</v>
      </c>
      <c r="F496" s="215">
        <v>1</v>
      </c>
      <c r="G496" s="215">
        <v>1</v>
      </c>
      <c r="H496" s="215">
        <v>1</v>
      </c>
      <c r="I496" s="215">
        <v>1</v>
      </c>
      <c r="J496" s="215">
        <v>1</v>
      </c>
      <c r="K496" s="215">
        <v>1</v>
      </c>
      <c r="L496" s="215">
        <v>1</v>
      </c>
      <c r="M496" s="215">
        <v>1</v>
      </c>
    </row>
    <row r="497" spans="1:13" x14ac:dyDescent="0.3">
      <c r="A497">
        <v>522441</v>
      </c>
      <c r="B497" s="211" t="s">
        <v>2262</v>
      </c>
      <c r="C497" s="215">
        <v>1</v>
      </c>
      <c r="D497" s="215">
        <v>1</v>
      </c>
      <c r="E497" s="215">
        <v>1</v>
      </c>
      <c r="F497" s="215">
        <v>1</v>
      </c>
      <c r="G497" s="215">
        <v>1</v>
      </c>
      <c r="H497" s="215">
        <v>1</v>
      </c>
      <c r="I497" s="215">
        <v>1</v>
      </c>
      <c r="J497" s="215">
        <v>1</v>
      </c>
      <c r="K497" s="215">
        <v>1</v>
      </c>
      <c r="L497" s="215">
        <v>1</v>
      </c>
      <c r="M497" s="215">
        <v>1</v>
      </c>
    </row>
    <row r="498" spans="1:13" x14ac:dyDescent="0.3">
      <c r="A498">
        <v>522453</v>
      </c>
      <c r="B498" s="211" t="s">
        <v>2262</v>
      </c>
      <c r="C498" s="215">
        <v>1</v>
      </c>
      <c r="D498" s="215">
        <v>1</v>
      </c>
      <c r="E498" s="215">
        <v>1</v>
      </c>
      <c r="F498" s="215">
        <v>1</v>
      </c>
      <c r="G498" s="215">
        <v>1</v>
      </c>
      <c r="H498" s="215">
        <v>1</v>
      </c>
      <c r="I498" s="215">
        <v>1</v>
      </c>
      <c r="J498" s="215">
        <v>1</v>
      </c>
      <c r="K498" s="215">
        <v>1</v>
      </c>
      <c r="L498" s="215">
        <v>1</v>
      </c>
      <c r="M498" s="215">
        <v>1</v>
      </c>
    </row>
    <row r="499" spans="1:13" x14ac:dyDescent="0.3">
      <c r="A499">
        <v>522455</v>
      </c>
      <c r="B499" s="211" t="s">
        <v>2262</v>
      </c>
      <c r="C499" s="215">
        <v>1</v>
      </c>
      <c r="D499" s="215">
        <v>1</v>
      </c>
      <c r="E499" s="215">
        <v>1</v>
      </c>
      <c r="F499" s="215">
        <v>1</v>
      </c>
      <c r="G499" s="215">
        <v>1</v>
      </c>
      <c r="H499" s="215">
        <v>1</v>
      </c>
      <c r="I499" s="215">
        <v>1</v>
      </c>
      <c r="J499" s="215">
        <v>1</v>
      </c>
      <c r="K499" s="215">
        <v>1</v>
      </c>
      <c r="L499" s="215">
        <v>1</v>
      </c>
      <c r="M499" s="215">
        <v>1</v>
      </c>
    </row>
    <row r="500" spans="1:13" x14ac:dyDescent="0.3">
      <c r="A500">
        <v>522459</v>
      </c>
      <c r="B500" s="211" t="s">
        <v>2262</v>
      </c>
      <c r="C500" s="215">
        <v>1</v>
      </c>
      <c r="D500" s="215">
        <v>1</v>
      </c>
      <c r="E500" s="215">
        <v>1</v>
      </c>
      <c r="F500" s="215">
        <v>1</v>
      </c>
      <c r="G500" s="215">
        <v>1</v>
      </c>
      <c r="H500" s="215">
        <v>1</v>
      </c>
      <c r="I500" s="215">
        <v>1</v>
      </c>
      <c r="J500" s="215">
        <v>1</v>
      </c>
      <c r="K500" s="215">
        <v>1</v>
      </c>
      <c r="L500" s="215">
        <v>1</v>
      </c>
      <c r="M500" s="215">
        <v>1</v>
      </c>
    </row>
    <row r="501" spans="1:13" x14ac:dyDescent="0.3">
      <c r="A501">
        <v>522464</v>
      </c>
      <c r="B501" s="211" t="s">
        <v>2262</v>
      </c>
      <c r="C501" s="215">
        <v>1</v>
      </c>
      <c r="D501" s="215">
        <v>1</v>
      </c>
      <c r="E501" s="215">
        <v>1</v>
      </c>
      <c r="F501" s="215">
        <v>1</v>
      </c>
      <c r="G501" s="215">
        <v>1</v>
      </c>
      <c r="H501" s="215">
        <v>1</v>
      </c>
      <c r="I501" s="215">
        <v>1</v>
      </c>
      <c r="J501" s="215">
        <v>1</v>
      </c>
      <c r="K501" s="215">
        <v>1</v>
      </c>
      <c r="L501" s="215">
        <v>1</v>
      </c>
      <c r="M501" s="215">
        <v>1</v>
      </c>
    </row>
    <row r="502" spans="1:13" x14ac:dyDescent="0.3">
      <c r="A502">
        <v>522468</v>
      </c>
      <c r="B502" s="211" t="s">
        <v>2262</v>
      </c>
      <c r="C502" s="215">
        <v>1</v>
      </c>
      <c r="D502" s="215">
        <v>1</v>
      </c>
      <c r="E502" s="215">
        <v>1</v>
      </c>
      <c r="F502" s="215">
        <v>1</v>
      </c>
      <c r="G502" s="215">
        <v>1</v>
      </c>
      <c r="H502" s="215">
        <v>1</v>
      </c>
      <c r="I502" s="215">
        <v>1</v>
      </c>
      <c r="J502" s="215">
        <v>1</v>
      </c>
      <c r="K502" s="215">
        <v>1</v>
      </c>
      <c r="L502" s="215">
        <v>1</v>
      </c>
      <c r="M502" s="215">
        <v>1</v>
      </c>
    </row>
    <row r="503" spans="1:13" x14ac:dyDescent="0.3">
      <c r="A503">
        <v>522481</v>
      </c>
      <c r="B503" s="211" t="s">
        <v>2262</v>
      </c>
      <c r="C503" s="215">
        <v>1</v>
      </c>
      <c r="D503" s="215">
        <v>1</v>
      </c>
      <c r="E503" s="215">
        <v>1</v>
      </c>
      <c r="F503" s="215">
        <v>1</v>
      </c>
      <c r="G503" s="215">
        <v>1</v>
      </c>
      <c r="H503" s="215">
        <v>1</v>
      </c>
      <c r="I503" s="215">
        <v>1</v>
      </c>
      <c r="J503" s="215">
        <v>1</v>
      </c>
      <c r="K503" s="215">
        <v>1</v>
      </c>
      <c r="L503" s="215">
        <v>1</v>
      </c>
      <c r="M503" s="215">
        <v>1</v>
      </c>
    </row>
    <row r="504" spans="1:13" x14ac:dyDescent="0.3">
      <c r="A504">
        <v>522483</v>
      </c>
      <c r="B504" s="211" t="s">
        <v>2262</v>
      </c>
      <c r="C504" s="215">
        <v>1</v>
      </c>
      <c r="D504" s="215">
        <v>1</v>
      </c>
      <c r="E504" s="215">
        <v>1</v>
      </c>
      <c r="F504" s="215">
        <v>1</v>
      </c>
      <c r="G504" s="215">
        <v>1</v>
      </c>
      <c r="H504" s="215">
        <v>1</v>
      </c>
      <c r="I504" s="215">
        <v>1</v>
      </c>
      <c r="J504" s="215">
        <v>1</v>
      </c>
      <c r="K504" s="215">
        <v>1</v>
      </c>
      <c r="L504" s="215">
        <v>1</v>
      </c>
      <c r="M504" s="215">
        <v>1</v>
      </c>
    </row>
    <row r="505" spans="1:13" x14ac:dyDescent="0.3">
      <c r="A505">
        <v>522487</v>
      </c>
      <c r="B505" s="211" t="s">
        <v>2262</v>
      </c>
      <c r="C505" s="215">
        <v>1</v>
      </c>
      <c r="D505" s="215">
        <v>1</v>
      </c>
      <c r="E505" s="215">
        <v>1</v>
      </c>
      <c r="F505" s="215">
        <v>1</v>
      </c>
      <c r="G505" s="215">
        <v>1</v>
      </c>
      <c r="H505" s="215">
        <v>1</v>
      </c>
      <c r="I505" s="215">
        <v>1</v>
      </c>
      <c r="J505" s="215">
        <v>1</v>
      </c>
      <c r="K505" s="215">
        <v>1</v>
      </c>
      <c r="L505" s="215">
        <v>1</v>
      </c>
      <c r="M505" s="215">
        <v>1</v>
      </c>
    </row>
    <row r="506" spans="1:13" x14ac:dyDescent="0.3">
      <c r="A506">
        <v>522489</v>
      </c>
      <c r="B506" s="211" t="s">
        <v>2262</v>
      </c>
      <c r="C506" s="215">
        <v>1</v>
      </c>
      <c r="D506" s="215">
        <v>1</v>
      </c>
      <c r="E506" s="215">
        <v>1</v>
      </c>
      <c r="F506" s="215">
        <v>1</v>
      </c>
      <c r="G506" s="215">
        <v>1</v>
      </c>
      <c r="H506" s="215">
        <v>1</v>
      </c>
      <c r="I506" s="215">
        <v>1</v>
      </c>
      <c r="J506" s="215">
        <v>1</v>
      </c>
      <c r="K506" s="215">
        <v>1</v>
      </c>
      <c r="L506" s="215">
        <v>1</v>
      </c>
      <c r="M506" s="215">
        <v>1</v>
      </c>
    </row>
    <row r="507" spans="1:13" x14ac:dyDescent="0.3">
      <c r="A507">
        <v>522494</v>
      </c>
      <c r="B507" s="211" t="s">
        <v>2262</v>
      </c>
      <c r="C507" s="215">
        <v>1</v>
      </c>
      <c r="D507" s="215">
        <v>1</v>
      </c>
      <c r="E507" s="215">
        <v>1</v>
      </c>
      <c r="F507" s="215">
        <v>1</v>
      </c>
      <c r="G507" s="215">
        <v>1</v>
      </c>
      <c r="H507" s="215">
        <v>1</v>
      </c>
      <c r="I507" s="215">
        <v>1</v>
      </c>
      <c r="J507" s="215">
        <v>1</v>
      </c>
      <c r="K507" s="215">
        <v>1</v>
      </c>
      <c r="L507" s="215">
        <v>1</v>
      </c>
      <c r="M507" s="215">
        <v>1</v>
      </c>
    </row>
    <row r="508" spans="1:13" x14ac:dyDescent="0.3">
      <c r="A508">
        <v>522497</v>
      </c>
      <c r="B508" s="211" t="s">
        <v>2262</v>
      </c>
      <c r="C508" s="215">
        <v>1</v>
      </c>
      <c r="D508" s="215">
        <v>1</v>
      </c>
      <c r="E508" s="215">
        <v>1</v>
      </c>
      <c r="F508" s="215">
        <v>1</v>
      </c>
      <c r="G508" s="215">
        <v>1</v>
      </c>
      <c r="H508" s="215">
        <v>1</v>
      </c>
      <c r="I508" s="215">
        <v>1</v>
      </c>
      <c r="J508" s="215">
        <v>1</v>
      </c>
      <c r="K508" s="215">
        <v>1</v>
      </c>
      <c r="L508" s="215">
        <v>1</v>
      </c>
      <c r="M508" s="215">
        <v>1</v>
      </c>
    </row>
    <row r="509" spans="1:13" x14ac:dyDescent="0.3">
      <c r="A509">
        <v>522501</v>
      </c>
      <c r="B509" s="211" t="s">
        <v>2262</v>
      </c>
      <c r="C509" s="215">
        <v>1</v>
      </c>
      <c r="D509" s="215">
        <v>1</v>
      </c>
      <c r="E509" s="215">
        <v>1</v>
      </c>
      <c r="F509" s="215">
        <v>1</v>
      </c>
      <c r="G509" s="215">
        <v>1</v>
      </c>
      <c r="H509" s="215">
        <v>1</v>
      </c>
      <c r="I509" s="215">
        <v>1</v>
      </c>
      <c r="J509" s="215">
        <v>1</v>
      </c>
      <c r="K509" s="215">
        <v>1</v>
      </c>
      <c r="L509" s="215">
        <v>1</v>
      </c>
      <c r="M509" s="215">
        <v>1</v>
      </c>
    </row>
    <row r="510" spans="1:13" x14ac:dyDescent="0.3">
      <c r="A510">
        <v>522515</v>
      </c>
      <c r="B510" s="211" t="s">
        <v>2262</v>
      </c>
      <c r="C510" s="215">
        <v>1</v>
      </c>
      <c r="D510" s="215">
        <v>1</v>
      </c>
      <c r="E510" s="215">
        <v>1</v>
      </c>
      <c r="F510" s="215">
        <v>1</v>
      </c>
      <c r="G510" s="215">
        <v>1</v>
      </c>
      <c r="H510" s="215">
        <v>1</v>
      </c>
      <c r="I510" s="215">
        <v>1</v>
      </c>
      <c r="J510" s="215">
        <v>1</v>
      </c>
      <c r="K510" s="215">
        <v>1</v>
      </c>
      <c r="L510" s="215">
        <v>1</v>
      </c>
      <c r="M510" s="215">
        <v>1</v>
      </c>
    </row>
    <row r="511" spans="1:13" x14ac:dyDescent="0.3">
      <c r="A511">
        <v>522522</v>
      </c>
      <c r="B511" s="211" t="s">
        <v>2262</v>
      </c>
      <c r="C511" s="215">
        <v>1</v>
      </c>
      <c r="D511" s="215">
        <v>1</v>
      </c>
      <c r="E511" s="215">
        <v>1</v>
      </c>
      <c r="F511" s="215">
        <v>1</v>
      </c>
      <c r="G511" s="215">
        <v>1</v>
      </c>
      <c r="H511" s="215">
        <v>1</v>
      </c>
      <c r="I511" s="215">
        <v>1</v>
      </c>
      <c r="J511" s="215">
        <v>1</v>
      </c>
      <c r="K511" s="215">
        <v>1</v>
      </c>
      <c r="L511" s="215">
        <v>1</v>
      </c>
      <c r="M511" s="215">
        <v>1</v>
      </c>
    </row>
    <row r="512" spans="1:13" x14ac:dyDescent="0.3">
      <c r="A512">
        <v>522524</v>
      </c>
      <c r="B512" s="211" t="s">
        <v>2262</v>
      </c>
      <c r="C512" s="215">
        <v>1</v>
      </c>
      <c r="D512" s="215">
        <v>1</v>
      </c>
      <c r="E512" s="215">
        <v>1</v>
      </c>
      <c r="F512" s="215">
        <v>1</v>
      </c>
      <c r="G512" s="215">
        <v>1</v>
      </c>
      <c r="H512" s="215">
        <v>1</v>
      </c>
      <c r="I512" s="215">
        <v>1</v>
      </c>
      <c r="J512" s="215">
        <v>1</v>
      </c>
      <c r="K512" s="215">
        <v>1</v>
      </c>
      <c r="L512" s="215">
        <v>1</v>
      </c>
      <c r="M512" s="215">
        <v>1</v>
      </c>
    </row>
    <row r="513" spans="1:13" x14ac:dyDescent="0.3">
      <c r="A513">
        <v>522528</v>
      </c>
      <c r="B513" s="211" t="s">
        <v>2262</v>
      </c>
      <c r="C513" s="215">
        <v>1</v>
      </c>
      <c r="D513" s="215">
        <v>1</v>
      </c>
      <c r="E513" s="215">
        <v>1</v>
      </c>
      <c r="F513" s="215">
        <v>1</v>
      </c>
      <c r="G513" s="215">
        <v>1</v>
      </c>
      <c r="H513" s="215">
        <v>1</v>
      </c>
      <c r="I513" s="215">
        <v>1</v>
      </c>
      <c r="J513" s="215">
        <v>1</v>
      </c>
      <c r="K513" s="215">
        <v>1</v>
      </c>
      <c r="L513" s="215">
        <v>1</v>
      </c>
      <c r="M513" s="215">
        <v>1</v>
      </c>
    </row>
    <row r="514" spans="1:13" x14ac:dyDescent="0.3">
      <c r="A514">
        <v>522530</v>
      </c>
      <c r="B514" s="211" t="s">
        <v>2262</v>
      </c>
      <c r="C514" s="215">
        <v>1</v>
      </c>
      <c r="D514" s="215">
        <v>1</v>
      </c>
      <c r="E514" s="215">
        <v>1</v>
      </c>
      <c r="F514" s="215">
        <v>1</v>
      </c>
      <c r="G514" s="215">
        <v>1</v>
      </c>
      <c r="H514" s="215">
        <v>1</v>
      </c>
      <c r="I514" s="215">
        <v>1</v>
      </c>
      <c r="J514" s="215">
        <v>1</v>
      </c>
      <c r="K514" s="215">
        <v>1</v>
      </c>
      <c r="L514" s="215">
        <v>1</v>
      </c>
      <c r="M514" s="215">
        <v>1</v>
      </c>
    </row>
    <row r="515" spans="1:13" x14ac:dyDescent="0.3">
      <c r="A515">
        <v>522535</v>
      </c>
      <c r="B515" s="211" t="s">
        <v>2262</v>
      </c>
      <c r="C515" s="215">
        <v>1</v>
      </c>
      <c r="D515" s="215">
        <v>1</v>
      </c>
      <c r="E515" s="215">
        <v>1</v>
      </c>
      <c r="F515" s="215">
        <v>1</v>
      </c>
      <c r="G515" s="215">
        <v>1</v>
      </c>
      <c r="H515" s="215">
        <v>1</v>
      </c>
      <c r="I515" s="215">
        <v>1</v>
      </c>
      <c r="J515" s="215">
        <v>1</v>
      </c>
      <c r="K515" s="215">
        <v>1</v>
      </c>
      <c r="L515" s="215">
        <v>1</v>
      </c>
      <c r="M515" s="215">
        <v>1</v>
      </c>
    </row>
    <row r="516" spans="1:13" x14ac:dyDescent="0.3">
      <c r="A516">
        <v>522536</v>
      </c>
      <c r="B516" s="211" t="s">
        <v>2262</v>
      </c>
      <c r="C516" s="215">
        <v>1</v>
      </c>
      <c r="D516" s="215">
        <v>1</v>
      </c>
      <c r="E516" s="215">
        <v>1</v>
      </c>
      <c r="F516" s="215">
        <v>1</v>
      </c>
      <c r="G516" s="215">
        <v>1</v>
      </c>
      <c r="H516" s="215">
        <v>1</v>
      </c>
      <c r="I516" s="215">
        <v>1</v>
      </c>
      <c r="J516" s="215">
        <v>1</v>
      </c>
      <c r="K516" s="215">
        <v>1</v>
      </c>
      <c r="L516" s="215">
        <v>1</v>
      </c>
      <c r="M516" s="215">
        <v>1</v>
      </c>
    </row>
    <row r="517" spans="1:13" x14ac:dyDescent="0.3">
      <c r="A517">
        <v>522538</v>
      </c>
      <c r="B517" s="211" t="s">
        <v>2262</v>
      </c>
      <c r="C517" s="215">
        <v>1</v>
      </c>
      <c r="D517" s="215">
        <v>1</v>
      </c>
      <c r="E517" s="215">
        <v>1</v>
      </c>
      <c r="F517" s="215">
        <v>1</v>
      </c>
      <c r="G517" s="215">
        <v>1</v>
      </c>
      <c r="H517" s="215">
        <v>1</v>
      </c>
      <c r="I517" s="215">
        <v>1</v>
      </c>
      <c r="J517" s="215">
        <v>1</v>
      </c>
      <c r="K517" s="215">
        <v>1</v>
      </c>
      <c r="L517" s="215">
        <v>1</v>
      </c>
      <c r="M517" s="215">
        <v>1</v>
      </c>
    </row>
    <row r="518" spans="1:13" x14ac:dyDescent="0.3">
      <c r="A518">
        <v>522543</v>
      </c>
      <c r="B518" s="211" t="s">
        <v>2262</v>
      </c>
      <c r="C518" s="215">
        <v>1</v>
      </c>
      <c r="D518" s="215">
        <v>1</v>
      </c>
      <c r="E518" s="215">
        <v>1</v>
      </c>
      <c r="F518" s="215">
        <v>1</v>
      </c>
      <c r="G518" s="215">
        <v>1</v>
      </c>
      <c r="H518" s="215">
        <v>1</v>
      </c>
      <c r="I518" s="215">
        <v>1</v>
      </c>
      <c r="J518" s="215">
        <v>1</v>
      </c>
      <c r="K518" s="215">
        <v>1</v>
      </c>
      <c r="L518" s="215">
        <v>1</v>
      </c>
      <c r="M518" s="215">
        <v>1</v>
      </c>
    </row>
    <row r="519" spans="1:13" x14ac:dyDescent="0.3">
      <c r="A519">
        <v>522562</v>
      </c>
      <c r="B519" s="211" t="s">
        <v>2262</v>
      </c>
      <c r="C519" s="215">
        <v>1</v>
      </c>
      <c r="D519" s="215">
        <v>1</v>
      </c>
      <c r="E519" s="215">
        <v>1</v>
      </c>
      <c r="F519" s="215">
        <v>1</v>
      </c>
      <c r="G519" s="215">
        <v>1</v>
      </c>
      <c r="H519" s="215">
        <v>1</v>
      </c>
      <c r="I519" s="215">
        <v>1</v>
      </c>
      <c r="J519" s="215">
        <v>1</v>
      </c>
      <c r="K519" s="215">
        <v>1</v>
      </c>
      <c r="L519" s="215">
        <v>1</v>
      </c>
      <c r="M519" s="215">
        <v>1</v>
      </c>
    </row>
    <row r="520" spans="1:13" x14ac:dyDescent="0.3">
      <c r="A520">
        <v>522567</v>
      </c>
      <c r="B520" s="211" t="s">
        <v>2262</v>
      </c>
      <c r="C520" s="215">
        <v>1</v>
      </c>
      <c r="D520" s="215">
        <v>1</v>
      </c>
      <c r="E520" s="215">
        <v>1</v>
      </c>
      <c r="F520" s="215">
        <v>1</v>
      </c>
      <c r="G520" s="215">
        <v>1</v>
      </c>
      <c r="H520" s="215">
        <v>1</v>
      </c>
      <c r="I520" s="215">
        <v>1</v>
      </c>
      <c r="J520" s="215">
        <v>1</v>
      </c>
      <c r="K520" s="215">
        <v>1</v>
      </c>
      <c r="L520" s="215">
        <v>1</v>
      </c>
      <c r="M520" s="215">
        <v>1</v>
      </c>
    </row>
    <row r="521" spans="1:13" x14ac:dyDescent="0.3">
      <c r="A521">
        <v>522572</v>
      </c>
      <c r="B521" s="211" t="s">
        <v>2262</v>
      </c>
      <c r="C521" s="215">
        <v>1</v>
      </c>
      <c r="D521" s="215">
        <v>1</v>
      </c>
      <c r="E521" s="215">
        <v>1</v>
      </c>
      <c r="F521" s="215">
        <v>1</v>
      </c>
      <c r="G521" s="215">
        <v>1</v>
      </c>
      <c r="H521" s="215">
        <v>1</v>
      </c>
      <c r="I521" s="215">
        <v>1</v>
      </c>
      <c r="J521" s="215">
        <v>1</v>
      </c>
      <c r="K521" s="215">
        <v>1</v>
      </c>
      <c r="L521" s="215">
        <v>1</v>
      </c>
      <c r="M521" s="215">
        <v>1</v>
      </c>
    </row>
    <row r="522" spans="1:13" x14ac:dyDescent="0.3">
      <c r="A522">
        <v>522584</v>
      </c>
      <c r="B522" s="211" t="s">
        <v>2262</v>
      </c>
      <c r="C522" s="215">
        <v>1</v>
      </c>
      <c r="D522" s="215">
        <v>1</v>
      </c>
      <c r="E522" s="215">
        <v>1</v>
      </c>
      <c r="F522" s="215">
        <v>1</v>
      </c>
      <c r="G522" s="215">
        <v>1</v>
      </c>
      <c r="H522" s="215">
        <v>1</v>
      </c>
      <c r="I522" s="215">
        <v>1</v>
      </c>
      <c r="J522" s="215">
        <v>1</v>
      </c>
      <c r="K522" s="215">
        <v>1</v>
      </c>
      <c r="L522" s="215">
        <v>1</v>
      </c>
      <c r="M522" s="215">
        <v>1</v>
      </c>
    </row>
    <row r="523" spans="1:13" x14ac:dyDescent="0.3">
      <c r="A523">
        <v>522604</v>
      </c>
      <c r="B523" s="211" t="s">
        <v>2262</v>
      </c>
      <c r="C523" s="215">
        <v>1</v>
      </c>
      <c r="D523" s="215">
        <v>1</v>
      </c>
      <c r="E523" s="215">
        <v>1</v>
      </c>
      <c r="F523" s="215">
        <v>1</v>
      </c>
      <c r="G523" s="215">
        <v>1</v>
      </c>
      <c r="H523" s="215">
        <v>1</v>
      </c>
      <c r="I523" s="215">
        <v>1</v>
      </c>
      <c r="J523" s="215">
        <v>1</v>
      </c>
      <c r="K523" s="215">
        <v>1</v>
      </c>
      <c r="L523" s="215">
        <v>1</v>
      </c>
      <c r="M523" s="215">
        <v>1</v>
      </c>
    </row>
    <row r="524" spans="1:13" x14ac:dyDescent="0.3">
      <c r="A524">
        <v>522606</v>
      </c>
      <c r="B524" s="211" t="s">
        <v>2262</v>
      </c>
      <c r="C524" s="215">
        <v>1</v>
      </c>
      <c r="D524" s="215">
        <v>1</v>
      </c>
      <c r="E524" s="215">
        <v>1</v>
      </c>
      <c r="F524" s="215">
        <v>1</v>
      </c>
      <c r="G524" s="215">
        <v>1</v>
      </c>
      <c r="H524" s="215">
        <v>1</v>
      </c>
      <c r="I524" s="215">
        <v>1</v>
      </c>
      <c r="J524" s="215">
        <v>1</v>
      </c>
      <c r="K524" s="215">
        <v>1</v>
      </c>
      <c r="L524" s="215">
        <v>1</v>
      </c>
      <c r="M524" s="215">
        <v>1</v>
      </c>
    </row>
    <row r="525" spans="1:13" x14ac:dyDescent="0.3">
      <c r="A525">
        <v>522635</v>
      </c>
      <c r="B525" s="211" t="s">
        <v>2262</v>
      </c>
      <c r="C525" s="215">
        <v>1</v>
      </c>
      <c r="D525" s="215">
        <v>1</v>
      </c>
      <c r="E525" s="215">
        <v>1</v>
      </c>
      <c r="F525" s="215">
        <v>1</v>
      </c>
      <c r="G525" s="215">
        <v>1</v>
      </c>
      <c r="H525" s="215">
        <v>1</v>
      </c>
      <c r="I525" s="215">
        <v>1</v>
      </c>
      <c r="J525" s="215">
        <v>1</v>
      </c>
      <c r="K525" s="215">
        <v>1</v>
      </c>
      <c r="L525" s="215">
        <v>1</v>
      </c>
      <c r="M525" s="215">
        <v>1</v>
      </c>
    </row>
    <row r="526" spans="1:13" x14ac:dyDescent="0.3">
      <c r="A526">
        <v>522649</v>
      </c>
      <c r="B526" s="211" t="s">
        <v>2262</v>
      </c>
      <c r="C526" s="215">
        <v>1</v>
      </c>
      <c r="D526" s="215">
        <v>1</v>
      </c>
      <c r="E526" s="215">
        <v>1</v>
      </c>
      <c r="F526" s="215">
        <v>1</v>
      </c>
      <c r="G526" s="215">
        <v>1</v>
      </c>
      <c r="H526" s="215">
        <v>1</v>
      </c>
      <c r="I526" s="215">
        <v>1</v>
      </c>
      <c r="J526" s="215">
        <v>1</v>
      </c>
      <c r="K526" s="215">
        <v>1</v>
      </c>
      <c r="L526" s="215">
        <v>1</v>
      </c>
      <c r="M526" s="215">
        <v>1</v>
      </c>
    </row>
    <row r="527" spans="1:13" x14ac:dyDescent="0.3">
      <c r="A527">
        <v>522650</v>
      </c>
      <c r="B527" s="211" t="s">
        <v>2262</v>
      </c>
      <c r="C527" s="215">
        <v>1</v>
      </c>
      <c r="D527" s="215">
        <v>1</v>
      </c>
      <c r="E527" s="215">
        <v>1</v>
      </c>
      <c r="F527" s="215">
        <v>1</v>
      </c>
      <c r="G527" s="215">
        <v>1</v>
      </c>
      <c r="H527" s="215">
        <v>1</v>
      </c>
      <c r="I527" s="215">
        <v>1</v>
      </c>
      <c r="J527" s="215">
        <v>1</v>
      </c>
      <c r="K527" s="215">
        <v>1</v>
      </c>
      <c r="L527" s="215">
        <v>1</v>
      </c>
      <c r="M527" s="215">
        <v>1</v>
      </c>
    </row>
    <row r="528" spans="1:13" x14ac:dyDescent="0.3">
      <c r="A528">
        <v>522651</v>
      </c>
      <c r="B528" s="211" t="s">
        <v>2262</v>
      </c>
      <c r="C528" s="215">
        <v>1</v>
      </c>
      <c r="D528" s="215">
        <v>1</v>
      </c>
      <c r="E528" s="215">
        <v>1</v>
      </c>
      <c r="F528" s="215">
        <v>1</v>
      </c>
      <c r="G528" s="215">
        <v>1</v>
      </c>
      <c r="H528" s="215">
        <v>1</v>
      </c>
      <c r="I528" s="215">
        <v>1</v>
      </c>
      <c r="J528" s="215">
        <v>1</v>
      </c>
      <c r="K528" s="215">
        <v>1</v>
      </c>
      <c r="L528" s="215">
        <v>1</v>
      </c>
      <c r="M528" s="215">
        <v>1</v>
      </c>
    </row>
    <row r="529" spans="1:13" x14ac:dyDescent="0.3">
      <c r="A529">
        <v>522658</v>
      </c>
      <c r="B529" s="211" t="s">
        <v>2262</v>
      </c>
      <c r="C529" s="215">
        <v>1</v>
      </c>
      <c r="D529" s="215">
        <v>1</v>
      </c>
      <c r="E529" s="215">
        <v>1</v>
      </c>
      <c r="F529" s="215">
        <v>1</v>
      </c>
      <c r="G529" s="215">
        <v>1</v>
      </c>
      <c r="H529" s="215">
        <v>1</v>
      </c>
      <c r="I529" s="215">
        <v>1</v>
      </c>
      <c r="J529" s="215">
        <v>1</v>
      </c>
      <c r="K529" s="215">
        <v>1</v>
      </c>
      <c r="L529" s="215">
        <v>1</v>
      </c>
      <c r="M529" s="215">
        <v>1</v>
      </c>
    </row>
    <row r="530" spans="1:13" x14ac:dyDescent="0.3">
      <c r="A530">
        <v>522663</v>
      </c>
      <c r="B530" s="211" t="s">
        <v>2262</v>
      </c>
      <c r="C530" s="215">
        <v>1</v>
      </c>
      <c r="D530" s="215">
        <v>1</v>
      </c>
      <c r="E530" s="215">
        <v>1</v>
      </c>
      <c r="F530" s="215">
        <v>1</v>
      </c>
      <c r="G530" s="215">
        <v>1</v>
      </c>
      <c r="H530" s="215">
        <v>1</v>
      </c>
      <c r="I530" s="215">
        <v>1</v>
      </c>
      <c r="J530" s="215">
        <v>1</v>
      </c>
      <c r="K530" s="215">
        <v>1</v>
      </c>
      <c r="L530" s="215">
        <v>1</v>
      </c>
      <c r="M530" s="215">
        <v>1</v>
      </c>
    </row>
    <row r="531" spans="1:13" x14ac:dyDescent="0.3">
      <c r="A531">
        <v>522664</v>
      </c>
      <c r="B531" s="211" t="s">
        <v>2262</v>
      </c>
      <c r="C531" s="215">
        <v>1</v>
      </c>
      <c r="D531" s="215">
        <v>1</v>
      </c>
      <c r="E531" s="215">
        <v>1</v>
      </c>
      <c r="F531" s="215">
        <v>1</v>
      </c>
      <c r="G531" s="215">
        <v>1</v>
      </c>
      <c r="H531" s="215">
        <v>1</v>
      </c>
      <c r="I531" s="215">
        <v>1</v>
      </c>
      <c r="J531" s="215">
        <v>1</v>
      </c>
      <c r="K531" s="215">
        <v>1</v>
      </c>
      <c r="L531" s="215">
        <v>1</v>
      </c>
      <c r="M531" s="215">
        <v>1</v>
      </c>
    </row>
    <row r="532" spans="1:13" x14ac:dyDescent="0.3">
      <c r="A532">
        <v>522668</v>
      </c>
      <c r="B532" s="211" t="s">
        <v>2262</v>
      </c>
      <c r="C532" s="215">
        <v>1</v>
      </c>
      <c r="D532" s="215">
        <v>1</v>
      </c>
      <c r="E532" s="215">
        <v>1</v>
      </c>
      <c r="F532" s="215">
        <v>1</v>
      </c>
      <c r="G532" s="215">
        <v>1</v>
      </c>
      <c r="H532" s="215">
        <v>1</v>
      </c>
      <c r="I532" s="215">
        <v>1</v>
      </c>
      <c r="J532" s="215">
        <v>1</v>
      </c>
      <c r="K532" s="215">
        <v>1</v>
      </c>
      <c r="L532" s="215">
        <v>1</v>
      </c>
      <c r="M532" s="215">
        <v>1</v>
      </c>
    </row>
    <row r="533" spans="1:13" x14ac:dyDescent="0.3">
      <c r="A533">
        <v>522678</v>
      </c>
      <c r="B533" s="211" t="s">
        <v>2262</v>
      </c>
      <c r="C533" s="215">
        <v>1</v>
      </c>
      <c r="D533" s="215">
        <v>1</v>
      </c>
      <c r="E533" s="215">
        <v>1</v>
      </c>
      <c r="F533" s="215">
        <v>1</v>
      </c>
      <c r="G533" s="215">
        <v>1</v>
      </c>
      <c r="H533" s="215">
        <v>1</v>
      </c>
      <c r="I533" s="215">
        <v>1</v>
      </c>
      <c r="J533" s="215">
        <v>1</v>
      </c>
      <c r="K533" s="215">
        <v>1</v>
      </c>
      <c r="L533" s="215">
        <v>1</v>
      </c>
      <c r="M533" s="215">
        <v>1</v>
      </c>
    </row>
    <row r="534" spans="1:13" x14ac:dyDescent="0.3">
      <c r="A534">
        <v>522680</v>
      </c>
      <c r="B534" s="211" t="s">
        <v>2262</v>
      </c>
      <c r="C534" s="215">
        <v>1</v>
      </c>
      <c r="D534" s="215">
        <v>1</v>
      </c>
      <c r="E534" s="215">
        <v>1</v>
      </c>
      <c r="F534" s="215">
        <v>1</v>
      </c>
      <c r="G534" s="215">
        <v>1</v>
      </c>
      <c r="H534" s="215">
        <v>1</v>
      </c>
      <c r="I534" s="215">
        <v>1</v>
      </c>
      <c r="J534" s="215">
        <v>1</v>
      </c>
      <c r="K534" s="215">
        <v>1</v>
      </c>
      <c r="L534" s="215">
        <v>1</v>
      </c>
      <c r="M534" s="215">
        <v>1</v>
      </c>
    </row>
    <row r="535" spans="1:13" x14ac:dyDescent="0.3">
      <c r="A535">
        <v>522691</v>
      </c>
      <c r="B535" s="211" t="s">
        <v>2262</v>
      </c>
      <c r="C535" s="215">
        <v>1</v>
      </c>
      <c r="D535" s="215">
        <v>1</v>
      </c>
      <c r="E535" s="215">
        <v>1</v>
      </c>
      <c r="F535" s="215">
        <v>1</v>
      </c>
      <c r="G535" s="215">
        <v>1</v>
      </c>
      <c r="H535" s="215">
        <v>1</v>
      </c>
      <c r="I535" s="215">
        <v>1</v>
      </c>
      <c r="J535" s="215">
        <v>1</v>
      </c>
      <c r="K535" s="215">
        <v>1</v>
      </c>
      <c r="L535" s="215">
        <v>1</v>
      </c>
      <c r="M535" s="215">
        <v>1</v>
      </c>
    </row>
    <row r="536" spans="1:13" x14ac:dyDescent="0.3">
      <c r="A536">
        <v>522692</v>
      </c>
      <c r="B536" s="211" t="s">
        <v>2262</v>
      </c>
      <c r="C536" s="215">
        <v>1</v>
      </c>
      <c r="D536" s="215">
        <v>1</v>
      </c>
      <c r="E536" s="215">
        <v>1</v>
      </c>
      <c r="F536" s="215">
        <v>1</v>
      </c>
      <c r="G536" s="215">
        <v>1</v>
      </c>
      <c r="H536" s="215">
        <v>1</v>
      </c>
      <c r="I536" s="215">
        <v>1</v>
      </c>
      <c r="J536" s="215">
        <v>1</v>
      </c>
      <c r="K536" s="215">
        <v>1</v>
      </c>
      <c r="L536" s="215">
        <v>1</v>
      </c>
      <c r="M536" s="215">
        <v>1</v>
      </c>
    </row>
    <row r="537" spans="1:13" x14ac:dyDescent="0.3">
      <c r="A537">
        <v>522693</v>
      </c>
      <c r="B537" s="211" t="s">
        <v>2262</v>
      </c>
      <c r="C537" s="215">
        <v>1</v>
      </c>
      <c r="D537" s="215">
        <v>1</v>
      </c>
      <c r="E537" s="215">
        <v>1</v>
      </c>
      <c r="F537" s="215">
        <v>1</v>
      </c>
      <c r="G537" s="215">
        <v>1</v>
      </c>
      <c r="H537" s="215">
        <v>1</v>
      </c>
      <c r="I537" s="215">
        <v>1</v>
      </c>
      <c r="J537" s="215">
        <v>1</v>
      </c>
      <c r="K537" s="215">
        <v>1</v>
      </c>
      <c r="L537" s="215">
        <v>1</v>
      </c>
      <c r="M537" s="215">
        <v>1</v>
      </c>
    </row>
    <row r="538" spans="1:13" x14ac:dyDescent="0.3">
      <c r="A538">
        <v>522694</v>
      </c>
      <c r="B538" s="211" t="s">
        <v>2262</v>
      </c>
      <c r="C538" s="215">
        <v>1</v>
      </c>
      <c r="D538" s="215">
        <v>1</v>
      </c>
      <c r="E538" s="215">
        <v>1</v>
      </c>
      <c r="F538" s="215">
        <v>1</v>
      </c>
      <c r="G538" s="215">
        <v>1</v>
      </c>
      <c r="H538" s="215">
        <v>1</v>
      </c>
      <c r="I538" s="215">
        <v>1</v>
      </c>
      <c r="J538" s="215">
        <v>1</v>
      </c>
      <c r="K538" s="215">
        <v>1</v>
      </c>
      <c r="L538" s="215">
        <v>1</v>
      </c>
      <c r="M538" s="215">
        <v>1</v>
      </c>
    </row>
    <row r="539" spans="1:13" x14ac:dyDescent="0.3">
      <c r="A539">
        <v>522696</v>
      </c>
      <c r="B539" s="211" t="s">
        <v>2262</v>
      </c>
      <c r="C539" s="215">
        <v>1</v>
      </c>
      <c r="D539" s="215">
        <v>1</v>
      </c>
      <c r="E539" s="215">
        <v>1</v>
      </c>
      <c r="F539" s="215">
        <v>1</v>
      </c>
      <c r="G539" s="215">
        <v>1</v>
      </c>
      <c r="H539" s="215">
        <v>1</v>
      </c>
      <c r="I539" s="215">
        <v>1</v>
      </c>
      <c r="J539" s="215">
        <v>1</v>
      </c>
      <c r="K539" s="215">
        <v>1</v>
      </c>
      <c r="L539" s="215">
        <v>1</v>
      </c>
      <c r="M539" s="215">
        <v>1</v>
      </c>
    </row>
    <row r="540" spans="1:13" x14ac:dyDescent="0.3">
      <c r="A540">
        <v>522725</v>
      </c>
      <c r="B540" s="211" t="s">
        <v>2262</v>
      </c>
      <c r="C540" s="215">
        <v>1</v>
      </c>
      <c r="D540" s="215">
        <v>1</v>
      </c>
      <c r="E540" s="215">
        <v>1</v>
      </c>
      <c r="F540" s="215">
        <v>1</v>
      </c>
      <c r="G540" s="215">
        <v>1</v>
      </c>
      <c r="H540" s="215">
        <v>1</v>
      </c>
      <c r="I540" s="215">
        <v>1</v>
      </c>
      <c r="J540" s="215">
        <v>1</v>
      </c>
      <c r="K540" s="215">
        <v>1</v>
      </c>
      <c r="L540" s="215">
        <v>1</v>
      </c>
      <c r="M540" s="215">
        <v>1</v>
      </c>
    </row>
    <row r="541" spans="1:13" x14ac:dyDescent="0.3">
      <c r="A541">
        <v>522727</v>
      </c>
      <c r="B541" s="211" t="s">
        <v>2262</v>
      </c>
      <c r="C541" s="215">
        <v>1</v>
      </c>
      <c r="D541" s="215">
        <v>1</v>
      </c>
      <c r="E541" s="215">
        <v>1</v>
      </c>
      <c r="F541" s="215">
        <v>1</v>
      </c>
      <c r="G541" s="215">
        <v>1</v>
      </c>
      <c r="H541" s="215">
        <v>1</v>
      </c>
      <c r="I541" s="215">
        <v>1</v>
      </c>
      <c r="J541" s="215">
        <v>1</v>
      </c>
      <c r="K541" s="215">
        <v>1</v>
      </c>
      <c r="L541" s="215">
        <v>1</v>
      </c>
      <c r="M541" s="215">
        <v>1</v>
      </c>
    </row>
    <row r="542" spans="1:13" x14ac:dyDescent="0.3">
      <c r="A542">
        <v>522731</v>
      </c>
      <c r="B542" s="211" t="s">
        <v>2262</v>
      </c>
      <c r="C542" s="215">
        <v>1</v>
      </c>
      <c r="D542" s="215">
        <v>1</v>
      </c>
      <c r="E542" s="215">
        <v>1</v>
      </c>
      <c r="F542" s="215">
        <v>1</v>
      </c>
      <c r="G542" s="215">
        <v>1</v>
      </c>
      <c r="H542" s="215">
        <v>1</v>
      </c>
      <c r="I542" s="215">
        <v>1</v>
      </c>
      <c r="J542" s="215">
        <v>1</v>
      </c>
      <c r="K542" s="215">
        <v>1</v>
      </c>
      <c r="L542" s="215">
        <v>1</v>
      </c>
      <c r="M542" s="215">
        <v>1</v>
      </c>
    </row>
    <row r="543" spans="1:13" x14ac:dyDescent="0.3">
      <c r="A543">
        <v>522742</v>
      </c>
      <c r="B543" s="211" t="s">
        <v>2262</v>
      </c>
      <c r="C543" s="215">
        <v>1</v>
      </c>
      <c r="D543" s="215">
        <v>1</v>
      </c>
      <c r="E543" s="215">
        <v>1</v>
      </c>
      <c r="F543" s="215">
        <v>1</v>
      </c>
      <c r="G543" s="215">
        <v>1</v>
      </c>
      <c r="H543" s="215">
        <v>1</v>
      </c>
      <c r="I543" s="215">
        <v>1</v>
      </c>
      <c r="J543" s="215">
        <v>1</v>
      </c>
      <c r="K543" s="215">
        <v>1</v>
      </c>
      <c r="L543" s="215">
        <v>1</v>
      </c>
      <c r="M543" s="215">
        <v>1</v>
      </c>
    </row>
    <row r="544" spans="1:13" x14ac:dyDescent="0.3">
      <c r="A544">
        <v>522758</v>
      </c>
      <c r="B544" s="211" t="s">
        <v>2262</v>
      </c>
      <c r="C544" s="215">
        <v>1</v>
      </c>
      <c r="D544" s="215">
        <v>1</v>
      </c>
      <c r="E544" s="215">
        <v>1</v>
      </c>
      <c r="F544" s="215">
        <v>1</v>
      </c>
      <c r="G544" s="215">
        <v>1</v>
      </c>
      <c r="H544" s="215">
        <v>1</v>
      </c>
      <c r="I544" s="215">
        <v>1</v>
      </c>
      <c r="J544" s="215">
        <v>1</v>
      </c>
      <c r="K544" s="215">
        <v>1</v>
      </c>
      <c r="L544" s="215">
        <v>1</v>
      </c>
      <c r="M544" s="215">
        <v>1</v>
      </c>
    </row>
    <row r="545" spans="1:13" x14ac:dyDescent="0.3">
      <c r="A545">
        <v>522760</v>
      </c>
      <c r="B545" s="211" t="s">
        <v>2262</v>
      </c>
      <c r="C545" s="215">
        <v>1</v>
      </c>
      <c r="D545" s="215">
        <v>1</v>
      </c>
      <c r="E545" s="215">
        <v>1</v>
      </c>
      <c r="F545" s="215">
        <v>1</v>
      </c>
      <c r="G545" s="215">
        <v>1</v>
      </c>
      <c r="H545" s="215">
        <v>1</v>
      </c>
      <c r="I545" s="215">
        <v>1</v>
      </c>
      <c r="J545" s="215">
        <v>1</v>
      </c>
      <c r="K545" s="215">
        <v>1</v>
      </c>
      <c r="L545" s="215">
        <v>1</v>
      </c>
      <c r="M545" s="215">
        <v>1</v>
      </c>
    </row>
    <row r="546" spans="1:13" x14ac:dyDescent="0.3">
      <c r="A546">
        <v>522767</v>
      </c>
      <c r="B546" s="211" t="s">
        <v>2262</v>
      </c>
      <c r="C546" s="215">
        <v>1</v>
      </c>
      <c r="D546" s="215">
        <v>1</v>
      </c>
      <c r="E546" s="215">
        <v>1</v>
      </c>
      <c r="F546" s="215">
        <v>1</v>
      </c>
      <c r="G546" s="215">
        <v>1</v>
      </c>
      <c r="H546" s="215">
        <v>1</v>
      </c>
      <c r="I546" s="215">
        <v>1</v>
      </c>
      <c r="J546" s="215">
        <v>1</v>
      </c>
      <c r="K546" s="215">
        <v>1</v>
      </c>
      <c r="L546" s="215">
        <v>1</v>
      </c>
      <c r="M546" s="215">
        <v>1</v>
      </c>
    </row>
    <row r="547" spans="1:13" x14ac:dyDescent="0.3">
      <c r="A547">
        <v>522777</v>
      </c>
      <c r="B547" s="211" t="s">
        <v>2262</v>
      </c>
      <c r="C547" s="215">
        <v>1</v>
      </c>
      <c r="D547" s="215">
        <v>1</v>
      </c>
      <c r="E547" s="215">
        <v>1</v>
      </c>
      <c r="F547" s="215">
        <v>1</v>
      </c>
      <c r="G547" s="215">
        <v>1</v>
      </c>
      <c r="H547" s="215">
        <v>1</v>
      </c>
      <c r="I547" s="215">
        <v>1</v>
      </c>
      <c r="J547" s="215">
        <v>1</v>
      </c>
      <c r="K547" s="215">
        <v>1</v>
      </c>
      <c r="L547" s="215">
        <v>1</v>
      </c>
      <c r="M547" s="215">
        <v>1</v>
      </c>
    </row>
    <row r="548" spans="1:13" x14ac:dyDescent="0.3">
      <c r="A548">
        <v>522782</v>
      </c>
      <c r="B548" s="211" t="s">
        <v>2262</v>
      </c>
      <c r="C548" s="215">
        <v>1</v>
      </c>
      <c r="D548" s="215">
        <v>1</v>
      </c>
      <c r="E548" s="215">
        <v>1</v>
      </c>
      <c r="F548" s="215">
        <v>1</v>
      </c>
      <c r="G548" s="215">
        <v>1</v>
      </c>
      <c r="H548" s="215">
        <v>1</v>
      </c>
      <c r="I548" s="215">
        <v>1</v>
      </c>
      <c r="J548" s="215">
        <v>1</v>
      </c>
      <c r="K548" s="215">
        <v>1</v>
      </c>
      <c r="L548" s="215">
        <v>1</v>
      </c>
      <c r="M548" s="215">
        <v>1</v>
      </c>
    </row>
    <row r="549" spans="1:13" x14ac:dyDescent="0.3">
      <c r="A549">
        <v>522790</v>
      </c>
      <c r="B549" s="211" t="s">
        <v>2262</v>
      </c>
      <c r="C549" s="215">
        <v>1</v>
      </c>
      <c r="D549" s="215">
        <v>1</v>
      </c>
      <c r="E549" s="215">
        <v>1</v>
      </c>
      <c r="F549" s="215">
        <v>1</v>
      </c>
      <c r="G549" s="215">
        <v>1</v>
      </c>
      <c r="H549" s="215">
        <v>1</v>
      </c>
      <c r="I549" s="215">
        <v>1</v>
      </c>
      <c r="J549" s="215">
        <v>1</v>
      </c>
      <c r="K549" s="215">
        <v>1</v>
      </c>
      <c r="L549" s="215">
        <v>1</v>
      </c>
      <c r="M549" s="215">
        <v>1</v>
      </c>
    </row>
    <row r="550" spans="1:13" x14ac:dyDescent="0.3">
      <c r="A550">
        <v>522795</v>
      </c>
      <c r="B550" s="211" t="s">
        <v>2262</v>
      </c>
      <c r="C550" s="215">
        <v>1</v>
      </c>
      <c r="D550" s="215">
        <v>1</v>
      </c>
      <c r="E550" s="215">
        <v>1</v>
      </c>
      <c r="F550" s="215">
        <v>1</v>
      </c>
      <c r="G550" s="215">
        <v>1</v>
      </c>
      <c r="H550" s="215">
        <v>1</v>
      </c>
      <c r="I550" s="215">
        <v>1</v>
      </c>
      <c r="J550" s="215">
        <v>1</v>
      </c>
      <c r="K550" s="215">
        <v>1</v>
      </c>
      <c r="L550" s="215">
        <v>1</v>
      </c>
      <c r="M550" s="215">
        <v>1</v>
      </c>
    </row>
    <row r="551" spans="1:13" x14ac:dyDescent="0.3">
      <c r="A551">
        <v>522796</v>
      </c>
      <c r="B551" s="211" t="s">
        <v>2262</v>
      </c>
      <c r="C551" s="215">
        <v>1</v>
      </c>
      <c r="D551" s="215">
        <v>1</v>
      </c>
      <c r="E551" s="215">
        <v>1</v>
      </c>
      <c r="F551" s="215">
        <v>1</v>
      </c>
      <c r="G551" s="215">
        <v>1</v>
      </c>
      <c r="H551" s="215">
        <v>1</v>
      </c>
      <c r="I551" s="215">
        <v>1</v>
      </c>
      <c r="J551" s="215">
        <v>1</v>
      </c>
      <c r="K551" s="215">
        <v>1</v>
      </c>
      <c r="L551" s="215">
        <v>1</v>
      </c>
      <c r="M551" s="215">
        <v>1</v>
      </c>
    </row>
    <row r="552" spans="1:13" x14ac:dyDescent="0.3">
      <c r="A552">
        <v>522799</v>
      </c>
      <c r="B552" s="211" t="s">
        <v>2262</v>
      </c>
      <c r="C552" s="215">
        <v>1</v>
      </c>
      <c r="D552" s="215">
        <v>1</v>
      </c>
      <c r="E552" s="215">
        <v>1</v>
      </c>
      <c r="F552" s="215">
        <v>1</v>
      </c>
      <c r="G552" s="215">
        <v>1</v>
      </c>
      <c r="H552" s="215">
        <v>1</v>
      </c>
      <c r="I552" s="215">
        <v>1</v>
      </c>
      <c r="J552" s="215">
        <v>1</v>
      </c>
      <c r="K552" s="215">
        <v>1</v>
      </c>
      <c r="L552" s="215">
        <v>1</v>
      </c>
      <c r="M552" s="215">
        <v>1</v>
      </c>
    </row>
    <row r="553" spans="1:13" x14ac:dyDescent="0.3">
      <c r="A553">
        <v>522815</v>
      </c>
      <c r="B553" s="211" t="s">
        <v>2262</v>
      </c>
      <c r="C553" s="215">
        <v>1</v>
      </c>
      <c r="D553" s="215">
        <v>1</v>
      </c>
      <c r="E553" s="215">
        <v>1</v>
      </c>
      <c r="F553" s="215">
        <v>1</v>
      </c>
      <c r="G553" s="215">
        <v>1</v>
      </c>
      <c r="H553" s="215">
        <v>1</v>
      </c>
      <c r="I553" s="215">
        <v>1</v>
      </c>
      <c r="J553" s="215">
        <v>1</v>
      </c>
      <c r="K553" s="215">
        <v>1</v>
      </c>
      <c r="L553" s="215">
        <v>1</v>
      </c>
      <c r="M553" s="215">
        <v>1</v>
      </c>
    </row>
    <row r="554" spans="1:13" x14ac:dyDescent="0.3">
      <c r="A554">
        <v>522819</v>
      </c>
      <c r="B554" s="211" t="s">
        <v>2262</v>
      </c>
      <c r="C554" s="215">
        <v>1</v>
      </c>
      <c r="D554" s="215">
        <v>1</v>
      </c>
      <c r="E554" s="215">
        <v>1</v>
      </c>
      <c r="F554" s="215">
        <v>1</v>
      </c>
      <c r="G554" s="215">
        <v>1</v>
      </c>
      <c r="H554" s="215">
        <v>1</v>
      </c>
      <c r="I554" s="215">
        <v>1</v>
      </c>
      <c r="J554" s="215">
        <v>1</v>
      </c>
      <c r="K554" s="215">
        <v>1</v>
      </c>
      <c r="L554" s="215">
        <v>1</v>
      </c>
      <c r="M554" s="215">
        <v>1</v>
      </c>
    </row>
    <row r="555" spans="1:13" x14ac:dyDescent="0.3">
      <c r="A555">
        <v>522825</v>
      </c>
      <c r="B555" s="211" t="s">
        <v>2262</v>
      </c>
      <c r="C555" s="215">
        <v>1</v>
      </c>
      <c r="D555" s="215">
        <v>1</v>
      </c>
      <c r="E555" s="215">
        <v>1</v>
      </c>
      <c r="F555" s="215">
        <v>1</v>
      </c>
      <c r="G555" s="215">
        <v>1</v>
      </c>
      <c r="H555" s="215">
        <v>1</v>
      </c>
      <c r="I555" s="215">
        <v>1</v>
      </c>
      <c r="J555" s="215">
        <v>1</v>
      </c>
      <c r="K555" s="215">
        <v>1</v>
      </c>
      <c r="L555" s="215">
        <v>1</v>
      </c>
      <c r="M555" s="215">
        <v>1</v>
      </c>
    </row>
    <row r="556" spans="1:13" x14ac:dyDescent="0.3">
      <c r="A556">
        <v>522827</v>
      </c>
      <c r="B556" s="211" t="s">
        <v>2262</v>
      </c>
      <c r="C556" s="215">
        <v>1</v>
      </c>
      <c r="D556" s="215">
        <v>1</v>
      </c>
      <c r="E556" s="215">
        <v>1</v>
      </c>
      <c r="F556" s="215">
        <v>1</v>
      </c>
      <c r="G556" s="215">
        <v>1</v>
      </c>
      <c r="H556" s="215">
        <v>1</v>
      </c>
      <c r="I556" s="215">
        <v>1</v>
      </c>
      <c r="J556" s="215">
        <v>1</v>
      </c>
      <c r="K556" s="215">
        <v>1</v>
      </c>
      <c r="L556" s="215">
        <v>1</v>
      </c>
      <c r="M556" s="215">
        <v>1</v>
      </c>
    </row>
    <row r="557" spans="1:13" x14ac:dyDescent="0.3">
      <c r="A557">
        <v>522832</v>
      </c>
      <c r="B557" s="211" t="s">
        <v>2262</v>
      </c>
      <c r="C557" s="215">
        <v>1</v>
      </c>
      <c r="D557" s="215">
        <v>1</v>
      </c>
      <c r="E557" s="215">
        <v>1</v>
      </c>
      <c r="F557" s="215">
        <v>1</v>
      </c>
      <c r="G557" s="215">
        <v>1</v>
      </c>
      <c r="H557" s="215">
        <v>1</v>
      </c>
      <c r="I557" s="215">
        <v>1</v>
      </c>
      <c r="J557" s="215">
        <v>1</v>
      </c>
      <c r="K557" s="215">
        <v>1</v>
      </c>
      <c r="L557" s="215">
        <v>1</v>
      </c>
      <c r="M557" s="215">
        <v>1</v>
      </c>
    </row>
    <row r="558" spans="1:13" x14ac:dyDescent="0.3">
      <c r="A558">
        <v>522834</v>
      </c>
      <c r="B558" s="211" t="s">
        <v>2262</v>
      </c>
      <c r="C558" s="215">
        <v>1</v>
      </c>
      <c r="D558" s="215">
        <v>1</v>
      </c>
      <c r="E558" s="215">
        <v>1</v>
      </c>
      <c r="F558" s="215">
        <v>1</v>
      </c>
      <c r="G558" s="215">
        <v>1</v>
      </c>
      <c r="H558" s="215">
        <v>1</v>
      </c>
      <c r="I558" s="215">
        <v>1</v>
      </c>
      <c r="J558" s="215">
        <v>1</v>
      </c>
      <c r="K558" s="215">
        <v>1</v>
      </c>
      <c r="L558" s="215">
        <v>1</v>
      </c>
      <c r="M558" s="215">
        <v>1</v>
      </c>
    </row>
    <row r="559" spans="1:13" x14ac:dyDescent="0.3">
      <c r="A559">
        <v>522856</v>
      </c>
      <c r="B559" s="211" t="s">
        <v>2262</v>
      </c>
      <c r="C559" s="215">
        <v>1</v>
      </c>
      <c r="D559" s="215">
        <v>1</v>
      </c>
      <c r="E559" s="215">
        <v>1</v>
      </c>
      <c r="F559" s="215">
        <v>1</v>
      </c>
      <c r="G559" s="215">
        <v>1</v>
      </c>
      <c r="H559" s="215">
        <v>1</v>
      </c>
      <c r="I559" s="215">
        <v>1</v>
      </c>
      <c r="J559" s="215">
        <v>1</v>
      </c>
      <c r="K559" s="215">
        <v>1</v>
      </c>
      <c r="L559" s="215">
        <v>1</v>
      </c>
      <c r="M559" s="215">
        <v>1</v>
      </c>
    </row>
    <row r="560" spans="1:13" x14ac:dyDescent="0.3">
      <c r="A560">
        <v>522859</v>
      </c>
      <c r="B560" s="211" t="s">
        <v>2262</v>
      </c>
      <c r="C560" s="215">
        <v>1</v>
      </c>
      <c r="D560" s="215">
        <v>1</v>
      </c>
      <c r="E560" s="215">
        <v>1</v>
      </c>
      <c r="F560" s="215">
        <v>1</v>
      </c>
      <c r="G560" s="215">
        <v>1</v>
      </c>
      <c r="H560" s="215">
        <v>1</v>
      </c>
      <c r="I560" s="215">
        <v>1</v>
      </c>
      <c r="J560" s="215">
        <v>1</v>
      </c>
      <c r="K560" s="215">
        <v>1</v>
      </c>
      <c r="L560" s="215">
        <v>1</v>
      </c>
      <c r="M560" s="215">
        <v>1</v>
      </c>
    </row>
    <row r="561" spans="1:13" x14ac:dyDescent="0.3">
      <c r="A561">
        <v>522866</v>
      </c>
      <c r="B561" s="211" t="s">
        <v>2262</v>
      </c>
      <c r="C561" s="215">
        <v>1</v>
      </c>
      <c r="D561" s="215">
        <v>1</v>
      </c>
      <c r="E561" s="215">
        <v>1</v>
      </c>
      <c r="F561" s="215">
        <v>1</v>
      </c>
      <c r="G561" s="215">
        <v>1</v>
      </c>
      <c r="H561" s="215">
        <v>1</v>
      </c>
      <c r="I561" s="215">
        <v>1</v>
      </c>
      <c r="J561" s="215">
        <v>1</v>
      </c>
      <c r="K561" s="215">
        <v>1</v>
      </c>
      <c r="L561" s="215">
        <v>1</v>
      </c>
      <c r="M561" s="215">
        <v>1</v>
      </c>
    </row>
    <row r="562" spans="1:13" x14ac:dyDescent="0.3">
      <c r="A562">
        <v>522870</v>
      </c>
      <c r="B562" s="211" t="s">
        <v>2262</v>
      </c>
      <c r="C562" s="215">
        <v>1</v>
      </c>
      <c r="D562" s="215">
        <v>1</v>
      </c>
      <c r="E562" s="215">
        <v>1</v>
      </c>
      <c r="F562" s="215">
        <v>1</v>
      </c>
      <c r="G562" s="215">
        <v>1</v>
      </c>
      <c r="H562" s="215">
        <v>1</v>
      </c>
      <c r="I562" s="215">
        <v>1</v>
      </c>
      <c r="J562" s="215">
        <v>1</v>
      </c>
      <c r="K562" s="215">
        <v>1</v>
      </c>
      <c r="L562" s="215">
        <v>1</v>
      </c>
      <c r="M562" s="215">
        <v>1</v>
      </c>
    </row>
    <row r="563" spans="1:13" x14ac:dyDescent="0.3">
      <c r="A563">
        <v>522873</v>
      </c>
      <c r="B563" s="211" t="s">
        <v>2262</v>
      </c>
      <c r="C563" s="215">
        <v>1</v>
      </c>
      <c r="D563" s="215">
        <v>1</v>
      </c>
      <c r="E563" s="215">
        <v>1</v>
      </c>
      <c r="F563" s="215">
        <v>1</v>
      </c>
      <c r="G563" s="215">
        <v>1</v>
      </c>
      <c r="H563" s="215">
        <v>1</v>
      </c>
      <c r="I563" s="215">
        <v>1</v>
      </c>
      <c r="J563" s="215">
        <v>1</v>
      </c>
      <c r="K563" s="215">
        <v>1</v>
      </c>
      <c r="L563" s="215">
        <v>1</v>
      </c>
      <c r="M563" s="215">
        <v>1</v>
      </c>
    </row>
    <row r="564" spans="1:13" x14ac:dyDescent="0.3">
      <c r="A564">
        <v>522893</v>
      </c>
      <c r="B564" s="211" t="s">
        <v>2262</v>
      </c>
      <c r="C564" s="215">
        <v>1</v>
      </c>
      <c r="D564" s="215">
        <v>1</v>
      </c>
      <c r="E564" s="215">
        <v>1</v>
      </c>
      <c r="F564" s="215">
        <v>1</v>
      </c>
      <c r="G564" s="215">
        <v>1</v>
      </c>
      <c r="H564" s="215">
        <v>1</v>
      </c>
      <c r="I564" s="215">
        <v>1</v>
      </c>
      <c r="J564" s="215">
        <v>1</v>
      </c>
      <c r="K564" s="215">
        <v>1</v>
      </c>
      <c r="L564" s="215">
        <v>1</v>
      </c>
      <c r="M564" s="215">
        <v>1</v>
      </c>
    </row>
    <row r="565" spans="1:13" x14ac:dyDescent="0.3">
      <c r="A565">
        <v>522905</v>
      </c>
      <c r="B565" s="211" t="s">
        <v>2262</v>
      </c>
      <c r="C565" s="215">
        <v>1</v>
      </c>
      <c r="D565" s="215">
        <v>1</v>
      </c>
      <c r="E565" s="215">
        <v>1</v>
      </c>
      <c r="F565" s="215">
        <v>1</v>
      </c>
      <c r="G565" s="215">
        <v>1</v>
      </c>
      <c r="H565" s="215">
        <v>1</v>
      </c>
      <c r="I565" s="215">
        <v>1</v>
      </c>
      <c r="J565" s="215">
        <v>1</v>
      </c>
      <c r="K565" s="215">
        <v>1</v>
      </c>
      <c r="L565" s="215">
        <v>1</v>
      </c>
      <c r="M565" s="215">
        <v>1</v>
      </c>
    </row>
    <row r="566" spans="1:13" x14ac:dyDescent="0.3">
      <c r="A566">
        <v>522915</v>
      </c>
      <c r="B566" s="211" t="s">
        <v>2262</v>
      </c>
      <c r="C566" s="215">
        <v>1</v>
      </c>
      <c r="D566" s="215">
        <v>1</v>
      </c>
      <c r="E566" s="215">
        <v>1</v>
      </c>
      <c r="F566" s="215">
        <v>1</v>
      </c>
      <c r="G566" s="215">
        <v>1</v>
      </c>
      <c r="H566" s="215">
        <v>1</v>
      </c>
      <c r="I566" s="215">
        <v>1</v>
      </c>
      <c r="J566" s="215">
        <v>1</v>
      </c>
      <c r="K566" s="215">
        <v>1</v>
      </c>
      <c r="L566" s="215">
        <v>1</v>
      </c>
      <c r="M566" s="215">
        <v>1</v>
      </c>
    </row>
    <row r="567" spans="1:13" x14ac:dyDescent="0.3">
      <c r="A567">
        <v>522917</v>
      </c>
      <c r="B567" s="211" t="s">
        <v>2262</v>
      </c>
      <c r="C567" s="215">
        <v>1</v>
      </c>
      <c r="D567" s="215">
        <v>1</v>
      </c>
      <c r="E567" s="215">
        <v>1</v>
      </c>
      <c r="F567" s="215">
        <v>1</v>
      </c>
      <c r="G567" s="215">
        <v>1</v>
      </c>
      <c r="H567" s="215">
        <v>1</v>
      </c>
      <c r="I567" s="215">
        <v>1</v>
      </c>
      <c r="J567" s="215">
        <v>1</v>
      </c>
      <c r="K567" s="215">
        <v>1</v>
      </c>
      <c r="L567" s="215">
        <v>1</v>
      </c>
      <c r="M567" s="215">
        <v>1</v>
      </c>
    </row>
    <row r="568" spans="1:13" x14ac:dyDescent="0.3">
      <c r="A568">
        <v>522921</v>
      </c>
      <c r="B568" s="211" t="s">
        <v>2262</v>
      </c>
      <c r="C568" s="215">
        <v>1</v>
      </c>
      <c r="D568" s="215">
        <v>1</v>
      </c>
      <c r="E568" s="215">
        <v>1</v>
      </c>
      <c r="F568" s="215">
        <v>1</v>
      </c>
      <c r="G568" s="215">
        <v>1</v>
      </c>
      <c r="H568" s="215">
        <v>1</v>
      </c>
      <c r="I568" s="215">
        <v>1</v>
      </c>
      <c r="J568" s="215">
        <v>1</v>
      </c>
      <c r="K568" s="215">
        <v>1</v>
      </c>
      <c r="L568" s="215">
        <v>1</v>
      </c>
      <c r="M568" s="215">
        <v>1</v>
      </c>
    </row>
    <row r="569" spans="1:13" x14ac:dyDescent="0.3">
      <c r="A569">
        <v>522927</v>
      </c>
      <c r="B569" s="211" t="s">
        <v>2262</v>
      </c>
      <c r="C569" s="215">
        <v>1</v>
      </c>
      <c r="D569" s="215">
        <v>1</v>
      </c>
      <c r="E569" s="215">
        <v>1</v>
      </c>
      <c r="F569" s="215">
        <v>1</v>
      </c>
      <c r="G569" s="215">
        <v>1</v>
      </c>
      <c r="H569" s="215">
        <v>1</v>
      </c>
      <c r="I569" s="215">
        <v>1</v>
      </c>
      <c r="J569" s="215">
        <v>1</v>
      </c>
      <c r="K569" s="215">
        <v>1</v>
      </c>
      <c r="L569" s="215">
        <v>1</v>
      </c>
      <c r="M569" s="215">
        <v>1</v>
      </c>
    </row>
    <row r="570" spans="1:13" x14ac:dyDescent="0.3">
      <c r="A570">
        <v>522943</v>
      </c>
      <c r="B570" s="211" t="s">
        <v>2262</v>
      </c>
      <c r="C570" s="215">
        <v>1</v>
      </c>
      <c r="D570" s="215">
        <v>1</v>
      </c>
      <c r="E570" s="215">
        <v>1</v>
      </c>
      <c r="F570" s="215">
        <v>1</v>
      </c>
      <c r="G570" s="215">
        <v>1</v>
      </c>
      <c r="H570" s="215">
        <v>1</v>
      </c>
      <c r="I570" s="215">
        <v>1</v>
      </c>
      <c r="J570" s="215">
        <v>1</v>
      </c>
      <c r="K570" s="215">
        <v>1</v>
      </c>
      <c r="L570" s="215">
        <v>1</v>
      </c>
      <c r="M570" s="215">
        <v>1</v>
      </c>
    </row>
    <row r="571" spans="1:13" x14ac:dyDescent="0.3">
      <c r="A571">
        <v>522945</v>
      </c>
      <c r="B571" s="211" t="s">
        <v>2262</v>
      </c>
      <c r="C571" s="215">
        <v>1</v>
      </c>
      <c r="D571" s="215">
        <v>1</v>
      </c>
      <c r="E571" s="215">
        <v>1</v>
      </c>
      <c r="F571" s="215">
        <v>1</v>
      </c>
      <c r="G571" s="215">
        <v>1</v>
      </c>
      <c r="H571" s="215">
        <v>1</v>
      </c>
      <c r="I571" s="215">
        <v>1</v>
      </c>
      <c r="J571" s="215">
        <v>1</v>
      </c>
      <c r="K571" s="215">
        <v>1</v>
      </c>
      <c r="L571" s="215">
        <v>1</v>
      </c>
      <c r="M571" s="215">
        <v>1</v>
      </c>
    </row>
    <row r="572" spans="1:13" x14ac:dyDescent="0.3">
      <c r="A572">
        <v>522946</v>
      </c>
      <c r="B572" s="211" t="s">
        <v>2262</v>
      </c>
      <c r="C572" s="215">
        <v>1</v>
      </c>
      <c r="D572" s="215">
        <v>1</v>
      </c>
      <c r="E572" s="215">
        <v>1</v>
      </c>
      <c r="F572" s="215">
        <v>1</v>
      </c>
      <c r="G572" s="215">
        <v>1</v>
      </c>
      <c r="H572" s="215">
        <v>1</v>
      </c>
      <c r="I572" s="215">
        <v>1</v>
      </c>
      <c r="J572" s="215">
        <v>1</v>
      </c>
      <c r="K572" s="215">
        <v>1</v>
      </c>
      <c r="L572" s="215">
        <v>1</v>
      </c>
      <c r="M572" s="215">
        <v>1</v>
      </c>
    </row>
    <row r="573" spans="1:13" x14ac:dyDescent="0.3">
      <c r="A573">
        <v>522947</v>
      </c>
      <c r="B573" s="211" t="s">
        <v>2262</v>
      </c>
      <c r="C573" s="215">
        <v>1</v>
      </c>
      <c r="D573" s="215">
        <v>1</v>
      </c>
      <c r="E573" s="215">
        <v>1</v>
      </c>
      <c r="F573" s="215">
        <v>1</v>
      </c>
      <c r="G573" s="215">
        <v>1</v>
      </c>
      <c r="H573" s="215">
        <v>1</v>
      </c>
      <c r="I573" s="215">
        <v>1</v>
      </c>
      <c r="J573" s="215">
        <v>1</v>
      </c>
      <c r="K573" s="215">
        <v>1</v>
      </c>
      <c r="L573" s="215">
        <v>1</v>
      </c>
      <c r="M573" s="215">
        <v>1</v>
      </c>
    </row>
    <row r="574" spans="1:13" x14ac:dyDescent="0.3">
      <c r="A574">
        <v>522950</v>
      </c>
      <c r="B574" s="211" t="s">
        <v>2262</v>
      </c>
      <c r="C574" s="215">
        <v>1</v>
      </c>
      <c r="D574" s="215">
        <v>1</v>
      </c>
      <c r="E574" s="215">
        <v>1</v>
      </c>
      <c r="F574" s="215">
        <v>1</v>
      </c>
      <c r="G574" s="215">
        <v>1</v>
      </c>
      <c r="H574" s="215">
        <v>1</v>
      </c>
      <c r="I574" s="215">
        <v>1</v>
      </c>
      <c r="J574" s="215">
        <v>1</v>
      </c>
      <c r="K574" s="215">
        <v>1</v>
      </c>
      <c r="L574" s="215">
        <v>1</v>
      </c>
      <c r="M574" s="215">
        <v>1</v>
      </c>
    </row>
    <row r="575" spans="1:13" x14ac:dyDescent="0.3">
      <c r="A575">
        <v>522951</v>
      </c>
      <c r="B575" s="211" t="s">
        <v>2262</v>
      </c>
      <c r="C575" s="215">
        <v>1</v>
      </c>
      <c r="D575" s="215">
        <v>1</v>
      </c>
      <c r="E575" s="215">
        <v>1</v>
      </c>
      <c r="F575" s="215">
        <v>1</v>
      </c>
      <c r="G575" s="215">
        <v>1</v>
      </c>
      <c r="H575" s="215">
        <v>1</v>
      </c>
      <c r="I575" s="215">
        <v>1</v>
      </c>
      <c r="J575" s="215">
        <v>1</v>
      </c>
      <c r="K575" s="215">
        <v>1</v>
      </c>
      <c r="L575" s="215">
        <v>1</v>
      </c>
      <c r="M575" s="215">
        <v>1</v>
      </c>
    </row>
    <row r="576" spans="1:13" x14ac:dyDescent="0.3">
      <c r="A576">
        <v>522953</v>
      </c>
      <c r="B576" s="211" t="s">
        <v>2262</v>
      </c>
      <c r="C576" s="215">
        <v>1</v>
      </c>
      <c r="D576" s="215">
        <v>1</v>
      </c>
      <c r="E576" s="215">
        <v>1</v>
      </c>
      <c r="F576" s="215">
        <v>1</v>
      </c>
      <c r="G576" s="215">
        <v>1</v>
      </c>
      <c r="H576" s="215">
        <v>1</v>
      </c>
      <c r="I576" s="215">
        <v>1</v>
      </c>
      <c r="J576" s="215">
        <v>1</v>
      </c>
      <c r="K576" s="215">
        <v>1</v>
      </c>
      <c r="L576" s="215">
        <v>1</v>
      </c>
      <c r="M576" s="215">
        <v>1</v>
      </c>
    </row>
    <row r="577" spans="1:13" x14ac:dyDescent="0.3">
      <c r="A577">
        <v>522954</v>
      </c>
      <c r="B577" s="211" t="s">
        <v>2262</v>
      </c>
      <c r="C577" s="215">
        <v>1</v>
      </c>
      <c r="D577" s="215">
        <v>1</v>
      </c>
      <c r="E577" s="215">
        <v>1</v>
      </c>
      <c r="F577" s="215">
        <v>1</v>
      </c>
      <c r="G577" s="215">
        <v>1</v>
      </c>
      <c r="H577" s="215">
        <v>1</v>
      </c>
      <c r="I577" s="215">
        <v>1</v>
      </c>
      <c r="J577" s="215">
        <v>1</v>
      </c>
      <c r="K577" s="215">
        <v>1</v>
      </c>
      <c r="L577" s="215">
        <v>1</v>
      </c>
      <c r="M577" s="215">
        <v>1</v>
      </c>
    </row>
    <row r="578" spans="1:13" x14ac:dyDescent="0.3">
      <c r="A578">
        <v>522958</v>
      </c>
      <c r="B578" s="211" t="s">
        <v>2262</v>
      </c>
      <c r="C578" s="215">
        <v>1</v>
      </c>
      <c r="D578" s="215">
        <v>1</v>
      </c>
      <c r="E578" s="215">
        <v>1</v>
      </c>
      <c r="F578" s="215">
        <v>1</v>
      </c>
      <c r="G578" s="215">
        <v>1</v>
      </c>
      <c r="H578" s="215">
        <v>1</v>
      </c>
      <c r="I578" s="215">
        <v>1</v>
      </c>
      <c r="J578" s="215">
        <v>1</v>
      </c>
      <c r="K578" s="215">
        <v>1</v>
      </c>
      <c r="L578" s="215">
        <v>1</v>
      </c>
      <c r="M578" s="215">
        <v>1</v>
      </c>
    </row>
    <row r="579" spans="1:13" x14ac:dyDescent="0.3">
      <c r="A579">
        <v>522961</v>
      </c>
      <c r="B579" s="211" t="s">
        <v>2262</v>
      </c>
      <c r="C579" s="215">
        <v>1</v>
      </c>
      <c r="D579" s="215">
        <v>1</v>
      </c>
      <c r="E579" s="215">
        <v>1</v>
      </c>
      <c r="F579" s="215">
        <v>1</v>
      </c>
      <c r="G579" s="215">
        <v>1</v>
      </c>
      <c r="H579" s="215">
        <v>1</v>
      </c>
      <c r="I579" s="215">
        <v>1</v>
      </c>
      <c r="J579" s="215">
        <v>1</v>
      </c>
      <c r="K579" s="215">
        <v>1</v>
      </c>
      <c r="L579" s="215">
        <v>1</v>
      </c>
      <c r="M579" s="215">
        <v>1</v>
      </c>
    </row>
    <row r="580" spans="1:13" x14ac:dyDescent="0.3">
      <c r="A580">
        <v>522963</v>
      </c>
      <c r="B580" s="211" t="s">
        <v>2262</v>
      </c>
      <c r="C580" s="215">
        <v>1</v>
      </c>
      <c r="D580" s="215">
        <v>1</v>
      </c>
      <c r="E580" s="215">
        <v>1</v>
      </c>
      <c r="F580" s="215">
        <v>1</v>
      </c>
      <c r="G580" s="215">
        <v>1</v>
      </c>
      <c r="H580" s="215">
        <v>1</v>
      </c>
      <c r="I580" s="215">
        <v>1</v>
      </c>
      <c r="J580" s="215">
        <v>1</v>
      </c>
      <c r="K580" s="215">
        <v>1</v>
      </c>
      <c r="L580" s="215">
        <v>1</v>
      </c>
      <c r="M580" s="215">
        <v>1</v>
      </c>
    </row>
    <row r="581" spans="1:13" x14ac:dyDescent="0.3">
      <c r="A581">
        <v>522964</v>
      </c>
      <c r="B581" s="211" t="s">
        <v>2262</v>
      </c>
      <c r="C581" s="215">
        <v>1</v>
      </c>
      <c r="D581" s="215">
        <v>1</v>
      </c>
      <c r="E581" s="215">
        <v>1</v>
      </c>
      <c r="F581" s="215">
        <v>1</v>
      </c>
      <c r="G581" s="215">
        <v>1</v>
      </c>
      <c r="H581" s="215">
        <v>1</v>
      </c>
      <c r="I581" s="215">
        <v>1</v>
      </c>
      <c r="J581" s="215">
        <v>1</v>
      </c>
      <c r="K581" s="215">
        <v>1</v>
      </c>
      <c r="L581" s="215">
        <v>1</v>
      </c>
      <c r="M581" s="215">
        <v>1</v>
      </c>
    </row>
    <row r="582" spans="1:13" x14ac:dyDescent="0.3">
      <c r="A582">
        <v>522966</v>
      </c>
      <c r="B582" s="211" t="s">
        <v>2262</v>
      </c>
      <c r="C582" s="215">
        <v>1</v>
      </c>
      <c r="D582" s="215">
        <v>1</v>
      </c>
      <c r="E582" s="215">
        <v>1</v>
      </c>
      <c r="F582" s="215">
        <v>1</v>
      </c>
      <c r="G582" s="215">
        <v>1</v>
      </c>
      <c r="H582" s="215">
        <v>1</v>
      </c>
      <c r="I582" s="215">
        <v>1</v>
      </c>
      <c r="J582" s="215">
        <v>1</v>
      </c>
      <c r="K582" s="215">
        <v>1</v>
      </c>
      <c r="L582" s="215">
        <v>1</v>
      </c>
      <c r="M582" s="215">
        <v>1</v>
      </c>
    </row>
    <row r="583" spans="1:13" x14ac:dyDescent="0.3">
      <c r="A583">
        <v>522967</v>
      </c>
      <c r="B583" s="211" t="s">
        <v>2262</v>
      </c>
      <c r="C583" s="215">
        <v>1</v>
      </c>
      <c r="D583" s="215">
        <v>1</v>
      </c>
      <c r="E583" s="215">
        <v>1</v>
      </c>
      <c r="F583" s="215">
        <v>1</v>
      </c>
      <c r="G583" s="215">
        <v>1</v>
      </c>
      <c r="H583" s="215">
        <v>1</v>
      </c>
      <c r="I583" s="215">
        <v>1</v>
      </c>
      <c r="J583" s="215">
        <v>1</v>
      </c>
      <c r="K583" s="215">
        <v>1</v>
      </c>
      <c r="L583" s="215">
        <v>1</v>
      </c>
      <c r="M583" s="215">
        <v>1</v>
      </c>
    </row>
    <row r="584" spans="1:13" x14ac:dyDescent="0.3">
      <c r="A584">
        <v>522969</v>
      </c>
      <c r="B584" s="211" t="s">
        <v>2262</v>
      </c>
      <c r="C584" s="215">
        <v>1</v>
      </c>
      <c r="D584" s="215">
        <v>1</v>
      </c>
      <c r="E584" s="215">
        <v>1</v>
      </c>
      <c r="F584" s="215">
        <v>1</v>
      </c>
      <c r="G584" s="215">
        <v>1</v>
      </c>
      <c r="H584" s="215">
        <v>1</v>
      </c>
      <c r="I584" s="215">
        <v>1</v>
      </c>
      <c r="J584" s="215">
        <v>1</v>
      </c>
      <c r="K584" s="215">
        <v>1</v>
      </c>
      <c r="L584" s="215">
        <v>1</v>
      </c>
      <c r="M584" s="215">
        <v>1</v>
      </c>
    </row>
    <row r="585" spans="1:13" x14ac:dyDescent="0.3">
      <c r="A585">
        <v>522978</v>
      </c>
      <c r="B585" s="211" t="s">
        <v>2262</v>
      </c>
      <c r="C585" s="215">
        <v>1</v>
      </c>
      <c r="D585" s="215">
        <v>1</v>
      </c>
      <c r="E585" s="215">
        <v>1</v>
      </c>
      <c r="F585" s="215">
        <v>1</v>
      </c>
      <c r="G585" s="215">
        <v>1</v>
      </c>
      <c r="H585" s="215">
        <v>1</v>
      </c>
      <c r="I585" s="215">
        <v>1</v>
      </c>
      <c r="J585" s="215">
        <v>1</v>
      </c>
      <c r="K585" s="215">
        <v>1</v>
      </c>
      <c r="L585" s="215">
        <v>1</v>
      </c>
      <c r="M585" s="215">
        <v>1</v>
      </c>
    </row>
    <row r="586" spans="1:13" x14ac:dyDescent="0.3">
      <c r="A586">
        <v>522983</v>
      </c>
      <c r="B586" s="211" t="s">
        <v>2262</v>
      </c>
      <c r="C586" s="215">
        <v>1</v>
      </c>
      <c r="D586" s="215">
        <v>1</v>
      </c>
      <c r="E586" s="215">
        <v>1</v>
      </c>
      <c r="F586" s="215">
        <v>1</v>
      </c>
      <c r="G586" s="215">
        <v>1</v>
      </c>
      <c r="H586" s="215">
        <v>1</v>
      </c>
      <c r="I586" s="215">
        <v>1</v>
      </c>
      <c r="J586" s="215">
        <v>1</v>
      </c>
      <c r="K586" s="215">
        <v>1</v>
      </c>
      <c r="L586" s="215">
        <v>1</v>
      </c>
      <c r="M586" s="215">
        <v>1</v>
      </c>
    </row>
    <row r="587" spans="1:13" x14ac:dyDescent="0.3">
      <c r="A587">
        <v>522988</v>
      </c>
      <c r="B587" s="211" t="s">
        <v>2262</v>
      </c>
      <c r="C587" s="215">
        <v>1</v>
      </c>
      <c r="D587" s="215">
        <v>1</v>
      </c>
      <c r="E587" s="215">
        <v>1</v>
      </c>
      <c r="F587" s="215">
        <v>1</v>
      </c>
      <c r="G587" s="215">
        <v>1</v>
      </c>
      <c r="H587" s="215">
        <v>1</v>
      </c>
      <c r="I587" s="215">
        <v>1</v>
      </c>
      <c r="J587" s="215">
        <v>1</v>
      </c>
      <c r="K587" s="215">
        <v>1</v>
      </c>
      <c r="L587" s="215">
        <v>1</v>
      </c>
      <c r="M587" s="215">
        <v>1</v>
      </c>
    </row>
    <row r="588" spans="1:13" x14ac:dyDescent="0.3">
      <c r="A588">
        <v>522989</v>
      </c>
      <c r="B588" s="211" t="s">
        <v>2262</v>
      </c>
      <c r="C588" s="215">
        <v>1</v>
      </c>
      <c r="D588" s="215">
        <v>1</v>
      </c>
      <c r="E588" s="215">
        <v>1</v>
      </c>
      <c r="F588" s="215">
        <v>1</v>
      </c>
      <c r="G588" s="215">
        <v>1</v>
      </c>
      <c r="H588" s="215">
        <v>1</v>
      </c>
      <c r="I588" s="215">
        <v>1</v>
      </c>
      <c r="J588" s="215">
        <v>1</v>
      </c>
      <c r="K588" s="215">
        <v>1</v>
      </c>
      <c r="L588" s="215">
        <v>1</v>
      </c>
      <c r="M588" s="215">
        <v>1</v>
      </c>
    </row>
    <row r="589" spans="1:13" x14ac:dyDescent="0.3">
      <c r="A589">
        <v>522991</v>
      </c>
      <c r="B589" s="211" t="s">
        <v>2262</v>
      </c>
      <c r="C589" s="215">
        <v>1</v>
      </c>
      <c r="D589" s="215">
        <v>1</v>
      </c>
      <c r="E589" s="215">
        <v>1</v>
      </c>
      <c r="F589" s="215">
        <v>1</v>
      </c>
      <c r="G589" s="215">
        <v>1</v>
      </c>
      <c r="H589" s="215">
        <v>1</v>
      </c>
      <c r="I589" s="215">
        <v>1</v>
      </c>
      <c r="J589" s="215">
        <v>1</v>
      </c>
      <c r="K589" s="215">
        <v>1</v>
      </c>
      <c r="L589" s="215">
        <v>1</v>
      </c>
      <c r="M589" s="215">
        <v>1</v>
      </c>
    </row>
    <row r="590" spans="1:13" x14ac:dyDescent="0.3">
      <c r="A590">
        <v>522992</v>
      </c>
      <c r="B590" s="211" t="s">
        <v>2262</v>
      </c>
      <c r="C590" s="215">
        <v>1</v>
      </c>
      <c r="D590" s="215">
        <v>1</v>
      </c>
      <c r="E590" s="215">
        <v>1</v>
      </c>
      <c r="F590" s="215">
        <v>1</v>
      </c>
      <c r="G590" s="215">
        <v>1</v>
      </c>
      <c r="H590" s="215">
        <v>1</v>
      </c>
      <c r="I590" s="215">
        <v>1</v>
      </c>
      <c r="J590" s="215">
        <v>1</v>
      </c>
      <c r="K590" s="215">
        <v>1</v>
      </c>
      <c r="L590" s="215">
        <v>1</v>
      </c>
      <c r="M590" s="215">
        <v>1</v>
      </c>
    </row>
    <row r="591" spans="1:13" x14ac:dyDescent="0.3">
      <c r="A591">
        <v>522993</v>
      </c>
      <c r="B591" s="211" t="s">
        <v>2262</v>
      </c>
      <c r="C591" s="215">
        <v>1</v>
      </c>
      <c r="D591" s="215">
        <v>1</v>
      </c>
      <c r="E591" s="215">
        <v>1</v>
      </c>
      <c r="F591" s="215">
        <v>1</v>
      </c>
      <c r="G591" s="215">
        <v>1</v>
      </c>
      <c r="H591" s="215">
        <v>1</v>
      </c>
      <c r="I591" s="215">
        <v>1</v>
      </c>
      <c r="J591" s="215">
        <v>1</v>
      </c>
      <c r="K591" s="215">
        <v>1</v>
      </c>
      <c r="L591" s="215">
        <v>1</v>
      </c>
      <c r="M591" s="215">
        <v>1</v>
      </c>
    </row>
    <row r="592" spans="1:13" x14ac:dyDescent="0.3">
      <c r="A592">
        <v>523007</v>
      </c>
      <c r="B592" s="211" t="s">
        <v>2262</v>
      </c>
      <c r="C592" s="215">
        <v>1</v>
      </c>
      <c r="D592" s="215">
        <v>1</v>
      </c>
      <c r="E592" s="215">
        <v>1</v>
      </c>
      <c r="F592" s="215">
        <v>1</v>
      </c>
      <c r="G592" s="215">
        <v>1</v>
      </c>
      <c r="H592" s="215">
        <v>1</v>
      </c>
      <c r="I592" s="215">
        <v>1</v>
      </c>
      <c r="J592" s="215">
        <v>1</v>
      </c>
      <c r="K592" s="215">
        <v>1</v>
      </c>
      <c r="L592" s="215">
        <v>1</v>
      </c>
      <c r="M592" s="215">
        <v>1</v>
      </c>
    </row>
    <row r="593" spans="1:13" x14ac:dyDescent="0.3">
      <c r="A593">
        <v>523010</v>
      </c>
      <c r="B593" s="211" t="s">
        <v>2262</v>
      </c>
      <c r="C593" s="215">
        <v>1</v>
      </c>
      <c r="D593" s="215">
        <v>1</v>
      </c>
      <c r="E593" s="215">
        <v>1</v>
      </c>
      <c r="F593" s="215">
        <v>1</v>
      </c>
      <c r="G593" s="215">
        <v>1</v>
      </c>
      <c r="H593" s="215">
        <v>1</v>
      </c>
      <c r="I593" s="215">
        <v>1</v>
      </c>
      <c r="J593" s="215">
        <v>1</v>
      </c>
      <c r="K593" s="215">
        <v>1</v>
      </c>
      <c r="L593" s="215">
        <v>1</v>
      </c>
      <c r="M593" s="215">
        <v>1</v>
      </c>
    </row>
    <row r="594" spans="1:13" x14ac:dyDescent="0.3">
      <c r="A594">
        <v>523017</v>
      </c>
      <c r="B594" s="211" t="s">
        <v>2262</v>
      </c>
      <c r="C594" s="215">
        <v>1</v>
      </c>
      <c r="D594" s="215">
        <v>1</v>
      </c>
      <c r="E594" s="215">
        <v>1</v>
      </c>
      <c r="F594" s="215">
        <v>1</v>
      </c>
      <c r="G594" s="215">
        <v>1</v>
      </c>
      <c r="H594" s="215">
        <v>1</v>
      </c>
      <c r="I594" s="215">
        <v>1</v>
      </c>
      <c r="J594" s="215">
        <v>1</v>
      </c>
      <c r="K594" s="215">
        <v>1</v>
      </c>
      <c r="L594" s="215">
        <v>1</v>
      </c>
      <c r="M594" s="215">
        <v>1</v>
      </c>
    </row>
    <row r="595" spans="1:13" x14ac:dyDescent="0.3">
      <c r="A595">
        <v>523021</v>
      </c>
      <c r="B595" s="211" t="s">
        <v>2262</v>
      </c>
      <c r="C595" s="215">
        <v>1</v>
      </c>
      <c r="D595" s="215">
        <v>1</v>
      </c>
      <c r="E595" s="215">
        <v>1</v>
      </c>
      <c r="F595" s="215">
        <v>1</v>
      </c>
      <c r="G595" s="215">
        <v>1</v>
      </c>
      <c r="H595" s="215">
        <v>1</v>
      </c>
      <c r="I595" s="215">
        <v>1</v>
      </c>
      <c r="J595" s="215">
        <v>1</v>
      </c>
      <c r="K595" s="215">
        <v>1</v>
      </c>
      <c r="L595" s="215">
        <v>1</v>
      </c>
      <c r="M595" s="215">
        <v>1</v>
      </c>
    </row>
    <row r="596" spans="1:13" x14ac:dyDescent="0.3">
      <c r="A596">
        <v>523022</v>
      </c>
      <c r="B596" s="211" t="s">
        <v>2262</v>
      </c>
      <c r="C596" s="215">
        <v>1</v>
      </c>
      <c r="D596" s="215">
        <v>1</v>
      </c>
      <c r="E596" s="215">
        <v>1</v>
      </c>
      <c r="F596" s="215">
        <v>1</v>
      </c>
      <c r="G596" s="215">
        <v>1</v>
      </c>
      <c r="H596" s="215">
        <v>1</v>
      </c>
      <c r="I596" s="215">
        <v>1</v>
      </c>
      <c r="J596" s="215">
        <v>1</v>
      </c>
      <c r="K596" s="215">
        <v>1</v>
      </c>
      <c r="L596" s="215">
        <v>1</v>
      </c>
      <c r="M596" s="215">
        <v>1</v>
      </c>
    </row>
    <row r="597" spans="1:13" x14ac:dyDescent="0.3">
      <c r="A597">
        <v>523024</v>
      </c>
      <c r="B597" s="211" t="s">
        <v>2262</v>
      </c>
      <c r="C597" s="215">
        <v>1</v>
      </c>
      <c r="D597" s="215">
        <v>1</v>
      </c>
      <c r="E597" s="215">
        <v>1</v>
      </c>
      <c r="F597" s="215">
        <v>1</v>
      </c>
      <c r="G597" s="215">
        <v>1</v>
      </c>
      <c r="H597" s="215">
        <v>1</v>
      </c>
      <c r="I597" s="215">
        <v>1</v>
      </c>
      <c r="J597" s="215">
        <v>1</v>
      </c>
      <c r="K597" s="215">
        <v>1</v>
      </c>
      <c r="L597" s="215">
        <v>1</v>
      </c>
      <c r="M597" s="215">
        <v>1</v>
      </c>
    </row>
    <row r="598" spans="1:13" x14ac:dyDescent="0.3">
      <c r="A598">
        <v>523029</v>
      </c>
      <c r="B598" s="211" t="s">
        <v>2262</v>
      </c>
      <c r="C598" s="215">
        <v>1</v>
      </c>
      <c r="D598" s="215">
        <v>1</v>
      </c>
      <c r="E598" s="215">
        <v>1</v>
      </c>
      <c r="F598" s="215">
        <v>1</v>
      </c>
      <c r="G598" s="215">
        <v>1</v>
      </c>
      <c r="H598" s="215">
        <v>1</v>
      </c>
      <c r="I598" s="215">
        <v>1</v>
      </c>
      <c r="J598" s="215">
        <v>1</v>
      </c>
      <c r="K598" s="215">
        <v>1</v>
      </c>
      <c r="L598" s="215">
        <v>1</v>
      </c>
      <c r="M598" s="215">
        <v>1</v>
      </c>
    </row>
    <row r="599" spans="1:13" x14ac:dyDescent="0.3">
      <c r="A599">
        <v>523032</v>
      </c>
      <c r="B599" s="211" t="s">
        <v>2262</v>
      </c>
      <c r="C599" s="215">
        <v>1</v>
      </c>
      <c r="D599" s="215">
        <v>1</v>
      </c>
      <c r="E599" s="215">
        <v>1</v>
      </c>
      <c r="F599" s="215">
        <v>1</v>
      </c>
      <c r="G599" s="215">
        <v>1</v>
      </c>
      <c r="H599" s="215">
        <v>1</v>
      </c>
      <c r="I599" s="215">
        <v>1</v>
      </c>
      <c r="J599" s="215">
        <v>1</v>
      </c>
      <c r="K599" s="215">
        <v>1</v>
      </c>
      <c r="L599" s="215">
        <v>1</v>
      </c>
      <c r="M599" s="215">
        <v>1</v>
      </c>
    </row>
    <row r="600" spans="1:13" x14ac:dyDescent="0.3">
      <c r="A600">
        <v>523045</v>
      </c>
      <c r="B600" s="211" t="s">
        <v>2262</v>
      </c>
      <c r="C600" s="215">
        <v>1</v>
      </c>
      <c r="D600" s="215">
        <v>1</v>
      </c>
      <c r="E600" s="215">
        <v>1</v>
      </c>
      <c r="F600" s="215">
        <v>1</v>
      </c>
      <c r="G600" s="215">
        <v>1</v>
      </c>
      <c r="H600" s="215">
        <v>1</v>
      </c>
      <c r="I600" s="215">
        <v>1</v>
      </c>
      <c r="J600" s="215">
        <v>1</v>
      </c>
      <c r="K600" s="215">
        <v>1</v>
      </c>
      <c r="L600" s="215">
        <v>1</v>
      </c>
      <c r="M600" s="215">
        <v>1</v>
      </c>
    </row>
    <row r="601" spans="1:13" x14ac:dyDescent="0.3">
      <c r="A601">
        <v>523048</v>
      </c>
      <c r="B601" s="211" t="s">
        <v>2262</v>
      </c>
      <c r="C601" s="215">
        <v>1</v>
      </c>
      <c r="D601" s="215">
        <v>1</v>
      </c>
      <c r="E601" s="215">
        <v>1</v>
      </c>
      <c r="F601" s="215">
        <v>1</v>
      </c>
      <c r="G601" s="215">
        <v>1</v>
      </c>
      <c r="H601" s="215">
        <v>1</v>
      </c>
      <c r="I601" s="215">
        <v>1</v>
      </c>
      <c r="J601" s="215">
        <v>1</v>
      </c>
      <c r="K601" s="215">
        <v>1</v>
      </c>
      <c r="L601" s="215">
        <v>1</v>
      </c>
      <c r="M601" s="215">
        <v>1</v>
      </c>
    </row>
    <row r="602" spans="1:13" x14ac:dyDescent="0.3">
      <c r="A602">
        <v>523049</v>
      </c>
      <c r="B602" s="211" t="s">
        <v>2262</v>
      </c>
      <c r="C602" s="215">
        <v>1</v>
      </c>
      <c r="D602" s="215">
        <v>1</v>
      </c>
      <c r="E602" s="215">
        <v>1</v>
      </c>
      <c r="F602" s="215">
        <v>1</v>
      </c>
      <c r="G602" s="215">
        <v>1</v>
      </c>
      <c r="H602" s="215">
        <v>1</v>
      </c>
      <c r="I602" s="215">
        <v>1</v>
      </c>
      <c r="J602" s="215">
        <v>1</v>
      </c>
      <c r="K602" s="215">
        <v>1</v>
      </c>
      <c r="L602" s="215">
        <v>1</v>
      </c>
      <c r="M602" s="215">
        <v>1</v>
      </c>
    </row>
    <row r="603" spans="1:13" x14ac:dyDescent="0.3">
      <c r="A603">
        <v>523052</v>
      </c>
      <c r="B603" s="211" t="s">
        <v>2262</v>
      </c>
      <c r="C603" s="215">
        <v>1</v>
      </c>
      <c r="D603" s="215">
        <v>1</v>
      </c>
      <c r="E603" s="215">
        <v>1</v>
      </c>
      <c r="F603" s="215">
        <v>1</v>
      </c>
      <c r="G603" s="215">
        <v>1</v>
      </c>
      <c r="H603" s="215">
        <v>1</v>
      </c>
      <c r="I603" s="215">
        <v>1</v>
      </c>
      <c r="J603" s="215">
        <v>1</v>
      </c>
      <c r="K603" s="215">
        <v>1</v>
      </c>
      <c r="L603" s="215">
        <v>1</v>
      </c>
      <c r="M603" s="215">
        <v>1</v>
      </c>
    </row>
    <row r="604" spans="1:13" x14ac:dyDescent="0.3">
      <c r="A604">
        <v>523057</v>
      </c>
      <c r="B604" s="211" t="s">
        <v>2262</v>
      </c>
      <c r="C604" s="215">
        <v>1</v>
      </c>
      <c r="D604" s="215">
        <v>1</v>
      </c>
      <c r="E604" s="215">
        <v>1</v>
      </c>
      <c r="F604" s="215">
        <v>1</v>
      </c>
      <c r="G604" s="215">
        <v>1</v>
      </c>
      <c r="H604" s="215">
        <v>1</v>
      </c>
      <c r="I604" s="215">
        <v>1</v>
      </c>
      <c r="J604" s="215">
        <v>1</v>
      </c>
      <c r="K604" s="215">
        <v>1</v>
      </c>
      <c r="L604" s="215">
        <v>1</v>
      </c>
      <c r="M604" s="215">
        <v>1</v>
      </c>
    </row>
    <row r="605" spans="1:13" x14ac:dyDescent="0.3">
      <c r="A605">
        <v>523064</v>
      </c>
      <c r="B605" s="211" t="s">
        <v>2262</v>
      </c>
      <c r="C605" s="215">
        <v>1</v>
      </c>
      <c r="D605" s="215">
        <v>1</v>
      </c>
      <c r="E605" s="215">
        <v>1</v>
      </c>
      <c r="F605" s="215">
        <v>1</v>
      </c>
      <c r="G605" s="215">
        <v>1</v>
      </c>
      <c r="H605" s="215">
        <v>1</v>
      </c>
      <c r="I605" s="215">
        <v>1</v>
      </c>
      <c r="J605" s="215">
        <v>1</v>
      </c>
      <c r="K605" s="215">
        <v>1</v>
      </c>
      <c r="L605" s="215">
        <v>1</v>
      </c>
      <c r="M605" s="215">
        <v>1</v>
      </c>
    </row>
    <row r="606" spans="1:13" x14ac:dyDescent="0.3">
      <c r="A606">
        <v>523069</v>
      </c>
      <c r="B606" s="211" t="s">
        <v>2262</v>
      </c>
      <c r="C606" s="215">
        <v>1</v>
      </c>
      <c r="D606" s="215">
        <v>1</v>
      </c>
      <c r="E606" s="215">
        <v>1</v>
      </c>
      <c r="F606" s="215">
        <v>1</v>
      </c>
      <c r="G606" s="215">
        <v>1</v>
      </c>
      <c r="H606" s="215">
        <v>1</v>
      </c>
      <c r="I606" s="215">
        <v>1</v>
      </c>
      <c r="J606" s="215">
        <v>1</v>
      </c>
      <c r="K606" s="215">
        <v>1</v>
      </c>
      <c r="L606" s="215">
        <v>1</v>
      </c>
      <c r="M606" s="215">
        <v>1</v>
      </c>
    </row>
    <row r="607" spans="1:13" x14ac:dyDescent="0.3">
      <c r="A607">
        <v>523080</v>
      </c>
      <c r="B607" s="211" t="s">
        <v>2262</v>
      </c>
      <c r="C607" s="215">
        <v>1</v>
      </c>
      <c r="D607" s="215">
        <v>1</v>
      </c>
      <c r="E607" s="215">
        <v>1</v>
      </c>
      <c r="F607" s="215">
        <v>1</v>
      </c>
      <c r="G607" s="215">
        <v>1</v>
      </c>
      <c r="H607" s="215">
        <v>1</v>
      </c>
      <c r="I607" s="215">
        <v>1</v>
      </c>
      <c r="J607" s="215">
        <v>1</v>
      </c>
      <c r="K607" s="215">
        <v>1</v>
      </c>
      <c r="L607" s="215">
        <v>1</v>
      </c>
      <c r="M607" s="215">
        <v>1</v>
      </c>
    </row>
    <row r="608" spans="1:13" x14ac:dyDescent="0.3">
      <c r="A608">
        <v>523084</v>
      </c>
      <c r="B608" s="211" t="s">
        <v>2262</v>
      </c>
      <c r="C608" s="215">
        <v>1</v>
      </c>
      <c r="D608" s="215">
        <v>1</v>
      </c>
      <c r="E608" s="215">
        <v>1</v>
      </c>
      <c r="F608" s="215">
        <v>1</v>
      </c>
      <c r="G608" s="215">
        <v>1</v>
      </c>
      <c r="H608" s="215">
        <v>1</v>
      </c>
      <c r="I608" s="215">
        <v>1</v>
      </c>
      <c r="J608" s="215">
        <v>1</v>
      </c>
      <c r="K608" s="215">
        <v>1</v>
      </c>
      <c r="L608" s="215">
        <v>1</v>
      </c>
      <c r="M608" s="215">
        <v>1</v>
      </c>
    </row>
    <row r="609" spans="1:13" x14ac:dyDescent="0.3">
      <c r="A609">
        <v>523088</v>
      </c>
      <c r="B609" s="211" t="s">
        <v>2262</v>
      </c>
      <c r="C609" s="215">
        <v>1</v>
      </c>
      <c r="D609" s="215">
        <v>1</v>
      </c>
      <c r="E609" s="215">
        <v>1</v>
      </c>
      <c r="F609" s="215">
        <v>1</v>
      </c>
      <c r="G609" s="215">
        <v>1</v>
      </c>
      <c r="H609" s="215">
        <v>1</v>
      </c>
      <c r="I609" s="215">
        <v>1</v>
      </c>
      <c r="J609" s="215">
        <v>1</v>
      </c>
      <c r="K609" s="215">
        <v>1</v>
      </c>
      <c r="L609" s="215">
        <v>1</v>
      </c>
      <c r="M609" s="215">
        <v>1</v>
      </c>
    </row>
    <row r="610" spans="1:13" x14ac:dyDescent="0.3">
      <c r="A610">
        <v>523092</v>
      </c>
      <c r="B610" s="211" t="s">
        <v>2262</v>
      </c>
      <c r="C610" s="215">
        <v>1</v>
      </c>
      <c r="D610" s="215">
        <v>1</v>
      </c>
      <c r="E610" s="215">
        <v>1</v>
      </c>
      <c r="F610" s="215">
        <v>1</v>
      </c>
      <c r="G610" s="215">
        <v>1</v>
      </c>
      <c r="H610" s="215">
        <v>1</v>
      </c>
      <c r="I610" s="215">
        <v>1</v>
      </c>
      <c r="J610" s="215">
        <v>1</v>
      </c>
      <c r="K610" s="215">
        <v>1</v>
      </c>
      <c r="L610" s="215">
        <v>1</v>
      </c>
      <c r="M610" s="215">
        <v>1</v>
      </c>
    </row>
    <row r="611" spans="1:13" x14ac:dyDescent="0.3">
      <c r="A611">
        <v>523104</v>
      </c>
      <c r="B611" s="211" t="s">
        <v>2262</v>
      </c>
      <c r="C611" s="215">
        <v>1</v>
      </c>
      <c r="D611" s="215">
        <v>1</v>
      </c>
      <c r="E611" s="215">
        <v>1</v>
      </c>
      <c r="F611" s="215">
        <v>1</v>
      </c>
      <c r="G611" s="215">
        <v>1</v>
      </c>
      <c r="H611" s="215">
        <v>1</v>
      </c>
      <c r="I611" s="215">
        <v>1</v>
      </c>
      <c r="J611" s="215">
        <v>1</v>
      </c>
      <c r="K611" s="215">
        <v>1</v>
      </c>
      <c r="L611" s="215">
        <v>1</v>
      </c>
      <c r="M611" s="215">
        <v>1</v>
      </c>
    </row>
    <row r="612" spans="1:13" x14ac:dyDescent="0.3">
      <c r="A612">
        <v>523114</v>
      </c>
      <c r="B612" s="211" t="s">
        <v>2262</v>
      </c>
      <c r="C612" s="215">
        <v>1</v>
      </c>
      <c r="D612" s="215">
        <v>1</v>
      </c>
      <c r="E612" s="215">
        <v>1</v>
      </c>
      <c r="F612" s="215">
        <v>1</v>
      </c>
      <c r="G612" s="215">
        <v>1</v>
      </c>
      <c r="H612" s="215">
        <v>1</v>
      </c>
      <c r="I612" s="215">
        <v>1</v>
      </c>
      <c r="J612" s="215">
        <v>1</v>
      </c>
      <c r="K612" s="215">
        <v>1</v>
      </c>
      <c r="L612" s="215">
        <v>1</v>
      </c>
      <c r="M612" s="215">
        <v>1</v>
      </c>
    </row>
    <row r="613" spans="1:13" x14ac:dyDescent="0.3">
      <c r="A613">
        <v>523117</v>
      </c>
      <c r="B613" s="211" t="s">
        <v>2262</v>
      </c>
      <c r="C613" s="215">
        <v>1</v>
      </c>
      <c r="D613" s="215">
        <v>1</v>
      </c>
      <c r="E613" s="215">
        <v>1</v>
      </c>
      <c r="F613" s="215">
        <v>1</v>
      </c>
      <c r="G613" s="215">
        <v>1</v>
      </c>
      <c r="H613" s="215">
        <v>1</v>
      </c>
      <c r="I613" s="215">
        <v>1</v>
      </c>
      <c r="J613" s="215">
        <v>1</v>
      </c>
      <c r="K613" s="215">
        <v>1</v>
      </c>
      <c r="L613" s="215">
        <v>1</v>
      </c>
      <c r="M613" s="215">
        <v>1</v>
      </c>
    </row>
    <row r="614" spans="1:13" x14ac:dyDescent="0.3">
      <c r="A614">
        <v>523119</v>
      </c>
      <c r="B614" s="211" t="s">
        <v>2262</v>
      </c>
      <c r="C614" s="215">
        <v>1</v>
      </c>
      <c r="D614" s="215">
        <v>1</v>
      </c>
      <c r="E614" s="215">
        <v>1</v>
      </c>
      <c r="F614" s="215">
        <v>1</v>
      </c>
      <c r="G614" s="215">
        <v>1</v>
      </c>
      <c r="H614" s="215">
        <v>1</v>
      </c>
      <c r="I614" s="215">
        <v>1</v>
      </c>
      <c r="J614" s="215">
        <v>1</v>
      </c>
      <c r="K614" s="215">
        <v>1</v>
      </c>
      <c r="L614" s="215">
        <v>1</v>
      </c>
      <c r="M614" s="215">
        <v>1</v>
      </c>
    </row>
    <row r="615" spans="1:13" x14ac:dyDescent="0.3">
      <c r="A615">
        <v>523122</v>
      </c>
      <c r="B615" s="211" t="s">
        <v>2262</v>
      </c>
      <c r="C615" s="215">
        <v>1</v>
      </c>
      <c r="D615" s="215">
        <v>1</v>
      </c>
      <c r="E615" s="215">
        <v>1</v>
      </c>
      <c r="F615" s="215">
        <v>1</v>
      </c>
      <c r="G615" s="215">
        <v>1</v>
      </c>
      <c r="H615" s="215">
        <v>1</v>
      </c>
      <c r="I615" s="215">
        <v>1</v>
      </c>
      <c r="J615" s="215">
        <v>1</v>
      </c>
      <c r="K615" s="215">
        <v>1</v>
      </c>
      <c r="L615" s="215">
        <v>1</v>
      </c>
      <c r="M615" s="215">
        <v>1</v>
      </c>
    </row>
    <row r="616" spans="1:13" x14ac:dyDescent="0.3">
      <c r="A616">
        <v>523127</v>
      </c>
      <c r="B616" s="211" t="s">
        <v>2262</v>
      </c>
      <c r="C616" s="215">
        <v>1</v>
      </c>
      <c r="D616" s="215">
        <v>1</v>
      </c>
      <c r="E616" s="215">
        <v>1</v>
      </c>
      <c r="F616" s="215">
        <v>1</v>
      </c>
      <c r="G616" s="215">
        <v>1</v>
      </c>
      <c r="H616" s="215">
        <v>1</v>
      </c>
      <c r="I616" s="215">
        <v>1</v>
      </c>
      <c r="J616" s="215">
        <v>1</v>
      </c>
      <c r="K616" s="215">
        <v>1</v>
      </c>
      <c r="L616" s="215">
        <v>1</v>
      </c>
      <c r="M616" s="215">
        <v>1</v>
      </c>
    </row>
    <row r="617" spans="1:13" x14ac:dyDescent="0.3">
      <c r="A617">
        <v>523128</v>
      </c>
      <c r="B617" s="211" t="s">
        <v>2262</v>
      </c>
      <c r="C617" s="215">
        <v>1</v>
      </c>
      <c r="D617" s="215">
        <v>1</v>
      </c>
      <c r="E617" s="215">
        <v>1</v>
      </c>
      <c r="F617" s="215">
        <v>1</v>
      </c>
      <c r="G617" s="215">
        <v>1</v>
      </c>
      <c r="H617" s="215">
        <v>1</v>
      </c>
      <c r="I617" s="215">
        <v>1</v>
      </c>
      <c r="J617" s="215">
        <v>1</v>
      </c>
      <c r="K617" s="215">
        <v>1</v>
      </c>
      <c r="L617" s="215">
        <v>1</v>
      </c>
      <c r="M617" s="215">
        <v>1</v>
      </c>
    </row>
    <row r="618" spans="1:13" x14ac:dyDescent="0.3">
      <c r="A618">
        <v>523131</v>
      </c>
      <c r="B618" s="211" t="s">
        <v>2262</v>
      </c>
      <c r="C618" s="215">
        <v>1</v>
      </c>
      <c r="D618" s="215">
        <v>1</v>
      </c>
      <c r="E618" s="215">
        <v>1</v>
      </c>
      <c r="F618" s="215">
        <v>1</v>
      </c>
      <c r="G618" s="215">
        <v>1</v>
      </c>
      <c r="H618" s="215">
        <v>1</v>
      </c>
      <c r="I618" s="215">
        <v>1</v>
      </c>
      <c r="J618" s="215">
        <v>1</v>
      </c>
      <c r="K618" s="215">
        <v>1</v>
      </c>
      <c r="L618" s="215">
        <v>1</v>
      </c>
      <c r="M618" s="215">
        <v>1</v>
      </c>
    </row>
    <row r="619" spans="1:13" x14ac:dyDescent="0.3">
      <c r="A619">
        <v>523132</v>
      </c>
      <c r="B619" s="211" t="s">
        <v>2262</v>
      </c>
      <c r="C619" s="215">
        <v>1</v>
      </c>
      <c r="D619" s="215">
        <v>1</v>
      </c>
      <c r="E619" s="215">
        <v>1</v>
      </c>
      <c r="F619" s="215">
        <v>1</v>
      </c>
      <c r="G619" s="215">
        <v>1</v>
      </c>
      <c r="H619" s="215">
        <v>1</v>
      </c>
      <c r="I619" s="215">
        <v>1</v>
      </c>
      <c r="J619" s="215">
        <v>1</v>
      </c>
      <c r="K619" s="215">
        <v>1</v>
      </c>
      <c r="L619" s="215">
        <v>1</v>
      </c>
      <c r="M619" s="215">
        <v>1</v>
      </c>
    </row>
    <row r="620" spans="1:13" x14ac:dyDescent="0.3">
      <c r="A620">
        <v>523142</v>
      </c>
      <c r="B620" s="211" t="s">
        <v>2262</v>
      </c>
      <c r="C620" s="215">
        <v>1</v>
      </c>
      <c r="D620" s="215">
        <v>1</v>
      </c>
      <c r="E620" s="215">
        <v>1</v>
      </c>
      <c r="F620" s="215">
        <v>1</v>
      </c>
      <c r="G620" s="215">
        <v>1</v>
      </c>
      <c r="H620" s="215">
        <v>1</v>
      </c>
      <c r="I620" s="215">
        <v>1</v>
      </c>
      <c r="J620" s="215">
        <v>1</v>
      </c>
      <c r="K620" s="215">
        <v>1</v>
      </c>
      <c r="L620" s="215">
        <v>1</v>
      </c>
      <c r="M620" s="215">
        <v>1</v>
      </c>
    </row>
    <row r="621" spans="1:13" x14ac:dyDescent="0.3">
      <c r="A621">
        <v>523144</v>
      </c>
      <c r="B621" s="211" t="s">
        <v>2262</v>
      </c>
      <c r="C621" s="215">
        <v>1</v>
      </c>
      <c r="D621" s="215">
        <v>1</v>
      </c>
      <c r="E621" s="215">
        <v>1</v>
      </c>
      <c r="F621" s="215">
        <v>1</v>
      </c>
      <c r="G621" s="215">
        <v>1</v>
      </c>
      <c r="H621" s="215">
        <v>1</v>
      </c>
      <c r="I621" s="215">
        <v>1</v>
      </c>
      <c r="J621" s="215">
        <v>1</v>
      </c>
      <c r="K621" s="215">
        <v>1</v>
      </c>
      <c r="L621" s="215">
        <v>1</v>
      </c>
      <c r="M621" s="215">
        <v>1</v>
      </c>
    </row>
    <row r="622" spans="1:13" x14ac:dyDescent="0.3">
      <c r="A622">
        <v>523147</v>
      </c>
      <c r="B622" s="211" t="s">
        <v>2262</v>
      </c>
      <c r="C622" s="215">
        <v>1</v>
      </c>
      <c r="D622" s="215">
        <v>1</v>
      </c>
      <c r="E622" s="215">
        <v>1</v>
      </c>
      <c r="F622" s="215">
        <v>1</v>
      </c>
      <c r="G622" s="215">
        <v>1</v>
      </c>
      <c r="H622" s="215">
        <v>1</v>
      </c>
      <c r="I622" s="215">
        <v>1</v>
      </c>
      <c r="J622" s="215">
        <v>1</v>
      </c>
      <c r="K622" s="215">
        <v>1</v>
      </c>
      <c r="L622" s="215">
        <v>1</v>
      </c>
      <c r="M622" s="215">
        <v>1</v>
      </c>
    </row>
    <row r="623" spans="1:13" x14ac:dyDescent="0.3">
      <c r="A623">
        <v>523163</v>
      </c>
      <c r="B623" s="211" t="s">
        <v>2262</v>
      </c>
      <c r="C623" s="215">
        <v>1</v>
      </c>
      <c r="D623" s="215">
        <v>1</v>
      </c>
      <c r="E623" s="215">
        <v>1</v>
      </c>
      <c r="F623" s="215">
        <v>1</v>
      </c>
      <c r="G623" s="215">
        <v>1</v>
      </c>
      <c r="H623" s="215">
        <v>1</v>
      </c>
      <c r="I623" s="215">
        <v>1</v>
      </c>
      <c r="J623" s="215">
        <v>1</v>
      </c>
      <c r="K623" s="215">
        <v>1</v>
      </c>
      <c r="L623" s="215">
        <v>1</v>
      </c>
      <c r="M623" s="215">
        <v>1</v>
      </c>
    </row>
    <row r="624" spans="1:13" x14ac:dyDescent="0.3">
      <c r="A624">
        <v>523167</v>
      </c>
      <c r="B624" s="211" t="s">
        <v>2262</v>
      </c>
      <c r="C624" s="215">
        <v>1</v>
      </c>
      <c r="D624" s="215">
        <v>1</v>
      </c>
      <c r="E624" s="215">
        <v>1</v>
      </c>
      <c r="F624" s="215">
        <v>1</v>
      </c>
      <c r="G624" s="215">
        <v>1</v>
      </c>
      <c r="H624" s="215">
        <v>1</v>
      </c>
      <c r="I624" s="215">
        <v>1</v>
      </c>
      <c r="J624" s="215">
        <v>1</v>
      </c>
      <c r="K624" s="215">
        <v>1</v>
      </c>
      <c r="L624" s="215">
        <v>1</v>
      </c>
      <c r="M624" s="215">
        <v>1</v>
      </c>
    </row>
    <row r="625" spans="1:13" x14ac:dyDescent="0.3">
      <c r="A625">
        <v>523182</v>
      </c>
      <c r="B625" s="211" t="s">
        <v>2262</v>
      </c>
      <c r="C625" s="215">
        <v>1</v>
      </c>
      <c r="D625" s="215">
        <v>1</v>
      </c>
      <c r="E625" s="215">
        <v>1</v>
      </c>
      <c r="F625" s="215">
        <v>1</v>
      </c>
      <c r="G625" s="215">
        <v>1</v>
      </c>
      <c r="H625" s="215">
        <v>1</v>
      </c>
      <c r="I625" s="215">
        <v>1</v>
      </c>
      <c r="J625" s="215">
        <v>1</v>
      </c>
      <c r="K625" s="215">
        <v>1</v>
      </c>
      <c r="L625" s="215">
        <v>1</v>
      </c>
      <c r="M625" s="215">
        <v>1</v>
      </c>
    </row>
    <row r="626" spans="1:13" x14ac:dyDescent="0.3">
      <c r="A626">
        <v>523210</v>
      </c>
      <c r="B626" s="211" t="s">
        <v>2262</v>
      </c>
      <c r="C626" s="215">
        <v>1</v>
      </c>
      <c r="D626" s="215">
        <v>1</v>
      </c>
      <c r="E626" s="215">
        <v>1</v>
      </c>
      <c r="F626" s="215">
        <v>1</v>
      </c>
      <c r="G626" s="215">
        <v>1</v>
      </c>
      <c r="H626" s="215">
        <v>1</v>
      </c>
      <c r="I626" s="215">
        <v>1</v>
      </c>
      <c r="J626" s="215">
        <v>1</v>
      </c>
      <c r="K626" s="215">
        <v>1</v>
      </c>
      <c r="L626" s="215">
        <v>1</v>
      </c>
      <c r="M626" s="215">
        <v>1</v>
      </c>
    </row>
    <row r="627" spans="1:13" x14ac:dyDescent="0.3">
      <c r="A627">
        <v>523211</v>
      </c>
      <c r="B627" s="211" t="s">
        <v>2262</v>
      </c>
      <c r="C627" s="215">
        <v>1</v>
      </c>
      <c r="D627" s="215">
        <v>1</v>
      </c>
      <c r="E627" s="215">
        <v>1</v>
      </c>
      <c r="F627" s="215">
        <v>1</v>
      </c>
      <c r="G627" s="215">
        <v>1</v>
      </c>
      <c r="H627" s="215">
        <v>1</v>
      </c>
      <c r="I627" s="215">
        <v>1</v>
      </c>
      <c r="J627" s="215">
        <v>1</v>
      </c>
      <c r="K627" s="215">
        <v>1</v>
      </c>
      <c r="L627" s="215">
        <v>1</v>
      </c>
      <c r="M627" s="215">
        <v>1</v>
      </c>
    </row>
    <row r="628" spans="1:13" x14ac:dyDescent="0.3">
      <c r="A628">
        <v>523215</v>
      </c>
      <c r="B628" s="211" t="s">
        <v>2262</v>
      </c>
      <c r="C628" s="215">
        <v>1</v>
      </c>
      <c r="D628" s="215">
        <v>1</v>
      </c>
      <c r="E628" s="215">
        <v>1</v>
      </c>
      <c r="F628" s="215">
        <v>1</v>
      </c>
      <c r="G628" s="215">
        <v>1</v>
      </c>
      <c r="H628" s="215">
        <v>1</v>
      </c>
      <c r="I628" s="215">
        <v>1</v>
      </c>
      <c r="J628" s="215">
        <v>1</v>
      </c>
      <c r="K628" s="215">
        <v>1</v>
      </c>
      <c r="L628" s="215">
        <v>1</v>
      </c>
      <c r="M628" s="215">
        <v>1</v>
      </c>
    </row>
    <row r="629" spans="1:13" x14ac:dyDescent="0.3">
      <c r="A629">
        <v>523218</v>
      </c>
      <c r="B629" s="211" t="s">
        <v>2262</v>
      </c>
      <c r="C629" s="215">
        <v>1</v>
      </c>
      <c r="D629" s="215">
        <v>1</v>
      </c>
      <c r="E629" s="215">
        <v>1</v>
      </c>
      <c r="F629" s="215">
        <v>1</v>
      </c>
      <c r="G629" s="215">
        <v>1</v>
      </c>
      <c r="H629" s="215">
        <v>1</v>
      </c>
      <c r="I629" s="215">
        <v>1</v>
      </c>
      <c r="J629" s="215">
        <v>1</v>
      </c>
      <c r="K629" s="215">
        <v>1</v>
      </c>
      <c r="L629" s="215">
        <v>1</v>
      </c>
      <c r="M629" s="215">
        <v>1</v>
      </c>
    </row>
    <row r="630" spans="1:13" x14ac:dyDescent="0.3">
      <c r="A630">
        <v>523220</v>
      </c>
      <c r="B630" s="211" t="s">
        <v>2262</v>
      </c>
      <c r="C630" s="215">
        <v>1</v>
      </c>
      <c r="D630" s="215">
        <v>1</v>
      </c>
      <c r="E630" s="215">
        <v>1</v>
      </c>
      <c r="F630" s="215">
        <v>1</v>
      </c>
      <c r="G630" s="215">
        <v>1</v>
      </c>
      <c r="H630" s="215">
        <v>1</v>
      </c>
      <c r="I630" s="215">
        <v>1</v>
      </c>
      <c r="J630" s="215">
        <v>1</v>
      </c>
      <c r="K630" s="215">
        <v>1</v>
      </c>
      <c r="L630" s="215">
        <v>1</v>
      </c>
      <c r="M630" s="215">
        <v>1</v>
      </c>
    </row>
    <row r="631" spans="1:13" x14ac:dyDescent="0.3">
      <c r="A631">
        <v>523226</v>
      </c>
      <c r="B631" s="211" t="s">
        <v>2262</v>
      </c>
      <c r="C631" s="215">
        <v>1</v>
      </c>
      <c r="D631" s="215">
        <v>1</v>
      </c>
      <c r="E631" s="215">
        <v>1</v>
      </c>
      <c r="F631" s="215">
        <v>1</v>
      </c>
      <c r="G631" s="215">
        <v>1</v>
      </c>
      <c r="H631" s="215">
        <v>1</v>
      </c>
      <c r="I631" s="215">
        <v>1</v>
      </c>
      <c r="J631" s="215">
        <v>1</v>
      </c>
      <c r="K631" s="215">
        <v>1</v>
      </c>
      <c r="L631" s="215">
        <v>1</v>
      </c>
      <c r="M631" s="215">
        <v>1</v>
      </c>
    </row>
    <row r="632" spans="1:13" x14ac:dyDescent="0.3">
      <c r="A632">
        <v>523227</v>
      </c>
      <c r="B632" s="211" t="s">
        <v>2262</v>
      </c>
      <c r="C632" s="215">
        <v>1</v>
      </c>
      <c r="D632" s="215">
        <v>1</v>
      </c>
      <c r="E632" s="215">
        <v>1</v>
      </c>
      <c r="F632" s="215">
        <v>1</v>
      </c>
      <c r="G632" s="215">
        <v>1</v>
      </c>
      <c r="H632" s="215">
        <v>1</v>
      </c>
      <c r="I632" s="215">
        <v>1</v>
      </c>
      <c r="J632" s="215">
        <v>1</v>
      </c>
      <c r="K632" s="215">
        <v>1</v>
      </c>
      <c r="L632" s="215">
        <v>1</v>
      </c>
      <c r="M632" s="215">
        <v>1</v>
      </c>
    </row>
    <row r="633" spans="1:13" x14ac:dyDescent="0.3">
      <c r="A633">
        <v>523236</v>
      </c>
      <c r="B633" s="211" t="s">
        <v>2262</v>
      </c>
      <c r="C633" s="215">
        <v>1</v>
      </c>
      <c r="D633" s="215">
        <v>1</v>
      </c>
      <c r="E633" s="215">
        <v>1</v>
      </c>
      <c r="F633" s="215">
        <v>1</v>
      </c>
      <c r="G633" s="215">
        <v>1</v>
      </c>
      <c r="H633" s="215">
        <v>1</v>
      </c>
      <c r="I633" s="215">
        <v>1</v>
      </c>
      <c r="J633" s="215">
        <v>1</v>
      </c>
      <c r="K633" s="215">
        <v>1</v>
      </c>
      <c r="L633" s="215">
        <v>1</v>
      </c>
      <c r="M633" s="215">
        <v>1</v>
      </c>
    </row>
    <row r="634" spans="1:13" x14ac:dyDescent="0.3">
      <c r="A634">
        <v>523238</v>
      </c>
      <c r="B634" s="211" t="s">
        <v>2262</v>
      </c>
      <c r="C634" s="215">
        <v>1</v>
      </c>
      <c r="D634" s="215">
        <v>1</v>
      </c>
      <c r="E634" s="215">
        <v>1</v>
      </c>
      <c r="F634" s="215">
        <v>1</v>
      </c>
      <c r="G634" s="215">
        <v>1</v>
      </c>
      <c r="H634" s="215">
        <v>1</v>
      </c>
      <c r="I634" s="215">
        <v>1</v>
      </c>
      <c r="J634" s="215">
        <v>1</v>
      </c>
      <c r="K634" s="215">
        <v>1</v>
      </c>
      <c r="L634" s="215">
        <v>1</v>
      </c>
      <c r="M634" s="215">
        <v>1</v>
      </c>
    </row>
    <row r="635" spans="1:13" x14ac:dyDescent="0.3">
      <c r="A635">
        <v>523245</v>
      </c>
      <c r="B635" s="211" t="s">
        <v>2262</v>
      </c>
      <c r="C635" s="215">
        <v>1</v>
      </c>
      <c r="D635" s="215">
        <v>1</v>
      </c>
      <c r="E635" s="215">
        <v>1</v>
      </c>
      <c r="F635" s="215">
        <v>1</v>
      </c>
      <c r="G635" s="215">
        <v>1</v>
      </c>
      <c r="H635" s="215">
        <v>1</v>
      </c>
      <c r="I635" s="215">
        <v>1</v>
      </c>
      <c r="J635" s="215">
        <v>1</v>
      </c>
      <c r="K635" s="215">
        <v>1</v>
      </c>
      <c r="L635" s="215">
        <v>1</v>
      </c>
      <c r="M635" s="215">
        <v>1</v>
      </c>
    </row>
    <row r="636" spans="1:13" x14ac:dyDescent="0.3">
      <c r="A636">
        <v>523249</v>
      </c>
      <c r="B636" s="211" t="s">
        <v>2262</v>
      </c>
      <c r="C636" s="215">
        <v>1</v>
      </c>
      <c r="D636" s="215">
        <v>1</v>
      </c>
      <c r="E636" s="215">
        <v>1</v>
      </c>
      <c r="F636" s="215">
        <v>1</v>
      </c>
      <c r="G636" s="215">
        <v>1</v>
      </c>
      <c r="H636" s="215">
        <v>1</v>
      </c>
      <c r="I636" s="215">
        <v>1</v>
      </c>
      <c r="J636" s="215">
        <v>1</v>
      </c>
      <c r="K636" s="215">
        <v>1</v>
      </c>
      <c r="L636" s="215">
        <v>1</v>
      </c>
      <c r="M636" s="215">
        <v>1</v>
      </c>
    </row>
    <row r="637" spans="1:13" x14ac:dyDescent="0.3">
      <c r="A637">
        <v>523256</v>
      </c>
      <c r="B637" s="211" t="s">
        <v>2262</v>
      </c>
      <c r="C637" s="215">
        <v>1</v>
      </c>
      <c r="D637" s="215">
        <v>1</v>
      </c>
      <c r="E637" s="215">
        <v>1</v>
      </c>
      <c r="F637" s="215">
        <v>1</v>
      </c>
      <c r="G637" s="215">
        <v>1</v>
      </c>
      <c r="H637" s="215">
        <v>1</v>
      </c>
      <c r="I637" s="215">
        <v>1</v>
      </c>
      <c r="J637" s="215">
        <v>1</v>
      </c>
      <c r="K637" s="215">
        <v>1</v>
      </c>
      <c r="L637" s="215">
        <v>1</v>
      </c>
      <c r="M637" s="215">
        <v>1</v>
      </c>
    </row>
    <row r="638" spans="1:13" x14ac:dyDescent="0.3">
      <c r="A638">
        <v>523261</v>
      </c>
      <c r="B638" s="211" t="s">
        <v>2262</v>
      </c>
      <c r="C638" s="215">
        <v>1</v>
      </c>
      <c r="D638" s="215">
        <v>1</v>
      </c>
      <c r="E638" s="215">
        <v>1</v>
      </c>
      <c r="F638" s="215">
        <v>1</v>
      </c>
      <c r="G638" s="215">
        <v>1</v>
      </c>
      <c r="H638" s="215">
        <v>1</v>
      </c>
      <c r="I638" s="215">
        <v>1</v>
      </c>
      <c r="J638" s="215">
        <v>1</v>
      </c>
      <c r="K638" s="215">
        <v>1</v>
      </c>
      <c r="L638" s="215">
        <v>1</v>
      </c>
      <c r="M638" s="215">
        <v>1</v>
      </c>
    </row>
    <row r="639" spans="1:13" x14ac:dyDescent="0.3">
      <c r="A639">
        <v>523268</v>
      </c>
      <c r="B639" s="211" t="s">
        <v>2262</v>
      </c>
      <c r="C639" s="215">
        <v>1</v>
      </c>
      <c r="D639" s="215">
        <v>1</v>
      </c>
      <c r="E639" s="215">
        <v>1</v>
      </c>
      <c r="F639" s="215">
        <v>1</v>
      </c>
      <c r="G639" s="215">
        <v>1</v>
      </c>
      <c r="H639" s="215">
        <v>1</v>
      </c>
      <c r="I639" s="215">
        <v>1</v>
      </c>
      <c r="J639" s="215">
        <v>1</v>
      </c>
      <c r="K639" s="215">
        <v>1</v>
      </c>
      <c r="L639" s="215">
        <v>1</v>
      </c>
      <c r="M639" s="215">
        <v>1</v>
      </c>
    </row>
    <row r="640" spans="1:13" x14ac:dyDescent="0.3">
      <c r="A640">
        <v>523271</v>
      </c>
      <c r="B640" s="211" t="s">
        <v>2262</v>
      </c>
      <c r="C640" s="215">
        <v>1</v>
      </c>
      <c r="D640" s="215">
        <v>1</v>
      </c>
      <c r="E640" s="215">
        <v>1</v>
      </c>
      <c r="F640" s="215">
        <v>1</v>
      </c>
      <c r="G640" s="215">
        <v>1</v>
      </c>
      <c r="H640" s="215">
        <v>1</v>
      </c>
      <c r="I640" s="215">
        <v>1</v>
      </c>
      <c r="J640" s="215">
        <v>1</v>
      </c>
      <c r="K640" s="215">
        <v>1</v>
      </c>
      <c r="L640" s="215">
        <v>1</v>
      </c>
      <c r="M640" s="215">
        <v>1</v>
      </c>
    </row>
    <row r="641" spans="1:13" x14ac:dyDescent="0.3">
      <c r="A641">
        <v>523273</v>
      </c>
      <c r="B641" s="211" t="s">
        <v>2262</v>
      </c>
      <c r="C641" s="215">
        <v>1</v>
      </c>
      <c r="D641" s="215">
        <v>1</v>
      </c>
      <c r="E641" s="215">
        <v>1</v>
      </c>
      <c r="F641" s="215">
        <v>1</v>
      </c>
      <c r="G641" s="215">
        <v>1</v>
      </c>
      <c r="H641" s="215">
        <v>1</v>
      </c>
      <c r="I641" s="215">
        <v>1</v>
      </c>
      <c r="J641" s="215">
        <v>1</v>
      </c>
      <c r="K641" s="215">
        <v>1</v>
      </c>
      <c r="L641" s="215">
        <v>1</v>
      </c>
      <c r="M641" s="215">
        <v>1</v>
      </c>
    </row>
    <row r="642" spans="1:13" x14ac:dyDescent="0.3">
      <c r="A642">
        <v>523274</v>
      </c>
      <c r="B642" s="211" t="s">
        <v>2262</v>
      </c>
      <c r="C642" s="215">
        <v>1</v>
      </c>
      <c r="D642" s="215">
        <v>1</v>
      </c>
      <c r="E642" s="215">
        <v>1</v>
      </c>
      <c r="F642" s="215">
        <v>1</v>
      </c>
      <c r="G642" s="215">
        <v>1</v>
      </c>
      <c r="H642" s="215">
        <v>1</v>
      </c>
      <c r="I642" s="215">
        <v>1</v>
      </c>
      <c r="J642" s="215">
        <v>1</v>
      </c>
      <c r="K642" s="215">
        <v>1</v>
      </c>
      <c r="L642" s="215">
        <v>1</v>
      </c>
      <c r="M642" s="215">
        <v>1</v>
      </c>
    </row>
    <row r="643" spans="1:13" x14ac:dyDescent="0.3">
      <c r="A643">
        <v>523277</v>
      </c>
      <c r="B643" s="211" t="s">
        <v>2262</v>
      </c>
      <c r="C643" s="215">
        <v>1</v>
      </c>
      <c r="D643" s="215">
        <v>1</v>
      </c>
      <c r="E643" s="215">
        <v>1</v>
      </c>
      <c r="F643" s="215">
        <v>1</v>
      </c>
      <c r="G643" s="215">
        <v>1</v>
      </c>
      <c r="H643" s="215">
        <v>1</v>
      </c>
      <c r="I643" s="215">
        <v>1</v>
      </c>
      <c r="J643" s="215">
        <v>1</v>
      </c>
      <c r="K643" s="215">
        <v>1</v>
      </c>
      <c r="L643" s="215">
        <v>1</v>
      </c>
      <c r="M643" s="215">
        <v>1</v>
      </c>
    </row>
    <row r="644" spans="1:13" x14ac:dyDescent="0.3">
      <c r="A644">
        <v>523294</v>
      </c>
      <c r="B644" s="211" t="s">
        <v>2262</v>
      </c>
      <c r="C644" s="215">
        <v>1</v>
      </c>
      <c r="D644" s="215">
        <v>1</v>
      </c>
      <c r="E644" s="215">
        <v>1</v>
      </c>
      <c r="F644" s="215">
        <v>1</v>
      </c>
      <c r="G644" s="215">
        <v>1</v>
      </c>
      <c r="H644" s="215">
        <v>1</v>
      </c>
      <c r="I644" s="215">
        <v>1</v>
      </c>
      <c r="J644" s="215">
        <v>1</v>
      </c>
      <c r="K644" s="215">
        <v>1</v>
      </c>
      <c r="L644" s="215">
        <v>1</v>
      </c>
      <c r="M644" s="215">
        <v>1</v>
      </c>
    </row>
    <row r="645" spans="1:13" x14ac:dyDescent="0.3">
      <c r="A645">
        <v>523296</v>
      </c>
      <c r="B645" s="211" t="s">
        <v>2262</v>
      </c>
      <c r="C645" s="215">
        <v>1</v>
      </c>
      <c r="D645" s="215">
        <v>1</v>
      </c>
      <c r="E645" s="215">
        <v>1</v>
      </c>
      <c r="F645" s="215">
        <v>1</v>
      </c>
      <c r="G645" s="215">
        <v>1</v>
      </c>
      <c r="H645" s="215">
        <v>1</v>
      </c>
      <c r="I645" s="215">
        <v>1</v>
      </c>
      <c r="J645" s="215">
        <v>1</v>
      </c>
      <c r="K645" s="215">
        <v>1</v>
      </c>
      <c r="L645" s="215">
        <v>1</v>
      </c>
      <c r="M645" s="215">
        <v>1</v>
      </c>
    </row>
    <row r="646" spans="1:13" x14ac:dyDescent="0.3">
      <c r="A646">
        <v>523299</v>
      </c>
      <c r="B646" s="211" t="s">
        <v>2262</v>
      </c>
      <c r="C646" s="215">
        <v>1</v>
      </c>
      <c r="D646" s="215">
        <v>1</v>
      </c>
      <c r="E646" s="215">
        <v>1</v>
      </c>
      <c r="F646" s="215">
        <v>1</v>
      </c>
      <c r="G646" s="215">
        <v>1</v>
      </c>
      <c r="H646" s="215">
        <v>1</v>
      </c>
      <c r="I646" s="215">
        <v>1</v>
      </c>
      <c r="J646" s="215">
        <v>1</v>
      </c>
      <c r="K646" s="215">
        <v>1</v>
      </c>
      <c r="L646" s="215">
        <v>1</v>
      </c>
      <c r="M646" s="215">
        <v>1</v>
      </c>
    </row>
    <row r="647" spans="1:13" x14ac:dyDescent="0.3">
      <c r="A647">
        <v>523331</v>
      </c>
      <c r="B647" s="211" t="s">
        <v>2262</v>
      </c>
      <c r="C647" s="215">
        <v>1</v>
      </c>
      <c r="D647" s="215">
        <v>1</v>
      </c>
      <c r="E647" s="215">
        <v>1</v>
      </c>
      <c r="F647" s="215">
        <v>1</v>
      </c>
      <c r="G647" s="215">
        <v>1</v>
      </c>
      <c r="H647" s="215">
        <v>1</v>
      </c>
      <c r="I647" s="215">
        <v>1</v>
      </c>
      <c r="J647" s="215">
        <v>1</v>
      </c>
      <c r="K647" s="215">
        <v>1</v>
      </c>
      <c r="L647" s="215">
        <v>1</v>
      </c>
      <c r="M647" s="215">
        <v>1</v>
      </c>
    </row>
    <row r="648" spans="1:13" x14ac:dyDescent="0.3">
      <c r="A648">
        <v>523336</v>
      </c>
      <c r="B648" s="211" t="s">
        <v>2262</v>
      </c>
      <c r="C648" s="215">
        <v>1</v>
      </c>
      <c r="D648" s="215">
        <v>1</v>
      </c>
      <c r="E648" s="215">
        <v>1</v>
      </c>
      <c r="F648" s="215">
        <v>1</v>
      </c>
      <c r="G648" s="215">
        <v>1</v>
      </c>
      <c r="H648" s="215">
        <v>1</v>
      </c>
      <c r="I648" s="215">
        <v>1</v>
      </c>
      <c r="J648" s="215">
        <v>1</v>
      </c>
      <c r="K648" s="215">
        <v>1</v>
      </c>
      <c r="L648" s="215">
        <v>1</v>
      </c>
      <c r="M648" s="215">
        <v>1</v>
      </c>
    </row>
    <row r="649" spans="1:13" x14ac:dyDescent="0.3">
      <c r="A649">
        <v>523344</v>
      </c>
      <c r="B649" s="211" t="s">
        <v>2262</v>
      </c>
      <c r="C649" s="215">
        <v>1</v>
      </c>
      <c r="D649" s="215">
        <v>1</v>
      </c>
      <c r="E649" s="215">
        <v>1</v>
      </c>
      <c r="F649" s="215">
        <v>1</v>
      </c>
      <c r="G649" s="215">
        <v>1</v>
      </c>
      <c r="H649" s="215">
        <v>1</v>
      </c>
      <c r="I649" s="215">
        <v>1</v>
      </c>
      <c r="J649" s="215">
        <v>1</v>
      </c>
      <c r="K649" s="215">
        <v>1</v>
      </c>
      <c r="L649" s="215">
        <v>1</v>
      </c>
      <c r="M649" s="215">
        <v>1</v>
      </c>
    </row>
    <row r="650" spans="1:13" x14ac:dyDescent="0.3">
      <c r="A650">
        <v>523348</v>
      </c>
      <c r="B650" s="211" t="s">
        <v>2262</v>
      </c>
      <c r="C650" s="215">
        <v>1</v>
      </c>
      <c r="D650" s="215">
        <v>1</v>
      </c>
      <c r="E650" s="215">
        <v>1</v>
      </c>
      <c r="F650" s="215">
        <v>1</v>
      </c>
      <c r="G650" s="215">
        <v>1</v>
      </c>
      <c r="H650" s="215">
        <v>1</v>
      </c>
      <c r="I650" s="215">
        <v>1</v>
      </c>
      <c r="J650" s="215">
        <v>1</v>
      </c>
      <c r="K650" s="215">
        <v>1</v>
      </c>
      <c r="L650" s="215">
        <v>1</v>
      </c>
      <c r="M650" s="215">
        <v>1</v>
      </c>
    </row>
    <row r="651" spans="1:13" x14ac:dyDescent="0.3">
      <c r="A651">
        <v>523349</v>
      </c>
      <c r="B651" s="211" t="s">
        <v>2262</v>
      </c>
      <c r="C651" s="215">
        <v>1</v>
      </c>
      <c r="D651" s="215">
        <v>1</v>
      </c>
      <c r="E651" s="215">
        <v>1</v>
      </c>
      <c r="F651" s="215">
        <v>1</v>
      </c>
      <c r="G651" s="215">
        <v>1</v>
      </c>
      <c r="H651" s="215">
        <v>1</v>
      </c>
      <c r="I651" s="215">
        <v>1</v>
      </c>
      <c r="J651" s="215">
        <v>1</v>
      </c>
      <c r="K651" s="215">
        <v>1</v>
      </c>
      <c r="L651" s="215">
        <v>1</v>
      </c>
      <c r="M651" s="215">
        <v>1</v>
      </c>
    </row>
    <row r="652" spans="1:13" x14ac:dyDescent="0.3">
      <c r="A652">
        <v>523350</v>
      </c>
      <c r="B652" s="211" t="s">
        <v>2262</v>
      </c>
      <c r="C652" s="215">
        <v>1</v>
      </c>
      <c r="D652" s="215">
        <v>1</v>
      </c>
      <c r="E652" s="215">
        <v>1</v>
      </c>
      <c r="F652" s="215">
        <v>1</v>
      </c>
      <c r="G652" s="215">
        <v>1</v>
      </c>
      <c r="H652" s="215">
        <v>1</v>
      </c>
      <c r="I652" s="215">
        <v>1</v>
      </c>
      <c r="J652" s="215">
        <v>1</v>
      </c>
      <c r="K652" s="215">
        <v>1</v>
      </c>
      <c r="L652" s="215">
        <v>1</v>
      </c>
      <c r="M652" s="215">
        <v>1</v>
      </c>
    </row>
    <row r="653" spans="1:13" x14ac:dyDescent="0.3">
      <c r="A653">
        <v>523360</v>
      </c>
      <c r="B653" s="211" t="s">
        <v>2262</v>
      </c>
      <c r="C653" s="215">
        <v>1</v>
      </c>
      <c r="D653" s="215">
        <v>1</v>
      </c>
      <c r="E653" s="215">
        <v>1</v>
      </c>
      <c r="F653" s="215">
        <v>1</v>
      </c>
      <c r="G653" s="215">
        <v>1</v>
      </c>
      <c r="H653" s="215">
        <v>1</v>
      </c>
      <c r="I653" s="215">
        <v>1</v>
      </c>
      <c r="J653" s="215">
        <v>1</v>
      </c>
      <c r="K653" s="215">
        <v>1</v>
      </c>
      <c r="L653" s="215">
        <v>1</v>
      </c>
      <c r="M653" s="215">
        <v>1</v>
      </c>
    </row>
    <row r="654" spans="1:13" x14ac:dyDescent="0.3">
      <c r="A654">
        <v>523369</v>
      </c>
      <c r="B654" s="211" t="s">
        <v>2262</v>
      </c>
      <c r="C654" s="215">
        <v>1</v>
      </c>
      <c r="D654" s="215">
        <v>1</v>
      </c>
      <c r="E654" s="215">
        <v>1</v>
      </c>
      <c r="F654" s="215">
        <v>1</v>
      </c>
      <c r="G654" s="215">
        <v>1</v>
      </c>
      <c r="H654" s="215">
        <v>1</v>
      </c>
      <c r="I654" s="215">
        <v>1</v>
      </c>
      <c r="J654" s="215">
        <v>1</v>
      </c>
      <c r="K654" s="215">
        <v>1</v>
      </c>
      <c r="L654" s="215">
        <v>1</v>
      </c>
      <c r="M654" s="215">
        <v>1</v>
      </c>
    </row>
    <row r="655" spans="1:13" x14ac:dyDescent="0.3">
      <c r="A655">
        <v>523371</v>
      </c>
      <c r="B655" s="211" t="s">
        <v>2262</v>
      </c>
      <c r="C655" s="215">
        <v>1</v>
      </c>
      <c r="D655" s="215">
        <v>1</v>
      </c>
      <c r="E655" s="215">
        <v>1</v>
      </c>
      <c r="F655" s="215">
        <v>1</v>
      </c>
      <c r="G655" s="215">
        <v>1</v>
      </c>
      <c r="H655" s="215">
        <v>1</v>
      </c>
      <c r="I655" s="215">
        <v>1</v>
      </c>
      <c r="J655" s="215">
        <v>1</v>
      </c>
      <c r="K655" s="215">
        <v>1</v>
      </c>
      <c r="L655" s="215">
        <v>1</v>
      </c>
      <c r="M655" s="215">
        <v>1</v>
      </c>
    </row>
    <row r="656" spans="1:13" x14ac:dyDescent="0.3">
      <c r="A656">
        <v>523375</v>
      </c>
      <c r="B656" s="211" t="s">
        <v>2262</v>
      </c>
      <c r="C656" s="215">
        <v>1</v>
      </c>
      <c r="D656" s="215">
        <v>1</v>
      </c>
      <c r="E656" s="215">
        <v>1</v>
      </c>
      <c r="F656" s="215">
        <v>1</v>
      </c>
      <c r="G656" s="215">
        <v>1</v>
      </c>
      <c r="H656" s="215">
        <v>1</v>
      </c>
      <c r="I656" s="215">
        <v>1</v>
      </c>
      <c r="J656" s="215">
        <v>1</v>
      </c>
      <c r="K656" s="215">
        <v>1</v>
      </c>
      <c r="L656" s="215">
        <v>1</v>
      </c>
      <c r="M656" s="215">
        <v>1</v>
      </c>
    </row>
    <row r="657" spans="1:13" x14ac:dyDescent="0.3">
      <c r="A657">
        <v>523388</v>
      </c>
      <c r="B657" s="211" t="s">
        <v>2262</v>
      </c>
      <c r="C657" s="215">
        <v>1</v>
      </c>
      <c r="D657" s="215">
        <v>1</v>
      </c>
      <c r="E657" s="215">
        <v>1</v>
      </c>
      <c r="F657" s="215">
        <v>1</v>
      </c>
      <c r="G657" s="215">
        <v>1</v>
      </c>
      <c r="H657" s="215">
        <v>1</v>
      </c>
      <c r="I657" s="215">
        <v>1</v>
      </c>
      <c r="J657" s="215">
        <v>1</v>
      </c>
      <c r="K657" s="215">
        <v>1</v>
      </c>
      <c r="L657" s="215">
        <v>1</v>
      </c>
      <c r="M657" s="215">
        <v>1</v>
      </c>
    </row>
    <row r="658" spans="1:13" x14ac:dyDescent="0.3">
      <c r="A658">
        <v>523395</v>
      </c>
      <c r="B658" s="211" t="s">
        <v>2262</v>
      </c>
      <c r="C658" s="215">
        <v>1</v>
      </c>
      <c r="D658" s="215">
        <v>1</v>
      </c>
      <c r="E658" s="215">
        <v>1</v>
      </c>
      <c r="F658" s="215">
        <v>1</v>
      </c>
      <c r="G658" s="215">
        <v>1</v>
      </c>
      <c r="H658" s="215">
        <v>1</v>
      </c>
      <c r="I658" s="215">
        <v>1</v>
      </c>
      <c r="J658" s="215">
        <v>1</v>
      </c>
      <c r="K658" s="215">
        <v>1</v>
      </c>
      <c r="L658" s="215">
        <v>1</v>
      </c>
      <c r="M658" s="215">
        <v>1</v>
      </c>
    </row>
    <row r="659" spans="1:13" x14ac:dyDescent="0.3">
      <c r="A659">
        <v>523396</v>
      </c>
      <c r="B659" s="211" t="s">
        <v>2262</v>
      </c>
      <c r="C659" s="215">
        <v>1</v>
      </c>
      <c r="D659" s="215">
        <v>1</v>
      </c>
      <c r="E659" s="215">
        <v>1</v>
      </c>
      <c r="F659" s="215">
        <v>1</v>
      </c>
      <c r="G659" s="215">
        <v>1</v>
      </c>
      <c r="H659" s="215">
        <v>1</v>
      </c>
      <c r="I659" s="215">
        <v>1</v>
      </c>
      <c r="J659" s="215">
        <v>1</v>
      </c>
      <c r="K659" s="215">
        <v>1</v>
      </c>
      <c r="L659" s="215">
        <v>1</v>
      </c>
      <c r="M659" s="215">
        <v>1</v>
      </c>
    </row>
    <row r="660" spans="1:13" x14ac:dyDescent="0.3">
      <c r="A660">
        <v>523398</v>
      </c>
      <c r="B660" s="211" t="s">
        <v>2262</v>
      </c>
      <c r="C660" s="215">
        <v>1</v>
      </c>
      <c r="D660" s="215">
        <v>1</v>
      </c>
      <c r="E660" s="215">
        <v>1</v>
      </c>
      <c r="F660" s="215">
        <v>1</v>
      </c>
      <c r="G660" s="215">
        <v>1</v>
      </c>
      <c r="H660" s="215">
        <v>1</v>
      </c>
      <c r="I660" s="215">
        <v>1</v>
      </c>
      <c r="J660" s="215">
        <v>1</v>
      </c>
      <c r="K660" s="215">
        <v>1</v>
      </c>
      <c r="L660" s="215">
        <v>1</v>
      </c>
      <c r="M660" s="215">
        <v>1</v>
      </c>
    </row>
    <row r="661" spans="1:13" x14ac:dyDescent="0.3">
      <c r="A661">
        <v>523405</v>
      </c>
      <c r="B661" s="211" t="s">
        <v>2262</v>
      </c>
      <c r="C661" s="215">
        <v>1</v>
      </c>
      <c r="D661" s="215">
        <v>1</v>
      </c>
      <c r="E661" s="215">
        <v>1</v>
      </c>
      <c r="F661" s="215">
        <v>1</v>
      </c>
      <c r="G661" s="215">
        <v>1</v>
      </c>
      <c r="H661" s="215">
        <v>1</v>
      </c>
      <c r="I661" s="215">
        <v>1</v>
      </c>
      <c r="J661" s="215">
        <v>1</v>
      </c>
      <c r="K661" s="215">
        <v>1</v>
      </c>
      <c r="L661" s="215">
        <v>1</v>
      </c>
      <c r="M661" s="215">
        <v>1</v>
      </c>
    </row>
    <row r="662" spans="1:13" x14ac:dyDescent="0.3">
      <c r="A662">
        <v>523408</v>
      </c>
      <c r="B662" s="211" t="s">
        <v>2262</v>
      </c>
      <c r="C662" s="215">
        <v>1</v>
      </c>
      <c r="D662" s="215">
        <v>1</v>
      </c>
      <c r="E662" s="215">
        <v>1</v>
      </c>
      <c r="F662" s="215">
        <v>1</v>
      </c>
      <c r="G662" s="215">
        <v>1</v>
      </c>
      <c r="H662" s="215">
        <v>1</v>
      </c>
      <c r="I662" s="215">
        <v>1</v>
      </c>
      <c r="J662" s="215">
        <v>1</v>
      </c>
      <c r="K662" s="215">
        <v>1</v>
      </c>
      <c r="L662" s="215">
        <v>1</v>
      </c>
      <c r="M662" s="215">
        <v>1</v>
      </c>
    </row>
    <row r="663" spans="1:13" x14ac:dyDescent="0.3">
      <c r="A663">
        <v>523410</v>
      </c>
      <c r="B663" s="211" t="s">
        <v>2262</v>
      </c>
      <c r="C663" s="215">
        <v>1</v>
      </c>
      <c r="D663" s="215">
        <v>1</v>
      </c>
      <c r="E663" s="215">
        <v>1</v>
      </c>
      <c r="F663" s="215">
        <v>1</v>
      </c>
      <c r="G663" s="215">
        <v>1</v>
      </c>
      <c r="H663" s="215">
        <v>1</v>
      </c>
      <c r="I663" s="215">
        <v>1</v>
      </c>
      <c r="J663" s="215">
        <v>1</v>
      </c>
      <c r="K663" s="215">
        <v>1</v>
      </c>
      <c r="L663" s="215">
        <v>1</v>
      </c>
      <c r="M663" s="215">
        <v>1</v>
      </c>
    </row>
    <row r="664" spans="1:13" x14ac:dyDescent="0.3">
      <c r="A664">
        <v>523414</v>
      </c>
      <c r="B664" s="211" t="s">
        <v>2262</v>
      </c>
      <c r="C664" s="215">
        <v>1</v>
      </c>
      <c r="D664" s="215">
        <v>1</v>
      </c>
      <c r="E664" s="215">
        <v>1</v>
      </c>
      <c r="F664" s="215">
        <v>1</v>
      </c>
      <c r="G664" s="215">
        <v>1</v>
      </c>
      <c r="H664" s="215">
        <v>1</v>
      </c>
      <c r="I664" s="215">
        <v>1</v>
      </c>
      <c r="J664" s="215">
        <v>1</v>
      </c>
      <c r="K664" s="215">
        <v>1</v>
      </c>
      <c r="L664" s="215">
        <v>1</v>
      </c>
      <c r="M664" s="215">
        <v>1</v>
      </c>
    </row>
    <row r="665" spans="1:13" x14ac:dyDescent="0.3">
      <c r="A665">
        <v>523418</v>
      </c>
      <c r="B665" s="211" t="s">
        <v>2262</v>
      </c>
      <c r="C665" s="215">
        <v>1</v>
      </c>
      <c r="D665" s="215">
        <v>1</v>
      </c>
      <c r="E665" s="215">
        <v>1</v>
      </c>
      <c r="F665" s="215">
        <v>1</v>
      </c>
      <c r="G665" s="215">
        <v>1</v>
      </c>
      <c r="H665" s="215">
        <v>1</v>
      </c>
      <c r="I665" s="215">
        <v>1</v>
      </c>
      <c r="J665" s="215">
        <v>1</v>
      </c>
      <c r="K665" s="215">
        <v>1</v>
      </c>
      <c r="L665" s="215">
        <v>1</v>
      </c>
      <c r="M665" s="215">
        <v>1</v>
      </c>
    </row>
    <row r="666" spans="1:13" x14ac:dyDescent="0.3">
      <c r="A666">
        <v>523421</v>
      </c>
      <c r="B666" s="211" t="s">
        <v>2262</v>
      </c>
      <c r="C666" s="215">
        <v>1</v>
      </c>
      <c r="D666" s="215">
        <v>1</v>
      </c>
      <c r="E666" s="215">
        <v>1</v>
      </c>
      <c r="F666" s="215">
        <v>1</v>
      </c>
      <c r="G666" s="215">
        <v>1</v>
      </c>
      <c r="H666" s="215">
        <v>1</v>
      </c>
      <c r="I666" s="215">
        <v>1</v>
      </c>
      <c r="J666" s="215">
        <v>1</v>
      </c>
      <c r="K666" s="215">
        <v>1</v>
      </c>
      <c r="L666" s="215">
        <v>1</v>
      </c>
      <c r="M666" s="215">
        <v>1</v>
      </c>
    </row>
    <row r="667" spans="1:13" x14ac:dyDescent="0.3">
      <c r="A667">
        <v>523422</v>
      </c>
      <c r="B667" s="211" t="s">
        <v>2262</v>
      </c>
      <c r="C667" s="215">
        <v>1</v>
      </c>
      <c r="D667" s="215">
        <v>1</v>
      </c>
      <c r="E667" s="215">
        <v>1</v>
      </c>
      <c r="F667" s="215">
        <v>1</v>
      </c>
      <c r="G667" s="215">
        <v>1</v>
      </c>
      <c r="H667" s="215">
        <v>1</v>
      </c>
      <c r="I667" s="215">
        <v>1</v>
      </c>
      <c r="J667" s="215">
        <v>1</v>
      </c>
      <c r="K667" s="215">
        <v>1</v>
      </c>
      <c r="L667" s="215">
        <v>1</v>
      </c>
      <c r="M667" s="215">
        <v>1</v>
      </c>
    </row>
    <row r="668" spans="1:13" x14ac:dyDescent="0.3">
      <c r="A668">
        <v>523425</v>
      </c>
      <c r="B668" s="211" t="s">
        <v>2262</v>
      </c>
      <c r="C668" s="215">
        <v>1</v>
      </c>
      <c r="D668" s="215">
        <v>1</v>
      </c>
      <c r="E668" s="215">
        <v>1</v>
      </c>
      <c r="F668" s="215">
        <v>1</v>
      </c>
      <c r="G668" s="215">
        <v>1</v>
      </c>
      <c r="H668" s="215">
        <v>1</v>
      </c>
      <c r="I668" s="215">
        <v>1</v>
      </c>
      <c r="J668" s="215">
        <v>1</v>
      </c>
      <c r="K668" s="215">
        <v>1</v>
      </c>
      <c r="L668" s="215">
        <v>1</v>
      </c>
      <c r="M668" s="215">
        <v>1</v>
      </c>
    </row>
    <row r="669" spans="1:13" x14ac:dyDescent="0.3">
      <c r="A669">
        <v>523434</v>
      </c>
      <c r="B669" s="211" t="s">
        <v>2262</v>
      </c>
      <c r="C669" s="215">
        <v>1</v>
      </c>
      <c r="D669" s="215">
        <v>1</v>
      </c>
      <c r="E669" s="215">
        <v>1</v>
      </c>
      <c r="F669" s="215">
        <v>1</v>
      </c>
      <c r="G669" s="215">
        <v>1</v>
      </c>
      <c r="H669" s="215">
        <v>1</v>
      </c>
      <c r="I669" s="215">
        <v>1</v>
      </c>
      <c r="J669" s="215">
        <v>1</v>
      </c>
      <c r="K669" s="215">
        <v>1</v>
      </c>
      <c r="L669" s="215">
        <v>1</v>
      </c>
      <c r="M669" s="215">
        <v>1</v>
      </c>
    </row>
    <row r="670" spans="1:13" x14ac:dyDescent="0.3">
      <c r="A670">
        <v>523443</v>
      </c>
      <c r="B670" s="211" t="s">
        <v>2262</v>
      </c>
      <c r="C670" s="215">
        <v>1</v>
      </c>
      <c r="D670" s="215">
        <v>1</v>
      </c>
      <c r="E670" s="215">
        <v>1</v>
      </c>
      <c r="F670" s="215">
        <v>1</v>
      </c>
      <c r="G670" s="215">
        <v>1</v>
      </c>
      <c r="H670" s="215">
        <v>1</v>
      </c>
      <c r="I670" s="215">
        <v>1</v>
      </c>
      <c r="J670" s="215">
        <v>1</v>
      </c>
      <c r="K670" s="215">
        <v>1</v>
      </c>
      <c r="L670" s="215">
        <v>1</v>
      </c>
      <c r="M670" s="215">
        <v>1</v>
      </c>
    </row>
    <row r="671" spans="1:13" x14ac:dyDescent="0.3">
      <c r="A671">
        <v>523447</v>
      </c>
      <c r="B671" s="211" t="s">
        <v>2262</v>
      </c>
      <c r="C671" s="215">
        <v>1</v>
      </c>
      <c r="D671" s="215">
        <v>1</v>
      </c>
      <c r="E671" s="215">
        <v>1</v>
      </c>
      <c r="F671" s="215">
        <v>1</v>
      </c>
      <c r="G671" s="215">
        <v>1</v>
      </c>
      <c r="H671" s="215">
        <v>1</v>
      </c>
      <c r="I671" s="215">
        <v>1</v>
      </c>
      <c r="J671" s="215">
        <v>1</v>
      </c>
      <c r="K671" s="215">
        <v>1</v>
      </c>
      <c r="L671" s="215">
        <v>1</v>
      </c>
      <c r="M671" s="215">
        <v>1</v>
      </c>
    </row>
    <row r="672" spans="1:13" x14ac:dyDescent="0.3">
      <c r="A672">
        <v>523451</v>
      </c>
      <c r="B672" s="211" t="s">
        <v>2262</v>
      </c>
      <c r="C672" s="215">
        <v>1</v>
      </c>
      <c r="D672" s="215">
        <v>1</v>
      </c>
      <c r="E672" s="215">
        <v>1</v>
      </c>
      <c r="F672" s="215">
        <v>1</v>
      </c>
      <c r="G672" s="215">
        <v>1</v>
      </c>
      <c r="H672" s="215">
        <v>1</v>
      </c>
      <c r="I672" s="215">
        <v>1</v>
      </c>
      <c r="J672" s="215">
        <v>1</v>
      </c>
      <c r="K672" s="215">
        <v>1</v>
      </c>
      <c r="L672" s="215">
        <v>1</v>
      </c>
      <c r="M672" s="215">
        <v>1</v>
      </c>
    </row>
    <row r="673" spans="1:13" x14ac:dyDescent="0.3">
      <c r="A673">
        <v>523467</v>
      </c>
      <c r="B673" s="211" t="s">
        <v>2262</v>
      </c>
      <c r="C673" s="215">
        <v>1</v>
      </c>
      <c r="D673" s="215">
        <v>1</v>
      </c>
      <c r="E673" s="215">
        <v>1</v>
      </c>
      <c r="F673" s="215">
        <v>1</v>
      </c>
      <c r="G673" s="215">
        <v>1</v>
      </c>
      <c r="H673" s="215">
        <v>1</v>
      </c>
      <c r="I673" s="215">
        <v>1</v>
      </c>
      <c r="J673" s="215">
        <v>1</v>
      </c>
      <c r="K673" s="215">
        <v>1</v>
      </c>
      <c r="L673" s="215">
        <v>1</v>
      </c>
      <c r="M673" s="215">
        <v>1</v>
      </c>
    </row>
    <row r="674" spans="1:13" x14ac:dyDescent="0.3">
      <c r="A674">
        <v>523475</v>
      </c>
      <c r="B674" s="211" t="s">
        <v>2262</v>
      </c>
      <c r="C674" s="215">
        <v>1</v>
      </c>
      <c r="D674" s="215">
        <v>1</v>
      </c>
      <c r="E674" s="215">
        <v>1</v>
      </c>
      <c r="F674" s="215">
        <v>1</v>
      </c>
      <c r="G674" s="215">
        <v>1</v>
      </c>
      <c r="H674" s="215">
        <v>1</v>
      </c>
      <c r="I674" s="215">
        <v>1</v>
      </c>
      <c r="J674" s="215">
        <v>1</v>
      </c>
      <c r="K674" s="215">
        <v>1</v>
      </c>
      <c r="L674" s="215">
        <v>1</v>
      </c>
      <c r="M674" s="215">
        <v>1</v>
      </c>
    </row>
    <row r="675" spans="1:13" x14ac:dyDescent="0.3">
      <c r="A675">
        <v>523476</v>
      </c>
      <c r="B675" s="211" t="s">
        <v>2262</v>
      </c>
      <c r="C675" s="215">
        <v>1</v>
      </c>
      <c r="D675" s="215">
        <v>1</v>
      </c>
      <c r="E675" s="215">
        <v>1</v>
      </c>
      <c r="F675" s="215">
        <v>1</v>
      </c>
      <c r="G675" s="215">
        <v>1</v>
      </c>
      <c r="H675" s="215">
        <v>1</v>
      </c>
      <c r="I675" s="215">
        <v>1</v>
      </c>
      <c r="J675" s="215">
        <v>1</v>
      </c>
      <c r="K675" s="215">
        <v>1</v>
      </c>
      <c r="L675" s="215">
        <v>1</v>
      </c>
      <c r="M675" s="215">
        <v>1</v>
      </c>
    </row>
    <row r="676" spans="1:13" x14ac:dyDescent="0.3">
      <c r="A676">
        <v>523486</v>
      </c>
      <c r="B676" s="211" t="s">
        <v>2262</v>
      </c>
      <c r="C676" s="215">
        <v>1</v>
      </c>
      <c r="D676" s="215">
        <v>1</v>
      </c>
      <c r="E676" s="215">
        <v>1</v>
      </c>
      <c r="F676" s="215">
        <v>1</v>
      </c>
      <c r="G676" s="215">
        <v>1</v>
      </c>
      <c r="H676" s="215">
        <v>1</v>
      </c>
      <c r="I676" s="215">
        <v>1</v>
      </c>
      <c r="J676" s="215">
        <v>1</v>
      </c>
      <c r="K676" s="215">
        <v>1</v>
      </c>
      <c r="L676" s="215">
        <v>1</v>
      </c>
      <c r="M676" s="215">
        <v>1</v>
      </c>
    </row>
    <row r="677" spans="1:13" x14ac:dyDescent="0.3">
      <c r="A677">
        <v>523489</v>
      </c>
      <c r="B677" s="211" t="s">
        <v>2262</v>
      </c>
      <c r="C677" s="215">
        <v>1</v>
      </c>
      <c r="D677" s="215">
        <v>1</v>
      </c>
      <c r="E677" s="215">
        <v>1</v>
      </c>
      <c r="F677" s="215">
        <v>1</v>
      </c>
      <c r="G677" s="215">
        <v>1</v>
      </c>
      <c r="H677" s="215">
        <v>1</v>
      </c>
      <c r="I677" s="215">
        <v>1</v>
      </c>
      <c r="J677" s="215">
        <v>1</v>
      </c>
      <c r="K677" s="215">
        <v>1</v>
      </c>
      <c r="L677" s="215">
        <v>1</v>
      </c>
      <c r="M677" s="215">
        <v>1</v>
      </c>
    </row>
    <row r="678" spans="1:13" x14ac:dyDescent="0.3">
      <c r="A678">
        <v>523495</v>
      </c>
      <c r="B678" s="211" t="s">
        <v>2262</v>
      </c>
      <c r="C678" s="215">
        <v>1</v>
      </c>
      <c r="D678" s="215">
        <v>1</v>
      </c>
      <c r="E678" s="215">
        <v>1</v>
      </c>
      <c r="F678" s="215">
        <v>1</v>
      </c>
      <c r="G678" s="215">
        <v>1</v>
      </c>
      <c r="H678" s="215">
        <v>1</v>
      </c>
      <c r="I678" s="215">
        <v>1</v>
      </c>
      <c r="J678" s="215">
        <v>1</v>
      </c>
      <c r="K678" s="215">
        <v>1</v>
      </c>
      <c r="L678" s="215">
        <v>1</v>
      </c>
      <c r="M678" s="215">
        <v>1</v>
      </c>
    </row>
    <row r="679" spans="1:13" x14ac:dyDescent="0.3">
      <c r="A679">
        <v>523516</v>
      </c>
      <c r="B679" s="211" t="s">
        <v>2262</v>
      </c>
      <c r="C679" s="215">
        <v>1</v>
      </c>
      <c r="D679" s="215">
        <v>1</v>
      </c>
      <c r="E679" s="215">
        <v>1</v>
      </c>
      <c r="F679" s="215">
        <v>1</v>
      </c>
      <c r="G679" s="215">
        <v>1</v>
      </c>
      <c r="H679" s="215">
        <v>1</v>
      </c>
      <c r="I679" s="215">
        <v>1</v>
      </c>
      <c r="J679" s="215">
        <v>1</v>
      </c>
      <c r="K679" s="215">
        <v>1</v>
      </c>
      <c r="L679" s="215">
        <v>1</v>
      </c>
      <c r="M679" s="215">
        <v>1</v>
      </c>
    </row>
    <row r="680" spans="1:13" x14ac:dyDescent="0.3">
      <c r="A680">
        <v>523530</v>
      </c>
      <c r="B680" s="211" t="s">
        <v>2262</v>
      </c>
      <c r="C680" s="215">
        <v>1</v>
      </c>
      <c r="D680" s="215">
        <v>1</v>
      </c>
      <c r="E680" s="215">
        <v>1</v>
      </c>
      <c r="F680" s="215">
        <v>1</v>
      </c>
      <c r="G680" s="215">
        <v>1</v>
      </c>
      <c r="H680" s="215">
        <v>1</v>
      </c>
      <c r="I680" s="215">
        <v>1</v>
      </c>
      <c r="J680" s="215">
        <v>1</v>
      </c>
      <c r="K680" s="215">
        <v>1</v>
      </c>
      <c r="L680" s="215">
        <v>1</v>
      </c>
      <c r="M680" s="215">
        <v>1</v>
      </c>
    </row>
    <row r="681" spans="1:13" x14ac:dyDescent="0.3">
      <c r="A681">
        <v>523532</v>
      </c>
      <c r="B681" s="211" t="s">
        <v>2262</v>
      </c>
      <c r="C681" s="215">
        <v>1</v>
      </c>
      <c r="D681" s="215">
        <v>1</v>
      </c>
      <c r="E681" s="215">
        <v>1</v>
      </c>
      <c r="F681" s="215">
        <v>1</v>
      </c>
      <c r="G681" s="215">
        <v>1</v>
      </c>
      <c r="H681" s="215">
        <v>1</v>
      </c>
      <c r="I681" s="215">
        <v>1</v>
      </c>
      <c r="J681" s="215">
        <v>1</v>
      </c>
      <c r="K681" s="215">
        <v>1</v>
      </c>
      <c r="L681" s="215">
        <v>1</v>
      </c>
      <c r="M681" s="215">
        <v>1</v>
      </c>
    </row>
    <row r="682" spans="1:13" x14ac:dyDescent="0.3">
      <c r="A682">
        <v>523536</v>
      </c>
      <c r="B682" s="211" t="s">
        <v>2262</v>
      </c>
      <c r="C682" s="215">
        <v>1</v>
      </c>
      <c r="D682" s="215">
        <v>1</v>
      </c>
      <c r="E682" s="215">
        <v>1</v>
      </c>
      <c r="F682" s="215">
        <v>1</v>
      </c>
      <c r="G682" s="215">
        <v>1</v>
      </c>
      <c r="H682" s="215">
        <v>1</v>
      </c>
      <c r="I682" s="215">
        <v>1</v>
      </c>
      <c r="J682" s="215">
        <v>1</v>
      </c>
      <c r="K682" s="215">
        <v>1</v>
      </c>
      <c r="L682" s="215">
        <v>1</v>
      </c>
      <c r="M682" s="215">
        <v>1</v>
      </c>
    </row>
    <row r="683" spans="1:13" x14ac:dyDescent="0.3">
      <c r="A683">
        <v>523547</v>
      </c>
      <c r="B683" s="211" t="s">
        <v>2262</v>
      </c>
      <c r="C683" s="215">
        <v>1</v>
      </c>
      <c r="D683" s="215">
        <v>1</v>
      </c>
      <c r="E683" s="215">
        <v>1</v>
      </c>
      <c r="F683" s="215">
        <v>1</v>
      </c>
      <c r="G683" s="215">
        <v>1</v>
      </c>
      <c r="H683" s="215">
        <v>1</v>
      </c>
      <c r="I683" s="215">
        <v>1</v>
      </c>
      <c r="J683" s="215">
        <v>1</v>
      </c>
      <c r="K683" s="215">
        <v>1</v>
      </c>
      <c r="L683" s="215">
        <v>1</v>
      </c>
      <c r="M683" s="215">
        <v>1</v>
      </c>
    </row>
    <row r="684" spans="1:13" x14ac:dyDescent="0.3">
      <c r="A684">
        <v>523549</v>
      </c>
      <c r="B684" s="211" t="s">
        <v>2262</v>
      </c>
      <c r="C684" s="215">
        <v>1</v>
      </c>
      <c r="D684" s="215">
        <v>1</v>
      </c>
      <c r="E684" s="215">
        <v>1</v>
      </c>
      <c r="F684" s="215">
        <v>1</v>
      </c>
      <c r="G684" s="215">
        <v>1</v>
      </c>
      <c r="H684" s="215">
        <v>1</v>
      </c>
      <c r="I684" s="215">
        <v>1</v>
      </c>
      <c r="J684" s="215">
        <v>1</v>
      </c>
      <c r="K684" s="215">
        <v>1</v>
      </c>
      <c r="L684" s="215">
        <v>1</v>
      </c>
      <c r="M684" s="215">
        <v>1</v>
      </c>
    </row>
    <row r="685" spans="1:13" x14ac:dyDescent="0.3">
      <c r="A685">
        <v>523558</v>
      </c>
      <c r="B685" s="211" t="s">
        <v>2262</v>
      </c>
      <c r="C685" s="215">
        <v>1</v>
      </c>
      <c r="D685" s="215">
        <v>1</v>
      </c>
      <c r="E685" s="215">
        <v>1</v>
      </c>
      <c r="F685" s="215">
        <v>1</v>
      </c>
      <c r="G685" s="215">
        <v>1</v>
      </c>
      <c r="H685" s="215">
        <v>1</v>
      </c>
      <c r="I685" s="215">
        <v>1</v>
      </c>
      <c r="J685" s="215">
        <v>1</v>
      </c>
      <c r="K685" s="215">
        <v>1</v>
      </c>
      <c r="L685" s="215">
        <v>1</v>
      </c>
      <c r="M685" s="215">
        <v>1</v>
      </c>
    </row>
    <row r="686" spans="1:13" x14ac:dyDescent="0.3">
      <c r="A686">
        <v>523566</v>
      </c>
      <c r="B686" s="211" t="s">
        <v>2262</v>
      </c>
      <c r="C686" s="215">
        <v>1</v>
      </c>
      <c r="D686" s="215">
        <v>1</v>
      </c>
      <c r="E686" s="215">
        <v>1</v>
      </c>
      <c r="F686" s="215">
        <v>1</v>
      </c>
      <c r="G686" s="215">
        <v>1</v>
      </c>
      <c r="H686" s="215">
        <v>1</v>
      </c>
      <c r="I686" s="215">
        <v>1</v>
      </c>
      <c r="J686" s="215">
        <v>1</v>
      </c>
      <c r="K686" s="215">
        <v>1</v>
      </c>
      <c r="L686" s="215">
        <v>1</v>
      </c>
      <c r="M686" s="215">
        <v>1</v>
      </c>
    </row>
    <row r="687" spans="1:13" x14ac:dyDescent="0.3">
      <c r="A687">
        <v>523571</v>
      </c>
      <c r="B687" s="211" t="s">
        <v>2262</v>
      </c>
      <c r="C687" s="215">
        <v>1</v>
      </c>
      <c r="D687" s="215">
        <v>1</v>
      </c>
      <c r="E687" s="215">
        <v>1</v>
      </c>
      <c r="F687" s="215">
        <v>1</v>
      </c>
      <c r="G687" s="215">
        <v>1</v>
      </c>
      <c r="H687" s="215">
        <v>1</v>
      </c>
      <c r="I687" s="215">
        <v>1</v>
      </c>
      <c r="J687" s="215">
        <v>1</v>
      </c>
      <c r="K687" s="215">
        <v>1</v>
      </c>
      <c r="L687" s="215">
        <v>1</v>
      </c>
      <c r="M687" s="215">
        <v>1</v>
      </c>
    </row>
    <row r="688" spans="1:13" x14ac:dyDescent="0.3">
      <c r="A688">
        <v>523574</v>
      </c>
      <c r="B688" s="211" t="s">
        <v>2262</v>
      </c>
      <c r="C688" s="215">
        <v>1</v>
      </c>
      <c r="D688" s="215">
        <v>1</v>
      </c>
      <c r="E688" s="215">
        <v>1</v>
      </c>
      <c r="F688" s="215">
        <v>1</v>
      </c>
      <c r="G688" s="215">
        <v>1</v>
      </c>
      <c r="H688" s="215">
        <v>1</v>
      </c>
      <c r="I688" s="215">
        <v>1</v>
      </c>
      <c r="J688" s="215">
        <v>1</v>
      </c>
      <c r="K688" s="215">
        <v>1</v>
      </c>
      <c r="L688" s="215">
        <v>1</v>
      </c>
      <c r="M688" s="215">
        <v>1</v>
      </c>
    </row>
    <row r="689" spans="1:13" x14ac:dyDescent="0.3">
      <c r="A689">
        <v>523575</v>
      </c>
      <c r="B689" s="211" t="s">
        <v>2262</v>
      </c>
      <c r="C689" s="215">
        <v>1</v>
      </c>
      <c r="D689" s="215">
        <v>1</v>
      </c>
      <c r="E689" s="215">
        <v>1</v>
      </c>
      <c r="F689" s="215">
        <v>1</v>
      </c>
      <c r="G689" s="215">
        <v>1</v>
      </c>
      <c r="H689" s="215">
        <v>1</v>
      </c>
      <c r="I689" s="215">
        <v>1</v>
      </c>
      <c r="J689" s="215">
        <v>1</v>
      </c>
      <c r="K689" s="215">
        <v>1</v>
      </c>
      <c r="L689" s="215">
        <v>1</v>
      </c>
      <c r="M689" s="215">
        <v>1</v>
      </c>
    </row>
    <row r="690" spans="1:13" x14ac:dyDescent="0.3">
      <c r="A690">
        <v>523580</v>
      </c>
      <c r="B690" s="211" t="s">
        <v>2262</v>
      </c>
      <c r="C690" s="215">
        <v>1</v>
      </c>
      <c r="D690" s="215">
        <v>1</v>
      </c>
      <c r="E690" s="215">
        <v>1</v>
      </c>
      <c r="F690" s="215">
        <v>1</v>
      </c>
      <c r="G690" s="215">
        <v>1</v>
      </c>
      <c r="H690" s="215">
        <v>1</v>
      </c>
      <c r="I690" s="215">
        <v>1</v>
      </c>
      <c r="J690" s="215">
        <v>1</v>
      </c>
      <c r="K690" s="215">
        <v>1</v>
      </c>
      <c r="L690" s="215">
        <v>1</v>
      </c>
      <c r="M690" s="215">
        <v>1</v>
      </c>
    </row>
    <row r="691" spans="1:13" x14ac:dyDescent="0.3">
      <c r="A691">
        <v>523583</v>
      </c>
      <c r="B691" s="211" t="s">
        <v>2262</v>
      </c>
      <c r="C691" s="215">
        <v>1</v>
      </c>
      <c r="D691" s="215">
        <v>1</v>
      </c>
      <c r="E691" s="215">
        <v>1</v>
      </c>
      <c r="F691" s="215">
        <v>1</v>
      </c>
      <c r="G691" s="215">
        <v>1</v>
      </c>
      <c r="H691" s="215">
        <v>1</v>
      </c>
      <c r="I691" s="215">
        <v>1</v>
      </c>
      <c r="J691" s="215">
        <v>1</v>
      </c>
      <c r="K691" s="215">
        <v>1</v>
      </c>
      <c r="L691" s="215">
        <v>1</v>
      </c>
      <c r="M691" s="215">
        <v>1</v>
      </c>
    </row>
    <row r="692" spans="1:13" x14ac:dyDescent="0.3">
      <c r="A692">
        <v>523584</v>
      </c>
      <c r="B692" s="211" t="s">
        <v>2262</v>
      </c>
      <c r="C692" s="215">
        <v>1</v>
      </c>
      <c r="D692" s="215">
        <v>1</v>
      </c>
      <c r="E692" s="215">
        <v>1</v>
      </c>
      <c r="F692" s="215">
        <v>1</v>
      </c>
      <c r="G692" s="215">
        <v>1</v>
      </c>
      <c r="H692" s="215">
        <v>1</v>
      </c>
      <c r="I692" s="215">
        <v>1</v>
      </c>
      <c r="J692" s="215">
        <v>1</v>
      </c>
      <c r="K692" s="215">
        <v>1</v>
      </c>
      <c r="L692" s="215">
        <v>1</v>
      </c>
      <c r="M692" s="215">
        <v>1</v>
      </c>
    </row>
    <row r="693" spans="1:13" x14ac:dyDescent="0.3">
      <c r="A693">
        <v>523585</v>
      </c>
      <c r="B693" s="211" t="s">
        <v>2262</v>
      </c>
      <c r="C693" s="215">
        <v>1</v>
      </c>
      <c r="D693" s="215">
        <v>1</v>
      </c>
      <c r="E693" s="215">
        <v>1</v>
      </c>
      <c r="F693" s="215">
        <v>1</v>
      </c>
      <c r="G693" s="215">
        <v>1</v>
      </c>
      <c r="H693" s="215">
        <v>1</v>
      </c>
      <c r="I693" s="215">
        <v>1</v>
      </c>
      <c r="J693" s="215">
        <v>1</v>
      </c>
      <c r="K693" s="215">
        <v>1</v>
      </c>
      <c r="L693" s="215">
        <v>1</v>
      </c>
      <c r="M693" s="215">
        <v>1</v>
      </c>
    </row>
    <row r="694" spans="1:13" x14ac:dyDescent="0.3">
      <c r="A694">
        <v>523588</v>
      </c>
      <c r="B694" s="211" t="s">
        <v>2262</v>
      </c>
      <c r="C694" s="215">
        <v>1</v>
      </c>
      <c r="D694" s="215">
        <v>1</v>
      </c>
      <c r="E694" s="215">
        <v>1</v>
      </c>
      <c r="F694" s="215">
        <v>1</v>
      </c>
      <c r="G694" s="215">
        <v>1</v>
      </c>
      <c r="H694" s="215">
        <v>1</v>
      </c>
      <c r="I694" s="215">
        <v>1</v>
      </c>
      <c r="J694" s="215">
        <v>1</v>
      </c>
      <c r="K694" s="215">
        <v>1</v>
      </c>
      <c r="L694" s="215">
        <v>1</v>
      </c>
      <c r="M694" s="215">
        <v>1</v>
      </c>
    </row>
    <row r="695" spans="1:13" x14ac:dyDescent="0.3">
      <c r="A695">
        <v>523601</v>
      </c>
      <c r="B695" s="211" t="s">
        <v>2262</v>
      </c>
      <c r="C695" s="215">
        <v>1</v>
      </c>
      <c r="D695" s="215">
        <v>1</v>
      </c>
      <c r="E695" s="215">
        <v>1</v>
      </c>
      <c r="F695" s="215">
        <v>1</v>
      </c>
      <c r="G695" s="215">
        <v>1</v>
      </c>
      <c r="H695" s="215">
        <v>1</v>
      </c>
      <c r="I695" s="215">
        <v>1</v>
      </c>
      <c r="J695" s="215">
        <v>1</v>
      </c>
      <c r="K695" s="215">
        <v>1</v>
      </c>
      <c r="L695" s="215">
        <v>1</v>
      </c>
      <c r="M695" s="215">
        <v>1</v>
      </c>
    </row>
    <row r="696" spans="1:13" x14ac:dyDescent="0.3">
      <c r="A696">
        <v>523606</v>
      </c>
      <c r="B696" s="211" t="s">
        <v>2262</v>
      </c>
      <c r="C696" s="215">
        <v>1</v>
      </c>
      <c r="D696" s="215">
        <v>1</v>
      </c>
      <c r="E696" s="215">
        <v>1</v>
      </c>
      <c r="F696" s="215">
        <v>1</v>
      </c>
      <c r="G696" s="215">
        <v>1</v>
      </c>
      <c r="H696" s="215">
        <v>1</v>
      </c>
      <c r="I696" s="215">
        <v>1</v>
      </c>
      <c r="J696" s="215">
        <v>1</v>
      </c>
      <c r="K696" s="215">
        <v>1</v>
      </c>
      <c r="L696" s="215">
        <v>1</v>
      </c>
      <c r="M696" s="215">
        <v>1</v>
      </c>
    </row>
    <row r="697" spans="1:13" x14ac:dyDescent="0.3">
      <c r="A697">
        <v>523614</v>
      </c>
      <c r="B697" s="211" t="s">
        <v>2262</v>
      </c>
      <c r="C697" s="215">
        <v>1</v>
      </c>
      <c r="D697" s="215">
        <v>1</v>
      </c>
      <c r="E697" s="215">
        <v>1</v>
      </c>
      <c r="F697" s="215">
        <v>1</v>
      </c>
      <c r="G697" s="215">
        <v>1</v>
      </c>
      <c r="H697" s="215">
        <v>1</v>
      </c>
      <c r="I697" s="215">
        <v>1</v>
      </c>
      <c r="J697" s="215">
        <v>1</v>
      </c>
      <c r="K697" s="215">
        <v>1</v>
      </c>
      <c r="L697" s="215">
        <v>1</v>
      </c>
      <c r="M697" s="215">
        <v>1</v>
      </c>
    </row>
    <row r="698" spans="1:13" x14ac:dyDescent="0.3">
      <c r="A698">
        <v>523618</v>
      </c>
      <c r="B698" s="211" t="s">
        <v>2262</v>
      </c>
      <c r="C698" s="215">
        <v>1</v>
      </c>
      <c r="D698" s="215">
        <v>1</v>
      </c>
      <c r="E698" s="215">
        <v>1</v>
      </c>
      <c r="F698" s="215">
        <v>1</v>
      </c>
      <c r="G698" s="215">
        <v>1</v>
      </c>
      <c r="H698" s="215">
        <v>1</v>
      </c>
      <c r="I698" s="215">
        <v>1</v>
      </c>
      <c r="J698" s="215">
        <v>1</v>
      </c>
      <c r="K698" s="215">
        <v>1</v>
      </c>
      <c r="L698" s="215">
        <v>1</v>
      </c>
      <c r="M698" s="215">
        <v>1</v>
      </c>
    </row>
    <row r="699" spans="1:13" x14ac:dyDescent="0.3">
      <c r="A699">
        <v>523622</v>
      </c>
      <c r="B699" s="211" t="s">
        <v>2262</v>
      </c>
      <c r="C699" s="215">
        <v>1</v>
      </c>
      <c r="D699" s="215">
        <v>1</v>
      </c>
      <c r="E699" s="215">
        <v>1</v>
      </c>
      <c r="F699" s="215">
        <v>1</v>
      </c>
      <c r="G699" s="215">
        <v>1</v>
      </c>
      <c r="H699" s="215">
        <v>1</v>
      </c>
      <c r="I699" s="215">
        <v>1</v>
      </c>
      <c r="J699" s="215">
        <v>1</v>
      </c>
      <c r="K699" s="215">
        <v>1</v>
      </c>
      <c r="L699" s="215">
        <v>1</v>
      </c>
      <c r="M699" s="215">
        <v>1</v>
      </c>
    </row>
    <row r="700" spans="1:13" x14ac:dyDescent="0.3">
      <c r="A700">
        <v>523624</v>
      </c>
      <c r="B700" s="211" t="s">
        <v>2262</v>
      </c>
      <c r="C700" s="215">
        <v>1</v>
      </c>
      <c r="D700" s="215">
        <v>1</v>
      </c>
      <c r="E700" s="215">
        <v>1</v>
      </c>
      <c r="F700" s="215">
        <v>1</v>
      </c>
      <c r="G700" s="215">
        <v>1</v>
      </c>
      <c r="H700" s="215">
        <v>1</v>
      </c>
      <c r="I700" s="215">
        <v>1</v>
      </c>
      <c r="J700" s="215">
        <v>1</v>
      </c>
      <c r="K700" s="215">
        <v>1</v>
      </c>
      <c r="L700" s="215">
        <v>1</v>
      </c>
      <c r="M700" s="215">
        <v>1</v>
      </c>
    </row>
    <row r="701" spans="1:13" x14ac:dyDescent="0.3">
      <c r="A701">
        <v>523625</v>
      </c>
      <c r="B701" s="211" t="s">
        <v>2262</v>
      </c>
      <c r="C701" s="215">
        <v>1</v>
      </c>
      <c r="D701" s="215">
        <v>1</v>
      </c>
      <c r="E701" s="215">
        <v>1</v>
      </c>
      <c r="F701" s="215">
        <v>1</v>
      </c>
      <c r="G701" s="215">
        <v>1</v>
      </c>
      <c r="H701" s="215">
        <v>1</v>
      </c>
      <c r="I701" s="215">
        <v>1</v>
      </c>
      <c r="J701" s="215">
        <v>1</v>
      </c>
      <c r="K701" s="215">
        <v>1</v>
      </c>
      <c r="L701" s="215">
        <v>1</v>
      </c>
      <c r="M701" s="215">
        <v>1</v>
      </c>
    </row>
    <row r="702" spans="1:13" x14ac:dyDescent="0.3">
      <c r="A702">
        <v>523636</v>
      </c>
      <c r="B702" s="211" t="s">
        <v>2262</v>
      </c>
      <c r="C702" s="215">
        <v>1</v>
      </c>
      <c r="D702" s="215">
        <v>1</v>
      </c>
      <c r="E702" s="215">
        <v>1</v>
      </c>
      <c r="F702" s="215">
        <v>1</v>
      </c>
      <c r="G702" s="215">
        <v>1</v>
      </c>
      <c r="H702" s="215">
        <v>1</v>
      </c>
      <c r="I702" s="215">
        <v>1</v>
      </c>
      <c r="J702" s="215">
        <v>1</v>
      </c>
      <c r="K702" s="215">
        <v>1</v>
      </c>
      <c r="L702" s="215">
        <v>1</v>
      </c>
      <c r="M702" s="215">
        <v>1</v>
      </c>
    </row>
    <row r="703" spans="1:13" x14ac:dyDescent="0.3">
      <c r="A703">
        <v>523640</v>
      </c>
      <c r="B703" s="211" t="s">
        <v>2262</v>
      </c>
      <c r="C703" s="215">
        <v>1</v>
      </c>
      <c r="D703" s="215">
        <v>1</v>
      </c>
      <c r="E703" s="215">
        <v>1</v>
      </c>
      <c r="F703" s="215">
        <v>1</v>
      </c>
      <c r="G703" s="215">
        <v>1</v>
      </c>
      <c r="H703" s="215">
        <v>1</v>
      </c>
      <c r="I703" s="215">
        <v>1</v>
      </c>
      <c r="J703" s="215">
        <v>1</v>
      </c>
      <c r="K703" s="215">
        <v>1</v>
      </c>
      <c r="L703" s="215">
        <v>1</v>
      </c>
      <c r="M703" s="215">
        <v>1</v>
      </c>
    </row>
    <row r="704" spans="1:13" x14ac:dyDescent="0.3">
      <c r="A704">
        <v>523661</v>
      </c>
      <c r="B704" s="211" t="s">
        <v>2262</v>
      </c>
      <c r="C704" s="215">
        <v>1</v>
      </c>
      <c r="D704" s="215">
        <v>1</v>
      </c>
      <c r="E704" s="215">
        <v>1</v>
      </c>
      <c r="F704" s="215">
        <v>1</v>
      </c>
      <c r="G704" s="215">
        <v>1</v>
      </c>
      <c r="H704" s="215">
        <v>1</v>
      </c>
      <c r="I704" s="215">
        <v>1</v>
      </c>
      <c r="J704" s="215">
        <v>1</v>
      </c>
      <c r="K704" s="215">
        <v>1</v>
      </c>
      <c r="L704" s="215">
        <v>1</v>
      </c>
      <c r="M704" s="215">
        <v>1</v>
      </c>
    </row>
    <row r="705" spans="1:13" x14ac:dyDescent="0.3">
      <c r="A705">
        <v>523663</v>
      </c>
      <c r="B705" s="211" t="s">
        <v>2262</v>
      </c>
      <c r="C705" s="215">
        <v>1</v>
      </c>
      <c r="D705" s="215">
        <v>1</v>
      </c>
      <c r="E705" s="215">
        <v>1</v>
      </c>
      <c r="F705" s="215">
        <v>1</v>
      </c>
      <c r="G705" s="215">
        <v>1</v>
      </c>
      <c r="H705" s="215">
        <v>1</v>
      </c>
      <c r="I705" s="215">
        <v>1</v>
      </c>
      <c r="J705" s="215">
        <v>1</v>
      </c>
      <c r="K705" s="215">
        <v>1</v>
      </c>
      <c r="L705" s="215">
        <v>1</v>
      </c>
      <c r="M705" s="215">
        <v>1</v>
      </c>
    </row>
    <row r="706" spans="1:13" x14ac:dyDescent="0.3">
      <c r="A706">
        <v>523672</v>
      </c>
      <c r="B706" s="211" t="s">
        <v>2262</v>
      </c>
      <c r="C706" s="215">
        <v>1</v>
      </c>
      <c r="D706" s="215">
        <v>1</v>
      </c>
      <c r="E706" s="215">
        <v>1</v>
      </c>
      <c r="F706" s="215">
        <v>1</v>
      </c>
      <c r="G706" s="215">
        <v>1</v>
      </c>
      <c r="H706" s="215">
        <v>1</v>
      </c>
      <c r="I706" s="215">
        <v>1</v>
      </c>
      <c r="J706" s="215">
        <v>1</v>
      </c>
      <c r="K706" s="215">
        <v>1</v>
      </c>
      <c r="L706" s="215">
        <v>1</v>
      </c>
      <c r="M706" s="215">
        <v>1</v>
      </c>
    </row>
    <row r="707" spans="1:13" x14ac:dyDescent="0.3">
      <c r="A707">
        <v>523679</v>
      </c>
      <c r="B707" s="211" t="s">
        <v>2262</v>
      </c>
      <c r="C707" s="215">
        <v>1</v>
      </c>
      <c r="D707" s="215">
        <v>1</v>
      </c>
      <c r="E707" s="215">
        <v>1</v>
      </c>
      <c r="F707" s="215">
        <v>1</v>
      </c>
      <c r="G707" s="215">
        <v>1</v>
      </c>
      <c r="H707" s="215">
        <v>1</v>
      </c>
      <c r="I707" s="215">
        <v>1</v>
      </c>
      <c r="J707" s="215">
        <v>1</v>
      </c>
      <c r="K707" s="215">
        <v>1</v>
      </c>
      <c r="L707" s="215">
        <v>1</v>
      </c>
      <c r="M707" s="215">
        <v>1</v>
      </c>
    </row>
    <row r="708" spans="1:13" x14ac:dyDescent="0.3">
      <c r="A708">
        <v>523680</v>
      </c>
      <c r="B708" s="211" t="s">
        <v>2262</v>
      </c>
      <c r="C708" s="215">
        <v>1</v>
      </c>
      <c r="D708" s="215">
        <v>1</v>
      </c>
      <c r="E708" s="215">
        <v>1</v>
      </c>
      <c r="F708" s="215">
        <v>1</v>
      </c>
      <c r="G708" s="215">
        <v>1</v>
      </c>
      <c r="H708" s="215">
        <v>1</v>
      </c>
      <c r="I708" s="215">
        <v>1</v>
      </c>
      <c r="J708" s="215">
        <v>1</v>
      </c>
      <c r="K708" s="215">
        <v>1</v>
      </c>
      <c r="L708" s="215">
        <v>1</v>
      </c>
      <c r="M708" s="215">
        <v>1</v>
      </c>
    </row>
    <row r="709" spans="1:13" x14ac:dyDescent="0.3">
      <c r="A709">
        <v>523681</v>
      </c>
      <c r="B709" s="211" t="s">
        <v>2262</v>
      </c>
      <c r="C709" s="215">
        <v>1</v>
      </c>
      <c r="D709" s="215">
        <v>1</v>
      </c>
      <c r="E709" s="215">
        <v>1</v>
      </c>
      <c r="F709" s="215">
        <v>1</v>
      </c>
      <c r="G709" s="215">
        <v>1</v>
      </c>
      <c r="H709" s="215">
        <v>1</v>
      </c>
      <c r="I709" s="215">
        <v>1</v>
      </c>
      <c r="J709" s="215">
        <v>1</v>
      </c>
      <c r="K709" s="215">
        <v>1</v>
      </c>
      <c r="L709" s="215">
        <v>1</v>
      </c>
      <c r="M709" s="215">
        <v>1</v>
      </c>
    </row>
    <row r="710" spans="1:13" x14ac:dyDescent="0.3">
      <c r="A710">
        <v>523682</v>
      </c>
      <c r="B710" s="211" t="s">
        <v>2262</v>
      </c>
      <c r="C710" s="215">
        <v>1</v>
      </c>
      <c r="D710" s="215">
        <v>1</v>
      </c>
      <c r="E710" s="215">
        <v>1</v>
      </c>
      <c r="F710" s="215">
        <v>1</v>
      </c>
      <c r="G710" s="215">
        <v>1</v>
      </c>
      <c r="H710" s="215">
        <v>1</v>
      </c>
      <c r="I710" s="215">
        <v>1</v>
      </c>
      <c r="J710" s="215">
        <v>1</v>
      </c>
      <c r="K710" s="215">
        <v>1</v>
      </c>
      <c r="L710" s="215">
        <v>1</v>
      </c>
      <c r="M710" s="215">
        <v>1</v>
      </c>
    </row>
    <row r="711" spans="1:13" x14ac:dyDescent="0.3">
      <c r="A711">
        <v>523683</v>
      </c>
      <c r="B711" s="211" t="s">
        <v>2262</v>
      </c>
      <c r="C711" s="215">
        <v>1</v>
      </c>
      <c r="D711" s="215">
        <v>1</v>
      </c>
      <c r="E711" s="215">
        <v>1</v>
      </c>
      <c r="F711" s="215">
        <v>1</v>
      </c>
      <c r="G711" s="215">
        <v>1</v>
      </c>
      <c r="H711" s="215">
        <v>1</v>
      </c>
      <c r="I711" s="215">
        <v>1</v>
      </c>
      <c r="J711" s="215">
        <v>1</v>
      </c>
      <c r="K711" s="215">
        <v>1</v>
      </c>
      <c r="L711" s="215">
        <v>1</v>
      </c>
      <c r="M711" s="215">
        <v>1</v>
      </c>
    </row>
    <row r="712" spans="1:13" x14ac:dyDescent="0.3">
      <c r="A712">
        <v>523684</v>
      </c>
      <c r="B712" s="211" t="s">
        <v>2262</v>
      </c>
      <c r="C712" s="215">
        <v>1</v>
      </c>
      <c r="D712" s="215">
        <v>1</v>
      </c>
      <c r="E712" s="215">
        <v>1</v>
      </c>
      <c r="F712" s="215">
        <v>1</v>
      </c>
      <c r="G712" s="215">
        <v>1</v>
      </c>
      <c r="H712" s="215">
        <v>1</v>
      </c>
      <c r="I712" s="215">
        <v>1</v>
      </c>
      <c r="J712" s="215">
        <v>1</v>
      </c>
      <c r="K712" s="215">
        <v>1</v>
      </c>
      <c r="L712" s="215">
        <v>1</v>
      </c>
      <c r="M712" s="215">
        <v>1</v>
      </c>
    </row>
    <row r="713" spans="1:13" x14ac:dyDescent="0.3">
      <c r="A713">
        <v>523685</v>
      </c>
      <c r="B713" s="211" t="s">
        <v>2262</v>
      </c>
      <c r="C713" s="215">
        <v>1</v>
      </c>
      <c r="D713" s="215">
        <v>1</v>
      </c>
      <c r="E713" s="215">
        <v>1</v>
      </c>
      <c r="F713" s="215">
        <v>1</v>
      </c>
      <c r="G713" s="215">
        <v>1</v>
      </c>
      <c r="H713" s="215">
        <v>1</v>
      </c>
      <c r="I713" s="215">
        <v>1</v>
      </c>
      <c r="J713" s="215">
        <v>1</v>
      </c>
      <c r="K713" s="215">
        <v>1</v>
      </c>
      <c r="L713" s="215">
        <v>1</v>
      </c>
      <c r="M713" s="215">
        <v>1</v>
      </c>
    </row>
    <row r="714" spans="1:13" x14ac:dyDescent="0.3">
      <c r="A714">
        <v>523687</v>
      </c>
      <c r="B714" s="211" t="s">
        <v>2262</v>
      </c>
      <c r="C714" s="215">
        <v>1</v>
      </c>
      <c r="D714" s="215">
        <v>1</v>
      </c>
      <c r="E714" s="215">
        <v>1</v>
      </c>
      <c r="F714" s="215">
        <v>1</v>
      </c>
      <c r="G714" s="215">
        <v>1</v>
      </c>
      <c r="H714" s="215">
        <v>1</v>
      </c>
      <c r="I714" s="215">
        <v>1</v>
      </c>
      <c r="J714" s="215">
        <v>1</v>
      </c>
      <c r="K714" s="215">
        <v>1</v>
      </c>
      <c r="L714" s="215">
        <v>1</v>
      </c>
      <c r="M714" s="215">
        <v>1</v>
      </c>
    </row>
    <row r="715" spans="1:13" x14ac:dyDescent="0.3">
      <c r="A715">
        <v>523689</v>
      </c>
      <c r="B715" s="211" t="s">
        <v>2262</v>
      </c>
      <c r="C715" s="215">
        <v>1</v>
      </c>
      <c r="D715" s="215">
        <v>1</v>
      </c>
      <c r="E715" s="215">
        <v>1</v>
      </c>
      <c r="F715" s="215">
        <v>1</v>
      </c>
      <c r="G715" s="215">
        <v>1</v>
      </c>
      <c r="H715" s="215">
        <v>1</v>
      </c>
      <c r="I715" s="215">
        <v>1</v>
      </c>
      <c r="J715" s="215">
        <v>1</v>
      </c>
      <c r="K715" s="215">
        <v>1</v>
      </c>
      <c r="L715" s="215">
        <v>1</v>
      </c>
      <c r="M715" s="215">
        <v>1</v>
      </c>
    </row>
    <row r="716" spans="1:13" x14ac:dyDescent="0.3">
      <c r="A716">
        <v>523696</v>
      </c>
      <c r="B716" s="211" t="s">
        <v>2262</v>
      </c>
      <c r="C716" s="215">
        <v>1</v>
      </c>
      <c r="D716" s="215">
        <v>1</v>
      </c>
      <c r="E716" s="215">
        <v>1</v>
      </c>
      <c r="F716" s="215">
        <v>1</v>
      </c>
      <c r="G716" s="215">
        <v>1</v>
      </c>
      <c r="H716" s="215">
        <v>1</v>
      </c>
      <c r="I716" s="215">
        <v>1</v>
      </c>
      <c r="J716" s="215">
        <v>1</v>
      </c>
      <c r="K716" s="215">
        <v>1</v>
      </c>
      <c r="L716" s="215">
        <v>1</v>
      </c>
      <c r="M716" s="215">
        <v>1</v>
      </c>
    </row>
    <row r="717" spans="1:13" x14ac:dyDescent="0.3">
      <c r="A717">
        <v>523704</v>
      </c>
      <c r="B717" s="211" t="s">
        <v>2262</v>
      </c>
      <c r="C717" s="215">
        <v>1</v>
      </c>
      <c r="D717" s="215">
        <v>1</v>
      </c>
      <c r="E717" s="215">
        <v>1</v>
      </c>
      <c r="F717" s="215">
        <v>1</v>
      </c>
      <c r="G717" s="215">
        <v>1</v>
      </c>
      <c r="H717" s="215">
        <v>1</v>
      </c>
      <c r="I717" s="215">
        <v>1</v>
      </c>
      <c r="J717" s="215">
        <v>1</v>
      </c>
      <c r="K717" s="215">
        <v>1</v>
      </c>
      <c r="L717" s="215">
        <v>1</v>
      </c>
      <c r="M717" s="215">
        <v>1</v>
      </c>
    </row>
    <row r="718" spans="1:13" x14ac:dyDescent="0.3">
      <c r="A718">
        <v>523728</v>
      </c>
      <c r="B718" s="211" t="s">
        <v>2262</v>
      </c>
      <c r="C718" s="215">
        <v>1</v>
      </c>
      <c r="D718" s="215">
        <v>1</v>
      </c>
      <c r="E718" s="215">
        <v>1</v>
      </c>
      <c r="F718" s="215">
        <v>1</v>
      </c>
      <c r="G718" s="215">
        <v>1</v>
      </c>
      <c r="H718" s="215">
        <v>1</v>
      </c>
      <c r="I718" s="215">
        <v>1</v>
      </c>
      <c r="J718" s="215">
        <v>1</v>
      </c>
      <c r="K718" s="215">
        <v>1</v>
      </c>
      <c r="L718" s="215">
        <v>1</v>
      </c>
      <c r="M718" s="215">
        <v>1</v>
      </c>
    </row>
    <row r="719" spans="1:13" x14ac:dyDescent="0.3">
      <c r="A719">
        <v>523734</v>
      </c>
      <c r="B719" s="211" t="s">
        <v>2262</v>
      </c>
      <c r="C719" s="215">
        <v>1</v>
      </c>
      <c r="D719" s="215">
        <v>1</v>
      </c>
      <c r="E719" s="215">
        <v>1</v>
      </c>
      <c r="F719" s="215">
        <v>1</v>
      </c>
      <c r="G719" s="215">
        <v>1</v>
      </c>
      <c r="H719" s="215">
        <v>1</v>
      </c>
      <c r="I719" s="215">
        <v>1</v>
      </c>
      <c r="J719" s="215">
        <v>1</v>
      </c>
      <c r="K719" s="215">
        <v>1</v>
      </c>
      <c r="L719" s="215">
        <v>1</v>
      </c>
      <c r="M719" s="215">
        <v>1</v>
      </c>
    </row>
    <row r="720" spans="1:13" x14ac:dyDescent="0.3">
      <c r="A720">
        <v>523739</v>
      </c>
      <c r="B720" s="211" t="s">
        <v>2262</v>
      </c>
      <c r="C720" s="215">
        <v>1</v>
      </c>
      <c r="D720" s="215">
        <v>1</v>
      </c>
      <c r="E720" s="215">
        <v>1</v>
      </c>
      <c r="F720" s="215">
        <v>1</v>
      </c>
      <c r="G720" s="215">
        <v>1</v>
      </c>
      <c r="H720" s="215">
        <v>1</v>
      </c>
      <c r="I720" s="215">
        <v>1</v>
      </c>
      <c r="J720" s="215">
        <v>1</v>
      </c>
      <c r="K720" s="215">
        <v>1</v>
      </c>
      <c r="L720" s="215">
        <v>1</v>
      </c>
      <c r="M720" s="215">
        <v>1</v>
      </c>
    </row>
    <row r="721" spans="1:13" x14ac:dyDescent="0.3">
      <c r="A721">
        <v>523742</v>
      </c>
      <c r="B721" s="211" t="s">
        <v>2262</v>
      </c>
      <c r="C721" s="215">
        <v>1</v>
      </c>
      <c r="D721" s="215">
        <v>1</v>
      </c>
      <c r="E721" s="215">
        <v>1</v>
      </c>
      <c r="F721" s="215">
        <v>1</v>
      </c>
      <c r="G721" s="215">
        <v>1</v>
      </c>
      <c r="H721" s="215">
        <v>1</v>
      </c>
      <c r="I721" s="215">
        <v>1</v>
      </c>
      <c r="J721" s="215">
        <v>1</v>
      </c>
      <c r="K721" s="215">
        <v>1</v>
      </c>
      <c r="L721" s="215">
        <v>1</v>
      </c>
      <c r="M721" s="215">
        <v>1</v>
      </c>
    </row>
    <row r="722" spans="1:13" x14ac:dyDescent="0.3">
      <c r="A722">
        <v>523751</v>
      </c>
      <c r="B722" s="211" t="s">
        <v>2262</v>
      </c>
      <c r="C722" s="215">
        <v>1</v>
      </c>
      <c r="D722" s="215">
        <v>1</v>
      </c>
      <c r="E722" s="215">
        <v>1</v>
      </c>
      <c r="F722" s="215">
        <v>1</v>
      </c>
      <c r="G722" s="215">
        <v>1</v>
      </c>
      <c r="H722" s="215">
        <v>1</v>
      </c>
      <c r="I722" s="215">
        <v>1</v>
      </c>
      <c r="J722" s="215">
        <v>1</v>
      </c>
      <c r="K722" s="215">
        <v>1</v>
      </c>
      <c r="L722" s="215">
        <v>1</v>
      </c>
      <c r="M722" s="215">
        <v>1</v>
      </c>
    </row>
    <row r="723" spans="1:13" x14ac:dyDescent="0.3">
      <c r="A723">
        <v>523758</v>
      </c>
      <c r="B723" s="211" t="s">
        <v>2262</v>
      </c>
      <c r="C723" s="215">
        <v>1</v>
      </c>
      <c r="D723" s="215">
        <v>1</v>
      </c>
      <c r="E723" s="215">
        <v>1</v>
      </c>
      <c r="F723" s="215">
        <v>1</v>
      </c>
      <c r="G723" s="215">
        <v>1</v>
      </c>
      <c r="H723" s="215">
        <v>1</v>
      </c>
      <c r="I723" s="215">
        <v>1</v>
      </c>
      <c r="J723" s="215">
        <v>1</v>
      </c>
      <c r="K723" s="215">
        <v>1</v>
      </c>
      <c r="L723" s="215">
        <v>1</v>
      </c>
      <c r="M723" s="215">
        <v>1</v>
      </c>
    </row>
    <row r="724" spans="1:13" x14ac:dyDescent="0.3">
      <c r="A724">
        <v>523762</v>
      </c>
      <c r="B724" s="211" t="s">
        <v>2262</v>
      </c>
      <c r="C724" s="215">
        <v>1</v>
      </c>
      <c r="D724" s="215">
        <v>1</v>
      </c>
      <c r="E724" s="215">
        <v>1</v>
      </c>
      <c r="F724" s="215">
        <v>1</v>
      </c>
      <c r="G724" s="215">
        <v>1</v>
      </c>
      <c r="H724" s="215">
        <v>1</v>
      </c>
      <c r="I724" s="215">
        <v>1</v>
      </c>
      <c r="J724" s="215">
        <v>1</v>
      </c>
      <c r="K724" s="215">
        <v>1</v>
      </c>
      <c r="L724" s="215">
        <v>1</v>
      </c>
      <c r="M724" s="215">
        <v>1</v>
      </c>
    </row>
    <row r="725" spans="1:13" x14ac:dyDescent="0.3">
      <c r="A725">
        <v>523771</v>
      </c>
      <c r="B725" s="211" t="s">
        <v>2262</v>
      </c>
      <c r="C725" s="215">
        <v>1</v>
      </c>
      <c r="D725" s="215">
        <v>1</v>
      </c>
      <c r="E725" s="215">
        <v>1</v>
      </c>
      <c r="F725" s="215">
        <v>1</v>
      </c>
      <c r="G725" s="215">
        <v>1</v>
      </c>
      <c r="H725" s="215">
        <v>1</v>
      </c>
      <c r="I725" s="215">
        <v>1</v>
      </c>
      <c r="J725" s="215">
        <v>1</v>
      </c>
      <c r="K725" s="215">
        <v>1</v>
      </c>
      <c r="L725" s="215">
        <v>1</v>
      </c>
      <c r="M725" s="215">
        <v>1</v>
      </c>
    </row>
    <row r="726" spans="1:13" x14ac:dyDescent="0.3">
      <c r="A726">
        <v>523772</v>
      </c>
      <c r="B726" s="211" t="s">
        <v>2262</v>
      </c>
      <c r="C726" s="215">
        <v>1</v>
      </c>
      <c r="D726" s="215">
        <v>1</v>
      </c>
      <c r="E726" s="215">
        <v>1</v>
      </c>
      <c r="F726" s="215">
        <v>1</v>
      </c>
      <c r="G726" s="215">
        <v>1</v>
      </c>
      <c r="H726" s="215">
        <v>1</v>
      </c>
      <c r="I726" s="215">
        <v>1</v>
      </c>
      <c r="J726" s="215">
        <v>1</v>
      </c>
      <c r="K726" s="215">
        <v>1</v>
      </c>
      <c r="L726" s="215">
        <v>1</v>
      </c>
      <c r="M726" s="215">
        <v>1</v>
      </c>
    </row>
    <row r="727" spans="1:13" x14ac:dyDescent="0.3">
      <c r="A727">
        <v>523775</v>
      </c>
      <c r="B727" s="211" t="s">
        <v>2262</v>
      </c>
      <c r="C727" s="215">
        <v>1</v>
      </c>
      <c r="D727" s="215">
        <v>1</v>
      </c>
      <c r="E727" s="215">
        <v>1</v>
      </c>
      <c r="F727" s="215">
        <v>1</v>
      </c>
      <c r="G727" s="215">
        <v>1</v>
      </c>
      <c r="H727" s="215">
        <v>1</v>
      </c>
      <c r="I727" s="215">
        <v>1</v>
      </c>
      <c r="J727" s="215">
        <v>1</v>
      </c>
      <c r="K727" s="215">
        <v>1</v>
      </c>
      <c r="L727" s="215">
        <v>1</v>
      </c>
      <c r="M727" s="215">
        <v>1</v>
      </c>
    </row>
    <row r="728" spans="1:13" x14ac:dyDescent="0.3">
      <c r="A728">
        <v>523779</v>
      </c>
      <c r="B728" s="211" t="s">
        <v>2262</v>
      </c>
      <c r="C728" s="215">
        <v>1</v>
      </c>
      <c r="D728" s="215">
        <v>1</v>
      </c>
      <c r="E728" s="215">
        <v>1</v>
      </c>
      <c r="F728" s="215">
        <v>1</v>
      </c>
      <c r="G728" s="215">
        <v>1</v>
      </c>
      <c r="H728" s="215">
        <v>1</v>
      </c>
      <c r="I728" s="215">
        <v>1</v>
      </c>
      <c r="J728" s="215">
        <v>1</v>
      </c>
      <c r="K728" s="215">
        <v>1</v>
      </c>
      <c r="L728" s="215">
        <v>1</v>
      </c>
      <c r="M728" s="215">
        <v>1</v>
      </c>
    </row>
    <row r="729" spans="1:13" x14ac:dyDescent="0.3">
      <c r="A729">
        <v>523807</v>
      </c>
      <c r="B729" s="211" t="s">
        <v>2262</v>
      </c>
      <c r="C729" s="215">
        <v>1</v>
      </c>
      <c r="D729" s="215">
        <v>1</v>
      </c>
      <c r="E729" s="215">
        <v>1</v>
      </c>
      <c r="F729" s="215">
        <v>1</v>
      </c>
      <c r="G729" s="215">
        <v>1</v>
      </c>
      <c r="H729" s="215">
        <v>1</v>
      </c>
      <c r="I729" s="215">
        <v>1</v>
      </c>
      <c r="J729" s="215">
        <v>1</v>
      </c>
      <c r="K729" s="215">
        <v>1</v>
      </c>
      <c r="L729" s="215">
        <v>1</v>
      </c>
      <c r="M729" s="215">
        <v>1</v>
      </c>
    </row>
    <row r="730" spans="1:13" x14ac:dyDescent="0.3">
      <c r="A730">
        <v>523809</v>
      </c>
      <c r="B730" s="211" t="s">
        <v>2262</v>
      </c>
      <c r="C730" s="215">
        <v>1</v>
      </c>
      <c r="D730" s="215">
        <v>1</v>
      </c>
      <c r="E730" s="215">
        <v>1</v>
      </c>
      <c r="F730" s="215">
        <v>1</v>
      </c>
      <c r="G730" s="215">
        <v>1</v>
      </c>
      <c r="H730" s="215">
        <v>1</v>
      </c>
      <c r="I730" s="215">
        <v>1</v>
      </c>
      <c r="J730" s="215">
        <v>1</v>
      </c>
      <c r="K730" s="215">
        <v>1</v>
      </c>
      <c r="L730" s="215">
        <v>1</v>
      </c>
      <c r="M730" s="215">
        <v>1</v>
      </c>
    </row>
    <row r="731" spans="1:13" x14ac:dyDescent="0.3">
      <c r="A731">
        <v>523820</v>
      </c>
      <c r="B731" s="211" t="s">
        <v>2262</v>
      </c>
      <c r="C731" s="215">
        <v>1</v>
      </c>
      <c r="D731" s="215">
        <v>1</v>
      </c>
      <c r="E731" s="215">
        <v>1</v>
      </c>
      <c r="F731" s="215">
        <v>1</v>
      </c>
      <c r="G731" s="215">
        <v>1</v>
      </c>
      <c r="H731" s="215">
        <v>1</v>
      </c>
      <c r="I731" s="215">
        <v>1</v>
      </c>
      <c r="J731" s="215">
        <v>1</v>
      </c>
      <c r="K731" s="215">
        <v>1</v>
      </c>
      <c r="L731" s="215">
        <v>1</v>
      </c>
      <c r="M731" s="215">
        <v>1</v>
      </c>
    </row>
    <row r="732" spans="1:13" x14ac:dyDescent="0.3">
      <c r="A732">
        <v>523821</v>
      </c>
      <c r="B732" s="211" t="s">
        <v>2262</v>
      </c>
      <c r="C732" s="215">
        <v>1</v>
      </c>
      <c r="D732" s="215">
        <v>1</v>
      </c>
      <c r="E732" s="215">
        <v>1</v>
      </c>
      <c r="F732" s="215">
        <v>1</v>
      </c>
      <c r="G732" s="215">
        <v>1</v>
      </c>
      <c r="H732" s="215">
        <v>1</v>
      </c>
      <c r="I732" s="215">
        <v>1</v>
      </c>
      <c r="J732" s="215">
        <v>1</v>
      </c>
      <c r="K732" s="215">
        <v>1</v>
      </c>
      <c r="L732" s="215">
        <v>1</v>
      </c>
      <c r="M732" s="215">
        <v>1</v>
      </c>
    </row>
    <row r="733" spans="1:13" x14ac:dyDescent="0.3">
      <c r="A733">
        <v>523839</v>
      </c>
      <c r="B733" s="211" t="s">
        <v>2262</v>
      </c>
      <c r="C733" s="215">
        <v>1</v>
      </c>
      <c r="D733" s="215">
        <v>1</v>
      </c>
      <c r="E733" s="215">
        <v>1</v>
      </c>
      <c r="F733" s="215">
        <v>1</v>
      </c>
      <c r="G733" s="215">
        <v>1</v>
      </c>
      <c r="H733" s="215">
        <v>1</v>
      </c>
      <c r="I733" s="215">
        <v>1</v>
      </c>
      <c r="J733" s="215">
        <v>1</v>
      </c>
      <c r="K733" s="215">
        <v>1</v>
      </c>
      <c r="L733" s="215">
        <v>1</v>
      </c>
      <c r="M733" s="215">
        <v>1</v>
      </c>
    </row>
    <row r="734" spans="1:13" x14ac:dyDescent="0.3">
      <c r="A734">
        <v>523841</v>
      </c>
      <c r="B734" s="211" t="s">
        <v>2262</v>
      </c>
      <c r="C734" s="215">
        <v>1</v>
      </c>
      <c r="D734" s="215">
        <v>1</v>
      </c>
      <c r="E734" s="215">
        <v>1</v>
      </c>
      <c r="F734" s="215">
        <v>1</v>
      </c>
      <c r="G734" s="215">
        <v>1</v>
      </c>
      <c r="H734" s="215">
        <v>1</v>
      </c>
      <c r="I734" s="215">
        <v>1</v>
      </c>
      <c r="J734" s="215">
        <v>1</v>
      </c>
      <c r="K734" s="215">
        <v>1</v>
      </c>
      <c r="L734" s="215">
        <v>1</v>
      </c>
      <c r="M734" s="215">
        <v>1</v>
      </c>
    </row>
    <row r="735" spans="1:13" x14ac:dyDescent="0.3">
      <c r="A735">
        <v>523843</v>
      </c>
      <c r="B735" s="211" t="s">
        <v>2262</v>
      </c>
      <c r="C735" s="215">
        <v>1</v>
      </c>
      <c r="D735" s="215">
        <v>1</v>
      </c>
      <c r="E735" s="215">
        <v>1</v>
      </c>
      <c r="F735" s="215">
        <v>1</v>
      </c>
      <c r="G735" s="215">
        <v>1</v>
      </c>
      <c r="H735" s="215">
        <v>1</v>
      </c>
      <c r="I735" s="215">
        <v>1</v>
      </c>
      <c r="J735" s="215">
        <v>1</v>
      </c>
      <c r="K735" s="215">
        <v>1</v>
      </c>
      <c r="L735" s="215">
        <v>1</v>
      </c>
      <c r="M735" s="215">
        <v>1</v>
      </c>
    </row>
    <row r="736" spans="1:13" x14ac:dyDescent="0.3">
      <c r="A736">
        <v>523844</v>
      </c>
      <c r="B736" s="211" t="s">
        <v>2262</v>
      </c>
      <c r="C736" s="215">
        <v>1</v>
      </c>
      <c r="D736" s="215">
        <v>1</v>
      </c>
      <c r="E736" s="215">
        <v>1</v>
      </c>
      <c r="F736" s="215">
        <v>1</v>
      </c>
      <c r="G736" s="215">
        <v>1</v>
      </c>
      <c r="H736" s="215">
        <v>1</v>
      </c>
      <c r="I736" s="215">
        <v>1</v>
      </c>
      <c r="J736" s="215">
        <v>1</v>
      </c>
      <c r="K736" s="215">
        <v>1</v>
      </c>
      <c r="L736" s="215">
        <v>1</v>
      </c>
      <c r="M736" s="215">
        <v>1</v>
      </c>
    </row>
    <row r="737" spans="1:13" x14ac:dyDescent="0.3">
      <c r="A737">
        <v>523847</v>
      </c>
      <c r="B737" s="211" t="s">
        <v>2262</v>
      </c>
      <c r="C737" s="215">
        <v>1</v>
      </c>
      <c r="D737" s="215">
        <v>1</v>
      </c>
      <c r="E737" s="215">
        <v>1</v>
      </c>
      <c r="F737" s="215">
        <v>1</v>
      </c>
      <c r="G737" s="215">
        <v>1</v>
      </c>
      <c r="H737" s="215">
        <v>1</v>
      </c>
      <c r="I737" s="215">
        <v>1</v>
      </c>
      <c r="J737" s="215">
        <v>1</v>
      </c>
      <c r="K737" s="215">
        <v>1</v>
      </c>
      <c r="L737" s="215">
        <v>1</v>
      </c>
      <c r="M737" s="215">
        <v>1</v>
      </c>
    </row>
    <row r="738" spans="1:13" x14ac:dyDescent="0.3">
      <c r="A738">
        <v>523859</v>
      </c>
      <c r="B738" s="211" t="s">
        <v>2262</v>
      </c>
      <c r="C738" s="215">
        <v>1</v>
      </c>
      <c r="D738" s="215">
        <v>1</v>
      </c>
      <c r="E738" s="215">
        <v>1</v>
      </c>
      <c r="F738" s="215">
        <v>1</v>
      </c>
      <c r="G738" s="215">
        <v>1</v>
      </c>
      <c r="H738" s="215">
        <v>1</v>
      </c>
      <c r="I738" s="215">
        <v>1</v>
      </c>
      <c r="J738" s="215">
        <v>1</v>
      </c>
      <c r="K738" s="215">
        <v>1</v>
      </c>
      <c r="L738" s="215">
        <v>1</v>
      </c>
      <c r="M738" s="215">
        <v>1</v>
      </c>
    </row>
    <row r="739" spans="1:13" x14ac:dyDescent="0.3">
      <c r="A739">
        <v>523862</v>
      </c>
      <c r="B739" s="211" t="s">
        <v>2262</v>
      </c>
      <c r="C739" s="215">
        <v>1</v>
      </c>
      <c r="D739" s="215">
        <v>1</v>
      </c>
      <c r="E739" s="215">
        <v>1</v>
      </c>
      <c r="F739" s="215">
        <v>1</v>
      </c>
      <c r="G739" s="215">
        <v>1</v>
      </c>
      <c r="H739" s="215">
        <v>1</v>
      </c>
      <c r="I739" s="215">
        <v>1</v>
      </c>
      <c r="J739" s="215">
        <v>1</v>
      </c>
      <c r="K739" s="215">
        <v>1</v>
      </c>
      <c r="L739" s="215">
        <v>1</v>
      </c>
      <c r="M739" s="215">
        <v>1</v>
      </c>
    </row>
    <row r="740" spans="1:13" x14ac:dyDescent="0.3">
      <c r="A740">
        <v>523866</v>
      </c>
      <c r="B740" s="211" t="s">
        <v>2262</v>
      </c>
      <c r="C740" s="215">
        <v>1</v>
      </c>
      <c r="D740" s="215">
        <v>1</v>
      </c>
      <c r="E740" s="215">
        <v>1</v>
      </c>
      <c r="F740" s="215">
        <v>1</v>
      </c>
      <c r="G740" s="215">
        <v>1</v>
      </c>
      <c r="H740" s="215">
        <v>1</v>
      </c>
      <c r="I740" s="215">
        <v>1</v>
      </c>
      <c r="J740" s="215">
        <v>1</v>
      </c>
      <c r="K740" s="215">
        <v>1</v>
      </c>
      <c r="L740" s="215">
        <v>1</v>
      </c>
      <c r="M740" s="215">
        <v>1</v>
      </c>
    </row>
    <row r="741" spans="1:13" x14ac:dyDescent="0.3">
      <c r="A741">
        <v>523867</v>
      </c>
      <c r="B741" s="211" t="s">
        <v>2262</v>
      </c>
      <c r="C741" s="215">
        <v>1</v>
      </c>
      <c r="D741" s="215">
        <v>1</v>
      </c>
      <c r="E741" s="215">
        <v>1</v>
      </c>
      <c r="F741" s="215">
        <v>1</v>
      </c>
      <c r="G741" s="215">
        <v>1</v>
      </c>
      <c r="H741" s="215">
        <v>1</v>
      </c>
      <c r="I741" s="215">
        <v>1</v>
      </c>
      <c r="J741" s="215">
        <v>1</v>
      </c>
      <c r="K741" s="215">
        <v>1</v>
      </c>
      <c r="L741" s="215">
        <v>1</v>
      </c>
      <c r="M741" s="215">
        <v>1</v>
      </c>
    </row>
    <row r="742" spans="1:13" x14ac:dyDescent="0.3">
      <c r="A742">
        <v>523877</v>
      </c>
      <c r="B742" s="211" t="s">
        <v>2262</v>
      </c>
      <c r="C742" s="215">
        <v>1</v>
      </c>
      <c r="D742" s="215">
        <v>1</v>
      </c>
      <c r="E742" s="215">
        <v>1</v>
      </c>
      <c r="F742" s="215">
        <v>1</v>
      </c>
      <c r="G742" s="215">
        <v>1</v>
      </c>
      <c r="H742" s="215">
        <v>1</v>
      </c>
      <c r="I742" s="215">
        <v>1</v>
      </c>
      <c r="J742" s="215">
        <v>1</v>
      </c>
      <c r="K742" s="215">
        <v>1</v>
      </c>
      <c r="L742" s="215">
        <v>1</v>
      </c>
      <c r="M742" s="215">
        <v>1</v>
      </c>
    </row>
    <row r="743" spans="1:13" x14ac:dyDescent="0.3">
      <c r="A743">
        <v>523887</v>
      </c>
      <c r="B743" s="211" t="s">
        <v>2262</v>
      </c>
      <c r="C743" s="215">
        <v>1</v>
      </c>
      <c r="D743" s="215">
        <v>1</v>
      </c>
      <c r="E743" s="215">
        <v>1</v>
      </c>
      <c r="F743" s="215">
        <v>1</v>
      </c>
      <c r="G743" s="215">
        <v>1</v>
      </c>
      <c r="H743" s="215">
        <v>1</v>
      </c>
      <c r="I743" s="215">
        <v>1</v>
      </c>
      <c r="J743" s="215">
        <v>1</v>
      </c>
      <c r="K743" s="215">
        <v>1</v>
      </c>
      <c r="L743" s="215">
        <v>1</v>
      </c>
      <c r="M743" s="215">
        <v>1</v>
      </c>
    </row>
    <row r="744" spans="1:13" x14ac:dyDescent="0.3">
      <c r="A744">
        <v>523892</v>
      </c>
      <c r="B744" s="211" t="s">
        <v>2262</v>
      </c>
      <c r="C744" s="215">
        <v>1</v>
      </c>
      <c r="D744" s="215">
        <v>1</v>
      </c>
      <c r="E744" s="215">
        <v>1</v>
      </c>
      <c r="F744" s="215">
        <v>1</v>
      </c>
      <c r="G744" s="215">
        <v>1</v>
      </c>
      <c r="H744" s="215">
        <v>1</v>
      </c>
      <c r="I744" s="215">
        <v>1</v>
      </c>
      <c r="J744" s="215">
        <v>1</v>
      </c>
      <c r="K744" s="215">
        <v>1</v>
      </c>
      <c r="L744" s="215">
        <v>1</v>
      </c>
      <c r="M744" s="215">
        <v>1</v>
      </c>
    </row>
    <row r="745" spans="1:13" x14ac:dyDescent="0.3">
      <c r="A745">
        <v>523896</v>
      </c>
      <c r="B745" s="211" t="s">
        <v>2262</v>
      </c>
      <c r="C745" s="215">
        <v>1</v>
      </c>
      <c r="D745" s="215">
        <v>1</v>
      </c>
      <c r="E745" s="215">
        <v>1</v>
      </c>
      <c r="F745" s="215">
        <v>1</v>
      </c>
      <c r="G745" s="215">
        <v>1</v>
      </c>
      <c r="H745" s="215">
        <v>1</v>
      </c>
      <c r="I745" s="215">
        <v>1</v>
      </c>
      <c r="J745" s="215">
        <v>1</v>
      </c>
      <c r="K745" s="215">
        <v>1</v>
      </c>
      <c r="L745" s="215">
        <v>1</v>
      </c>
      <c r="M745" s="215">
        <v>1</v>
      </c>
    </row>
    <row r="746" spans="1:13" x14ac:dyDescent="0.3">
      <c r="A746">
        <v>523897</v>
      </c>
      <c r="B746" s="211" t="s">
        <v>2262</v>
      </c>
      <c r="C746" s="215">
        <v>1</v>
      </c>
      <c r="D746" s="215">
        <v>1</v>
      </c>
      <c r="E746" s="215">
        <v>1</v>
      </c>
      <c r="F746" s="215">
        <v>1</v>
      </c>
      <c r="G746" s="215">
        <v>1</v>
      </c>
      <c r="H746" s="215">
        <v>1</v>
      </c>
      <c r="I746" s="215">
        <v>1</v>
      </c>
      <c r="J746" s="215">
        <v>1</v>
      </c>
      <c r="K746" s="215">
        <v>1</v>
      </c>
      <c r="L746" s="215">
        <v>1</v>
      </c>
      <c r="M746" s="215">
        <v>1</v>
      </c>
    </row>
    <row r="747" spans="1:13" x14ac:dyDescent="0.3">
      <c r="A747">
        <v>523912</v>
      </c>
      <c r="B747" s="211" t="s">
        <v>2262</v>
      </c>
      <c r="C747" s="215">
        <v>1</v>
      </c>
      <c r="D747" s="215">
        <v>1</v>
      </c>
      <c r="E747" s="215">
        <v>1</v>
      </c>
      <c r="F747" s="215">
        <v>1</v>
      </c>
      <c r="G747" s="215">
        <v>1</v>
      </c>
      <c r="H747" s="215">
        <v>1</v>
      </c>
      <c r="I747" s="215">
        <v>1</v>
      </c>
      <c r="J747" s="215">
        <v>1</v>
      </c>
      <c r="K747" s="215">
        <v>1</v>
      </c>
      <c r="L747" s="215">
        <v>1</v>
      </c>
      <c r="M747" s="215">
        <v>1</v>
      </c>
    </row>
    <row r="748" spans="1:13" x14ac:dyDescent="0.3">
      <c r="A748">
        <v>523914</v>
      </c>
      <c r="B748" s="211" t="s">
        <v>2262</v>
      </c>
      <c r="C748" s="215">
        <v>1</v>
      </c>
      <c r="D748" s="215">
        <v>1</v>
      </c>
      <c r="E748" s="215">
        <v>1</v>
      </c>
      <c r="F748" s="215">
        <v>1</v>
      </c>
      <c r="G748" s="215">
        <v>1</v>
      </c>
      <c r="H748" s="215">
        <v>1</v>
      </c>
      <c r="I748" s="215">
        <v>1</v>
      </c>
      <c r="J748" s="215">
        <v>1</v>
      </c>
      <c r="K748" s="215">
        <v>1</v>
      </c>
      <c r="L748" s="215">
        <v>1</v>
      </c>
      <c r="M748" s="215">
        <v>1</v>
      </c>
    </row>
    <row r="749" spans="1:13" x14ac:dyDescent="0.3">
      <c r="A749">
        <v>523922</v>
      </c>
      <c r="B749" s="211" t="s">
        <v>2262</v>
      </c>
      <c r="C749" s="215">
        <v>1</v>
      </c>
      <c r="D749" s="215">
        <v>1</v>
      </c>
      <c r="E749" s="215">
        <v>1</v>
      </c>
      <c r="F749" s="215">
        <v>1</v>
      </c>
      <c r="G749" s="215">
        <v>1</v>
      </c>
      <c r="H749" s="215">
        <v>1</v>
      </c>
      <c r="I749" s="215">
        <v>1</v>
      </c>
      <c r="J749" s="215">
        <v>1</v>
      </c>
      <c r="K749" s="215">
        <v>1</v>
      </c>
      <c r="L749" s="215">
        <v>1</v>
      </c>
      <c r="M749" s="215">
        <v>1</v>
      </c>
    </row>
    <row r="750" spans="1:13" x14ac:dyDescent="0.3">
      <c r="A750">
        <v>523923</v>
      </c>
      <c r="B750" s="211" t="s">
        <v>2262</v>
      </c>
      <c r="C750" s="215">
        <v>1</v>
      </c>
      <c r="D750" s="215">
        <v>1</v>
      </c>
      <c r="E750" s="215">
        <v>1</v>
      </c>
      <c r="F750" s="215">
        <v>1</v>
      </c>
      <c r="G750" s="215">
        <v>1</v>
      </c>
      <c r="H750" s="215">
        <v>1</v>
      </c>
      <c r="I750" s="215">
        <v>1</v>
      </c>
      <c r="J750" s="215">
        <v>1</v>
      </c>
      <c r="K750" s="215">
        <v>1</v>
      </c>
      <c r="L750" s="215">
        <v>1</v>
      </c>
      <c r="M750" s="215">
        <v>1</v>
      </c>
    </row>
    <row r="751" spans="1:13" x14ac:dyDescent="0.3">
      <c r="A751">
        <v>523924</v>
      </c>
      <c r="B751" s="211" t="s">
        <v>2262</v>
      </c>
      <c r="C751" s="215">
        <v>1</v>
      </c>
      <c r="D751" s="215">
        <v>1</v>
      </c>
      <c r="E751" s="215">
        <v>1</v>
      </c>
      <c r="F751" s="215">
        <v>1</v>
      </c>
      <c r="G751" s="215">
        <v>1</v>
      </c>
      <c r="H751" s="215">
        <v>1</v>
      </c>
      <c r="I751" s="215">
        <v>1</v>
      </c>
      <c r="J751" s="215">
        <v>1</v>
      </c>
      <c r="K751" s="215">
        <v>1</v>
      </c>
      <c r="L751" s="215">
        <v>1</v>
      </c>
      <c r="M751" s="215">
        <v>1</v>
      </c>
    </row>
    <row r="752" spans="1:13" x14ac:dyDescent="0.3">
      <c r="A752">
        <v>523926</v>
      </c>
      <c r="B752" s="211" t="s">
        <v>2262</v>
      </c>
      <c r="C752" s="215">
        <v>1</v>
      </c>
      <c r="D752" s="215">
        <v>1</v>
      </c>
      <c r="E752" s="215">
        <v>1</v>
      </c>
      <c r="F752" s="215">
        <v>1</v>
      </c>
      <c r="G752" s="215">
        <v>1</v>
      </c>
      <c r="H752" s="215">
        <v>1</v>
      </c>
      <c r="I752" s="215">
        <v>1</v>
      </c>
      <c r="J752" s="215">
        <v>1</v>
      </c>
      <c r="K752" s="215">
        <v>1</v>
      </c>
      <c r="L752" s="215">
        <v>1</v>
      </c>
      <c r="M752" s="215">
        <v>1</v>
      </c>
    </row>
    <row r="753" spans="1:13" x14ac:dyDescent="0.3">
      <c r="A753">
        <v>523927</v>
      </c>
      <c r="B753" s="211" t="s">
        <v>2262</v>
      </c>
      <c r="C753" s="215">
        <v>1</v>
      </c>
      <c r="D753" s="215">
        <v>1</v>
      </c>
      <c r="E753" s="215">
        <v>1</v>
      </c>
      <c r="F753" s="215">
        <v>1</v>
      </c>
      <c r="G753" s="215">
        <v>1</v>
      </c>
      <c r="H753" s="215">
        <v>1</v>
      </c>
      <c r="I753" s="215">
        <v>1</v>
      </c>
      <c r="J753" s="215">
        <v>1</v>
      </c>
      <c r="K753" s="215">
        <v>1</v>
      </c>
      <c r="L753" s="215">
        <v>1</v>
      </c>
      <c r="M753" s="215">
        <v>1</v>
      </c>
    </row>
    <row r="754" spans="1:13" x14ac:dyDescent="0.3">
      <c r="A754">
        <v>523941</v>
      </c>
      <c r="B754" s="211" t="s">
        <v>2262</v>
      </c>
      <c r="C754" s="215">
        <v>1</v>
      </c>
      <c r="D754" s="215">
        <v>1</v>
      </c>
      <c r="E754" s="215">
        <v>1</v>
      </c>
      <c r="F754" s="215">
        <v>1</v>
      </c>
      <c r="G754" s="215">
        <v>1</v>
      </c>
      <c r="H754" s="215">
        <v>1</v>
      </c>
      <c r="I754" s="215">
        <v>1</v>
      </c>
      <c r="J754" s="215">
        <v>1</v>
      </c>
      <c r="K754" s="215">
        <v>1</v>
      </c>
      <c r="L754" s="215">
        <v>1</v>
      </c>
      <c r="M754" s="215">
        <v>1</v>
      </c>
    </row>
    <row r="755" spans="1:13" x14ac:dyDescent="0.3">
      <c r="A755">
        <v>523942</v>
      </c>
      <c r="B755" s="211" t="s">
        <v>2262</v>
      </c>
      <c r="C755" s="215">
        <v>1</v>
      </c>
      <c r="D755" s="215">
        <v>1</v>
      </c>
      <c r="E755" s="215">
        <v>1</v>
      </c>
      <c r="F755" s="215">
        <v>1</v>
      </c>
      <c r="G755" s="215">
        <v>1</v>
      </c>
      <c r="H755" s="215">
        <v>1</v>
      </c>
      <c r="I755" s="215">
        <v>1</v>
      </c>
      <c r="J755" s="215">
        <v>1</v>
      </c>
      <c r="K755" s="215">
        <v>1</v>
      </c>
      <c r="L755" s="215">
        <v>1</v>
      </c>
      <c r="M755" s="215">
        <v>1</v>
      </c>
    </row>
    <row r="756" spans="1:13" x14ac:dyDescent="0.3">
      <c r="A756">
        <v>523946</v>
      </c>
      <c r="B756" s="211" t="s">
        <v>2262</v>
      </c>
      <c r="C756" s="215">
        <v>1</v>
      </c>
      <c r="D756" s="215">
        <v>1</v>
      </c>
      <c r="E756" s="215">
        <v>1</v>
      </c>
      <c r="F756" s="215">
        <v>1</v>
      </c>
      <c r="G756" s="215">
        <v>1</v>
      </c>
      <c r="H756" s="215">
        <v>1</v>
      </c>
      <c r="I756" s="215">
        <v>1</v>
      </c>
      <c r="J756" s="215">
        <v>1</v>
      </c>
      <c r="K756" s="215">
        <v>1</v>
      </c>
      <c r="L756" s="215">
        <v>1</v>
      </c>
      <c r="M756" s="215">
        <v>1</v>
      </c>
    </row>
    <row r="757" spans="1:13" x14ac:dyDescent="0.3">
      <c r="A757">
        <v>523947</v>
      </c>
      <c r="B757" s="211" t="s">
        <v>2262</v>
      </c>
      <c r="C757" s="215">
        <v>1</v>
      </c>
      <c r="D757" s="215">
        <v>1</v>
      </c>
      <c r="E757" s="215">
        <v>1</v>
      </c>
      <c r="F757" s="215">
        <v>1</v>
      </c>
      <c r="G757" s="215">
        <v>1</v>
      </c>
      <c r="H757" s="215">
        <v>1</v>
      </c>
      <c r="I757" s="215">
        <v>1</v>
      </c>
      <c r="J757" s="215">
        <v>1</v>
      </c>
      <c r="K757" s="215">
        <v>1</v>
      </c>
      <c r="L757" s="215">
        <v>1</v>
      </c>
      <c r="M757" s="215">
        <v>1</v>
      </c>
    </row>
    <row r="758" spans="1:13" x14ac:dyDescent="0.3">
      <c r="A758">
        <v>523948</v>
      </c>
      <c r="B758" s="211" t="s">
        <v>2262</v>
      </c>
      <c r="C758" s="215">
        <v>1</v>
      </c>
      <c r="D758" s="215">
        <v>1</v>
      </c>
      <c r="E758" s="215">
        <v>1</v>
      </c>
      <c r="F758" s="215">
        <v>1</v>
      </c>
      <c r="G758" s="215">
        <v>1</v>
      </c>
      <c r="H758" s="215">
        <v>1</v>
      </c>
      <c r="I758" s="215">
        <v>1</v>
      </c>
      <c r="J758" s="215">
        <v>1</v>
      </c>
      <c r="K758" s="215">
        <v>1</v>
      </c>
      <c r="L758" s="215">
        <v>1</v>
      </c>
      <c r="M758" s="215">
        <v>1</v>
      </c>
    </row>
    <row r="759" spans="1:13" x14ac:dyDescent="0.3">
      <c r="A759">
        <v>523949</v>
      </c>
      <c r="B759" s="211" t="s">
        <v>2262</v>
      </c>
      <c r="C759" s="215">
        <v>1</v>
      </c>
      <c r="D759" s="215">
        <v>1</v>
      </c>
      <c r="E759" s="215">
        <v>1</v>
      </c>
      <c r="F759" s="215">
        <v>1</v>
      </c>
      <c r="G759" s="215">
        <v>1</v>
      </c>
      <c r="H759" s="215">
        <v>1</v>
      </c>
      <c r="I759" s="215">
        <v>1</v>
      </c>
      <c r="J759" s="215">
        <v>1</v>
      </c>
      <c r="K759" s="215">
        <v>1</v>
      </c>
      <c r="L759" s="215">
        <v>1</v>
      </c>
      <c r="M759" s="215">
        <v>1</v>
      </c>
    </row>
    <row r="760" spans="1:13" x14ac:dyDescent="0.3">
      <c r="A760">
        <v>523959</v>
      </c>
      <c r="B760" s="211" t="s">
        <v>2262</v>
      </c>
      <c r="C760" s="215">
        <v>1</v>
      </c>
      <c r="D760" s="215">
        <v>1</v>
      </c>
      <c r="E760" s="215">
        <v>1</v>
      </c>
      <c r="F760" s="215">
        <v>1</v>
      </c>
      <c r="G760" s="215">
        <v>1</v>
      </c>
      <c r="H760" s="215">
        <v>1</v>
      </c>
      <c r="I760" s="215">
        <v>1</v>
      </c>
      <c r="J760" s="215">
        <v>1</v>
      </c>
      <c r="K760" s="215">
        <v>1</v>
      </c>
      <c r="L760" s="215">
        <v>1</v>
      </c>
      <c r="M760" s="215">
        <v>1</v>
      </c>
    </row>
    <row r="761" spans="1:13" x14ac:dyDescent="0.3">
      <c r="A761">
        <v>523964</v>
      </c>
      <c r="B761" s="211" t="s">
        <v>2262</v>
      </c>
      <c r="C761" s="215">
        <v>1</v>
      </c>
      <c r="D761" s="215">
        <v>1</v>
      </c>
      <c r="E761" s="215">
        <v>1</v>
      </c>
      <c r="F761" s="215">
        <v>1</v>
      </c>
      <c r="G761" s="215">
        <v>1</v>
      </c>
      <c r="H761" s="215">
        <v>1</v>
      </c>
      <c r="I761" s="215">
        <v>1</v>
      </c>
      <c r="J761" s="215">
        <v>1</v>
      </c>
      <c r="K761" s="215">
        <v>1</v>
      </c>
      <c r="L761" s="215">
        <v>1</v>
      </c>
      <c r="M761" s="215">
        <v>1</v>
      </c>
    </row>
    <row r="762" spans="1:13" x14ac:dyDescent="0.3">
      <c r="A762">
        <v>523967</v>
      </c>
      <c r="B762" s="211" t="s">
        <v>2262</v>
      </c>
      <c r="C762" s="215">
        <v>1</v>
      </c>
      <c r="D762" s="215">
        <v>1</v>
      </c>
      <c r="E762" s="215">
        <v>1</v>
      </c>
      <c r="F762" s="215">
        <v>1</v>
      </c>
      <c r="G762" s="215">
        <v>1</v>
      </c>
      <c r="H762" s="215">
        <v>1</v>
      </c>
      <c r="I762" s="215">
        <v>1</v>
      </c>
      <c r="J762" s="215">
        <v>1</v>
      </c>
      <c r="K762" s="215">
        <v>1</v>
      </c>
      <c r="L762" s="215">
        <v>1</v>
      </c>
      <c r="M762" s="215">
        <v>1</v>
      </c>
    </row>
    <row r="763" spans="1:13" x14ac:dyDescent="0.3">
      <c r="A763">
        <v>523973</v>
      </c>
      <c r="B763" s="211" t="s">
        <v>2262</v>
      </c>
      <c r="C763" s="215">
        <v>1</v>
      </c>
      <c r="D763" s="215">
        <v>1</v>
      </c>
      <c r="E763" s="215">
        <v>1</v>
      </c>
      <c r="F763" s="215">
        <v>1</v>
      </c>
      <c r="G763" s="215">
        <v>1</v>
      </c>
      <c r="H763" s="215">
        <v>1</v>
      </c>
      <c r="I763" s="215">
        <v>1</v>
      </c>
      <c r="J763" s="215">
        <v>1</v>
      </c>
      <c r="K763" s="215">
        <v>1</v>
      </c>
      <c r="L763" s="215">
        <v>1</v>
      </c>
      <c r="M763" s="215">
        <v>1</v>
      </c>
    </row>
    <row r="764" spans="1:13" x14ac:dyDescent="0.3">
      <c r="A764">
        <v>523979</v>
      </c>
      <c r="B764" s="211" t="s">
        <v>2262</v>
      </c>
      <c r="C764" s="215">
        <v>1</v>
      </c>
      <c r="D764" s="215">
        <v>1</v>
      </c>
      <c r="E764" s="215">
        <v>1</v>
      </c>
      <c r="F764" s="215">
        <v>1</v>
      </c>
      <c r="G764" s="215">
        <v>1</v>
      </c>
      <c r="H764" s="215">
        <v>1</v>
      </c>
      <c r="I764" s="215">
        <v>1</v>
      </c>
      <c r="J764" s="215">
        <v>1</v>
      </c>
      <c r="K764" s="215">
        <v>1</v>
      </c>
      <c r="L764" s="215">
        <v>1</v>
      </c>
      <c r="M764" s="215">
        <v>1</v>
      </c>
    </row>
    <row r="765" spans="1:13" x14ac:dyDescent="0.3">
      <c r="A765">
        <v>523980</v>
      </c>
      <c r="B765" s="211" t="s">
        <v>2262</v>
      </c>
      <c r="C765" s="215">
        <v>1</v>
      </c>
      <c r="D765" s="215">
        <v>1</v>
      </c>
      <c r="E765" s="215">
        <v>1</v>
      </c>
      <c r="F765" s="215">
        <v>1</v>
      </c>
      <c r="G765" s="215">
        <v>1</v>
      </c>
      <c r="H765" s="215">
        <v>1</v>
      </c>
      <c r="I765" s="215">
        <v>1</v>
      </c>
      <c r="J765" s="215">
        <v>1</v>
      </c>
      <c r="K765" s="215">
        <v>1</v>
      </c>
      <c r="L765" s="215">
        <v>1</v>
      </c>
      <c r="M765" s="215">
        <v>1</v>
      </c>
    </row>
    <row r="766" spans="1:13" x14ac:dyDescent="0.3">
      <c r="A766">
        <v>523981</v>
      </c>
      <c r="B766" s="211" t="s">
        <v>2262</v>
      </c>
      <c r="C766" s="215">
        <v>1</v>
      </c>
      <c r="D766" s="215">
        <v>1</v>
      </c>
      <c r="E766" s="215">
        <v>1</v>
      </c>
      <c r="F766" s="215">
        <v>1</v>
      </c>
      <c r="G766" s="215">
        <v>1</v>
      </c>
      <c r="H766" s="215">
        <v>1</v>
      </c>
      <c r="I766" s="215">
        <v>1</v>
      </c>
      <c r="J766" s="215">
        <v>1</v>
      </c>
      <c r="K766" s="215">
        <v>1</v>
      </c>
      <c r="L766" s="215">
        <v>1</v>
      </c>
      <c r="M766" s="215">
        <v>1</v>
      </c>
    </row>
    <row r="767" spans="1:13" x14ac:dyDescent="0.3">
      <c r="A767">
        <v>523986</v>
      </c>
      <c r="B767" s="211" t="s">
        <v>2262</v>
      </c>
      <c r="C767" s="215">
        <v>1</v>
      </c>
      <c r="D767" s="215">
        <v>1</v>
      </c>
      <c r="E767" s="215">
        <v>1</v>
      </c>
      <c r="F767" s="215">
        <v>1</v>
      </c>
      <c r="G767" s="215">
        <v>1</v>
      </c>
      <c r="H767" s="215">
        <v>1</v>
      </c>
      <c r="I767" s="215">
        <v>1</v>
      </c>
      <c r="J767" s="215">
        <v>1</v>
      </c>
      <c r="K767" s="215">
        <v>1</v>
      </c>
      <c r="L767" s="215">
        <v>1</v>
      </c>
      <c r="M767" s="215">
        <v>1</v>
      </c>
    </row>
    <row r="768" spans="1:13" x14ac:dyDescent="0.3">
      <c r="A768">
        <v>523989</v>
      </c>
      <c r="B768" s="211" t="s">
        <v>2262</v>
      </c>
      <c r="C768" s="215">
        <v>1</v>
      </c>
      <c r="D768" s="215">
        <v>1</v>
      </c>
      <c r="E768" s="215">
        <v>1</v>
      </c>
      <c r="F768" s="215">
        <v>1</v>
      </c>
      <c r="G768" s="215">
        <v>1</v>
      </c>
      <c r="H768" s="215">
        <v>1</v>
      </c>
      <c r="I768" s="215">
        <v>1</v>
      </c>
      <c r="J768" s="215">
        <v>1</v>
      </c>
      <c r="K768" s="215">
        <v>1</v>
      </c>
      <c r="L768" s="215">
        <v>1</v>
      </c>
      <c r="M768" s="215">
        <v>1</v>
      </c>
    </row>
    <row r="769" spans="1:13" x14ac:dyDescent="0.3">
      <c r="A769">
        <v>523997</v>
      </c>
      <c r="B769" s="211" t="s">
        <v>2262</v>
      </c>
      <c r="C769" s="215">
        <v>1</v>
      </c>
      <c r="D769" s="215">
        <v>1</v>
      </c>
      <c r="E769" s="215">
        <v>1</v>
      </c>
      <c r="F769" s="215">
        <v>1</v>
      </c>
      <c r="G769" s="215">
        <v>1</v>
      </c>
      <c r="H769" s="215">
        <v>1</v>
      </c>
      <c r="I769" s="215">
        <v>1</v>
      </c>
      <c r="J769" s="215">
        <v>1</v>
      </c>
      <c r="K769" s="215">
        <v>1</v>
      </c>
      <c r="L769" s="215">
        <v>1</v>
      </c>
      <c r="M769" s="215">
        <v>1</v>
      </c>
    </row>
    <row r="770" spans="1:13" x14ac:dyDescent="0.3">
      <c r="A770">
        <v>524003</v>
      </c>
      <c r="B770" s="211" t="s">
        <v>2262</v>
      </c>
      <c r="C770" s="215">
        <v>1</v>
      </c>
      <c r="D770" s="215">
        <v>1</v>
      </c>
      <c r="E770" s="215">
        <v>1</v>
      </c>
      <c r="F770" s="215">
        <v>1</v>
      </c>
      <c r="G770" s="215">
        <v>1</v>
      </c>
      <c r="H770" s="215">
        <v>1</v>
      </c>
      <c r="I770" s="215">
        <v>1</v>
      </c>
      <c r="J770" s="215">
        <v>1</v>
      </c>
      <c r="K770" s="215">
        <v>1</v>
      </c>
      <c r="L770" s="215">
        <v>1</v>
      </c>
      <c r="M770" s="215">
        <v>1</v>
      </c>
    </row>
    <row r="771" spans="1:13" x14ac:dyDescent="0.3">
      <c r="A771">
        <v>524006</v>
      </c>
      <c r="B771" s="211" t="s">
        <v>2262</v>
      </c>
      <c r="C771" s="215">
        <v>1</v>
      </c>
      <c r="D771" s="215">
        <v>1</v>
      </c>
      <c r="E771" s="215">
        <v>1</v>
      </c>
      <c r="F771" s="215">
        <v>1</v>
      </c>
      <c r="G771" s="215">
        <v>1</v>
      </c>
      <c r="H771" s="215">
        <v>1</v>
      </c>
      <c r="I771" s="215">
        <v>1</v>
      </c>
      <c r="J771" s="215">
        <v>1</v>
      </c>
      <c r="K771" s="215">
        <v>1</v>
      </c>
      <c r="L771" s="215">
        <v>1</v>
      </c>
      <c r="M771" s="215">
        <v>1</v>
      </c>
    </row>
    <row r="772" spans="1:13" x14ac:dyDescent="0.3">
      <c r="A772">
        <v>524007</v>
      </c>
      <c r="B772" s="211" t="s">
        <v>2262</v>
      </c>
      <c r="C772" s="215">
        <v>1</v>
      </c>
      <c r="D772" s="215">
        <v>1</v>
      </c>
      <c r="E772" s="215">
        <v>1</v>
      </c>
      <c r="F772" s="215">
        <v>1</v>
      </c>
      <c r="G772" s="215">
        <v>1</v>
      </c>
      <c r="H772" s="215">
        <v>1</v>
      </c>
      <c r="I772" s="215">
        <v>1</v>
      </c>
      <c r="J772" s="215">
        <v>1</v>
      </c>
      <c r="K772" s="215">
        <v>1</v>
      </c>
      <c r="L772" s="215">
        <v>1</v>
      </c>
      <c r="M772" s="215">
        <v>1</v>
      </c>
    </row>
    <row r="773" spans="1:13" x14ac:dyDescent="0.3">
      <c r="A773">
        <v>524014</v>
      </c>
      <c r="B773" s="211" t="s">
        <v>2262</v>
      </c>
      <c r="C773" s="215">
        <v>1</v>
      </c>
      <c r="D773" s="215">
        <v>1</v>
      </c>
      <c r="E773" s="215">
        <v>1</v>
      </c>
      <c r="F773" s="215">
        <v>1</v>
      </c>
      <c r="G773" s="215">
        <v>1</v>
      </c>
      <c r="H773" s="215">
        <v>1</v>
      </c>
      <c r="I773" s="215">
        <v>1</v>
      </c>
      <c r="J773" s="215">
        <v>1</v>
      </c>
      <c r="K773" s="215">
        <v>1</v>
      </c>
      <c r="L773" s="215">
        <v>1</v>
      </c>
      <c r="M773" s="215">
        <v>1</v>
      </c>
    </row>
    <row r="774" spans="1:13" x14ac:dyDescent="0.3">
      <c r="A774">
        <v>524015</v>
      </c>
      <c r="B774" s="211" t="s">
        <v>2262</v>
      </c>
      <c r="C774" s="215">
        <v>1</v>
      </c>
      <c r="D774" s="215">
        <v>1</v>
      </c>
      <c r="E774" s="215">
        <v>1</v>
      </c>
      <c r="F774" s="215">
        <v>1</v>
      </c>
      <c r="G774" s="215">
        <v>1</v>
      </c>
      <c r="H774" s="215">
        <v>1</v>
      </c>
      <c r="I774" s="215">
        <v>1</v>
      </c>
      <c r="J774" s="215">
        <v>1</v>
      </c>
      <c r="K774" s="215">
        <v>1</v>
      </c>
      <c r="L774" s="215">
        <v>1</v>
      </c>
      <c r="M774" s="215">
        <v>1</v>
      </c>
    </row>
    <row r="775" spans="1:13" x14ac:dyDescent="0.3">
      <c r="A775">
        <v>524016</v>
      </c>
      <c r="B775" s="211" t="s">
        <v>2262</v>
      </c>
      <c r="C775" s="215">
        <v>1</v>
      </c>
      <c r="D775" s="215">
        <v>1</v>
      </c>
      <c r="E775" s="215">
        <v>1</v>
      </c>
      <c r="F775" s="215">
        <v>1</v>
      </c>
      <c r="G775" s="215">
        <v>1</v>
      </c>
      <c r="H775" s="215">
        <v>1</v>
      </c>
      <c r="I775" s="215">
        <v>1</v>
      </c>
      <c r="J775" s="215">
        <v>1</v>
      </c>
      <c r="K775" s="215">
        <v>1</v>
      </c>
      <c r="L775" s="215">
        <v>1</v>
      </c>
      <c r="M775" s="215">
        <v>1</v>
      </c>
    </row>
    <row r="776" spans="1:13" x14ac:dyDescent="0.3">
      <c r="A776">
        <v>524021</v>
      </c>
      <c r="B776" s="211" t="s">
        <v>2262</v>
      </c>
      <c r="C776" s="215">
        <v>1</v>
      </c>
      <c r="D776" s="215">
        <v>1</v>
      </c>
      <c r="E776" s="215">
        <v>1</v>
      </c>
      <c r="F776" s="215">
        <v>1</v>
      </c>
      <c r="G776" s="215">
        <v>1</v>
      </c>
      <c r="H776" s="215">
        <v>1</v>
      </c>
      <c r="I776" s="215">
        <v>1</v>
      </c>
      <c r="J776" s="215">
        <v>1</v>
      </c>
      <c r="K776" s="215">
        <v>1</v>
      </c>
      <c r="L776" s="215">
        <v>1</v>
      </c>
      <c r="M776" s="215">
        <v>1</v>
      </c>
    </row>
    <row r="777" spans="1:13" x14ac:dyDescent="0.3">
      <c r="A777">
        <v>524049</v>
      </c>
      <c r="B777" s="211" t="s">
        <v>2262</v>
      </c>
      <c r="C777" s="215">
        <v>1</v>
      </c>
      <c r="D777" s="215">
        <v>1</v>
      </c>
      <c r="E777" s="215">
        <v>1</v>
      </c>
      <c r="F777" s="215">
        <v>1</v>
      </c>
      <c r="G777" s="215">
        <v>1</v>
      </c>
      <c r="H777" s="215">
        <v>1</v>
      </c>
      <c r="I777" s="215">
        <v>1</v>
      </c>
      <c r="J777" s="215">
        <v>1</v>
      </c>
      <c r="K777" s="215">
        <v>1</v>
      </c>
      <c r="L777" s="215">
        <v>1</v>
      </c>
      <c r="M777" s="215">
        <v>1</v>
      </c>
    </row>
    <row r="778" spans="1:13" x14ac:dyDescent="0.3">
      <c r="A778">
        <v>524051</v>
      </c>
      <c r="B778" s="211" t="s">
        <v>2262</v>
      </c>
      <c r="C778" s="215">
        <v>1</v>
      </c>
      <c r="D778" s="215">
        <v>1</v>
      </c>
      <c r="E778" s="215">
        <v>1</v>
      </c>
      <c r="F778" s="215">
        <v>1</v>
      </c>
      <c r="G778" s="215">
        <v>1</v>
      </c>
      <c r="H778" s="215">
        <v>1</v>
      </c>
      <c r="I778" s="215">
        <v>1</v>
      </c>
      <c r="J778" s="215">
        <v>1</v>
      </c>
      <c r="K778" s="215">
        <v>1</v>
      </c>
      <c r="L778" s="215">
        <v>1</v>
      </c>
      <c r="M778" s="215">
        <v>1</v>
      </c>
    </row>
    <row r="779" spans="1:13" x14ac:dyDescent="0.3">
      <c r="A779">
        <v>524054</v>
      </c>
      <c r="B779" s="211" t="s">
        <v>2262</v>
      </c>
      <c r="C779" s="215">
        <v>1</v>
      </c>
      <c r="D779" s="215">
        <v>1</v>
      </c>
      <c r="E779" s="215">
        <v>1</v>
      </c>
      <c r="F779" s="215">
        <v>1</v>
      </c>
      <c r="G779" s="215">
        <v>1</v>
      </c>
      <c r="H779" s="215">
        <v>1</v>
      </c>
      <c r="I779" s="215">
        <v>1</v>
      </c>
      <c r="J779" s="215">
        <v>1</v>
      </c>
      <c r="K779" s="215">
        <v>1</v>
      </c>
      <c r="L779" s="215">
        <v>1</v>
      </c>
      <c r="M779" s="215">
        <v>1</v>
      </c>
    </row>
    <row r="780" spans="1:13" x14ac:dyDescent="0.3">
      <c r="A780">
        <v>524056</v>
      </c>
      <c r="B780" s="211" t="s">
        <v>2262</v>
      </c>
      <c r="C780" s="215">
        <v>1</v>
      </c>
      <c r="D780" s="215">
        <v>1</v>
      </c>
      <c r="E780" s="215">
        <v>1</v>
      </c>
      <c r="F780" s="215">
        <v>1</v>
      </c>
      <c r="G780" s="215">
        <v>1</v>
      </c>
      <c r="H780" s="215">
        <v>1</v>
      </c>
      <c r="I780" s="215">
        <v>1</v>
      </c>
      <c r="J780" s="215">
        <v>1</v>
      </c>
      <c r="K780" s="215">
        <v>1</v>
      </c>
      <c r="L780" s="215">
        <v>1</v>
      </c>
      <c r="M780" s="215">
        <v>1</v>
      </c>
    </row>
    <row r="781" spans="1:13" x14ac:dyDescent="0.3">
      <c r="A781">
        <v>524068</v>
      </c>
      <c r="B781" s="211" t="s">
        <v>2262</v>
      </c>
      <c r="C781" s="215">
        <v>1</v>
      </c>
      <c r="D781" s="215">
        <v>1</v>
      </c>
      <c r="E781" s="215">
        <v>1</v>
      </c>
      <c r="F781" s="215">
        <v>1</v>
      </c>
      <c r="G781" s="215">
        <v>1</v>
      </c>
      <c r="H781" s="215">
        <v>1</v>
      </c>
      <c r="I781" s="215">
        <v>1</v>
      </c>
      <c r="J781" s="215">
        <v>1</v>
      </c>
      <c r="K781" s="215">
        <v>1</v>
      </c>
      <c r="L781" s="215">
        <v>1</v>
      </c>
      <c r="M781" s="215">
        <v>1</v>
      </c>
    </row>
    <row r="782" spans="1:13" x14ac:dyDescent="0.3">
      <c r="A782">
        <v>524103</v>
      </c>
      <c r="B782" s="211" t="s">
        <v>2262</v>
      </c>
      <c r="C782" s="215">
        <v>1</v>
      </c>
      <c r="D782" s="215">
        <v>1</v>
      </c>
      <c r="E782" s="215">
        <v>1</v>
      </c>
      <c r="F782" s="215">
        <v>1</v>
      </c>
      <c r="G782" s="215">
        <v>1</v>
      </c>
      <c r="H782" s="215">
        <v>1</v>
      </c>
      <c r="I782" s="215">
        <v>1</v>
      </c>
      <c r="J782" s="215">
        <v>1</v>
      </c>
      <c r="K782" s="215">
        <v>1</v>
      </c>
      <c r="L782" s="215">
        <v>1</v>
      </c>
      <c r="M782" s="215">
        <v>1</v>
      </c>
    </row>
    <row r="783" spans="1:13" x14ac:dyDescent="0.3">
      <c r="A783">
        <v>524123</v>
      </c>
      <c r="B783" s="211" t="s">
        <v>2262</v>
      </c>
      <c r="C783" s="215">
        <v>1</v>
      </c>
      <c r="D783" s="215">
        <v>1</v>
      </c>
      <c r="E783" s="215">
        <v>1</v>
      </c>
      <c r="F783" s="215">
        <v>1</v>
      </c>
      <c r="G783" s="215">
        <v>1</v>
      </c>
      <c r="H783" s="215">
        <v>1</v>
      </c>
      <c r="I783" s="215">
        <v>1</v>
      </c>
      <c r="J783" s="215">
        <v>1</v>
      </c>
      <c r="K783" s="215">
        <v>1</v>
      </c>
      <c r="L783" s="215">
        <v>1</v>
      </c>
      <c r="M783" s="215">
        <v>1</v>
      </c>
    </row>
    <row r="784" spans="1:13" x14ac:dyDescent="0.3">
      <c r="A784">
        <v>524164</v>
      </c>
      <c r="B784" s="211" t="s">
        <v>2262</v>
      </c>
      <c r="C784" s="215">
        <v>1</v>
      </c>
      <c r="D784" s="215">
        <v>1</v>
      </c>
      <c r="E784" s="215">
        <v>1</v>
      </c>
      <c r="F784" s="215">
        <v>1</v>
      </c>
      <c r="G784" s="215">
        <v>1</v>
      </c>
      <c r="H784" s="215">
        <v>1</v>
      </c>
      <c r="I784" s="215">
        <v>1</v>
      </c>
      <c r="J784" s="215">
        <v>1</v>
      </c>
      <c r="K784" s="215">
        <v>1</v>
      </c>
      <c r="L784" s="215">
        <v>1</v>
      </c>
      <c r="M784" s="215">
        <v>1</v>
      </c>
    </row>
    <row r="785" spans="1:13" x14ac:dyDescent="0.3">
      <c r="A785">
        <v>524165</v>
      </c>
      <c r="B785" s="211" t="s">
        <v>2262</v>
      </c>
      <c r="C785" s="215">
        <v>1</v>
      </c>
      <c r="D785" s="215">
        <v>1</v>
      </c>
      <c r="E785" s="215">
        <v>1</v>
      </c>
      <c r="F785" s="215">
        <v>1</v>
      </c>
      <c r="G785" s="215">
        <v>1</v>
      </c>
      <c r="H785" s="215">
        <v>1</v>
      </c>
      <c r="I785" s="215">
        <v>1</v>
      </c>
      <c r="J785" s="215">
        <v>1</v>
      </c>
      <c r="K785" s="215">
        <v>1</v>
      </c>
      <c r="L785" s="215">
        <v>1</v>
      </c>
      <c r="M785" s="215">
        <v>1</v>
      </c>
    </row>
    <row r="786" spans="1:13" x14ac:dyDescent="0.3">
      <c r="A786">
        <v>524166</v>
      </c>
      <c r="B786" s="211" t="s">
        <v>2262</v>
      </c>
      <c r="C786" s="215">
        <v>1</v>
      </c>
      <c r="D786" s="215">
        <v>1</v>
      </c>
      <c r="E786" s="215">
        <v>1</v>
      </c>
      <c r="F786" s="215">
        <v>1</v>
      </c>
      <c r="G786" s="215">
        <v>1</v>
      </c>
      <c r="H786" s="215">
        <v>1</v>
      </c>
      <c r="I786" s="215">
        <v>1</v>
      </c>
      <c r="J786" s="215">
        <v>1</v>
      </c>
      <c r="K786" s="215">
        <v>1</v>
      </c>
      <c r="L786" s="215">
        <v>1</v>
      </c>
      <c r="M786" s="215">
        <v>1</v>
      </c>
    </row>
    <row r="787" spans="1:13" x14ac:dyDescent="0.3">
      <c r="A787">
        <v>524169</v>
      </c>
      <c r="B787" s="211" t="s">
        <v>2262</v>
      </c>
      <c r="C787" s="215">
        <v>1</v>
      </c>
      <c r="D787" s="215">
        <v>1</v>
      </c>
      <c r="E787" s="215">
        <v>1</v>
      </c>
      <c r="F787" s="215">
        <v>1</v>
      </c>
      <c r="G787" s="215">
        <v>1</v>
      </c>
      <c r="H787" s="215">
        <v>1</v>
      </c>
      <c r="I787" s="215">
        <v>1</v>
      </c>
      <c r="J787" s="215">
        <v>1</v>
      </c>
      <c r="K787" s="215">
        <v>1</v>
      </c>
      <c r="L787" s="215">
        <v>1</v>
      </c>
      <c r="M787" s="215">
        <v>1</v>
      </c>
    </row>
    <row r="788" spans="1:13" x14ac:dyDescent="0.3">
      <c r="A788">
        <v>524170</v>
      </c>
      <c r="B788" s="211" t="s">
        <v>2262</v>
      </c>
      <c r="C788" s="215">
        <v>1</v>
      </c>
      <c r="D788" s="215">
        <v>1</v>
      </c>
      <c r="E788" s="215">
        <v>1</v>
      </c>
      <c r="F788" s="215">
        <v>1</v>
      </c>
      <c r="G788" s="215">
        <v>1</v>
      </c>
      <c r="H788" s="215">
        <v>1</v>
      </c>
      <c r="I788" s="215">
        <v>1</v>
      </c>
      <c r="J788" s="215">
        <v>1</v>
      </c>
      <c r="K788" s="215">
        <v>1</v>
      </c>
      <c r="L788" s="215">
        <v>1</v>
      </c>
      <c r="M788" s="215">
        <v>1</v>
      </c>
    </row>
    <row r="789" spans="1:13" x14ac:dyDescent="0.3">
      <c r="A789">
        <v>524171</v>
      </c>
      <c r="B789" s="211" t="s">
        <v>2262</v>
      </c>
      <c r="C789" s="215">
        <v>1</v>
      </c>
      <c r="D789" s="215">
        <v>1</v>
      </c>
      <c r="E789" s="215">
        <v>1</v>
      </c>
      <c r="F789" s="215">
        <v>1</v>
      </c>
      <c r="G789" s="215">
        <v>1</v>
      </c>
      <c r="H789" s="215">
        <v>1</v>
      </c>
      <c r="I789" s="215">
        <v>1</v>
      </c>
      <c r="J789" s="215">
        <v>1</v>
      </c>
      <c r="K789" s="215">
        <v>1</v>
      </c>
      <c r="L789" s="215">
        <v>1</v>
      </c>
      <c r="M789" s="215">
        <v>1</v>
      </c>
    </row>
    <row r="790" spans="1:13" x14ac:dyDescent="0.3">
      <c r="A790">
        <v>524172</v>
      </c>
      <c r="B790" s="211" t="s">
        <v>2262</v>
      </c>
      <c r="C790" s="215">
        <v>1</v>
      </c>
      <c r="D790" s="215">
        <v>1</v>
      </c>
      <c r="E790" s="215">
        <v>1</v>
      </c>
      <c r="F790" s="215">
        <v>1</v>
      </c>
      <c r="G790" s="215">
        <v>1</v>
      </c>
      <c r="H790" s="215">
        <v>1</v>
      </c>
      <c r="I790" s="215">
        <v>1</v>
      </c>
      <c r="J790" s="215">
        <v>1</v>
      </c>
      <c r="K790" s="215">
        <v>1</v>
      </c>
      <c r="L790" s="215">
        <v>1</v>
      </c>
      <c r="M790" s="215">
        <v>1</v>
      </c>
    </row>
    <row r="791" spans="1:13" x14ac:dyDescent="0.3">
      <c r="A791">
        <v>524175</v>
      </c>
      <c r="B791" s="211" t="s">
        <v>2262</v>
      </c>
      <c r="C791" s="215">
        <v>1</v>
      </c>
      <c r="D791" s="215">
        <v>1</v>
      </c>
      <c r="E791" s="215">
        <v>1</v>
      </c>
      <c r="F791" s="215">
        <v>1</v>
      </c>
      <c r="G791" s="215">
        <v>1</v>
      </c>
      <c r="H791" s="215">
        <v>1</v>
      </c>
      <c r="I791" s="215">
        <v>1</v>
      </c>
      <c r="J791" s="215">
        <v>1</v>
      </c>
      <c r="K791" s="215">
        <v>1</v>
      </c>
      <c r="L791" s="215">
        <v>1</v>
      </c>
      <c r="M791" s="215">
        <v>1</v>
      </c>
    </row>
    <row r="792" spans="1:13" x14ac:dyDescent="0.3">
      <c r="A792">
        <v>524178</v>
      </c>
      <c r="B792" s="211" t="s">
        <v>2262</v>
      </c>
      <c r="C792" s="215">
        <v>1</v>
      </c>
      <c r="D792" s="215">
        <v>1</v>
      </c>
      <c r="E792" s="215">
        <v>1</v>
      </c>
      <c r="F792" s="215">
        <v>1</v>
      </c>
      <c r="G792" s="215">
        <v>1</v>
      </c>
      <c r="H792" s="215">
        <v>1</v>
      </c>
      <c r="I792" s="215">
        <v>1</v>
      </c>
      <c r="J792" s="215">
        <v>1</v>
      </c>
      <c r="K792" s="215">
        <v>1</v>
      </c>
      <c r="L792" s="215">
        <v>1</v>
      </c>
      <c r="M792" s="215">
        <v>1</v>
      </c>
    </row>
    <row r="793" spans="1:13" x14ac:dyDescent="0.3">
      <c r="A793">
        <v>524180</v>
      </c>
      <c r="B793" s="211" t="s">
        <v>2262</v>
      </c>
      <c r="C793" s="215">
        <v>1</v>
      </c>
      <c r="D793" s="215">
        <v>1</v>
      </c>
      <c r="E793" s="215">
        <v>1</v>
      </c>
      <c r="F793" s="215">
        <v>1</v>
      </c>
      <c r="G793" s="215">
        <v>1</v>
      </c>
      <c r="H793" s="215">
        <v>1</v>
      </c>
      <c r="I793" s="215">
        <v>1</v>
      </c>
      <c r="J793" s="215">
        <v>1</v>
      </c>
      <c r="K793" s="215">
        <v>1</v>
      </c>
      <c r="L793" s="215">
        <v>1</v>
      </c>
      <c r="M793" s="215">
        <v>1</v>
      </c>
    </row>
    <row r="794" spans="1:13" x14ac:dyDescent="0.3">
      <c r="A794">
        <v>524187</v>
      </c>
      <c r="B794" s="211" t="s">
        <v>2262</v>
      </c>
      <c r="C794" s="215">
        <v>1</v>
      </c>
      <c r="D794" s="215">
        <v>1</v>
      </c>
      <c r="E794" s="215">
        <v>1</v>
      </c>
      <c r="F794" s="215">
        <v>1</v>
      </c>
      <c r="G794" s="215">
        <v>1</v>
      </c>
      <c r="H794" s="215">
        <v>1</v>
      </c>
      <c r="I794" s="215">
        <v>1</v>
      </c>
      <c r="J794" s="215">
        <v>1</v>
      </c>
      <c r="K794" s="215">
        <v>1</v>
      </c>
      <c r="L794" s="215">
        <v>1</v>
      </c>
      <c r="M794" s="215">
        <v>1</v>
      </c>
    </row>
    <row r="795" spans="1:13" x14ac:dyDescent="0.3">
      <c r="A795">
        <v>524193</v>
      </c>
      <c r="B795" s="211" t="s">
        <v>2262</v>
      </c>
      <c r="C795" s="215">
        <v>1</v>
      </c>
      <c r="D795" s="215">
        <v>1</v>
      </c>
      <c r="E795" s="215">
        <v>1</v>
      </c>
      <c r="F795" s="215">
        <v>1</v>
      </c>
      <c r="G795" s="215">
        <v>1</v>
      </c>
      <c r="H795" s="215">
        <v>1</v>
      </c>
      <c r="I795" s="215">
        <v>1</v>
      </c>
      <c r="J795" s="215">
        <v>1</v>
      </c>
      <c r="K795" s="215">
        <v>1</v>
      </c>
      <c r="L795" s="215">
        <v>1</v>
      </c>
      <c r="M795" s="215">
        <v>1</v>
      </c>
    </row>
    <row r="796" spans="1:13" x14ac:dyDescent="0.3">
      <c r="A796">
        <v>524195</v>
      </c>
      <c r="B796" s="211" t="s">
        <v>2262</v>
      </c>
      <c r="C796" s="215">
        <v>1</v>
      </c>
      <c r="D796" s="215">
        <v>1</v>
      </c>
      <c r="E796" s="215">
        <v>1</v>
      </c>
      <c r="F796" s="215">
        <v>1</v>
      </c>
      <c r="G796" s="215">
        <v>1</v>
      </c>
      <c r="H796" s="215">
        <v>1</v>
      </c>
      <c r="I796" s="215">
        <v>1</v>
      </c>
      <c r="J796" s="215">
        <v>1</v>
      </c>
      <c r="K796" s="215">
        <v>1</v>
      </c>
      <c r="L796" s="215">
        <v>1</v>
      </c>
      <c r="M796" s="215">
        <v>1</v>
      </c>
    </row>
    <row r="797" spans="1:13" x14ac:dyDescent="0.3">
      <c r="A797">
        <v>524196</v>
      </c>
      <c r="B797" s="211" t="s">
        <v>2262</v>
      </c>
      <c r="C797" s="215">
        <v>1</v>
      </c>
      <c r="D797" s="215">
        <v>1</v>
      </c>
      <c r="E797" s="215">
        <v>1</v>
      </c>
      <c r="F797" s="215">
        <v>1</v>
      </c>
      <c r="G797" s="215">
        <v>1</v>
      </c>
      <c r="H797" s="215">
        <v>1</v>
      </c>
      <c r="I797" s="215">
        <v>1</v>
      </c>
      <c r="J797" s="215">
        <v>1</v>
      </c>
      <c r="K797" s="215">
        <v>1</v>
      </c>
      <c r="L797" s="215">
        <v>1</v>
      </c>
      <c r="M797" s="215">
        <v>1</v>
      </c>
    </row>
    <row r="798" spans="1:13" x14ac:dyDescent="0.3">
      <c r="A798">
        <v>524211</v>
      </c>
      <c r="B798" s="211" t="s">
        <v>2262</v>
      </c>
      <c r="C798" s="215">
        <v>1</v>
      </c>
      <c r="D798" s="215">
        <v>1</v>
      </c>
      <c r="E798" s="215">
        <v>1</v>
      </c>
      <c r="F798" s="215">
        <v>1</v>
      </c>
      <c r="G798" s="215">
        <v>1</v>
      </c>
      <c r="H798" s="215">
        <v>1</v>
      </c>
      <c r="I798" s="215">
        <v>1</v>
      </c>
      <c r="J798" s="215">
        <v>1</v>
      </c>
      <c r="K798" s="215">
        <v>1</v>
      </c>
      <c r="L798" s="215">
        <v>1</v>
      </c>
      <c r="M798" s="215">
        <v>1</v>
      </c>
    </row>
    <row r="799" spans="1:13" x14ac:dyDescent="0.3">
      <c r="A799">
        <v>524219</v>
      </c>
      <c r="B799" s="211" t="s">
        <v>2262</v>
      </c>
      <c r="C799" s="215">
        <v>1</v>
      </c>
      <c r="D799" s="215">
        <v>1</v>
      </c>
      <c r="E799" s="215">
        <v>1</v>
      </c>
      <c r="F799" s="215">
        <v>1</v>
      </c>
      <c r="G799" s="215">
        <v>1</v>
      </c>
      <c r="H799" s="215">
        <v>1</v>
      </c>
      <c r="I799" s="215">
        <v>1</v>
      </c>
      <c r="J799" s="215">
        <v>1</v>
      </c>
      <c r="K799" s="215">
        <v>1</v>
      </c>
      <c r="L799" s="215">
        <v>1</v>
      </c>
      <c r="M799" s="215">
        <v>1</v>
      </c>
    </row>
    <row r="800" spans="1:13" x14ac:dyDescent="0.3">
      <c r="A800">
        <v>524227</v>
      </c>
      <c r="B800" s="211" t="s">
        <v>2262</v>
      </c>
      <c r="C800" s="215">
        <v>1</v>
      </c>
      <c r="D800" s="215">
        <v>1</v>
      </c>
      <c r="E800" s="215">
        <v>1</v>
      </c>
      <c r="F800" s="215">
        <v>1</v>
      </c>
      <c r="G800" s="215">
        <v>1</v>
      </c>
      <c r="H800" s="215">
        <v>1</v>
      </c>
      <c r="I800" s="215">
        <v>1</v>
      </c>
      <c r="J800" s="215">
        <v>1</v>
      </c>
      <c r="K800" s="215">
        <v>1</v>
      </c>
      <c r="L800" s="215">
        <v>1</v>
      </c>
      <c r="M800" s="215">
        <v>1</v>
      </c>
    </row>
    <row r="801" spans="1:13" x14ac:dyDescent="0.3">
      <c r="A801">
        <v>524229</v>
      </c>
      <c r="B801" s="211" t="s">
        <v>2262</v>
      </c>
      <c r="C801" s="215">
        <v>1</v>
      </c>
      <c r="D801" s="215">
        <v>1</v>
      </c>
      <c r="E801" s="215">
        <v>1</v>
      </c>
      <c r="F801" s="215">
        <v>1</v>
      </c>
      <c r="G801" s="215">
        <v>1</v>
      </c>
      <c r="H801" s="215">
        <v>1</v>
      </c>
      <c r="I801" s="215">
        <v>1</v>
      </c>
      <c r="J801" s="215">
        <v>1</v>
      </c>
      <c r="K801" s="215">
        <v>1</v>
      </c>
      <c r="L801" s="215">
        <v>1</v>
      </c>
      <c r="M801" s="215">
        <v>1</v>
      </c>
    </row>
    <row r="802" spans="1:13" x14ac:dyDescent="0.3">
      <c r="A802">
        <v>524248</v>
      </c>
      <c r="B802" s="211" t="s">
        <v>2262</v>
      </c>
      <c r="C802" s="215">
        <v>1</v>
      </c>
      <c r="D802" s="215">
        <v>1</v>
      </c>
      <c r="E802" s="215">
        <v>1</v>
      </c>
      <c r="F802" s="215">
        <v>1</v>
      </c>
      <c r="G802" s="215">
        <v>1</v>
      </c>
      <c r="H802" s="215">
        <v>1</v>
      </c>
      <c r="I802" s="215">
        <v>1</v>
      </c>
      <c r="J802" s="215">
        <v>1</v>
      </c>
      <c r="K802" s="215">
        <v>1</v>
      </c>
      <c r="L802" s="215">
        <v>1</v>
      </c>
      <c r="M802" s="215">
        <v>1</v>
      </c>
    </row>
    <row r="803" spans="1:13" x14ac:dyDescent="0.3">
      <c r="A803">
        <v>524255</v>
      </c>
      <c r="B803" s="211" t="s">
        <v>2262</v>
      </c>
      <c r="C803" s="215">
        <v>1</v>
      </c>
      <c r="D803" s="215">
        <v>1</v>
      </c>
      <c r="E803" s="215">
        <v>1</v>
      </c>
      <c r="F803" s="215">
        <v>1</v>
      </c>
      <c r="G803" s="215">
        <v>1</v>
      </c>
      <c r="H803" s="215">
        <v>1</v>
      </c>
      <c r="I803" s="215">
        <v>1</v>
      </c>
      <c r="J803" s="215">
        <v>1</v>
      </c>
      <c r="K803" s="215">
        <v>1</v>
      </c>
      <c r="L803" s="215">
        <v>1</v>
      </c>
      <c r="M803" s="215">
        <v>1</v>
      </c>
    </row>
    <row r="804" spans="1:13" x14ac:dyDescent="0.3">
      <c r="A804">
        <v>524260</v>
      </c>
      <c r="B804" s="211" t="s">
        <v>2262</v>
      </c>
      <c r="C804" s="215">
        <v>1</v>
      </c>
      <c r="D804" s="215">
        <v>1</v>
      </c>
      <c r="E804" s="215">
        <v>1</v>
      </c>
      <c r="F804" s="215">
        <v>1</v>
      </c>
      <c r="G804" s="215">
        <v>1</v>
      </c>
      <c r="H804" s="215">
        <v>1</v>
      </c>
      <c r="I804" s="215">
        <v>1</v>
      </c>
      <c r="J804" s="215">
        <v>1</v>
      </c>
      <c r="K804" s="215">
        <v>1</v>
      </c>
      <c r="L804" s="215">
        <v>1</v>
      </c>
      <c r="M804" s="215">
        <v>1</v>
      </c>
    </row>
    <row r="805" spans="1:13" x14ac:dyDescent="0.3">
      <c r="A805">
        <v>524274</v>
      </c>
      <c r="B805" s="211" t="s">
        <v>2262</v>
      </c>
      <c r="C805" s="215">
        <v>1</v>
      </c>
      <c r="D805" s="215">
        <v>1</v>
      </c>
      <c r="E805" s="215">
        <v>1</v>
      </c>
      <c r="F805" s="215">
        <v>1</v>
      </c>
      <c r="G805" s="215">
        <v>1</v>
      </c>
      <c r="H805" s="215">
        <v>1</v>
      </c>
      <c r="I805" s="215">
        <v>1</v>
      </c>
      <c r="J805" s="215">
        <v>1</v>
      </c>
      <c r="K805" s="215">
        <v>1</v>
      </c>
      <c r="L805" s="215">
        <v>1</v>
      </c>
      <c r="M805" s="215">
        <v>1</v>
      </c>
    </row>
    <row r="806" spans="1:13" x14ac:dyDescent="0.3">
      <c r="A806">
        <v>524275</v>
      </c>
      <c r="B806" s="211" t="s">
        <v>2262</v>
      </c>
      <c r="C806" s="215">
        <v>1</v>
      </c>
      <c r="D806" s="215">
        <v>1</v>
      </c>
      <c r="E806" s="215">
        <v>1</v>
      </c>
      <c r="F806" s="215">
        <v>1</v>
      </c>
      <c r="G806" s="215">
        <v>1</v>
      </c>
      <c r="H806" s="215">
        <v>1</v>
      </c>
      <c r="I806" s="215">
        <v>1</v>
      </c>
      <c r="J806" s="215">
        <v>1</v>
      </c>
      <c r="K806" s="215">
        <v>1</v>
      </c>
      <c r="L806" s="215">
        <v>1</v>
      </c>
      <c r="M806" s="215">
        <v>1</v>
      </c>
    </row>
    <row r="807" spans="1:13" x14ac:dyDescent="0.3">
      <c r="A807">
        <v>524281</v>
      </c>
      <c r="B807" s="211" t="s">
        <v>2262</v>
      </c>
      <c r="C807" s="215">
        <v>1</v>
      </c>
      <c r="D807" s="215">
        <v>1</v>
      </c>
      <c r="E807" s="215">
        <v>1</v>
      </c>
      <c r="F807" s="215">
        <v>1</v>
      </c>
      <c r="G807" s="215">
        <v>1</v>
      </c>
      <c r="H807" s="215">
        <v>1</v>
      </c>
      <c r="I807" s="215">
        <v>1</v>
      </c>
      <c r="J807" s="215">
        <v>1</v>
      </c>
      <c r="K807" s="215">
        <v>1</v>
      </c>
      <c r="L807" s="215">
        <v>1</v>
      </c>
      <c r="M807" s="215">
        <v>1</v>
      </c>
    </row>
    <row r="808" spans="1:13" x14ac:dyDescent="0.3">
      <c r="A808">
        <v>524282</v>
      </c>
      <c r="B808" s="211" t="s">
        <v>2262</v>
      </c>
      <c r="C808" s="215">
        <v>1</v>
      </c>
      <c r="D808" s="215">
        <v>1</v>
      </c>
      <c r="E808" s="215">
        <v>1</v>
      </c>
      <c r="F808" s="215">
        <v>1</v>
      </c>
      <c r="G808" s="215">
        <v>1</v>
      </c>
      <c r="H808" s="215">
        <v>1</v>
      </c>
      <c r="I808" s="215">
        <v>1</v>
      </c>
      <c r="J808" s="215">
        <v>1</v>
      </c>
      <c r="K808" s="215">
        <v>1</v>
      </c>
      <c r="L808" s="215">
        <v>1</v>
      </c>
      <c r="M808" s="215">
        <v>1</v>
      </c>
    </row>
    <row r="809" spans="1:13" x14ac:dyDescent="0.3">
      <c r="A809">
        <v>524291</v>
      </c>
      <c r="B809" s="211" t="s">
        <v>2262</v>
      </c>
      <c r="C809" s="215">
        <v>1</v>
      </c>
      <c r="D809" s="215">
        <v>1</v>
      </c>
      <c r="E809" s="215">
        <v>1</v>
      </c>
      <c r="F809" s="215">
        <v>1</v>
      </c>
      <c r="G809" s="215">
        <v>1</v>
      </c>
      <c r="H809" s="215">
        <v>1</v>
      </c>
      <c r="I809" s="215">
        <v>1</v>
      </c>
      <c r="J809" s="215">
        <v>1</v>
      </c>
      <c r="K809" s="215">
        <v>1</v>
      </c>
      <c r="L809" s="215">
        <v>1</v>
      </c>
      <c r="M809" s="215">
        <v>1</v>
      </c>
    </row>
    <row r="810" spans="1:13" x14ac:dyDescent="0.3">
      <c r="A810">
        <v>524302</v>
      </c>
      <c r="B810" s="211" t="s">
        <v>2262</v>
      </c>
      <c r="C810" s="215">
        <v>1</v>
      </c>
      <c r="D810" s="215">
        <v>1</v>
      </c>
      <c r="E810" s="215">
        <v>1</v>
      </c>
      <c r="F810" s="215">
        <v>1</v>
      </c>
      <c r="G810" s="215">
        <v>1</v>
      </c>
      <c r="H810" s="215">
        <v>1</v>
      </c>
      <c r="I810" s="215">
        <v>1</v>
      </c>
      <c r="J810" s="215">
        <v>1</v>
      </c>
      <c r="K810" s="215">
        <v>1</v>
      </c>
      <c r="L810" s="215">
        <v>1</v>
      </c>
      <c r="M810" s="215">
        <v>1</v>
      </c>
    </row>
    <row r="811" spans="1:13" x14ac:dyDescent="0.3">
      <c r="A811">
        <v>524305</v>
      </c>
      <c r="B811" s="211" t="s">
        <v>2262</v>
      </c>
      <c r="C811" s="215">
        <v>1</v>
      </c>
      <c r="D811" s="215">
        <v>1</v>
      </c>
      <c r="E811" s="215">
        <v>1</v>
      </c>
      <c r="F811" s="215">
        <v>1</v>
      </c>
      <c r="G811" s="215">
        <v>1</v>
      </c>
      <c r="H811" s="215">
        <v>1</v>
      </c>
      <c r="I811" s="215">
        <v>1</v>
      </c>
      <c r="J811" s="215">
        <v>1</v>
      </c>
      <c r="K811" s="215">
        <v>1</v>
      </c>
      <c r="L811" s="215">
        <v>1</v>
      </c>
      <c r="M811" s="215">
        <v>1</v>
      </c>
    </row>
    <row r="812" spans="1:13" x14ac:dyDescent="0.3">
      <c r="A812">
        <v>524309</v>
      </c>
      <c r="B812" s="211" t="s">
        <v>2262</v>
      </c>
      <c r="C812" s="215">
        <v>1</v>
      </c>
      <c r="D812" s="215">
        <v>1</v>
      </c>
      <c r="E812" s="215">
        <v>1</v>
      </c>
      <c r="F812" s="215">
        <v>1</v>
      </c>
      <c r="G812" s="215">
        <v>1</v>
      </c>
      <c r="H812" s="215">
        <v>1</v>
      </c>
      <c r="I812" s="215">
        <v>1</v>
      </c>
      <c r="J812" s="215">
        <v>1</v>
      </c>
      <c r="K812" s="215">
        <v>1</v>
      </c>
      <c r="L812" s="215">
        <v>1</v>
      </c>
      <c r="M812" s="215">
        <v>1</v>
      </c>
    </row>
    <row r="813" spans="1:13" x14ac:dyDescent="0.3">
      <c r="A813">
        <v>524316</v>
      </c>
      <c r="B813" s="211" t="s">
        <v>2262</v>
      </c>
      <c r="C813" s="215">
        <v>1</v>
      </c>
      <c r="D813" s="215">
        <v>1</v>
      </c>
      <c r="E813" s="215">
        <v>1</v>
      </c>
      <c r="F813" s="215">
        <v>1</v>
      </c>
      <c r="G813" s="215">
        <v>1</v>
      </c>
      <c r="H813" s="215">
        <v>1</v>
      </c>
      <c r="I813" s="215">
        <v>1</v>
      </c>
      <c r="J813" s="215">
        <v>1</v>
      </c>
      <c r="K813" s="215">
        <v>1</v>
      </c>
      <c r="L813" s="215">
        <v>1</v>
      </c>
      <c r="M813" s="215">
        <v>1</v>
      </c>
    </row>
    <row r="814" spans="1:13" x14ac:dyDescent="0.3">
      <c r="A814">
        <v>524320</v>
      </c>
      <c r="B814" s="211" t="s">
        <v>2262</v>
      </c>
      <c r="C814" s="215">
        <v>1</v>
      </c>
      <c r="D814" s="215">
        <v>1</v>
      </c>
      <c r="E814" s="215">
        <v>1</v>
      </c>
      <c r="F814" s="215">
        <v>1</v>
      </c>
      <c r="G814" s="215">
        <v>1</v>
      </c>
      <c r="H814" s="215">
        <v>1</v>
      </c>
      <c r="I814" s="215">
        <v>1</v>
      </c>
      <c r="J814" s="215">
        <v>1</v>
      </c>
      <c r="K814" s="215">
        <v>1</v>
      </c>
      <c r="L814" s="215">
        <v>1</v>
      </c>
      <c r="M814" s="215">
        <v>1</v>
      </c>
    </row>
    <row r="815" spans="1:13" x14ac:dyDescent="0.3">
      <c r="A815">
        <v>524332</v>
      </c>
      <c r="B815" s="211" t="s">
        <v>2262</v>
      </c>
      <c r="C815" s="215">
        <v>1</v>
      </c>
      <c r="D815" s="215">
        <v>1</v>
      </c>
      <c r="E815" s="215">
        <v>1</v>
      </c>
      <c r="F815" s="215">
        <v>1</v>
      </c>
      <c r="G815" s="215">
        <v>1</v>
      </c>
      <c r="H815" s="215">
        <v>1</v>
      </c>
      <c r="I815" s="215">
        <v>1</v>
      </c>
      <c r="J815" s="215">
        <v>1</v>
      </c>
      <c r="K815" s="215">
        <v>1</v>
      </c>
      <c r="L815" s="215">
        <v>1</v>
      </c>
      <c r="M815" s="215">
        <v>1</v>
      </c>
    </row>
    <row r="816" spans="1:13" x14ac:dyDescent="0.3">
      <c r="A816">
        <v>524338</v>
      </c>
      <c r="B816" s="211" t="s">
        <v>2262</v>
      </c>
      <c r="C816" s="215">
        <v>1</v>
      </c>
      <c r="D816" s="215">
        <v>1</v>
      </c>
      <c r="E816" s="215">
        <v>1</v>
      </c>
      <c r="F816" s="215">
        <v>1</v>
      </c>
      <c r="G816" s="215">
        <v>1</v>
      </c>
      <c r="H816" s="215">
        <v>1</v>
      </c>
      <c r="I816" s="215">
        <v>1</v>
      </c>
      <c r="J816" s="215">
        <v>1</v>
      </c>
      <c r="K816" s="215">
        <v>1</v>
      </c>
      <c r="L816" s="215">
        <v>1</v>
      </c>
      <c r="M816" s="215">
        <v>1</v>
      </c>
    </row>
    <row r="817" spans="1:13" x14ac:dyDescent="0.3">
      <c r="A817">
        <v>524348</v>
      </c>
      <c r="B817" s="211" t="s">
        <v>2262</v>
      </c>
      <c r="C817" s="215">
        <v>1</v>
      </c>
      <c r="D817" s="215">
        <v>1</v>
      </c>
      <c r="E817" s="215">
        <v>1</v>
      </c>
      <c r="F817" s="215">
        <v>1</v>
      </c>
      <c r="G817" s="215">
        <v>1</v>
      </c>
      <c r="H817" s="215">
        <v>1</v>
      </c>
      <c r="I817" s="215">
        <v>1</v>
      </c>
      <c r="J817" s="215">
        <v>1</v>
      </c>
      <c r="K817" s="215">
        <v>1</v>
      </c>
      <c r="L817" s="215">
        <v>1</v>
      </c>
      <c r="M817" s="215">
        <v>1</v>
      </c>
    </row>
    <row r="818" spans="1:13" x14ac:dyDescent="0.3">
      <c r="A818">
        <v>524371</v>
      </c>
      <c r="B818" s="211" t="s">
        <v>2262</v>
      </c>
      <c r="C818" s="215">
        <v>1</v>
      </c>
      <c r="D818" s="215">
        <v>1</v>
      </c>
      <c r="E818" s="215">
        <v>1</v>
      </c>
      <c r="F818" s="215">
        <v>1</v>
      </c>
      <c r="G818" s="215">
        <v>1</v>
      </c>
      <c r="H818" s="215">
        <v>1</v>
      </c>
      <c r="I818" s="215">
        <v>1</v>
      </c>
      <c r="J818" s="215">
        <v>1</v>
      </c>
      <c r="K818" s="215">
        <v>1</v>
      </c>
      <c r="L818" s="215">
        <v>1</v>
      </c>
      <c r="M818" s="215">
        <v>1</v>
      </c>
    </row>
    <row r="819" spans="1:13" x14ac:dyDescent="0.3">
      <c r="A819">
        <v>524388</v>
      </c>
      <c r="B819" s="211" t="s">
        <v>2262</v>
      </c>
      <c r="C819" s="215">
        <v>1</v>
      </c>
      <c r="D819" s="215">
        <v>1</v>
      </c>
      <c r="E819" s="215">
        <v>1</v>
      </c>
      <c r="F819" s="215">
        <v>1</v>
      </c>
      <c r="G819" s="215">
        <v>1</v>
      </c>
      <c r="H819" s="215">
        <v>1</v>
      </c>
      <c r="I819" s="215">
        <v>1</v>
      </c>
      <c r="J819" s="215">
        <v>1</v>
      </c>
      <c r="K819" s="215">
        <v>1</v>
      </c>
      <c r="L819" s="215">
        <v>1</v>
      </c>
      <c r="M819" s="215">
        <v>1</v>
      </c>
    </row>
    <row r="820" spans="1:13" x14ac:dyDescent="0.3">
      <c r="A820">
        <v>524391</v>
      </c>
      <c r="B820" s="211" t="s">
        <v>2262</v>
      </c>
      <c r="C820" s="215">
        <v>1</v>
      </c>
      <c r="D820" s="215">
        <v>1</v>
      </c>
      <c r="E820" s="215">
        <v>1</v>
      </c>
      <c r="F820" s="215">
        <v>1</v>
      </c>
      <c r="G820" s="215">
        <v>1</v>
      </c>
      <c r="H820" s="215">
        <v>1</v>
      </c>
      <c r="I820" s="215">
        <v>1</v>
      </c>
      <c r="J820" s="215">
        <v>1</v>
      </c>
      <c r="K820" s="215">
        <v>1</v>
      </c>
      <c r="L820" s="215">
        <v>1</v>
      </c>
      <c r="M820" s="215">
        <v>1</v>
      </c>
    </row>
    <row r="821" spans="1:13" x14ac:dyDescent="0.3">
      <c r="A821">
        <v>524395</v>
      </c>
      <c r="B821" s="211" t="s">
        <v>2262</v>
      </c>
      <c r="C821" s="215">
        <v>1</v>
      </c>
      <c r="D821" s="215">
        <v>1</v>
      </c>
      <c r="E821" s="215">
        <v>1</v>
      </c>
      <c r="F821" s="215">
        <v>1</v>
      </c>
      <c r="G821" s="215">
        <v>1</v>
      </c>
      <c r="H821" s="215">
        <v>1</v>
      </c>
      <c r="I821" s="215">
        <v>1</v>
      </c>
      <c r="J821" s="215">
        <v>1</v>
      </c>
      <c r="K821" s="215">
        <v>1</v>
      </c>
      <c r="L821" s="215">
        <v>1</v>
      </c>
      <c r="M821" s="215">
        <v>1</v>
      </c>
    </row>
    <row r="822" spans="1:13" x14ac:dyDescent="0.3">
      <c r="A822">
        <v>524401</v>
      </c>
      <c r="B822" s="211" t="s">
        <v>2262</v>
      </c>
      <c r="C822" s="215">
        <v>1</v>
      </c>
      <c r="D822" s="215">
        <v>1</v>
      </c>
      <c r="E822" s="215">
        <v>1</v>
      </c>
      <c r="F822" s="215">
        <v>1</v>
      </c>
      <c r="G822" s="215">
        <v>1</v>
      </c>
      <c r="H822" s="215">
        <v>1</v>
      </c>
      <c r="I822" s="215">
        <v>1</v>
      </c>
      <c r="J822" s="215">
        <v>1</v>
      </c>
      <c r="K822" s="215">
        <v>1</v>
      </c>
      <c r="L822" s="215">
        <v>1</v>
      </c>
      <c r="M822" s="215">
        <v>1</v>
      </c>
    </row>
    <row r="823" spans="1:13" x14ac:dyDescent="0.3">
      <c r="A823">
        <v>524418</v>
      </c>
      <c r="B823" s="211" t="s">
        <v>2262</v>
      </c>
      <c r="C823" s="215">
        <v>1</v>
      </c>
      <c r="D823" s="215">
        <v>1</v>
      </c>
      <c r="E823" s="215">
        <v>1</v>
      </c>
      <c r="F823" s="215">
        <v>1</v>
      </c>
      <c r="G823" s="215">
        <v>1</v>
      </c>
      <c r="H823" s="215">
        <v>1</v>
      </c>
      <c r="I823" s="215">
        <v>1</v>
      </c>
      <c r="J823" s="215">
        <v>1</v>
      </c>
      <c r="K823" s="215">
        <v>1</v>
      </c>
      <c r="L823" s="215">
        <v>1</v>
      </c>
      <c r="M823" s="215">
        <v>1</v>
      </c>
    </row>
    <row r="824" spans="1:13" x14ac:dyDescent="0.3">
      <c r="A824">
        <v>524430</v>
      </c>
      <c r="B824" s="211" t="s">
        <v>2262</v>
      </c>
      <c r="C824" s="215">
        <v>1</v>
      </c>
      <c r="D824" s="215">
        <v>1</v>
      </c>
      <c r="E824" s="215">
        <v>1</v>
      </c>
      <c r="F824" s="215">
        <v>1</v>
      </c>
      <c r="G824" s="215">
        <v>1</v>
      </c>
      <c r="H824" s="215">
        <v>1</v>
      </c>
      <c r="I824" s="215">
        <v>1</v>
      </c>
      <c r="J824" s="215">
        <v>1</v>
      </c>
      <c r="K824" s="215">
        <v>1</v>
      </c>
      <c r="L824" s="215">
        <v>1</v>
      </c>
      <c r="M824" s="215">
        <v>1</v>
      </c>
    </row>
    <row r="825" spans="1:13" x14ac:dyDescent="0.3">
      <c r="A825">
        <v>524432</v>
      </c>
      <c r="B825" s="211" t="s">
        <v>2262</v>
      </c>
      <c r="C825" s="215">
        <v>1</v>
      </c>
      <c r="D825" s="215">
        <v>1</v>
      </c>
      <c r="E825" s="215">
        <v>1</v>
      </c>
      <c r="F825" s="215">
        <v>1</v>
      </c>
      <c r="G825" s="215">
        <v>1</v>
      </c>
      <c r="H825" s="215">
        <v>1</v>
      </c>
      <c r="I825" s="215">
        <v>1</v>
      </c>
      <c r="J825" s="215">
        <v>1</v>
      </c>
      <c r="K825" s="215">
        <v>1</v>
      </c>
      <c r="L825" s="215">
        <v>1</v>
      </c>
      <c r="M825" s="215">
        <v>1</v>
      </c>
    </row>
    <row r="826" spans="1:13" x14ac:dyDescent="0.3">
      <c r="A826">
        <v>524441</v>
      </c>
      <c r="B826" s="211" t="s">
        <v>2262</v>
      </c>
      <c r="C826" s="215">
        <v>1</v>
      </c>
      <c r="D826" s="215">
        <v>1</v>
      </c>
      <c r="E826" s="215">
        <v>1</v>
      </c>
      <c r="F826" s="215">
        <v>1</v>
      </c>
      <c r="G826" s="215">
        <v>1</v>
      </c>
      <c r="H826" s="215">
        <v>1</v>
      </c>
      <c r="I826" s="215">
        <v>1</v>
      </c>
      <c r="J826" s="215">
        <v>1</v>
      </c>
      <c r="K826" s="215">
        <v>1</v>
      </c>
      <c r="L826" s="215">
        <v>1</v>
      </c>
      <c r="M826" s="215">
        <v>1</v>
      </c>
    </row>
    <row r="827" spans="1:13" x14ac:dyDescent="0.3">
      <c r="A827">
        <v>524450</v>
      </c>
      <c r="B827" s="211" t="s">
        <v>2262</v>
      </c>
      <c r="C827" s="215">
        <v>1</v>
      </c>
      <c r="D827" s="215">
        <v>1</v>
      </c>
      <c r="E827" s="215">
        <v>1</v>
      </c>
      <c r="F827" s="215">
        <v>1</v>
      </c>
      <c r="G827" s="215">
        <v>1</v>
      </c>
      <c r="H827" s="215">
        <v>1</v>
      </c>
      <c r="I827" s="215">
        <v>1</v>
      </c>
      <c r="J827" s="215">
        <v>1</v>
      </c>
      <c r="K827" s="215">
        <v>1</v>
      </c>
      <c r="L827" s="215">
        <v>1</v>
      </c>
      <c r="M827" s="215">
        <v>1</v>
      </c>
    </row>
    <row r="828" spans="1:13" x14ac:dyDescent="0.3">
      <c r="A828">
        <v>524473</v>
      </c>
      <c r="B828" s="211" t="s">
        <v>2262</v>
      </c>
      <c r="C828" s="215">
        <v>1</v>
      </c>
      <c r="D828" s="215">
        <v>1</v>
      </c>
      <c r="E828" s="215">
        <v>1</v>
      </c>
      <c r="F828" s="215">
        <v>1</v>
      </c>
      <c r="G828" s="215">
        <v>1</v>
      </c>
      <c r="H828" s="215">
        <v>1</v>
      </c>
      <c r="I828" s="215">
        <v>1</v>
      </c>
      <c r="J828" s="215">
        <v>1</v>
      </c>
      <c r="K828" s="215">
        <v>1</v>
      </c>
      <c r="L828" s="215">
        <v>1</v>
      </c>
      <c r="M828" s="215">
        <v>1</v>
      </c>
    </row>
    <row r="829" spans="1:13" x14ac:dyDescent="0.3">
      <c r="A829">
        <v>524476</v>
      </c>
      <c r="B829" s="211" t="s">
        <v>2262</v>
      </c>
      <c r="C829" s="215">
        <v>1</v>
      </c>
      <c r="D829" s="215">
        <v>1</v>
      </c>
      <c r="E829" s="215">
        <v>1</v>
      </c>
      <c r="F829" s="215">
        <v>1</v>
      </c>
      <c r="G829" s="215">
        <v>1</v>
      </c>
      <c r="H829" s="215">
        <v>1</v>
      </c>
      <c r="I829" s="215">
        <v>1</v>
      </c>
      <c r="J829" s="215">
        <v>1</v>
      </c>
      <c r="K829" s="215">
        <v>1</v>
      </c>
      <c r="L829" s="215">
        <v>1</v>
      </c>
      <c r="M829" s="215">
        <v>1</v>
      </c>
    </row>
    <row r="830" spans="1:13" x14ac:dyDescent="0.3">
      <c r="A830">
        <v>524481</v>
      </c>
      <c r="B830" s="211" t="s">
        <v>2262</v>
      </c>
      <c r="C830" s="215">
        <v>1</v>
      </c>
      <c r="D830" s="215">
        <v>1</v>
      </c>
      <c r="E830" s="215">
        <v>1</v>
      </c>
      <c r="F830" s="215">
        <v>1</v>
      </c>
      <c r="G830" s="215">
        <v>1</v>
      </c>
      <c r="H830" s="215">
        <v>1</v>
      </c>
      <c r="I830" s="215">
        <v>1</v>
      </c>
      <c r="J830" s="215">
        <v>1</v>
      </c>
      <c r="K830" s="215">
        <v>1</v>
      </c>
      <c r="L830" s="215">
        <v>1</v>
      </c>
      <c r="M830" s="215">
        <v>1</v>
      </c>
    </row>
    <row r="831" spans="1:13" x14ac:dyDescent="0.3">
      <c r="A831">
        <v>524482</v>
      </c>
      <c r="B831" s="211" t="s">
        <v>2262</v>
      </c>
      <c r="C831" s="215">
        <v>1</v>
      </c>
      <c r="D831" s="215">
        <v>1</v>
      </c>
      <c r="E831" s="215">
        <v>1</v>
      </c>
      <c r="F831" s="215">
        <v>1</v>
      </c>
      <c r="G831" s="215">
        <v>1</v>
      </c>
      <c r="H831" s="215">
        <v>1</v>
      </c>
      <c r="I831" s="215">
        <v>1</v>
      </c>
      <c r="J831" s="215">
        <v>1</v>
      </c>
      <c r="K831" s="215">
        <v>1</v>
      </c>
      <c r="L831" s="215">
        <v>1</v>
      </c>
      <c r="M831" s="215">
        <v>1</v>
      </c>
    </row>
    <row r="832" spans="1:13" x14ac:dyDescent="0.3">
      <c r="A832">
        <v>524484</v>
      </c>
      <c r="B832" s="211" t="s">
        <v>2262</v>
      </c>
      <c r="C832" s="215">
        <v>1</v>
      </c>
      <c r="D832" s="215">
        <v>1</v>
      </c>
      <c r="E832" s="215">
        <v>1</v>
      </c>
      <c r="F832" s="215">
        <v>1</v>
      </c>
      <c r="G832" s="215">
        <v>1</v>
      </c>
      <c r="H832" s="215">
        <v>1</v>
      </c>
      <c r="I832" s="215">
        <v>1</v>
      </c>
      <c r="J832" s="215">
        <v>1</v>
      </c>
      <c r="K832" s="215">
        <v>1</v>
      </c>
      <c r="L832" s="215">
        <v>1</v>
      </c>
      <c r="M832" s="215">
        <v>1</v>
      </c>
    </row>
    <row r="833" spans="1:13" x14ac:dyDescent="0.3">
      <c r="A833">
        <v>524486</v>
      </c>
      <c r="B833" s="211" t="s">
        <v>2262</v>
      </c>
      <c r="C833" s="215">
        <v>1</v>
      </c>
      <c r="D833" s="215">
        <v>1</v>
      </c>
      <c r="E833" s="215">
        <v>1</v>
      </c>
      <c r="F833" s="215">
        <v>1</v>
      </c>
      <c r="G833" s="215">
        <v>1</v>
      </c>
      <c r="H833" s="215">
        <v>1</v>
      </c>
      <c r="I833" s="215">
        <v>1</v>
      </c>
      <c r="J833" s="215">
        <v>1</v>
      </c>
      <c r="K833" s="215">
        <v>1</v>
      </c>
      <c r="L833" s="215">
        <v>1</v>
      </c>
      <c r="M833" s="215">
        <v>1</v>
      </c>
    </row>
    <row r="834" spans="1:13" x14ac:dyDescent="0.3">
      <c r="A834">
        <v>524490</v>
      </c>
      <c r="B834" s="211" t="s">
        <v>2262</v>
      </c>
      <c r="C834" s="215">
        <v>1</v>
      </c>
      <c r="D834" s="215">
        <v>1</v>
      </c>
      <c r="E834" s="215">
        <v>1</v>
      </c>
      <c r="F834" s="215">
        <v>1</v>
      </c>
      <c r="G834" s="215">
        <v>1</v>
      </c>
      <c r="H834" s="215">
        <v>1</v>
      </c>
      <c r="I834" s="215">
        <v>1</v>
      </c>
      <c r="J834" s="215">
        <v>1</v>
      </c>
      <c r="K834" s="215">
        <v>1</v>
      </c>
      <c r="L834" s="215">
        <v>1</v>
      </c>
      <c r="M834" s="215">
        <v>1</v>
      </c>
    </row>
    <row r="835" spans="1:13" x14ac:dyDescent="0.3">
      <c r="A835">
        <v>524492</v>
      </c>
      <c r="B835" s="211" t="s">
        <v>2262</v>
      </c>
      <c r="C835" s="215">
        <v>1</v>
      </c>
      <c r="D835" s="215">
        <v>1</v>
      </c>
      <c r="E835" s="215">
        <v>1</v>
      </c>
      <c r="F835" s="215">
        <v>1</v>
      </c>
      <c r="G835" s="215">
        <v>1</v>
      </c>
      <c r="H835" s="215">
        <v>1</v>
      </c>
      <c r="I835" s="215">
        <v>1</v>
      </c>
      <c r="J835" s="215">
        <v>1</v>
      </c>
      <c r="K835" s="215">
        <v>1</v>
      </c>
      <c r="L835" s="215">
        <v>1</v>
      </c>
      <c r="M835" s="215">
        <v>1</v>
      </c>
    </row>
    <row r="836" spans="1:13" x14ac:dyDescent="0.3">
      <c r="A836">
        <v>524495</v>
      </c>
      <c r="B836" s="211" t="s">
        <v>2262</v>
      </c>
      <c r="C836" s="215">
        <v>1</v>
      </c>
      <c r="D836" s="215">
        <v>1</v>
      </c>
      <c r="E836" s="215">
        <v>1</v>
      </c>
      <c r="F836" s="215">
        <v>1</v>
      </c>
      <c r="G836" s="215">
        <v>1</v>
      </c>
      <c r="H836" s="215">
        <v>1</v>
      </c>
      <c r="I836" s="215">
        <v>1</v>
      </c>
      <c r="J836" s="215">
        <v>1</v>
      </c>
      <c r="K836" s="215">
        <v>1</v>
      </c>
      <c r="L836" s="215">
        <v>1</v>
      </c>
      <c r="M836" s="215">
        <v>1</v>
      </c>
    </row>
    <row r="837" spans="1:13" x14ac:dyDescent="0.3">
      <c r="A837">
        <v>524515</v>
      </c>
      <c r="B837" s="211" t="s">
        <v>2262</v>
      </c>
      <c r="C837" s="215">
        <v>1</v>
      </c>
      <c r="D837" s="215">
        <v>1</v>
      </c>
      <c r="E837" s="215">
        <v>1</v>
      </c>
      <c r="F837" s="215">
        <v>1</v>
      </c>
      <c r="G837" s="215">
        <v>1</v>
      </c>
      <c r="H837" s="215">
        <v>1</v>
      </c>
      <c r="I837" s="215">
        <v>1</v>
      </c>
      <c r="J837" s="215">
        <v>1</v>
      </c>
      <c r="K837" s="215">
        <v>1</v>
      </c>
      <c r="L837" s="215">
        <v>1</v>
      </c>
      <c r="M837" s="215">
        <v>1</v>
      </c>
    </row>
    <row r="838" spans="1:13" x14ac:dyDescent="0.3">
      <c r="A838">
        <v>524521</v>
      </c>
      <c r="B838" s="211" t="s">
        <v>2262</v>
      </c>
      <c r="C838" s="215">
        <v>1</v>
      </c>
      <c r="D838" s="215">
        <v>1</v>
      </c>
      <c r="E838" s="215">
        <v>1</v>
      </c>
      <c r="F838" s="215">
        <v>1</v>
      </c>
      <c r="G838" s="215">
        <v>1</v>
      </c>
      <c r="H838" s="215">
        <v>1</v>
      </c>
      <c r="I838" s="215">
        <v>1</v>
      </c>
      <c r="J838" s="215">
        <v>1</v>
      </c>
      <c r="K838" s="215">
        <v>1</v>
      </c>
      <c r="L838" s="215">
        <v>1</v>
      </c>
      <c r="M838" s="215">
        <v>1</v>
      </c>
    </row>
    <row r="839" spans="1:13" x14ac:dyDescent="0.3">
      <c r="A839">
        <v>524525</v>
      </c>
      <c r="B839" s="211" t="s">
        <v>2262</v>
      </c>
      <c r="C839" s="215">
        <v>1</v>
      </c>
      <c r="D839" s="215">
        <v>1</v>
      </c>
      <c r="E839" s="215">
        <v>1</v>
      </c>
      <c r="F839" s="215">
        <v>1</v>
      </c>
      <c r="G839" s="215">
        <v>1</v>
      </c>
      <c r="H839" s="215">
        <v>1</v>
      </c>
      <c r="I839" s="215">
        <v>1</v>
      </c>
      <c r="J839" s="215">
        <v>1</v>
      </c>
      <c r="K839" s="215">
        <v>1</v>
      </c>
      <c r="L839" s="215">
        <v>1</v>
      </c>
      <c r="M839" s="215">
        <v>1</v>
      </c>
    </row>
    <row r="840" spans="1:13" x14ac:dyDescent="0.3">
      <c r="A840">
        <v>524532</v>
      </c>
      <c r="B840" s="211" t="s">
        <v>2262</v>
      </c>
      <c r="C840" s="215">
        <v>1</v>
      </c>
      <c r="D840" s="215">
        <v>1</v>
      </c>
      <c r="E840" s="215">
        <v>1</v>
      </c>
      <c r="F840" s="215">
        <v>1</v>
      </c>
      <c r="G840" s="215">
        <v>1</v>
      </c>
      <c r="H840" s="215">
        <v>1</v>
      </c>
      <c r="I840" s="215">
        <v>1</v>
      </c>
      <c r="J840" s="215">
        <v>1</v>
      </c>
      <c r="K840" s="215">
        <v>1</v>
      </c>
      <c r="L840" s="215">
        <v>1</v>
      </c>
      <c r="M840" s="215">
        <v>1</v>
      </c>
    </row>
    <row r="841" spans="1:13" x14ac:dyDescent="0.3">
      <c r="A841">
        <v>524534</v>
      </c>
      <c r="B841" s="211" t="s">
        <v>2262</v>
      </c>
      <c r="C841" s="215">
        <v>1</v>
      </c>
      <c r="D841" s="215">
        <v>1</v>
      </c>
      <c r="E841" s="215">
        <v>1</v>
      </c>
      <c r="F841" s="215">
        <v>1</v>
      </c>
      <c r="G841" s="215">
        <v>1</v>
      </c>
      <c r="H841" s="215">
        <v>1</v>
      </c>
      <c r="I841" s="215">
        <v>1</v>
      </c>
      <c r="J841" s="215">
        <v>1</v>
      </c>
      <c r="K841" s="215">
        <v>1</v>
      </c>
      <c r="L841" s="215">
        <v>1</v>
      </c>
      <c r="M841" s="215">
        <v>1</v>
      </c>
    </row>
    <row r="842" spans="1:13" x14ac:dyDescent="0.3">
      <c r="A842">
        <v>524535</v>
      </c>
      <c r="B842" s="211" t="s">
        <v>2262</v>
      </c>
      <c r="C842" s="215">
        <v>1</v>
      </c>
      <c r="D842" s="215">
        <v>1</v>
      </c>
      <c r="E842" s="215">
        <v>1</v>
      </c>
      <c r="F842" s="215">
        <v>1</v>
      </c>
      <c r="G842" s="215">
        <v>1</v>
      </c>
      <c r="H842" s="215">
        <v>1</v>
      </c>
      <c r="I842" s="215">
        <v>1</v>
      </c>
      <c r="J842" s="215">
        <v>1</v>
      </c>
      <c r="K842" s="215">
        <v>1</v>
      </c>
      <c r="L842" s="215">
        <v>1</v>
      </c>
      <c r="M842" s="215">
        <v>1</v>
      </c>
    </row>
    <row r="843" spans="1:13" x14ac:dyDescent="0.3">
      <c r="A843">
        <v>524538</v>
      </c>
      <c r="B843" s="211" t="s">
        <v>2262</v>
      </c>
      <c r="C843" s="215">
        <v>1</v>
      </c>
      <c r="D843" s="215">
        <v>1</v>
      </c>
      <c r="E843" s="215">
        <v>1</v>
      </c>
      <c r="F843" s="215">
        <v>1</v>
      </c>
      <c r="G843" s="215">
        <v>1</v>
      </c>
      <c r="H843" s="215">
        <v>1</v>
      </c>
      <c r="I843" s="215">
        <v>1</v>
      </c>
      <c r="J843" s="215">
        <v>1</v>
      </c>
      <c r="K843" s="215">
        <v>1</v>
      </c>
      <c r="L843" s="215">
        <v>1</v>
      </c>
      <c r="M843" s="215">
        <v>1</v>
      </c>
    </row>
    <row r="844" spans="1:13" x14ac:dyDescent="0.3">
      <c r="A844">
        <v>524552</v>
      </c>
      <c r="B844" s="211" t="s">
        <v>2262</v>
      </c>
      <c r="C844" s="215">
        <v>1</v>
      </c>
      <c r="D844" s="215">
        <v>1</v>
      </c>
      <c r="E844" s="215">
        <v>1</v>
      </c>
      <c r="F844" s="215">
        <v>1</v>
      </c>
      <c r="G844" s="215">
        <v>1</v>
      </c>
      <c r="H844" s="215">
        <v>1</v>
      </c>
      <c r="I844" s="215">
        <v>1</v>
      </c>
      <c r="J844" s="215">
        <v>1</v>
      </c>
      <c r="K844" s="215">
        <v>1</v>
      </c>
      <c r="L844" s="215">
        <v>1</v>
      </c>
      <c r="M844" s="215">
        <v>1</v>
      </c>
    </row>
    <row r="845" spans="1:13" x14ac:dyDescent="0.3">
      <c r="A845">
        <v>524559</v>
      </c>
      <c r="B845" s="211" t="s">
        <v>2262</v>
      </c>
      <c r="C845" s="215">
        <v>1</v>
      </c>
      <c r="D845" s="215">
        <v>1</v>
      </c>
      <c r="E845" s="215">
        <v>1</v>
      </c>
      <c r="F845" s="215">
        <v>1</v>
      </c>
      <c r="G845" s="215">
        <v>1</v>
      </c>
      <c r="H845" s="215">
        <v>1</v>
      </c>
      <c r="I845" s="215">
        <v>1</v>
      </c>
      <c r="J845" s="215">
        <v>1</v>
      </c>
      <c r="K845" s="215">
        <v>1</v>
      </c>
      <c r="L845" s="215">
        <v>1</v>
      </c>
      <c r="M845" s="215">
        <v>1</v>
      </c>
    </row>
    <row r="846" spans="1:13" x14ac:dyDescent="0.3">
      <c r="A846">
        <v>524563</v>
      </c>
      <c r="B846" s="211" t="s">
        <v>2262</v>
      </c>
      <c r="C846" s="215">
        <v>1</v>
      </c>
      <c r="D846" s="215">
        <v>1</v>
      </c>
      <c r="E846" s="215">
        <v>1</v>
      </c>
      <c r="F846" s="215">
        <v>1</v>
      </c>
      <c r="G846" s="215">
        <v>1</v>
      </c>
      <c r="H846" s="215">
        <v>1</v>
      </c>
      <c r="I846" s="215">
        <v>1</v>
      </c>
      <c r="J846" s="215">
        <v>1</v>
      </c>
      <c r="K846" s="215">
        <v>1</v>
      </c>
      <c r="L846" s="215">
        <v>1</v>
      </c>
      <c r="M846" s="215">
        <v>1</v>
      </c>
    </row>
    <row r="847" spans="1:13" x14ac:dyDescent="0.3">
      <c r="A847">
        <v>524569</v>
      </c>
      <c r="B847" s="211" t="s">
        <v>2262</v>
      </c>
      <c r="C847" s="215">
        <v>1</v>
      </c>
      <c r="D847" s="215">
        <v>1</v>
      </c>
      <c r="E847" s="215">
        <v>1</v>
      </c>
      <c r="F847" s="215">
        <v>1</v>
      </c>
      <c r="G847" s="215">
        <v>1</v>
      </c>
      <c r="H847" s="215">
        <v>1</v>
      </c>
      <c r="I847" s="215">
        <v>1</v>
      </c>
      <c r="J847" s="215">
        <v>1</v>
      </c>
      <c r="K847" s="215">
        <v>1</v>
      </c>
      <c r="L847" s="215">
        <v>1</v>
      </c>
      <c r="M847" s="215">
        <v>1</v>
      </c>
    </row>
    <row r="848" spans="1:13" x14ac:dyDescent="0.3">
      <c r="A848">
        <v>524570</v>
      </c>
      <c r="B848" s="211" t="s">
        <v>2262</v>
      </c>
      <c r="C848" s="215">
        <v>1</v>
      </c>
      <c r="D848" s="215">
        <v>1</v>
      </c>
      <c r="E848" s="215">
        <v>1</v>
      </c>
      <c r="F848" s="215">
        <v>1</v>
      </c>
      <c r="G848" s="215">
        <v>1</v>
      </c>
      <c r="H848" s="215">
        <v>1</v>
      </c>
      <c r="I848" s="215">
        <v>1</v>
      </c>
      <c r="J848" s="215">
        <v>1</v>
      </c>
      <c r="K848" s="215">
        <v>1</v>
      </c>
      <c r="L848" s="215">
        <v>1</v>
      </c>
      <c r="M848" s="215">
        <v>1</v>
      </c>
    </row>
    <row r="849" spans="1:13" x14ac:dyDescent="0.3">
      <c r="A849">
        <v>524573</v>
      </c>
      <c r="B849" s="211" t="s">
        <v>2262</v>
      </c>
      <c r="C849" s="215">
        <v>1</v>
      </c>
      <c r="D849" s="215">
        <v>1</v>
      </c>
      <c r="E849" s="215">
        <v>1</v>
      </c>
      <c r="F849" s="215">
        <v>1</v>
      </c>
      <c r="G849" s="215">
        <v>1</v>
      </c>
      <c r="H849" s="215">
        <v>1</v>
      </c>
      <c r="I849" s="215">
        <v>1</v>
      </c>
      <c r="J849" s="215">
        <v>1</v>
      </c>
      <c r="K849" s="215">
        <v>1</v>
      </c>
      <c r="L849" s="215">
        <v>1</v>
      </c>
      <c r="M849" s="215">
        <v>1</v>
      </c>
    </row>
    <row r="850" spans="1:13" x14ac:dyDescent="0.3">
      <c r="A850">
        <v>524577</v>
      </c>
      <c r="B850" s="211" t="s">
        <v>2262</v>
      </c>
      <c r="C850" s="215">
        <v>1</v>
      </c>
      <c r="D850" s="215">
        <v>1</v>
      </c>
      <c r="E850" s="215">
        <v>1</v>
      </c>
      <c r="F850" s="215">
        <v>1</v>
      </c>
      <c r="G850" s="215">
        <v>1</v>
      </c>
      <c r="H850" s="215">
        <v>1</v>
      </c>
      <c r="I850" s="215">
        <v>1</v>
      </c>
      <c r="J850" s="215">
        <v>1</v>
      </c>
      <c r="K850" s="215">
        <v>1</v>
      </c>
      <c r="L850" s="215">
        <v>1</v>
      </c>
      <c r="M850" s="215">
        <v>1</v>
      </c>
    </row>
    <row r="851" spans="1:13" x14ac:dyDescent="0.3">
      <c r="A851">
        <v>524581</v>
      </c>
      <c r="B851" s="211" t="s">
        <v>2262</v>
      </c>
      <c r="C851" s="215">
        <v>1</v>
      </c>
      <c r="D851" s="215">
        <v>1</v>
      </c>
      <c r="E851" s="215">
        <v>1</v>
      </c>
      <c r="F851" s="215">
        <v>1</v>
      </c>
      <c r="G851" s="215">
        <v>1</v>
      </c>
      <c r="H851" s="215">
        <v>1</v>
      </c>
      <c r="I851" s="215">
        <v>1</v>
      </c>
      <c r="J851" s="215">
        <v>1</v>
      </c>
      <c r="K851" s="215">
        <v>1</v>
      </c>
      <c r="L851" s="215">
        <v>1</v>
      </c>
      <c r="M851" s="215">
        <v>1</v>
      </c>
    </row>
    <row r="852" spans="1:13" x14ac:dyDescent="0.3">
      <c r="A852">
        <v>524585</v>
      </c>
      <c r="B852" s="211" t="s">
        <v>2262</v>
      </c>
      <c r="C852" s="215">
        <v>1</v>
      </c>
      <c r="D852" s="215">
        <v>1</v>
      </c>
      <c r="E852" s="215">
        <v>1</v>
      </c>
      <c r="F852" s="215">
        <v>1</v>
      </c>
      <c r="G852" s="215">
        <v>1</v>
      </c>
      <c r="H852" s="215">
        <v>1</v>
      </c>
      <c r="I852" s="215">
        <v>1</v>
      </c>
      <c r="J852" s="215">
        <v>1</v>
      </c>
      <c r="K852" s="215">
        <v>1</v>
      </c>
      <c r="L852" s="215">
        <v>1</v>
      </c>
      <c r="M852" s="215">
        <v>1</v>
      </c>
    </row>
    <row r="853" spans="1:13" x14ac:dyDescent="0.3">
      <c r="A853">
        <v>524594</v>
      </c>
      <c r="B853" s="211" t="s">
        <v>2262</v>
      </c>
      <c r="C853" s="215">
        <v>1</v>
      </c>
      <c r="D853" s="215">
        <v>1</v>
      </c>
      <c r="E853" s="215">
        <v>1</v>
      </c>
      <c r="F853" s="215">
        <v>1</v>
      </c>
      <c r="G853" s="215">
        <v>1</v>
      </c>
      <c r="H853" s="215">
        <v>1</v>
      </c>
      <c r="I853" s="215">
        <v>1</v>
      </c>
      <c r="J853" s="215">
        <v>1</v>
      </c>
      <c r="K853" s="215">
        <v>1</v>
      </c>
      <c r="L853" s="215">
        <v>1</v>
      </c>
      <c r="M853" s="215">
        <v>1</v>
      </c>
    </row>
    <row r="854" spans="1:13" x14ac:dyDescent="0.3">
      <c r="A854">
        <v>524595</v>
      </c>
      <c r="B854" s="211" t="s">
        <v>2262</v>
      </c>
      <c r="C854" s="215">
        <v>1</v>
      </c>
      <c r="D854" s="215">
        <v>1</v>
      </c>
      <c r="E854" s="215">
        <v>1</v>
      </c>
      <c r="F854" s="215">
        <v>1</v>
      </c>
      <c r="G854" s="215">
        <v>1</v>
      </c>
      <c r="H854" s="215">
        <v>1</v>
      </c>
      <c r="I854" s="215">
        <v>1</v>
      </c>
      <c r="J854" s="215">
        <v>1</v>
      </c>
      <c r="K854" s="215">
        <v>1</v>
      </c>
      <c r="L854" s="215">
        <v>1</v>
      </c>
      <c r="M854" s="215">
        <v>1</v>
      </c>
    </row>
    <row r="855" spans="1:13" x14ac:dyDescent="0.3">
      <c r="A855">
        <v>524596</v>
      </c>
      <c r="B855" s="211" t="s">
        <v>2262</v>
      </c>
      <c r="C855" s="215">
        <v>1</v>
      </c>
      <c r="D855" s="215">
        <v>1</v>
      </c>
      <c r="E855" s="215">
        <v>1</v>
      </c>
      <c r="F855" s="215">
        <v>1</v>
      </c>
      <c r="G855" s="215">
        <v>1</v>
      </c>
      <c r="H855" s="215">
        <v>1</v>
      </c>
      <c r="I855" s="215">
        <v>1</v>
      </c>
      <c r="J855" s="215">
        <v>1</v>
      </c>
      <c r="K855" s="215">
        <v>1</v>
      </c>
      <c r="L855" s="215">
        <v>1</v>
      </c>
      <c r="M855" s="215">
        <v>1</v>
      </c>
    </row>
    <row r="856" spans="1:13" x14ac:dyDescent="0.3">
      <c r="A856">
        <v>524597</v>
      </c>
      <c r="B856" s="211" t="s">
        <v>2262</v>
      </c>
      <c r="C856" s="215">
        <v>1</v>
      </c>
      <c r="D856" s="215">
        <v>1</v>
      </c>
      <c r="E856" s="215">
        <v>1</v>
      </c>
      <c r="F856" s="215">
        <v>1</v>
      </c>
      <c r="G856" s="215">
        <v>1</v>
      </c>
      <c r="H856" s="215">
        <v>1</v>
      </c>
      <c r="I856" s="215">
        <v>1</v>
      </c>
      <c r="J856" s="215">
        <v>1</v>
      </c>
      <c r="K856" s="215">
        <v>1</v>
      </c>
      <c r="L856" s="215">
        <v>1</v>
      </c>
      <c r="M856" s="215">
        <v>1</v>
      </c>
    </row>
    <row r="857" spans="1:13" x14ac:dyDescent="0.3">
      <c r="A857">
        <v>524603</v>
      </c>
      <c r="B857" s="211" t="s">
        <v>2262</v>
      </c>
      <c r="C857" s="215">
        <v>1</v>
      </c>
      <c r="D857" s="215">
        <v>1</v>
      </c>
      <c r="E857" s="215">
        <v>1</v>
      </c>
      <c r="F857" s="215">
        <v>1</v>
      </c>
      <c r="G857" s="215">
        <v>1</v>
      </c>
      <c r="H857" s="215">
        <v>1</v>
      </c>
      <c r="I857" s="215">
        <v>1</v>
      </c>
      <c r="J857" s="215">
        <v>1</v>
      </c>
      <c r="K857" s="215">
        <v>1</v>
      </c>
      <c r="L857" s="215">
        <v>1</v>
      </c>
      <c r="M857" s="215">
        <v>1</v>
      </c>
    </row>
    <row r="858" spans="1:13" x14ac:dyDescent="0.3">
      <c r="A858">
        <v>524608</v>
      </c>
      <c r="B858" s="211" t="s">
        <v>2262</v>
      </c>
      <c r="C858" s="215">
        <v>1</v>
      </c>
      <c r="D858" s="215">
        <v>1</v>
      </c>
      <c r="E858" s="215">
        <v>1</v>
      </c>
      <c r="F858" s="215">
        <v>1</v>
      </c>
      <c r="G858" s="215">
        <v>1</v>
      </c>
      <c r="H858" s="215">
        <v>1</v>
      </c>
      <c r="I858" s="215">
        <v>1</v>
      </c>
      <c r="J858" s="215">
        <v>1</v>
      </c>
      <c r="K858" s="215">
        <v>1</v>
      </c>
      <c r="L858" s="215">
        <v>1</v>
      </c>
      <c r="M858" s="215">
        <v>1</v>
      </c>
    </row>
    <row r="859" spans="1:13" x14ac:dyDescent="0.3">
      <c r="A859">
        <v>524615</v>
      </c>
      <c r="B859" s="211" t="s">
        <v>2262</v>
      </c>
      <c r="C859" s="215">
        <v>1</v>
      </c>
      <c r="D859" s="215">
        <v>1</v>
      </c>
      <c r="E859" s="215">
        <v>1</v>
      </c>
      <c r="F859" s="215">
        <v>1</v>
      </c>
      <c r="G859" s="215">
        <v>1</v>
      </c>
      <c r="H859" s="215">
        <v>1</v>
      </c>
      <c r="I859" s="215">
        <v>1</v>
      </c>
      <c r="J859" s="215">
        <v>1</v>
      </c>
      <c r="K859" s="215">
        <v>1</v>
      </c>
      <c r="L859" s="215">
        <v>1</v>
      </c>
      <c r="M859" s="215">
        <v>1</v>
      </c>
    </row>
    <row r="860" spans="1:13" x14ac:dyDescent="0.3">
      <c r="A860">
        <v>524623</v>
      </c>
      <c r="B860" s="211" t="s">
        <v>2262</v>
      </c>
      <c r="C860" s="215">
        <v>1</v>
      </c>
      <c r="D860" s="215">
        <v>1</v>
      </c>
      <c r="E860" s="215">
        <v>1</v>
      </c>
      <c r="F860" s="215">
        <v>1</v>
      </c>
      <c r="G860" s="215">
        <v>1</v>
      </c>
      <c r="H860" s="215">
        <v>1</v>
      </c>
      <c r="I860" s="215">
        <v>1</v>
      </c>
      <c r="J860" s="215">
        <v>1</v>
      </c>
      <c r="K860" s="215">
        <v>1</v>
      </c>
      <c r="L860" s="215">
        <v>1</v>
      </c>
      <c r="M860" s="215">
        <v>1</v>
      </c>
    </row>
    <row r="861" spans="1:13" x14ac:dyDescent="0.3">
      <c r="A861">
        <v>524640</v>
      </c>
      <c r="B861" s="211" t="s">
        <v>2262</v>
      </c>
      <c r="C861" s="215">
        <v>1</v>
      </c>
      <c r="D861" s="215">
        <v>1</v>
      </c>
      <c r="E861" s="215">
        <v>1</v>
      </c>
      <c r="F861" s="215">
        <v>1</v>
      </c>
      <c r="G861" s="215">
        <v>1</v>
      </c>
      <c r="H861" s="215">
        <v>1</v>
      </c>
      <c r="I861" s="215">
        <v>1</v>
      </c>
      <c r="J861" s="215">
        <v>1</v>
      </c>
      <c r="K861" s="215">
        <v>1</v>
      </c>
      <c r="L861" s="215">
        <v>1</v>
      </c>
      <c r="M861" s="215">
        <v>1</v>
      </c>
    </row>
    <row r="862" spans="1:13" x14ac:dyDescent="0.3">
      <c r="A862">
        <v>524642</v>
      </c>
      <c r="B862" s="211" t="s">
        <v>2262</v>
      </c>
      <c r="C862" s="215">
        <v>1</v>
      </c>
      <c r="D862" s="215">
        <v>1</v>
      </c>
      <c r="E862" s="215">
        <v>1</v>
      </c>
      <c r="F862" s="215">
        <v>1</v>
      </c>
      <c r="G862" s="215">
        <v>1</v>
      </c>
      <c r="H862" s="215">
        <v>1</v>
      </c>
      <c r="I862" s="215">
        <v>1</v>
      </c>
      <c r="J862" s="215">
        <v>1</v>
      </c>
      <c r="K862" s="215">
        <v>1</v>
      </c>
      <c r="L862" s="215">
        <v>1</v>
      </c>
      <c r="M862" s="215">
        <v>1</v>
      </c>
    </row>
    <row r="863" spans="1:13" x14ac:dyDescent="0.3">
      <c r="A863">
        <v>524643</v>
      </c>
      <c r="B863" s="211" t="s">
        <v>2262</v>
      </c>
      <c r="C863" s="215">
        <v>1</v>
      </c>
      <c r="D863" s="215">
        <v>1</v>
      </c>
      <c r="E863" s="215">
        <v>1</v>
      </c>
      <c r="F863" s="215">
        <v>1</v>
      </c>
      <c r="G863" s="215">
        <v>1</v>
      </c>
      <c r="H863" s="215">
        <v>1</v>
      </c>
      <c r="I863" s="215">
        <v>1</v>
      </c>
      <c r="J863" s="215">
        <v>1</v>
      </c>
      <c r="K863" s="215">
        <v>1</v>
      </c>
      <c r="L863" s="215">
        <v>1</v>
      </c>
      <c r="M863" s="215">
        <v>1</v>
      </c>
    </row>
    <row r="864" spans="1:13" x14ac:dyDescent="0.3">
      <c r="A864">
        <v>524648</v>
      </c>
      <c r="B864" s="211" t="s">
        <v>2262</v>
      </c>
      <c r="C864" s="215">
        <v>1</v>
      </c>
      <c r="D864" s="215">
        <v>1</v>
      </c>
      <c r="E864" s="215">
        <v>1</v>
      </c>
      <c r="F864" s="215">
        <v>1</v>
      </c>
      <c r="G864" s="215">
        <v>1</v>
      </c>
      <c r="H864" s="215">
        <v>1</v>
      </c>
      <c r="I864" s="215">
        <v>1</v>
      </c>
      <c r="J864" s="215">
        <v>1</v>
      </c>
      <c r="K864" s="215">
        <v>1</v>
      </c>
      <c r="L864" s="215">
        <v>1</v>
      </c>
      <c r="M864" s="215">
        <v>1</v>
      </c>
    </row>
    <row r="865" spans="1:13" x14ac:dyDescent="0.3">
      <c r="A865">
        <v>524652</v>
      </c>
      <c r="B865" s="211" t="s">
        <v>2262</v>
      </c>
      <c r="C865" s="215">
        <v>1</v>
      </c>
      <c r="D865" s="215">
        <v>1</v>
      </c>
      <c r="E865" s="215">
        <v>1</v>
      </c>
      <c r="F865" s="215">
        <v>1</v>
      </c>
      <c r="G865" s="215">
        <v>1</v>
      </c>
      <c r="H865" s="215">
        <v>1</v>
      </c>
      <c r="I865" s="215">
        <v>1</v>
      </c>
      <c r="J865" s="215">
        <v>1</v>
      </c>
      <c r="K865" s="215">
        <v>1</v>
      </c>
      <c r="L865" s="215">
        <v>1</v>
      </c>
      <c r="M865" s="215">
        <v>1</v>
      </c>
    </row>
    <row r="866" spans="1:13" x14ac:dyDescent="0.3">
      <c r="A866">
        <v>524654</v>
      </c>
      <c r="B866" s="211" t="s">
        <v>2262</v>
      </c>
      <c r="C866" s="215">
        <v>1</v>
      </c>
      <c r="D866" s="215">
        <v>1</v>
      </c>
      <c r="E866" s="215">
        <v>1</v>
      </c>
      <c r="F866" s="215">
        <v>1</v>
      </c>
      <c r="G866" s="215">
        <v>1</v>
      </c>
      <c r="H866" s="215">
        <v>1</v>
      </c>
      <c r="I866" s="215">
        <v>1</v>
      </c>
      <c r="J866" s="215">
        <v>1</v>
      </c>
      <c r="K866" s="215">
        <v>1</v>
      </c>
      <c r="L866" s="215">
        <v>1</v>
      </c>
      <c r="M866" s="215">
        <v>1</v>
      </c>
    </row>
    <row r="867" spans="1:13" x14ac:dyDescent="0.3">
      <c r="A867">
        <v>524662</v>
      </c>
      <c r="B867" s="211" t="s">
        <v>2262</v>
      </c>
      <c r="C867" s="215">
        <v>1</v>
      </c>
      <c r="D867" s="215">
        <v>1</v>
      </c>
      <c r="E867" s="215">
        <v>1</v>
      </c>
      <c r="F867" s="215">
        <v>1</v>
      </c>
      <c r="G867" s="215">
        <v>1</v>
      </c>
      <c r="H867" s="215">
        <v>1</v>
      </c>
      <c r="I867" s="215">
        <v>1</v>
      </c>
      <c r="J867" s="215">
        <v>1</v>
      </c>
      <c r="K867" s="215">
        <v>1</v>
      </c>
      <c r="L867" s="215">
        <v>1</v>
      </c>
      <c r="M867" s="215">
        <v>1</v>
      </c>
    </row>
    <row r="868" spans="1:13" x14ac:dyDescent="0.3">
      <c r="A868">
        <v>524668</v>
      </c>
      <c r="B868" s="211" t="s">
        <v>2262</v>
      </c>
      <c r="C868" s="215">
        <v>1</v>
      </c>
      <c r="D868" s="215">
        <v>1</v>
      </c>
      <c r="E868" s="215">
        <v>1</v>
      </c>
      <c r="F868" s="215">
        <v>1</v>
      </c>
      <c r="G868" s="215">
        <v>1</v>
      </c>
      <c r="H868" s="215">
        <v>1</v>
      </c>
      <c r="I868" s="215">
        <v>1</v>
      </c>
      <c r="J868" s="215">
        <v>1</v>
      </c>
      <c r="K868" s="215">
        <v>1</v>
      </c>
      <c r="L868" s="215">
        <v>1</v>
      </c>
      <c r="M868" s="215">
        <v>1</v>
      </c>
    </row>
    <row r="869" spans="1:13" x14ac:dyDescent="0.3">
      <c r="A869">
        <v>524672</v>
      </c>
      <c r="B869" s="211" t="s">
        <v>2262</v>
      </c>
      <c r="C869" s="215">
        <v>1</v>
      </c>
      <c r="D869" s="215">
        <v>1</v>
      </c>
      <c r="E869" s="215">
        <v>1</v>
      </c>
      <c r="F869" s="215">
        <v>1</v>
      </c>
      <c r="G869" s="215">
        <v>1</v>
      </c>
      <c r="H869" s="215">
        <v>1</v>
      </c>
      <c r="I869" s="215">
        <v>1</v>
      </c>
      <c r="J869" s="215">
        <v>1</v>
      </c>
      <c r="K869" s="215">
        <v>1</v>
      </c>
      <c r="L869" s="215">
        <v>1</v>
      </c>
      <c r="M869" s="215">
        <v>1</v>
      </c>
    </row>
    <row r="870" spans="1:13" x14ac:dyDescent="0.3">
      <c r="A870">
        <v>524673</v>
      </c>
      <c r="B870" s="211" t="s">
        <v>2262</v>
      </c>
      <c r="C870" s="215">
        <v>1</v>
      </c>
      <c r="D870" s="215">
        <v>1</v>
      </c>
      <c r="E870" s="215">
        <v>1</v>
      </c>
      <c r="F870" s="215">
        <v>1</v>
      </c>
      <c r="G870" s="215">
        <v>1</v>
      </c>
      <c r="H870" s="215">
        <v>1</v>
      </c>
      <c r="I870" s="215">
        <v>1</v>
      </c>
      <c r="J870" s="215">
        <v>1</v>
      </c>
      <c r="K870" s="215">
        <v>1</v>
      </c>
      <c r="L870" s="215">
        <v>1</v>
      </c>
      <c r="M870" s="215">
        <v>1</v>
      </c>
    </row>
    <row r="871" spans="1:13" x14ac:dyDescent="0.3">
      <c r="A871">
        <v>524679</v>
      </c>
      <c r="B871" s="211" t="s">
        <v>2262</v>
      </c>
      <c r="C871" s="215">
        <v>1</v>
      </c>
      <c r="D871" s="215">
        <v>1</v>
      </c>
      <c r="E871" s="215">
        <v>1</v>
      </c>
      <c r="F871" s="215">
        <v>1</v>
      </c>
      <c r="G871" s="215">
        <v>1</v>
      </c>
      <c r="H871" s="215">
        <v>1</v>
      </c>
      <c r="I871" s="215">
        <v>1</v>
      </c>
      <c r="J871" s="215">
        <v>1</v>
      </c>
      <c r="K871" s="215">
        <v>1</v>
      </c>
      <c r="L871" s="215">
        <v>1</v>
      </c>
      <c r="M871" s="215">
        <v>1</v>
      </c>
    </row>
    <row r="872" spans="1:13" x14ac:dyDescent="0.3">
      <c r="A872">
        <v>524689</v>
      </c>
      <c r="B872" s="211" t="s">
        <v>2262</v>
      </c>
      <c r="C872" s="215">
        <v>1</v>
      </c>
      <c r="D872" s="215">
        <v>1</v>
      </c>
      <c r="E872" s="215">
        <v>1</v>
      </c>
      <c r="F872" s="215">
        <v>1</v>
      </c>
      <c r="G872" s="215">
        <v>1</v>
      </c>
      <c r="H872" s="215">
        <v>1</v>
      </c>
      <c r="I872" s="215">
        <v>1</v>
      </c>
      <c r="J872" s="215">
        <v>1</v>
      </c>
      <c r="K872" s="215">
        <v>1</v>
      </c>
      <c r="L872" s="215">
        <v>1</v>
      </c>
      <c r="M872" s="215">
        <v>1</v>
      </c>
    </row>
    <row r="873" spans="1:13" x14ac:dyDescent="0.3">
      <c r="A873">
        <v>524703</v>
      </c>
      <c r="B873" s="211" t="s">
        <v>2262</v>
      </c>
      <c r="C873" s="215">
        <v>1</v>
      </c>
      <c r="D873" s="215">
        <v>1</v>
      </c>
      <c r="E873" s="215">
        <v>1</v>
      </c>
      <c r="F873" s="215">
        <v>1</v>
      </c>
      <c r="G873" s="215">
        <v>1</v>
      </c>
      <c r="H873" s="215">
        <v>1</v>
      </c>
      <c r="I873" s="215">
        <v>1</v>
      </c>
      <c r="J873" s="215">
        <v>1</v>
      </c>
      <c r="K873" s="215">
        <v>1</v>
      </c>
      <c r="L873" s="215">
        <v>1</v>
      </c>
      <c r="M873" s="215">
        <v>1</v>
      </c>
    </row>
    <row r="874" spans="1:13" x14ac:dyDescent="0.3">
      <c r="A874">
        <v>524717</v>
      </c>
      <c r="B874" s="211" t="s">
        <v>2262</v>
      </c>
      <c r="C874" s="215">
        <v>1</v>
      </c>
      <c r="D874" s="215">
        <v>1</v>
      </c>
      <c r="E874" s="215">
        <v>1</v>
      </c>
      <c r="F874" s="215">
        <v>1</v>
      </c>
      <c r="G874" s="215">
        <v>1</v>
      </c>
      <c r="H874" s="215">
        <v>1</v>
      </c>
      <c r="I874" s="215">
        <v>1</v>
      </c>
      <c r="J874" s="215">
        <v>1</v>
      </c>
      <c r="K874" s="215">
        <v>1</v>
      </c>
      <c r="L874" s="215">
        <v>1</v>
      </c>
      <c r="M874" s="215">
        <v>1</v>
      </c>
    </row>
    <row r="875" spans="1:13" x14ac:dyDescent="0.3">
      <c r="A875">
        <v>524720</v>
      </c>
      <c r="B875" s="211" t="s">
        <v>2262</v>
      </c>
      <c r="C875" s="215">
        <v>1</v>
      </c>
      <c r="D875" s="215">
        <v>1</v>
      </c>
      <c r="E875" s="215">
        <v>1</v>
      </c>
      <c r="F875" s="215">
        <v>1</v>
      </c>
      <c r="G875" s="215">
        <v>1</v>
      </c>
      <c r="H875" s="215">
        <v>1</v>
      </c>
      <c r="I875" s="215">
        <v>1</v>
      </c>
      <c r="J875" s="215">
        <v>1</v>
      </c>
      <c r="K875" s="215">
        <v>1</v>
      </c>
      <c r="L875" s="215">
        <v>1</v>
      </c>
      <c r="M875" s="215">
        <v>1</v>
      </c>
    </row>
    <row r="876" spans="1:13" x14ac:dyDescent="0.3">
      <c r="A876">
        <v>524727</v>
      </c>
      <c r="B876" s="211" t="s">
        <v>2262</v>
      </c>
      <c r="C876" s="215">
        <v>1</v>
      </c>
      <c r="D876" s="215">
        <v>1</v>
      </c>
      <c r="E876" s="215">
        <v>1</v>
      </c>
      <c r="F876" s="215">
        <v>1</v>
      </c>
      <c r="G876" s="215">
        <v>1</v>
      </c>
      <c r="H876" s="215">
        <v>1</v>
      </c>
      <c r="I876" s="215">
        <v>1</v>
      </c>
      <c r="J876" s="215">
        <v>1</v>
      </c>
      <c r="K876" s="215">
        <v>1</v>
      </c>
      <c r="L876" s="215">
        <v>1</v>
      </c>
      <c r="M876" s="215">
        <v>1</v>
      </c>
    </row>
    <row r="877" spans="1:13" x14ac:dyDescent="0.3">
      <c r="A877">
        <v>524734</v>
      </c>
      <c r="B877" s="211" t="s">
        <v>2262</v>
      </c>
      <c r="C877" s="215">
        <v>1</v>
      </c>
      <c r="D877" s="215">
        <v>1</v>
      </c>
      <c r="E877" s="215">
        <v>1</v>
      </c>
      <c r="F877" s="215">
        <v>1</v>
      </c>
      <c r="G877" s="215">
        <v>1</v>
      </c>
      <c r="H877" s="215">
        <v>1</v>
      </c>
      <c r="I877" s="215">
        <v>1</v>
      </c>
      <c r="J877" s="215">
        <v>1</v>
      </c>
      <c r="K877" s="215">
        <v>1</v>
      </c>
      <c r="L877" s="215">
        <v>1</v>
      </c>
      <c r="M877" s="215">
        <v>1</v>
      </c>
    </row>
    <row r="878" spans="1:13" x14ac:dyDescent="0.3">
      <c r="A878">
        <v>524741</v>
      </c>
      <c r="B878" s="211" t="s">
        <v>2262</v>
      </c>
      <c r="C878" s="215">
        <v>1</v>
      </c>
      <c r="D878" s="215">
        <v>1</v>
      </c>
      <c r="E878" s="215">
        <v>1</v>
      </c>
      <c r="F878" s="215">
        <v>1</v>
      </c>
      <c r="G878" s="215">
        <v>1</v>
      </c>
      <c r="H878" s="215">
        <v>1</v>
      </c>
      <c r="I878" s="215">
        <v>1</v>
      </c>
      <c r="J878" s="215">
        <v>1</v>
      </c>
      <c r="K878" s="215">
        <v>1</v>
      </c>
      <c r="L878" s="215">
        <v>1</v>
      </c>
      <c r="M878" s="215">
        <v>1</v>
      </c>
    </row>
    <row r="879" spans="1:13" x14ac:dyDescent="0.3">
      <c r="A879">
        <v>524745</v>
      </c>
      <c r="B879" s="211" t="s">
        <v>2262</v>
      </c>
      <c r="C879" s="215">
        <v>1</v>
      </c>
      <c r="D879" s="215">
        <v>1</v>
      </c>
      <c r="E879" s="215">
        <v>1</v>
      </c>
      <c r="F879" s="215">
        <v>1</v>
      </c>
      <c r="G879" s="215">
        <v>1</v>
      </c>
      <c r="H879" s="215">
        <v>1</v>
      </c>
      <c r="I879" s="215">
        <v>1</v>
      </c>
      <c r="J879" s="215">
        <v>1</v>
      </c>
      <c r="K879" s="215">
        <v>1</v>
      </c>
      <c r="L879" s="215">
        <v>1</v>
      </c>
      <c r="M879" s="215">
        <v>1</v>
      </c>
    </row>
    <row r="880" spans="1:13" x14ac:dyDescent="0.3">
      <c r="A880">
        <v>524747</v>
      </c>
      <c r="B880" s="211" t="s">
        <v>2262</v>
      </c>
      <c r="C880" s="215">
        <v>1</v>
      </c>
      <c r="D880" s="215">
        <v>1</v>
      </c>
      <c r="E880" s="215">
        <v>1</v>
      </c>
      <c r="F880" s="215">
        <v>1</v>
      </c>
      <c r="G880" s="215">
        <v>1</v>
      </c>
      <c r="H880" s="215">
        <v>1</v>
      </c>
      <c r="I880" s="215">
        <v>1</v>
      </c>
      <c r="J880" s="215">
        <v>1</v>
      </c>
      <c r="K880" s="215">
        <v>1</v>
      </c>
      <c r="L880" s="215">
        <v>1</v>
      </c>
      <c r="M880" s="215">
        <v>1</v>
      </c>
    </row>
    <row r="881" spans="1:13" x14ac:dyDescent="0.3">
      <c r="A881">
        <v>524758</v>
      </c>
      <c r="B881" s="211" t="s">
        <v>2262</v>
      </c>
      <c r="C881" s="215">
        <v>1</v>
      </c>
      <c r="D881" s="215">
        <v>1</v>
      </c>
      <c r="E881" s="215">
        <v>1</v>
      </c>
      <c r="F881" s="215">
        <v>1</v>
      </c>
      <c r="G881" s="215">
        <v>1</v>
      </c>
      <c r="H881" s="215">
        <v>1</v>
      </c>
      <c r="I881" s="215">
        <v>1</v>
      </c>
      <c r="J881" s="215">
        <v>1</v>
      </c>
      <c r="K881" s="215">
        <v>1</v>
      </c>
      <c r="L881" s="215">
        <v>1</v>
      </c>
      <c r="M881" s="215">
        <v>1</v>
      </c>
    </row>
    <row r="882" spans="1:13" x14ac:dyDescent="0.3">
      <c r="A882">
        <v>524759</v>
      </c>
      <c r="B882" s="211" t="s">
        <v>2262</v>
      </c>
      <c r="C882" s="215">
        <v>1</v>
      </c>
      <c r="D882" s="215">
        <v>1</v>
      </c>
      <c r="E882" s="215">
        <v>1</v>
      </c>
      <c r="F882" s="215">
        <v>1</v>
      </c>
      <c r="G882" s="215">
        <v>1</v>
      </c>
      <c r="H882" s="215">
        <v>1</v>
      </c>
      <c r="I882" s="215">
        <v>1</v>
      </c>
      <c r="J882" s="215">
        <v>1</v>
      </c>
      <c r="K882" s="215">
        <v>1</v>
      </c>
      <c r="L882" s="215">
        <v>1</v>
      </c>
      <c r="M882" s="215">
        <v>1</v>
      </c>
    </row>
    <row r="883" spans="1:13" x14ac:dyDescent="0.3">
      <c r="A883">
        <v>524764</v>
      </c>
      <c r="B883" s="211" t="s">
        <v>2262</v>
      </c>
      <c r="C883" s="215">
        <v>1</v>
      </c>
      <c r="D883" s="215">
        <v>1</v>
      </c>
      <c r="E883" s="215">
        <v>1</v>
      </c>
      <c r="F883" s="215">
        <v>1</v>
      </c>
      <c r="G883" s="215">
        <v>1</v>
      </c>
      <c r="H883" s="215">
        <v>1</v>
      </c>
      <c r="I883" s="215">
        <v>1</v>
      </c>
      <c r="J883" s="215">
        <v>1</v>
      </c>
      <c r="K883" s="215">
        <v>1</v>
      </c>
      <c r="L883" s="215">
        <v>1</v>
      </c>
      <c r="M883" s="215">
        <v>1</v>
      </c>
    </row>
    <row r="884" spans="1:13" x14ac:dyDescent="0.3">
      <c r="A884">
        <v>524770</v>
      </c>
      <c r="B884" s="211" t="s">
        <v>2262</v>
      </c>
      <c r="C884" s="215">
        <v>1</v>
      </c>
      <c r="D884" s="215">
        <v>1</v>
      </c>
      <c r="E884" s="215">
        <v>1</v>
      </c>
      <c r="F884" s="215">
        <v>1</v>
      </c>
      <c r="G884" s="215">
        <v>1</v>
      </c>
      <c r="H884" s="215">
        <v>1</v>
      </c>
      <c r="I884" s="215">
        <v>1</v>
      </c>
      <c r="J884" s="215">
        <v>1</v>
      </c>
      <c r="K884" s="215">
        <v>1</v>
      </c>
      <c r="L884" s="215">
        <v>1</v>
      </c>
      <c r="M884" s="215">
        <v>1</v>
      </c>
    </row>
    <row r="885" spans="1:13" x14ac:dyDescent="0.3">
      <c r="A885">
        <v>524775</v>
      </c>
      <c r="B885" s="211" t="s">
        <v>2262</v>
      </c>
      <c r="C885" s="215">
        <v>1</v>
      </c>
      <c r="D885" s="215">
        <v>1</v>
      </c>
      <c r="E885" s="215">
        <v>1</v>
      </c>
      <c r="F885" s="215">
        <v>1</v>
      </c>
      <c r="G885" s="215">
        <v>1</v>
      </c>
      <c r="H885" s="215">
        <v>1</v>
      </c>
      <c r="I885" s="215">
        <v>1</v>
      </c>
      <c r="J885" s="215">
        <v>1</v>
      </c>
      <c r="K885" s="215">
        <v>1</v>
      </c>
      <c r="L885" s="215">
        <v>1</v>
      </c>
      <c r="M885" s="215">
        <v>1</v>
      </c>
    </row>
    <row r="886" spans="1:13" x14ac:dyDescent="0.3">
      <c r="A886">
        <v>524778</v>
      </c>
      <c r="B886" s="211" t="s">
        <v>2262</v>
      </c>
      <c r="C886" s="215">
        <v>1</v>
      </c>
      <c r="D886" s="215">
        <v>1</v>
      </c>
      <c r="E886" s="215">
        <v>1</v>
      </c>
      <c r="F886" s="215">
        <v>1</v>
      </c>
      <c r="G886" s="215">
        <v>1</v>
      </c>
      <c r="H886" s="215">
        <v>1</v>
      </c>
      <c r="I886" s="215">
        <v>1</v>
      </c>
      <c r="J886" s="215">
        <v>1</v>
      </c>
      <c r="K886" s="215">
        <v>1</v>
      </c>
      <c r="L886" s="215">
        <v>1</v>
      </c>
      <c r="M886" s="215">
        <v>1</v>
      </c>
    </row>
    <row r="887" spans="1:13" x14ac:dyDescent="0.3">
      <c r="A887">
        <v>524779</v>
      </c>
      <c r="B887" s="211" t="s">
        <v>2262</v>
      </c>
      <c r="C887" s="215">
        <v>1</v>
      </c>
      <c r="D887" s="215">
        <v>1</v>
      </c>
      <c r="E887" s="215">
        <v>1</v>
      </c>
      <c r="F887" s="215">
        <v>1</v>
      </c>
      <c r="G887" s="215">
        <v>1</v>
      </c>
      <c r="H887" s="215">
        <v>1</v>
      </c>
      <c r="I887" s="215">
        <v>1</v>
      </c>
      <c r="J887" s="215">
        <v>1</v>
      </c>
      <c r="K887" s="215">
        <v>1</v>
      </c>
      <c r="L887" s="215">
        <v>1</v>
      </c>
      <c r="M887" s="215">
        <v>1</v>
      </c>
    </row>
    <row r="888" spans="1:13" x14ac:dyDescent="0.3">
      <c r="A888">
        <v>524785</v>
      </c>
      <c r="B888" s="211" t="s">
        <v>2262</v>
      </c>
      <c r="C888" s="215">
        <v>1</v>
      </c>
      <c r="D888" s="215">
        <v>1</v>
      </c>
      <c r="E888" s="215">
        <v>1</v>
      </c>
      <c r="F888" s="215">
        <v>1</v>
      </c>
      <c r="G888" s="215">
        <v>1</v>
      </c>
      <c r="H888" s="215">
        <v>1</v>
      </c>
      <c r="I888" s="215">
        <v>1</v>
      </c>
      <c r="J888" s="215">
        <v>1</v>
      </c>
      <c r="K888" s="215">
        <v>1</v>
      </c>
      <c r="L888" s="215">
        <v>1</v>
      </c>
      <c r="M888" s="215">
        <v>1</v>
      </c>
    </row>
    <row r="889" spans="1:13" x14ac:dyDescent="0.3">
      <c r="A889">
        <v>524786</v>
      </c>
      <c r="B889" s="211" t="s">
        <v>2262</v>
      </c>
      <c r="C889" s="215">
        <v>1</v>
      </c>
      <c r="D889" s="215">
        <v>1</v>
      </c>
      <c r="E889" s="215">
        <v>1</v>
      </c>
      <c r="F889" s="215">
        <v>1</v>
      </c>
      <c r="G889" s="215">
        <v>1</v>
      </c>
      <c r="H889" s="215">
        <v>1</v>
      </c>
      <c r="I889" s="215">
        <v>1</v>
      </c>
      <c r="J889" s="215">
        <v>1</v>
      </c>
      <c r="K889" s="215">
        <v>1</v>
      </c>
      <c r="L889" s="215">
        <v>1</v>
      </c>
      <c r="M889" s="215">
        <v>1</v>
      </c>
    </row>
    <row r="890" spans="1:13" x14ac:dyDescent="0.3">
      <c r="A890">
        <v>524791</v>
      </c>
      <c r="B890" s="211" t="s">
        <v>2262</v>
      </c>
      <c r="C890" s="215">
        <v>1</v>
      </c>
      <c r="D890" s="215">
        <v>1</v>
      </c>
      <c r="E890" s="215">
        <v>1</v>
      </c>
      <c r="F890" s="215">
        <v>1</v>
      </c>
      <c r="G890" s="215">
        <v>1</v>
      </c>
      <c r="H890" s="215">
        <v>1</v>
      </c>
      <c r="I890" s="215">
        <v>1</v>
      </c>
      <c r="J890" s="215">
        <v>1</v>
      </c>
      <c r="K890" s="215">
        <v>1</v>
      </c>
      <c r="L890" s="215">
        <v>1</v>
      </c>
      <c r="M890" s="215">
        <v>1</v>
      </c>
    </row>
    <row r="891" spans="1:13" x14ac:dyDescent="0.3">
      <c r="A891">
        <v>524796</v>
      </c>
      <c r="B891" s="211" t="s">
        <v>2262</v>
      </c>
      <c r="C891" s="215">
        <v>1</v>
      </c>
      <c r="D891" s="215">
        <v>1</v>
      </c>
      <c r="E891" s="215">
        <v>1</v>
      </c>
      <c r="F891" s="215">
        <v>1</v>
      </c>
      <c r="G891" s="215">
        <v>1</v>
      </c>
      <c r="H891" s="215">
        <v>1</v>
      </c>
      <c r="I891" s="215">
        <v>1</v>
      </c>
      <c r="J891" s="215">
        <v>1</v>
      </c>
      <c r="K891" s="215">
        <v>1</v>
      </c>
      <c r="L891" s="215">
        <v>1</v>
      </c>
      <c r="M891" s="215">
        <v>1</v>
      </c>
    </row>
    <row r="892" spans="1:13" x14ac:dyDescent="0.3">
      <c r="A892">
        <v>524801</v>
      </c>
      <c r="B892" s="211" t="s">
        <v>2262</v>
      </c>
      <c r="C892" s="215">
        <v>1</v>
      </c>
      <c r="D892" s="215">
        <v>1</v>
      </c>
      <c r="E892" s="215">
        <v>1</v>
      </c>
      <c r="F892" s="215">
        <v>1</v>
      </c>
      <c r="G892" s="215">
        <v>1</v>
      </c>
      <c r="H892" s="215">
        <v>1</v>
      </c>
      <c r="I892" s="215">
        <v>1</v>
      </c>
      <c r="J892" s="215">
        <v>1</v>
      </c>
      <c r="K892" s="215">
        <v>1</v>
      </c>
      <c r="L892" s="215">
        <v>1</v>
      </c>
      <c r="M892" s="215">
        <v>1</v>
      </c>
    </row>
    <row r="893" spans="1:13" x14ac:dyDescent="0.3">
      <c r="A893">
        <v>524818</v>
      </c>
      <c r="B893" s="211" t="s">
        <v>2262</v>
      </c>
      <c r="C893" s="215">
        <v>1</v>
      </c>
      <c r="D893" s="215">
        <v>1</v>
      </c>
      <c r="E893" s="215">
        <v>1</v>
      </c>
      <c r="F893" s="215">
        <v>1</v>
      </c>
      <c r="G893" s="215">
        <v>1</v>
      </c>
      <c r="H893" s="215">
        <v>1</v>
      </c>
      <c r="I893" s="215">
        <v>1</v>
      </c>
      <c r="J893" s="215">
        <v>1</v>
      </c>
      <c r="K893" s="215">
        <v>1</v>
      </c>
      <c r="L893" s="215">
        <v>1</v>
      </c>
      <c r="M893" s="215">
        <v>1</v>
      </c>
    </row>
    <row r="894" spans="1:13" x14ac:dyDescent="0.3">
      <c r="A894">
        <v>524825</v>
      </c>
      <c r="B894" s="211" t="s">
        <v>2262</v>
      </c>
      <c r="C894" s="215">
        <v>1</v>
      </c>
      <c r="D894" s="215">
        <v>1</v>
      </c>
      <c r="E894" s="215">
        <v>1</v>
      </c>
      <c r="F894" s="215">
        <v>1</v>
      </c>
      <c r="G894" s="215">
        <v>1</v>
      </c>
      <c r="H894" s="215">
        <v>1</v>
      </c>
      <c r="I894" s="215">
        <v>1</v>
      </c>
      <c r="J894" s="215">
        <v>1</v>
      </c>
      <c r="K894" s="215">
        <v>1</v>
      </c>
      <c r="L894" s="215">
        <v>1</v>
      </c>
      <c r="M894" s="215">
        <v>1</v>
      </c>
    </row>
    <row r="895" spans="1:13" x14ac:dyDescent="0.3">
      <c r="A895">
        <v>524835</v>
      </c>
      <c r="B895" s="211" t="s">
        <v>2262</v>
      </c>
      <c r="C895" s="215">
        <v>1</v>
      </c>
      <c r="D895" s="215">
        <v>1</v>
      </c>
      <c r="E895" s="215">
        <v>1</v>
      </c>
      <c r="F895" s="215">
        <v>1</v>
      </c>
      <c r="G895" s="215">
        <v>1</v>
      </c>
      <c r="H895" s="215">
        <v>1</v>
      </c>
      <c r="I895" s="215">
        <v>1</v>
      </c>
      <c r="J895" s="215">
        <v>1</v>
      </c>
      <c r="K895" s="215">
        <v>1</v>
      </c>
      <c r="L895" s="215">
        <v>1</v>
      </c>
      <c r="M895" s="215">
        <v>1</v>
      </c>
    </row>
    <row r="896" spans="1:13" x14ac:dyDescent="0.3">
      <c r="A896">
        <v>524850</v>
      </c>
      <c r="B896" s="211" t="s">
        <v>2262</v>
      </c>
      <c r="C896" s="215">
        <v>1</v>
      </c>
      <c r="D896" s="215">
        <v>1</v>
      </c>
      <c r="E896" s="215">
        <v>1</v>
      </c>
      <c r="F896" s="215">
        <v>1</v>
      </c>
      <c r="G896" s="215">
        <v>1</v>
      </c>
      <c r="H896" s="215">
        <v>1</v>
      </c>
      <c r="I896" s="215">
        <v>1</v>
      </c>
      <c r="J896" s="215">
        <v>1</v>
      </c>
      <c r="K896" s="215">
        <v>1</v>
      </c>
      <c r="L896" s="215">
        <v>1</v>
      </c>
      <c r="M896" s="215">
        <v>1</v>
      </c>
    </row>
    <row r="897" spans="1:13" x14ac:dyDescent="0.3">
      <c r="A897">
        <v>524854</v>
      </c>
      <c r="B897" s="211" t="s">
        <v>2262</v>
      </c>
      <c r="C897" s="215">
        <v>1</v>
      </c>
      <c r="D897" s="215">
        <v>1</v>
      </c>
      <c r="E897" s="215">
        <v>1</v>
      </c>
      <c r="F897" s="215">
        <v>1</v>
      </c>
      <c r="G897" s="215">
        <v>1</v>
      </c>
      <c r="H897" s="215">
        <v>1</v>
      </c>
      <c r="I897" s="215">
        <v>1</v>
      </c>
      <c r="J897" s="215">
        <v>1</v>
      </c>
      <c r="K897" s="215">
        <v>1</v>
      </c>
      <c r="L897" s="215">
        <v>1</v>
      </c>
      <c r="M897" s="215">
        <v>1</v>
      </c>
    </row>
    <row r="898" spans="1:13" x14ac:dyDescent="0.3">
      <c r="A898">
        <v>524856</v>
      </c>
      <c r="B898" s="211" t="s">
        <v>2262</v>
      </c>
      <c r="C898" s="215">
        <v>1</v>
      </c>
      <c r="D898" s="215">
        <v>1</v>
      </c>
      <c r="E898" s="215">
        <v>1</v>
      </c>
      <c r="F898" s="215">
        <v>1</v>
      </c>
      <c r="G898" s="215">
        <v>1</v>
      </c>
      <c r="H898" s="215">
        <v>1</v>
      </c>
      <c r="I898" s="215">
        <v>1</v>
      </c>
      <c r="J898" s="215">
        <v>1</v>
      </c>
      <c r="K898" s="215">
        <v>1</v>
      </c>
      <c r="L898" s="215">
        <v>1</v>
      </c>
      <c r="M898" s="215">
        <v>1</v>
      </c>
    </row>
    <row r="899" spans="1:13" x14ac:dyDescent="0.3">
      <c r="A899">
        <v>524858</v>
      </c>
      <c r="B899" s="211" t="s">
        <v>2262</v>
      </c>
      <c r="C899" s="215">
        <v>1</v>
      </c>
      <c r="D899" s="215">
        <v>1</v>
      </c>
      <c r="E899" s="215">
        <v>1</v>
      </c>
      <c r="F899" s="215">
        <v>1</v>
      </c>
      <c r="G899" s="215">
        <v>1</v>
      </c>
      <c r="H899" s="215">
        <v>1</v>
      </c>
      <c r="I899" s="215">
        <v>1</v>
      </c>
      <c r="J899" s="215">
        <v>1</v>
      </c>
      <c r="K899" s="215">
        <v>1</v>
      </c>
      <c r="L899" s="215">
        <v>1</v>
      </c>
      <c r="M899" s="215">
        <v>1</v>
      </c>
    </row>
    <row r="900" spans="1:13" x14ac:dyDescent="0.3">
      <c r="A900">
        <v>524864</v>
      </c>
      <c r="B900" s="211" t="s">
        <v>2262</v>
      </c>
      <c r="C900" s="215">
        <v>1</v>
      </c>
      <c r="D900" s="215">
        <v>1</v>
      </c>
      <c r="E900" s="215">
        <v>1</v>
      </c>
      <c r="F900" s="215">
        <v>1</v>
      </c>
      <c r="G900" s="215">
        <v>1</v>
      </c>
      <c r="H900" s="215">
        <v>1</v>
      </c>
      <c r="I900" s="215">
        <v>1</v>
      </c>
      <c r="J900" s="215">
        <v>1</v>
      </c>
      <c r="K900" s="215">
        <v>1</v>
      </c>
      <c r="L900" s="215">
        <v>1</v>
      </c>
      <c r="M900" s="215">
        <v>1</v>
      </c>
    </row>
    <row r="901" spans="1:13" x14ac:dyDescent="0.3">
      <c r="A901">
        <v>524866</v>
      </c>
      <c r="B901" s="211" t="s">
        <v>2262</v>
      </c>
      <c r="C901" s="215">
        <v>1</v>
      </c>
      <c r="D901" s="215">
        <v>1</v>
      </c>
      <c r="E901" s="215">
        <v>1</v>
      </c>
      <c r="F901" s="215">
        <v>1</v>
      </c>
      <c r="G901" s="215">
        <v>1</v>
      </c>
      <c r="H901" s="215">
        <v>1</v>
      </c>
      <c r="I901" s="215">
        <v>1</v>
      </c>
      <c r="J901" s="215">
        <v>1</v>
      </c>
      <c r="K901" s="215">
        <v>1</v>
      </c>
      <c r="L901" s="215">
        <v>1</v>
      </c>
      <c r="M901" s="215">
        <v>1</v>
      </c>
    </row>
    <row r="902" spans="1:13" x14ac:dyDescent="0.3">
      <c r="A902">
        <v>524870</v>
      </c>
      <c r="B902" s="211" t="s">
        <v>2262</v>
      </c>
      <c r="C902" s="215">
        <v>1</v>
      </c>
      <c r="D902" s="215">
        <v>1</v>
      </c>
      <c r="E902" s="215">
        <v>1</v>
      </c>
      <c r="F902" s="215">
        <v>1</v>
      </c>
      <c r="G902" s="215">
        <v>1</v>
      </c>
      <c r="H902" s="215">
        <v>1</v>
      </c>
      <c r="I902" s="215">
        <v>1</v>
      </c>
      <c r="J902" s="215">
        <v>1</v>
      </c>
      <c r="K902" s="215">
        <v>1</v>
      </c>
      <c r="L902" s="215">
        <v>1</v>
      </c>
      <c r="M902" s="215">
        <v>1</v>
      </c>
    </row>
    <row r="903" spans="1:13" x14ac:dyDescent="0.3">
      <c r="A903">
        <v>524871</v>
      </c>
      <c r="B903" s="211" t="s">
        <v>2262</v>
      </c>
      <c r="C903" s="215">
        <v>1</v>
      </c>
      <c r="D903" s="215">
        <v>1</v>
      </c>
      <c r="E903" s="215">
        <v>1</v>
      </c>
      <c r="F903" s="215">
        <v>1</v>
      </c>
      <c r="G903" s="215">
        <v>1</v>
      </c>
      <c r="H903" s="215">
        <v>1</v>
      </c>
      <c r="I903" s="215">
        <v>1</v>
      </c>
      <c r="J903" s="215">
        <v>1</v>
      </c>
      <c r="K903" s="215">
        <v>1</v>
      </c>
      <c r="L903" s="215">
        <v>1</v>
      </c>
      <c r="M903" s="215">
        <v>1</v>
      </c>
    </row>
    <row r="904" spans="1:13" x14ac:dyDescent="0.3">
      <c r="A904">
        <v>524875</v>
      </c>
      <c r="B904" s="211" t="s">
        <v>2262</v>
      </c>
      <c r="C904" s="215">
        <v>1</v>
      </c>
      <c r="D904" s="215">
        <v>1</v>
      </c>
      <c r="E904" s="215">
        <v>1</v>
      </c>
      <c r="F904" s="215">
        <v>1</v>
      </c>
      <c r="G904" s="215">
        <v>1</v>
      </c>
      <c r="H904" s="215">
        <v>1</v>
      </c>
      <c r="I904" s="215">
        <v>1</v>
      </c>
      <c r="J904" s="215">
        <v>1</v>
      </c>
      <c r="K904" s="215">
        <v>1</v>
      </c>
      <c r="L904" s="215">
        <v>1</v>
      </c>
      <c r="M904" s="215">
        <v>1</v>
      </c>
    </row>
    <row r="905" spans="1:13" x14ac:dyDescent="0.3">
      <c r="A905">
        <v>524879</v>
      </c>
      <c r="B905" s="211" t="s">
        <v>2262</v>
      </c>
      <c r="C905" s="215">
        <v>1</v>
      </c>
      <c r="D905" s="215">
        <v>1</v>
      </c>
      <c r="E905" s="215">
        <v>1</v>
      </c>
      <c r="F905" s="215">
        <v>1</v>
      </c>
      <c r="G905" s="215">
        <v>1</v>
      </c>
      <c r="H905" s="215">
        <v>1</v>
      </c>
      <c r="I905" s="215">
        <v>1</v>
      </c>
      <c r="J905" s="215">
        <v>1</v>
      </c>
      <c r="K905" s="215">
        <v>1</v>
      </c>
      <c r="L905" s="215">
        <v>1</v>
      </c>
      <c r="M905" s="215">
        <v>1</v>
      </c>
    </row>
    <row r="906" spans="1:13" x14ac:dyDescent="0.3">
      <c r="A906">
        <v>524889</v>
      </c>
      <c r="B906" s="211" t="s">
        <v>2262</v>
      </c>
      <c r="C906" s="215">
        <v>1</v>
      </c>
      <c r="D906" s="215">
        <v>1</v>
      </c>
      <c r="E906" s="215">
        <v>1</v>
      </c>
      <c r="F906" s="215">
        <v>1</v>
      </c>
      <c r="G906" s="215">
        <v>1</v>
      </c>
      <c r="H906" s="215">
        <v>1</v>
      </c>
      <c r="I906" s="215">
        <v>1</v>
      </c>
      <c r="J906" s="215">
        <v>1</v>
      </c>
      <c r="K906" s="215">
        <v>1</v>
      </c>
      <c r="L906" s="215">
        <v>1</v>
      </c>
      <c r="M906" s="215">
        <v>1</v>
      </c>
    </row>
    <row r="907" spans="1:13" x14ac:dyDescent="0.3">
      <c r="A907">
        <v>524908</v>
      </c>
      <c r="B907" s="211" t="s">
        <v>2262</v>
      </c>
      <c r="C907" s="215">
        <v>1</v>
      </c>
      <c r="D907" s="215">
        <v>1</v>
      </c>
      <c r="E907" s="215">
        <v>1</v>
      </c>
      <c r="F907" s="215">
        <v>1</v>
      </c>
      <c r="G907" s="215">
        <v>1</v>
      </c>
      <c r="H907" s="215">
        <v>1</v>
      </c>
      <c r="I907" s="215">
        <v>1</v>
      </c>
      <c r="J907" s="215">
        <v>1</v>
      </c>
      <c r="K907" s="215">
        <v>1</v>
      </c>
      <c r="L907" s="215">
        <v>1</v>
      </c>
      <c r="M907" s="215">
        <v>1</v>
      </c>
    </row>
    <row r="908" spans="1:13" x14ac:dyDescent="0.3">
      <c r="A908">
        <v>524918</v>
      </c>
      <c r="B908" s="211" t="s">
        <v>2262</v>
      </c>
      <c r="C908" s="215">
        <v>1</v>
      </c>
      <c r="D908" s="215">
        <v>1</v>
      </c>
      <c r="E908" s="215">
        <v>1</v>
      </c>
      <c r="F908" s="215">
        <v>1</v>
      </c>
      <c r="G908" s="215">
        <v>1</v>
      </c>
      <c r="H908" s="215">
        <v>1</v>
      </c>
      <c r="I908" s="215">
        <v>1</v>
      </c>
      <c r="J908" s="215">
        <v>1</v>
      </c>
      <c r="K908" s="215">
        <v>1</v>
      </c>
      <c r="L908" s="215">
        <v>1</v>
      </c>
      <c r="M908" s="215">
        <v>1</v>
      </c>
    </row>
    <row r="909" spans="1:13" x14ac:dyDescent="0.3">
      <c r="A909">
        <v>524927</v>
      </c>
      <c r="B909" s="211" t="s">
        <v>2262</v>
      </c>
      <c r="C909" s="215">
        <v>1</v>
      </c>
      <c r="D909" s="215">
        <v>1</v>
      </c>
      <c r="E909" s="215">
        <v>1</v>
      </c>
      <c r="F909" s="215">
        <v>1</v>
      </c>
      <c r="G909" s="215">
        <v>1</v>
      </c>
      <c r="H909" s="215">
        <v>1</v>
      </c>
      <c r="I909" s="215">
        <v>1</v>
      </c>
      <c r="J909" s="215">
        <v>1</v>
      </c>
      <c r="K909" s="215">
        <v>1</v>
      </c>
      <c r="L909" s="215">
        <v>1</v>
      </c>
      <c r="M909" s="215">
        <v>1</v>
      </c>
    </row>
    <row r="910" spans="1:13" x14ac:dyDescent="0.3">
      <c r="A910">
        <v>524941</v>
      </c>
      <c r="B910" s="211" t="s">
        <v>2262</v>
      </c>
      <c r="C910" s="215">
        <v>1</v>
      </c>
      <c r="D910" s="215">
        <v>1</v>
      </c>
      <c r="E910" s="215">
        <v>1</v>
      </c>
      <c r="F910" s="215">
        <v>1</v>
      </c>
      <c r="G910" s="215">
        <v>1</v>
      </c>
      <c r="H910" s="215">
        <v>1</v>
      </c>
      <c r="I910" s="215">
        <v>1</v>
      </c>
      <c r="J910" s="215">
        <v>1</v>
      </c>
      <c r="K910" s="215">
        <v>1</v>
      </c>
      <c r="L910" s="215">
        <v>1</v>
      </c>
      <c r="M910" s="215">
        <v>1</v>
      </c>
    </row>
    <row r="911" spans="1:13" x14ac:dyDescent="0.3">
      <c r="A911">
        <v>524943</v>
      </c>
      <c r="B911" s="211" t="s">
        <v>2262</v>
      </c>
      <c r="C911" s="215">
        <v>1</v>
      </c>
      <c r="D911" s="215">
        <v>1</v>
      </c>
      <c r="E911" s="215">
        <v>1</v>
      </c>
      <c r="F911" s="215">
        <v>1</v>
      </c>
      <c r="G911" s="215">
        <v>1</v>
      </c>
      <c r="H911" s="215">
        <v>1</v>
      </c>
      <c r="I911" s="215">
        <v>1</v>
      </c>
      <c r="J911" s="215">
        <v>1</v>
      </c>
      <c r="K911" s="215">
        <v>1</v>
      </c>
      <c r="L911" s="215">
        <v>1</v>
      </c>
      <c r="M911" s="215">
        <v>1</v>
      </c>
    </row>
    <row r="912" spans="1:13" x14ac:dyDescent="0.3">
      <c r="A912">
        <v>524966</v>
      </c>
      <c r="B912" s="211" t="s">
        <v>2262</v>
      </c>
      <c r="C912" s="215">
        <v>1</v>
      </c>
      <c r="D912" s="215">
        <v>1</v>
      </c>
      <c r="E912" s="215">
        <v>1</v>
      </c>
      <c r="F912" s="215">
        <v>1</v>
      </c>
      <c r="G912" s="215">
        <v>1</v>
      </c>
      <c r="H912" s="215">
        <v>1</v>
      </c>
      <c r="I912" s="215">
        <v>1</v>
      </c>
      <c r="J912" s="215">
        <v>1</v>
      </c>
      <c r="K912" s="215">
        <v>1</v>
      </c>
      <c r="L912" s="215">
        <v>1</v>
      </c>
      <c r="M912" s="215">
        <v>1</v>
      </c>
    </row>
    <row r="913" spans="1:13" x14ac:dyDescent="0.3">
      <c r="A913">
        <v>524981</v>
      </c>
      <c r="B913" s="211" t="s">
        <v>2262</v>
      </c>
      <c r="C913" s="215">
        <v>1</v>
      </c>
      <c r="D913" s="215">
        <v>1</v>
      </c>
      <c r="E913" s="215">
        <v>1</v>
      </c>
      <c r="F913" s="215">
        <v>1</v>
      </c>
      <c r="G913" s="215">
        <v>1</v>
      </c>
      <c r="H913" s="215">
        <v>1</v>
      </c>
      <c r="I913" s="215">
        <v>1</v>
      </c>
      <c r="J913" s="215">
        <v>1</v>
      </c>
      <c r="K913" s="215">
        <v>1</v>
      </c>
      <c r="L913" s="215">
        <v>1</v>
      </c>
      <c r="M913" s="215">
        <v>1</v>
      </c>
    </row>
    <row r="914" spans="1:13" x14ac:dyDescent="0.3">
      <c r="A914">
        <v>524986</v>
      </c>
      <c r="B914" s="211" t="s">
        <v>2262</v>
      </c>
      <c r="C914" s="215">
        <v>1</v>
      </c>
      <c r="D914" s="215">
        <v>1</v>
      </c>
      <c r="E914" s="215">
        <v>1</v>
      </c>
      <c r="F914" s="215">
        <v>1</v>
      </c>
      <c r="G914" s="215">
        <v>1</v>
      </c>
      <c r="H914" s="215">
        <v>1</v>
      </c>
      <c r="I914" s="215">
        <v>1</v>
      </c>
      <c r="J914" s="215">
        <v>1</v>
      </c>
      <c r="K914" s="215">
        <v>1</v>
      </c>
      <c r="L914" s="215">
        <v>1</v>
      </c>
      <c r="M914" s="215">
        <v>1</v>
      </c>
    </row>
    <row r="915" spans="1:13" x14ac:dyDescent="0.3">
      <c r="A915">
        <v>524989</v>
      </c>
      <c r="B915" s="211" t="s">
        <v>2262</v>
      </c>
      <c r="C915" s="215">
        <v>1</v>
      </c>
      <c r="D915" s="215">
        <v>1</v>
      </c>
      <c r="E915" s="215">
        <v>1</v>
      </c>
      <c r="F915" s="215">
        <v>1</v>
      </c>
      <c r="G915" s="215">
        <v>1</v>
      </c>
      <c r="H915" s="215">
        <v>1</v>
      </c>
      <c r="I915" s="215">
        <v>1</v>
      </c>
      <c r="J915" s="215">
        <v>1</v>
      </c>
      <c r="K915" s="215">
        <v>1</v>
      </c>
      <c r="L915" s="215">
        <v>1</v>
      </c>
      <c r="M915" s="215">
        <v>1</v>
      </c>
    </row>
    <row r="916" spans="1:13" x14ac:dyDescent="0.3">
      <c r="A916">
        <v>525000</v>
      </c>
      <c r="B916" s="211" t="s">
        <v>2262</v>
      </c>
      <c r="C916" s="215">
        <v>1</v>
      </c>
      <c r="D916" s="215">
        <v>1</v>
      </c>
      <c r="E916" s="215">
        <v>1</v>
      </c>
      <c r="F916" s="215">
        <v>1</v>
      </c>
      <c r="G916" s="215">
        <v>1</v>
      </c>
      <c r="H916" s="215">
        <v>1</v>
      </c>
      <c r="I916" s="215">
        <v>1</v>
      </c>
      <c r="J916" s="215">
        <v>1</v>
      </c>
      <c r="K916" s="215">
        <v>1</v>
      </c>
      <c r="L916" s="215">
        <v>1</v>
      </c>
      <c r="M916" s="215">
        <v>1</v>
      </c>
    </row>
    <row r="917" spans="1:13" x14ac:dyDescent="0.3">
      <c r="A917">
        <v>525014</v>
      </c>
      <c r="B917" s="211" t="s">
        <v>2262</v>
      </c>
      <c r="C917" s="215">
        <v>1</v>
      </c>
      <c r="D917" s="215">
        <v>1</v>
      </c>
      <c r="E917" s="215">
        <v>1</v>
      </c>
      <c r="F917" s="215">
        <v>1</v>
      </c>
      <c r="G917" s="215">
        <v>1</v>
      </c>
      <c r="H917" s="215">
        <v>1</v>
      </c>
      <c r="I917" s="215">
        <v>1</v>
      </c>
      <c r="J917" s="215">
        <v>1</v>
      </c>
      <c r="K917" s="215">
        <v>1</v>
      </c>
      <c r="L917" s="215">
        <v>1</v>
      </c>
      <c r="M917" s="215">
        <v>1</v>
      </c>
    </row>
    <row r="918" spans="1:13" x14ac:dyDescent="0.3">
      <c r="A918">
        <v>525019</v>
      </c>
      <c r="B918" s="211" t="s">
        <v>2262</v>
      </c>
      <c r="C918" s="215">
        <v>1</v>
      </c>
      <c r="D918" s="215">
        <v>1</v>
      </c>
      <c r="E918" s="215">
        <v>1</v>
      </c>
      <c r="F918" s="215">
        <v>1</v>
      </c>
      <c r="G918" s="215">
        <v>1</v>
      </c>
      <c r="H918" s="215">
        <v>1</v>
      </c>
      <c r="I918" s="215">
        <v>1</v>
      </c>
      <c r="J918" s="215">
        <v>1</v>
      </c>
      <c r="K918" s="215">
        <v>1</v>
      </c>
      <c r="L918" s="215">
        <v>1</v>
      </c>
      <c r="M918" s="215">
        <v>1</v>
      </c>
    </row>
    <row r="919" spans="1:13" x14ac:dyDescent="0.3">
      <c r="A919">
        <v>525033</v>
      </c>
      <c r="B919" s="211" t="s">
        <v>2262</v>
      </c>
      <c r="C919" s="215">
        <v>1</v>
      </c>
      <c r="D919" s="215">
        <v>1</v>
      </c>
      <c r="E919" s="215">
        <v>1</v>
      </c>
      <c r="F919" s="215">
        <v>1</v>
      </c>
      <c r="G919" s="215">
        <v>1</v>
      </c>
      <c r="H919" s="215">
        <v>1</v>
      </c>
      <c r="I919" s="215">
        <v>1</v>
      </c>
      <c r="J919" s="215">
        <v>1</v>
      </c>
      <c r="K919" s="215">
        <v>1</v>
      </c>
      <c r="L919" s="215">
        <v>1</v>
      </c>
      <c r="M919" s="215">
        <v>1</v>
      </c>
    </row>
    <row r="920" spans="1:13" x14ac:dyDescent="0.3">
      <c r="A920">
        <v>525043</v>
      </c>
      <c r="B920" s="211" t="s">
        <v>2262</v>
      </c>
      <c r="C920" s="215">
        <v>1</v>
      </c>
      <c r="D920" s="215">
        <v>1</v>
      </c>
      <c r="E920" s="215">
        <v>1</v>
      </c>
      <c r="F920" s="215">
        <v>1</v>
      </c>
      <c r="G920" s="215">
        <v>1</v>
      </c>
      <c r="H920" s="215">
        <v>1</v>
      </c>
      <c r="I920" s="215">
        <v>1</v>
      </c>
      <c r="J920" s="215">
        <v>1</v>
      </c>
      <c r="K920" s="215">
        <v>1</v>
      </c>
      <c r="L920" s="215">
        <v>1</v>
      </c>
      <c r="M920" s="215">
        <v>1</v>
      </c>
    </row>
    <row r="921" spans="1:13" x14ac:dyDescent="0.3">
      <c r="A921">
        <v>525044</v>
      </c>
      <c r="B921" s="211" t="s">
        <v>2262</v>
      </c>
      <c r="C921" s="215">
        <v>1</v>
      </c>
      <c r="D921" s="215">
        <v>1</v>
      </c>
      <c r="E921" s="215">
        <v>1</v>
      </c>
      <c r="F921" s="215">
        <v>1</v>
      </c>
      <c r="G921" s="215">
        <v>1</v>
      </c>
      <c r="H921" s="215">
        <v>1</v>
      </c>
      <c r="I921" s="215">
        <v>1</v>
      </c>
      <c r="J921" s="215">
        <v>1</v>
      </c>
      <c r="K921" s="215">
        <v>1</v>
      </c>
      <c r="L921" s="215">
        <v>1</v>
      </c>
      <c r="M921" s="215">
        <v>1</v>
      </c>
    </row>
    <row r="922" spans="1:13" x14ac:dyDescent="0.3">
      <c r="A922">
        <v>525051</v>
      </c>
      <c r="B922" s="211" t="s">
        <v>2262</v>
      </c>
      <c r="C922" s="215">
        <v>1</v>
      </c>
      <c r="D922" s="215">
        <v>1</v>
      </c>
      <c r="E922" s="215">
        <v>1</v>
      </c>
      <c r="F922" s="215">
        <v>1</v>
      </c>
      <c r="G922" s="215">
        <v>1</v>
      </c>
      <c r="H922" s="215">
        <v>1</v>
      </c>
      <c r="I922" s="215">
        <v>1</v>
      </c>
      <c r="J922" s="215">
        <v>1</v>
      </c>
      <c r="K922" s="215">
        <v>1</v>
      </c>
      <c r="L922" s="215">
        <v>1</v>
      </c>
      <c r="M922" s="215">
        <v>1</v>
      </c>
    </row>
    <row r="923" spans="1:13" x14ac:dyDescent="0.3">
      <c r="A923">
        <v>525052</v>
      </c>
      <c r="B923" s="211" t="s">
        <v>2262</v>
      </c>
      <c r="C923" s="215">
        <v>1</v>
      </c>
      <c r="D923" s="215">
        <v>1</v>
      </c>
      <c r="E923" s="215">
        <v>1</v>
      </c>
      <c r="F923" s="215">
        <v>1</v>
      </c>
      <c r="G923" s="215">
        <v>1</v>
      </c>
      <c r="H923" s="215">
        <v>1</v>
      </c>
      <c r="I923" s="215">
        <v>1</v>
      </c>
      <c r="J923" s="215">
        <v>1</v>
      </c>
      <c r="K923" s="215">
        <v>1</v>
      </c>
      <c r="L923" s="215">
        <v>1</v>
      </c>
      <c r="M923" s="215">
        <v>1</v>
      </c>
    </row>
    <row r="924" spans="1:13" x14ac:dyDescent="0.3">
      <c r="A924">
        <v>525056</v>
      </c>
      <c r="B924" s="211" t="s">
        <v>2262</v>
      </c>
      <c r="C924" s="215">
        <v>1</v>
      </c>
      <c r="D924" s="215">
        <v>1</v>
      </c>
      <c r="E924" s="215">
        <v>1</v>
      </c>
      <c r="F924" s="215">
        <v>1</v>
      </c>
      <c r="G924" s="215">
        <v>1</v>
      </c>
      <c r="H924" s="215">
        <v>1</v>
      </c>
      <c r="I924" s="215">
        <v>1</v>
      </c>
      <c r="J924" s="215">
        <v>1</v>
      </c>
      <c r="K924" s="215">
        <v>1</v>
      </c>
      <c r="L924" s="215">
        <v>1</v>
      </c>
      <c r="M924" s="215">
        <v>1</v>
      </c>
    </row>
    <row r="925" spans="1:13" x14ac:dyDescent="0.3">
      <c r="A925">
        <v>525066</v>
      </c>
      <c r="B925" s="211" t="s">
        <v>2262</v>
      </c>
      <c r="C925" s="215">
        <v>1</v>
      </c>
      <c r="D925" s="215">
        <v>1</v>
      </c>
      <c r="E925" s="215">
        <v>1</v>
      </c>
      <c r="F925" s="215">
        <v>1</v>
      </c>
      <c r="G925" s="215">
        <v>1</v>
      </c>
      <c r="H925" s="215">
        <v>1</v>
      </c>
      <c r="I925" s="215">
        <v>1</v>
      </c>
      <c r="J925" s="215">
        <v>1</v>
      </c>
      <c r="K925" s="215">
        <v>1</v>
      </c>
      <c r="L925" s="215">
        <v>1</v>
      </c>
      <c r="M925" s="215">
        <v>1</v>
      </c>
    </row>
    <row r="926" spans="1:13" x14ac:dyDescent="0.3">
      <c r="A926">
        <v>525080</v>
      </c>
      <c r="B926" s="211" t="s">
        <v>2262</v>
      </c>
      <c r="C926" s="215">
        <v>1</v>
      </c>
      <c r="D926" s="215">
        <v>1</v>
      </c>
      <c r="E926" s="215">
        <v>1</v>
      </c>
      <c r="F926" s="215">
        <v>1</v>
      </c>
      <c r="G926" s="215">
        <v>1</v>
      </c>
      <c r="H926" s="215">
        <v>1</v>
      </c>
      <c r="I926" s="215">
        <v>1</v>
      </c>
      <c r="J926" s="215">
        <v>1</v>
      </c>
      <c r="K926" s="215">
        <v>1</v>
      </c>
      <c r="L926" s="215">
        <v>1</v>
      </c>
      <c r="M926" s="215">
        <v>1</v>
      </c>
    </row>
    <row r="927" spans="1:13" x14ac:dyDescent="0.3">
      <c r="A927">
        <v>525089</v>
      </c>
      <c r="B927" s="211" t="s">
        <v>2262</v>
      </c>
      <c r="C927" s="215">
        <v>1</v>
      </c>
      <c r="D927" s="215">
        <v>1</v>
      </c>
      <c r="E927" s="215">
        <v>1</v>
      </c>
      <c r="F927" s="215">
        <v>1</v>
      </c>
      <c r="G927" s="215">
        <v>1</v>
      </c>
      <c r="H927" s="215">
        <v>1</v>
      </c>
      <c r="I927" s="215">
        <v>1</v>
      </c>
      <c r="J927" s="215">
        <v>1</v>
      </c>
      <c r="K927" s="215">
        <v>1</v>
      </c>
      <c r="L927" s="215">
        <v>1</v>
      </c>
      <c r="M927" s="215">
        <v>1</v>
      </c>
    </row>
    <row r="928" spans="1:13" x14ac:dyDescent="0.3">
      <c r="A928">
        <v>525092</v>
      </c>
      <c r="B928" s="211" t="s">
        <v>2262</v>
      </c>
      <c r="C928" s="215">
        <v>1</v>
      </c>
      <c r="D928" s="215">
        <v>1</v>
      </c>
      <c r="E928" s="215">
        <v>1</v>
      </c>
      <c r="F928" s="215">
        <v>1</v>
      </c>
      <c r="G928" s="215">
        <v>1</v>
      </c>
      <c r="H928" s="215">
        <v>1</v>
      </c>
      <c r="I928" s="215">
        <v>1</v>
      </c>
      <c r="J928" s="215">
        <v>1</v>
      </c>
      <c r="K928" s="215">
        <v>1</v>
      </c>
      <c r="L928" s="215">
        <v>1</v>
      </c>
      <c r="M928" s="215">
        <v>1</v>
      </c>
    </row>
    <row r="929" spans="1:13" x14ac:dyDescent="0.3">
      <c r="A929">
        <v>525094</v>
      </c>
      <c r="B929" s="211" t="s">
        <v>2262</v>
      </c>
      <c r="C929" s="215">
        <v>1</v>
      </c>
      <c r="D929" s="215">
        <v>1</v>
      </c>
      <c r="E929" s="215">
        <v>1</v>
      </c>
      <c r="F929" s="215">
        <v>1</v>
      </c>
      <c r="G929" s="215">
        <v>1</v>
      </c>
      <c r="H929" s="215">
        <v>1</v>
      </c>
      <c r="I929" s="215">
        <v>1</v>
      </c>
      <c r="J929" s="215">
        <v>1</v>
      </c>
      <c r="K929" s="215">
        <v>1</v>
      </c>
      <c r="L929" s="215">
        <v>1</v>
      </c>
      <c r="M929" s="215">
        <v>1</v>
      </c>
    </row>
    <row r="930" spans="1:13" x14ac:dyDescent="0.3">
      <c r="A930">
        <v>525095</v>
      </c>
      <c r="B930" s="211" t="s">
        <v>2262</v>
      </c>
      <c r="C930" s="215">
        <v>1</v>
      </c>
      <c r="D930" s="215">
        <v>1</v>
      </c>
      <c r="E930" s="215">
        <v>1</v>
      </c>
      <c r="F930" s="215">
        <v>1</v>
      </c>
      <c r="G930" s="215">
        <v>1</v>
      </c>
      <c r="H930" s="215">
        <v>1</v>
      </c>
      <c r="I930" s="215">
        <v>1</v>
      </c>
      <c r="J930" s="215">
        <v>1</v>
      </c>
      <c r="K930" s="215">
        <v>1</v>
      </c>
      <c r="L930" s="215">
        <v>1</v>
      </c>
      <c r="M930" s="215">
        <v>1</v>
      </c>
    </row>
    <row r="931" spans="1:13" x14ac:dyDescent="0.3">
      <c r="A931">
        <v>525100</v>
      </c>
      <c r="B931" s="211" t="s">
        <v>2262</v>
      </c>
      <c r="C931" s="215">
        <v>1</v>
      </c>
      <c r="D931" s="215">
        <v>1</v>
      </c>
      <c r="E931" s="215">
        <v>1</v>
      </c>
      <c r="F931" s="215">
        <v>1</v>
      </c>
      <c r="G931" s="215">
        <v>1</v>
      </c>
      <c r="H931" s="215">
        <v>1</v>
      </c>
      <c r="I931" s="215">
        <v>1</v>
      </c>
      <c r="J931" s="215">
        <v>1</v>
      </c>
      <c r="K931" s="215">
        <v>1</v>
      </c>
      <c r="L931" s="215">
        <v>1</v>
      </c>
      <c r="M931" s="215">
        <v>1</v>
      </c>
    </row>
    <row r="932" spans="1:13" x14ac:dyDescent="0.3">
      <c r="A932">
        <v>525102</v>
      </c>
      <c r="B932" s="211" t="s">
        <v>2262</v>
      </c>
      <c r="C932" s="215">
        <v>1</v>
      </c>
      <c r="D932" s="215">
        <v>1</v>
      </c>
      <c r="E932" s="215">
        <v>1</v>
      </c>
      <c r="F932" s="215">
        <v>1</v>
      </c>
      <c r="G932" s="215">
        <v>1</v>
      </c>
      <c r="H932" s="215">
        <v>1</v>
      </c>
      <c r="I932" s="215">
        <v>1</v>
      </c>
      <c r="J932" s="215">
        <v>1</v>
      </c>
      <c r="K932" s="215">
        <v>1</v>
      </c>
      <c r="L932" s="215">
        <v>1</v>
      </c>
      <c r="M932" s="215">
        <v>1</v>
      </c>
    </row>
    <row r="933" spans="1:13" x14ac:dyDescent="0.3">
      <c r="A933">
        <v>525106</v>
      </c>
      <c r="B933" s="211" t="s">
        <v>2262</v>
      </c>
      <c r="C933" s="215">
        <v>1</v>
      </c>
      <c r="D933" s="215">
        <v>1</v>
      </c>
      <c r="E933" s="215">
        <v>1</v>
      </c>
      <c r="F933" s="215">
        <v>1</v>
      </c>
      <c r="G933" s="215">
        <v>1</v>
      </c>
      <c r="H933" s="215">
        <v>1</v>
      </c>
      <c r="I933" s="215">
        <v>1</v>
      </c>
      <c r="J933" s="215">
        <v>1</v>
      </c>
      <c r="K933" s="215">
        <v>1</v>
      </c>
      <c r="L933" s="215">
        <v>1</v>
      </c>
      <c r="M933" s="215">
        <v>1</v>
      </c>
    </row>
    <row r="934" spans="1:13" x14ac:dyDescent="0.3">
      <c r="A934">
        <v>525112</v>
      </c>
      <c r="B934" s="211" t="s">
        <v>2262</v>
      </c>
      <c r="C934" s="215">
        <v>1</v>
      </c>
      <c r="D934" s="215">
        <v>1</v>
      </c>
      <c r="E934" s="215">
        <v>1</v>
      </c>
      <c r="F934" s="215">
        <v>1</v>
      </c>
      <c r="G934" s="215">
        <v>1</v>
      </c>
      <c r="H934" s="215">
        <v>1</v>
      </c>
      <c r="I934" s="215">
        <v>1</v>
      </c>
      <c r="J934" s="215">
        <v>1</v>
      </c>
      <c r="K934" s="215">
        <v>1</v>
      </c>
      <c r="L934" s="215">
        <v>1</v>
      </c>
      <c r="M934" s="215">
        <v>1</v>
      </c>
    </row>
    <row r="935" spans="1:13" x14ac:dyDescent="0.3">
      <c r="A935">
        <v>525159</v>
      </c>
      <c r="B935" s="211" t="s">
        <v>2262</v>
      </c>
      <c r="C935" s="215">
        <v>1</v>
      </c>
      <c r="D935" s="215">
        <v>1</v>
      </c>
      <c r="E935" s="215">
        <v>1</v>
      </c>
      <c r="F935" s="215">
        <v>1</v>
      </c>
      <c r="G935" s="215">
        <v>1</v>
      </c>
      <c r="H935" s="215">
        <v>1</v>
      </c>
      <c r="I935" s="215">
        <v>1</v>
      </c>
      <c r="J935" s="215">
        <v>1</v>
      </c>
      <c r="K935" s="215">
        <v>1</v>
      </c>
      <c r="L935" s="215">
        <v>1</v>
      </c>
      <c r="M935" s="215">
        <v>1</v>
      </c>
    </row>
    <row r="936" spans="1:13" x14ac:dyDescent="0.3">
      <c r="A936">
        <v>525165</v>
      </c>
      <c r="B936" s="211" t="s">
        <v>2262</v>
      </c>
      <c r="C936" s="215">
        <v>1</v>
      </c>
      <c r="D936" s="215">
        <v>1</v>
      </c>
      <c r="E936" s="215">
        <v>1</v>
      </c>
      <c r="F936" s="215">
        <v>1</v>
      </c>
      <c r="G936" s="215">
        <v>1</v>
      </c>
      <c r="H936" s="215">
        <v>1</v>
      </c>
      <c r="I936" s="215">
        <v>1</v>
      </c>
      <c r="J936" s="215">
        <v>1</v>
      </c>
      <c r="K936" s="215">
        <v>1</v>
      </c>
      <c r="L936" s="215">
        <v>1</v>
      </c>
      <c r="M936" s="215">
        <v>1</v>
      </c>
    </row>
    <row r="937" spans="1:13" x14ac:dyDescent="0.3">
      <c r="A937">
        <v>525180</v>
      </c>
      <c r="B937" s="211" t="s">
        <v>2262</v>
      </c>
      <c r="C937" s="215">
        <v>1</v>
      </c>
      <c r="D937" s="215">
        <v>1</v>
      </c>
      <c r="E937" s="215">
        <v>1</v>
      </c>
      <c r="F937" s="215">
        <v>1</v>
      </c>
      <c r="G937" s="215">
        <v>1</v>
      </c>
      <c r="H937" s="215">
        <v>1</v>
      </c>
      <c r="I937" s="215">
        <v>1</v>
      </c>
      <c r="J937" s="215">
        <v>1</v>
      </c>
      <c r="K937" s="215">
        <v>1</v>
      </c>
      <c r="L937" s="215">
        <v>1</v>
      </c>
      <c r="M937" s="215">
        <v>1</v>
      </c>
    </row>
    <row r="938" spans="1:13" x14ac:dyDescent="0.3">
      <c r="A938">
        <v>525192</v>
      </c>
      <c r="B938" s="211" t="s">
        <v>2262</v>
      </c>
      <c r="C938" s="215">
        <v>1</v>
      </c>
      <c r="D938" s="215">
        <v>1</v>
      </c>
      <c r="E938" s="215">
        <v>1</v>
      </c>
      <c r="F938" s="215">
        <v>1</v>
      </c>
      <c r="G938" s="215">
        <v>1</v>
      </c>
      <c r="H938" s="215">
        <v>1</v>
      </c>
      <c r="I938" s="215">
        <v>1</v>
      </c>
      <c r="J938" s="215">
        <v>1</v>
      </c>
      <c r="K938" s="215">
        <v>1</v>
      </c>
      <c r="L938" s="215">
        <v>1</v>
      </c>
      <c r="M938" s="215">
        <v>1</v>
      </c>
    </row>
    <row r="939" spans="1:13" x14ac:dyDescent="0.3">
      <c r="A939">
        <v>525205</v>
      </c>
      <c r="B939" s="211" t="s">
        <v>2262</v>
      </c>
      <c r="C939" s="215">
        <v>1</v>
      </c>
      <c r="D939" s="215">
        <v>1</v>
      </c>
      <c r="E939" s="215">
        <v>1</v>
      </c>
      <c r="F939" s="215">
        <v>1</v>
      </c>
      <c r="G939" s="215">
        <v>1</v>
      </c>
      <c r="H939" s="215">
        <v>1</v>
      </c>
      <c r="I939" s="215">
        <v>1</v>
      </c>
      <c r="J939" s="215">
        <v>1</v>
      </c>
      <c r="K939" s="215">
        <v>1</v>
      </c>
      <c r="L939" s="215">
        <v>1</v>
      </c>
      <c r="M939" s="215">
        <v>1</v>
      </c>
    </row>
    <row r="940" spans="1:13" x14ac:dyDescent="0.3">
      <c r="A940">
        <v>525206</v>
      </c>
      <c r="B940" s="211" t="s">
        <v>2262</v>
      </c>
      <c r="C940" s="215">
        <v>1</v>
      </c>
      <c r="D940" s="215">
        <v>1</v>
      </c>
      <c r="E940" s="215">
        <v>1</v>
      </c>
      <c r="F940" s="215">
        <v>1</v>
      </c>
      <c r="G940" s="215">
        <v>1</v>
      </c>
      <c r="H940" s="215">
        <v>1</v>
      </c>
      <c r="I940" s="215">
        <v>1</v>
      </c>
      <c r="J940" s="215">
        <v>1</v>
      </c>
      <c r="K940" s="215">
        <v>1</v>
      </c>
      <c r="L940" s="215">
        <v>1</v>
      </c>
      <c r="M940" s="215">
        <v>1</v>
      </c>
    </row>
    <row r="941" spans="1:13" x14ac:dyDescent="0.3">
      <c r="A941">
        <v>525210</v>
      </c>
      <c r="B941" s="211" t="s">
        <v>2262</v>
      </c>
      <c r="C941" s="215">
        <v>1</v>
      </c>
      <c r="D941" s="215">
        <v>1</v>
      </c>
      <c r="E941" s="215">
        <v>1</v>
      </c>
      <c r="F941" s="215">
        <v>1</v>
      </c>
      <c r="G941" s="215">
        <v>1</v>
      </c>
      <c r="H941" s="215">
        <v>1</v>
      </c>
      <c r="I941" s="215">
        <v>1</v>
      </c>
      <c r="J941" s="215">
        <v>1</v>
      </c>
      <c r="K941" s="215">
        <v>1</v>
      </c>
      <c r="L941" s="215">
        <v>1</v>
      </c>
      <c r="M941" s="215">
        <v>1</v>
      </c>
    </row>
    <row r="942" spans="1:13" x14ac:dyDescent="0.3">
      <c r="A942">
        <v>525211</v>
      </c>
      <c r="B942" s="211" t="s">
        <v>2262</v>
      </c>
      <c r="C942" s="215">
        <v>1</v>
      </c>
      <c r="D942" s="215">
        <v>1</v>
      </c>
      <c r="E942" s="215">
        <v>1</v>
      </c>
      <c r="F942" s="215">
        <v>1</v>
      </c>
      <c r="G942" s="215">
        <v>1</v>
      </c>
      <c r="H942" s="215">
        <v>1</v>
      </c>
      <c r="I942" s="215">
        <v>1</v>
      </c>
      <c r="J942" s="215">
        <v>1</v>
      </c>
      <c r="K942" s="215">
        <v>1</v>
      </c>
      <c r="L942" s="215">
        <v>1</v>
      </c>
      <c r="M942" s="215">
        <v>1</v>
      </c>
    </row>
    <row r="943" spans="1:13" x14ac:dyDescent="0.3">
      <c r="A943">
        <v>525229</v>
      </c>
      <c r="B943" s="211" t="s">
        <v>2262</v>
      </c>
      <c r="C943" s="215">
        <v>1</v>
      </c>
      <c r="D943" s="215">
        <v>1</v>
      </c>
      <c r="E943" s="215">
        <v>1</v>
      </c>
      <c r="F943" s="215">
        <v>1</v>
      </c>
      <c r="G943" s="215">
        <v>1</v>
      </c>
      <c r="H943" s="215">
        <v>1</v>
      </c>
      <c r="I943" s="215">
        <v>1</v>
      </c>
      <c r="J943" s="215">
        <v>1</v>
      </c>
      <c r="K943" s="215">
        <v>1</v>
      </c>
      <c r="L943" s="215">
        <v>1</v>
      </c>
      <c r="M943" s="215">
        <v>1</v>
      </c>
    </row>
    <row r="944" spans="1:13" x14ac:dyDescent="0.3">
      <c r="A944">
        <v>525230</v>
      </c>
      <c r="B944" s="211" t="s">
        <v>2262</v>
      </c>
      <c r="C944" s="215">
        <v>1</v>
      </c>
      <c r="D944" s="215">
        <v>1</v>
      </c>
      <c r="E944" s="215">
        <v>1</v>
      </c>
      <c r="F944" s="215">
        <v>1</v>
      </c>
      <c r="G944" s="215">
        <v>1</v>
      </c>
      <c r="H944" s="215">
        <v>1</v>
      </c>
      <c r="I944" s="215">
        <v>1</v>
      </c>
      <c r="J944" s="215">
        <v>1</v>
      </c>
      <c r="K944" s="215">
        <v>1</v>
      </c>
      <c r="L944" s="215">
        <v>1</v>
      </c>
      <c r="M944" s="215">
        <v>1</v>
      </c>
    </row>
    <row r="945" spans="1:13" x14ac:dyDescent="0.3">
      <c r="A945">
        <v>525235</v>
      </c>
      <c r="B945" s="211" t="s">
        <v>2262</v>
      </c>
      <c r="C945" s="215">
        <v>1</v>
      </c>
      <c r="D945" s="215">
        <v>1</v>
      </c>
      <c r="E945" s="215">
        <v>1</v>
      </c>
      <c r="F945" s="215">
        <v>1</v>
      </c>
      <c r="G945" s="215">
        <v>1</v>
      </c>
      <c r="H945" s="215">
        <v>1</v>
      </c>
      <c r="I945" s="215">
        <v>1</v>
      </c>
      <c r="J945" s="215">
        <v>1</v>
      </c>
      <c r="K945" s="215">
        <v>1</v>
      </c>
      <c r="L945" s="215">
        <v>1</v>
      </c>
      <c r="M945" s="215">
        <v>1</v>
      </c>
    </row>
    <row r="946" spans="1:13" x14ac:dyDescent="0.3">
      <c r="A946">
        <v>525236</v>
      </c>
      <c r="B946" s="211" t="s">
        <v>2262</v>
      </c>
      <c r="C946" s="215">
        <v>1</v>
      </c>
      <c r="D946" s="215">
        <v>1</v>
      </c>
      <c r="E946" s="215">
        <v>1</v>
      </c>
      <c r="F946" s="215">
        <v>1</v>
      </c>
      <c r="G946" s="215">
        <v>1</v>
      </c>
      <c r="H946" s="215">
        <v>1</v>
      </c>
      <c r="I946" s="215">
        <v>1</v>
      </c>
      <c r="J946" s="215">
        <v>1</v>
      </c>
      <c r="K946" s="215">
        <v>1</v>
      </c>
      <c r="L946" s="215">
        <v>1</v>
      </c>
      <c r="M946" s="215">
        <v>1</v>
      </c>
    </row>
    <row r="947" spans="1:13" x14ac:dyDescent="0.3">
      <c r="A947">
        <v>525237</v>
      </c>
      <c r="B947" s="211" t="s">
        <v>2262</v>
      </c>
      <c r="C947" s="215">
        <v>1</v>
      </c>
      <c r="D947" s="215">
        <v>1</v>
      </c>
      <c r="E947" s="215">
        <v>1</v>
      </c>
      <c r="F947" s="215">
        <v>1</v>
      </c>
      <c r="G947" s="215">
        <v>1</v>
      </c>
      <c r="H947" s="215">
        <v>1</v>
      </c>
      <c r="I947" s="215">
        <v>1</v>
      </c>
      <c r="J947" s="215">
        <v>1</v>
      </c>
      <c r="K947" s="215">
        <v>1</v>
      </c>
      <c r="L947" s="215">
        <v>1</v>
      </c>
      <c r="M947" s="215">
        <v>1</v>
      </c>
    </row>
    <row r="948" spans="1:13" x14ac:dyDescent="0.3">
      <c r="A948">
        <v>525242</v>
      </c>
      <c r="B948" s="211" t="s">
        <v>2262</v>
      </c>
      <c r="C948" s="215">
        <v>1</v>
      </c>
      <c r="D948" s="215">
        <v>1</v>
      </c>
      <c r="E948" s="215">
        <v>1</v>
      </c>
      <c r="F948" s="215">
        <v>1</v>
      </c>
      <c r="G948" s="215">
        <v>1</v>
      </c>
      <c r="H948" s="215">
        <v>1</v>
      </c>
      <c r="I948" s="215">
        <v>1</v>
      </c>
      <c r="J948" s="215">
        <v>1</v>
      </c>
      <c r="K948" s="215">
        <v>1</v>
      </c>
      <c r="L948" s="215">
        <v>1</v>
      </c>
      <c r="M948" s="215">
        <v>1</v>
      </c>
    </row>
    <row r="949" spans="1:13" x14ac:dyDescent="0.3">
      <c r="A949">
        <v>525246</v>
      </c>
      <c r="B949" s="211" t="s">
        <v>2262</v>
      </c>
      <c r="C949" s="215">
        <v>1</v>
      </c>
      <c r="D949" s="215">
        <v>1</v>
      </c>
      <c r="E949" s="215">
        <v>1</v>
      </c>
      <c r="F949" s="215">
        <v>1</v>
      </c>
      <c r="G949" s="215">
        <v>1</v>
      </c>
      <c r="H949" s="215">
        <v>1</v>
      </c>
      <c r="I949" s="215">
        <v>1</v>
      </c>
      <c r="J949" s="215">
        <v>1</v>
      </c>
      <c r="K949" s="215">
        <v>1</v>
      </c>
      <c r="L949" s="215">
        <v>1</v>
      </c>
      <c r="M949" s="215">
        <v>1</v>
      </c>
    </row>
    <row r="950" spans="1:13" x14ac:dyDescent="0.3">
      <c r="A950">
        <v>525250</v>
      </c>
      <c r="B950" s="211" t="s">
        <v>2262</v>
      </c>
      <c r="C950" s="215">
        <v>1</v>
      </c>
      <c r="D950" s="215">
        <v>1</v>
      </c>
      <c r="E950" s="215">
        <v>1</v>
      </c>
      <c r="F950" s="215">
        <v>1</v>
      </c>
      <c r="G950" s="215">
        <v>1</v>
      </c>
      <c r="H950" s="215">
        <v>1</v>
      </c>
      <c r="I950" s="215">
        <v>1</v>
      </c>
      <c r="J950" s="215">
        <v>1</v>
      </c>
      <c r="K950" s="215">
        <v>1</v>
      </c>
      <c r="L950" s="215">
        <v>1</v>
      </c>
      <c r="M950" s="215">
        <v>1</v>
      </c>
    </row>
    <row r="951" spans="1:13" x14ac:dyDescent="0.3">
      <c r="A951">
        <v>525251</v>
      </c>
      <c r="B951" s="211" t="s">
        <v>2262</v>
      </c>
      <c r="C951" s="215">
        <v>1</v>
      </c>
      <c r="D951" s="215">
        <v>1</v>
      </c>
      <c r="E951" s="215">
        <v>1</v>
      </c>
      <c r="F951" s="215">
        <v>1</v>
      </c>
      <c r="G951" s="215">
        <v>1</v>
      </c>
      <c r="H951" s="215">
        <v>1</v>
      </c>
      <c r="I951" s="215">
        <v>1</v>
      </c>
      <c r="J951" s="215">
        <v>1</v>
      </c>
      <c r="K951" s="215">
        <v>1</v>
      </c>
      <c r="L951" s="215">
        <v>1</v>
      </c>
      <c r="M951" s="215">
        <v>1</v>
      </c>
    </row>
    <row r="952" spans="1:13" x14ac:dyDescent="0.3">
      <c r="A952">
        <v>525262</v>
      </c>
      <c r="B952" s="211" t="s">
        <v>2262</v>
      </c>
      <c r="C952" s="215">
        <v>1</v>
      </c>
      <c r="D952" s="215">
        <v>1</v>
      </c>
      <c r="E952" s="215">
        <v>1</v>
      </c>
      <c r="F952" s="215">
        <v>1</v>
      </c>
      <c r="G952" s="215">
        <v>1</v>
      </c>
      <c r="H952" s="215">
        <v>1</v>
      </c>
      <c r="I952" s="215">
        <v>1</v>
      </c>
      <c r="J952" s="215">
        <v>1</v>
      </c>
      <c r="K952" s="215">
        <v>1</v>
      </c>
      <c r="L952" s="215">
        <v>1</v>
      </c>
      <c r="M952" s="215">
        <v>1</v>
      </c>
    </row>
    <row r="953" spans="1:13" x14ac:dyDescent="0.3">
      <c r="A953">
        <v>525269</v>
      </c>
      <c r="B953" s="211" t="s">
        <v>2262</v>
      </c>
      <c r="C953" s="215">
        <v>1</v>
      </c>
      <c r="D953" s="215">
        <v>1</v>
      </c>
      <c r="E953" s="215">
        <v>1</v>
      </c>
      <c r="F953" s="215">
        <v>1</v>
      </c>
      <c r="G953" s="215">
        <v>1</v>
      </c>
      <c r="H953" s="215">
        <v>1</v>
      </c>
      <c r="I953" s="215">
        <v>1</v>
      </c>
      <c r="J953" s="215">
        <v>1</v>
      </c>
      <c r="K953" s="215">
        <v>1</v>
      </c>
      <c r="L953" s="215">
        <v>1</v>
      </c>
      <c r="M953" s="215">
        <v>1</v>
      </c>
    </row>
    <row r="954" spans="1:13" x14ac:dyDescent="0.3">
      <c r="A954">
        <v>525277</v>
      </c>
      <c r="B954" s="211" t="s">
        <v>2262</v>
      </c>
      <c r="C954" s="215">
        <v>1</v>
      </c>
      <c r="D954" s="215">
        <v>1</v>
      </c>
      <c r="E954" s="215">
        <v>1</v>
      </c>
      <c r="F954" s="215">
        <v>1</v>
      </c>
      <c r="G954" s="215">
        <v>1</v>
      </c>
      <c r="H954" s="215">
        <v>1</v>
      </c>
      <c r="I954" s="215">
        <v>1</v>
      </c>
      <c r="J954" s="215">
        <v>1</v>
      </c>
      <c r="K954" s="215">
        <v>1</v>
      </c>
      <c r="L954" s="215">
        <v>1</v>
      </c>
      <c r="M954" s="215">
        <v>1</v>
      </c>
    </row>
    <row r="955" spans="1:13" x14ac:dyDescent="0.3">
      <c r="A955">
        <v>525278</v>
      </c>
      <c r="B955" s="211" t="s">
        <v>2262</v>
      </c>
      <c r="C955" s="215">
        <v>1</v>
      </c>
      <c r="D955" s="215">
        <v>1</v>
      </c>
      <c r="E955" s="215">
        <v>1</v>
      </c>
      <c r="F955" s="215">
        <v>1</v>
      </c>
      <c r="G955" s="215">
        <v>1</v>
      </c>
      <c r="H955" s="215">
        <v>1</v>
      </c>
      <c r="I955" s="215">
        <v>1</v>
      </c>
      <c r="J955" s="215">
        <v>1</v>
      </c>
      <c r="K955" s="215">
        <v>1</v>
      </c>
      <c r="L955" s="215">
        <v>1</v>
      </c>
      <c r="M955" s="215">
        <v>1</v>
      </c>
    </row>
    <row r="956" spans="1:13" x14ac:dyDescent="0.3">
      <c r="A956">
        <v>525280</v>
      </c>
      <c r="B956" s="211" t="s">
        <v>2262</v>
      </c>
      <c r="C956" s="215">
        <v>1</v>
      </c>
      <c r="D956" s="215">
        <v>1</v>
      </c>
      <c r="E956" s="215">
        <v>1</v>
      </c>
      <c r="F956" s="215">
        <v>1</v>
      </c>
      <c r="G956" s="215">
        <v>1</v>
      </c>
      <c r="H956" s="215">
        <v>1</v>
      </c>
      <c r="I956" s="215">
        <v>1</v>
      </c>
      <c r="J956" s="215">
        <v>1</v>
      </c>
      <c r="K956" s="215">
        <v>1</v>
      </c>
      <c r="L956" s="215">
        <v>1</v>
      </c>
      <c r="M956" s="215">
        <v>1</v>
      </c>
    </row>
    <row r="957" spans="1:13" x14ac:dyDescent="0.3">
      <c r="A957">
        <v>525283</v>
      </c>
      <c r="B957" s="211" t="s">
        <v>2262</v>
      </c>
      <c r="C957" s="215">
        <v>1</v>
      </c>
      <c r="D957" s="215">
        <v>1</v>
      </c>
      <c r="E957" s="215">
        <v>1</v>
      </c>
      <c r="F957" s="215">
        <v>1</v>
      </c>
      <c r="G957" s="215">
        <v>1</v>
      </c>
      <c r="H957" s="215">
        <v>1</v>
      </c>
      <c r="I957" s="215">
        <v>1</v>
      </c>
      <c r="J957" s="215">
        <v>1</v>
      </c>
      <c r="K957" s="215">
        <v>1</v>
      </c>
      <c r="L957" s="215">
        <v>1</v>
      </c>
      <c r="M957" s="215">
        <v>1</v>
      </c>
    </row>
    <row r="958" spans="1:13" x14ac:dyDescent="0.3">
      <c r="A958">
        <v>525285</v>
      </c>
      <c r="B958" s="211" t="s">
        <v>2262</v>
      </c>
      <c r="C958" s="215">
        <v>1</v>
      </c>
      <c r="D958" s="215">
        <v>1</v>
      </c>
      <c r="E958" s="215">
        <v>1</v>
      </c>
      <c r="F958" s="215">
        <v>1</v>
      </c>
      <c r="G958" s="215">
        <v>1</v>
      </c>
      <c r="H958" s="215">
        <v>1</v>
      </c>
      <c r="I958" s="215">
        <v>1</v>
      </c>
      <c r="J958" s="215">
        <v>1</v>
      </c>
      <c r="K958" s="215">
        <v>1</v>
      </c>
      <c r="L958" s="215">
        <v>1</v>
      </c>
      <c r="M958" s="215">
        <v>1</v>
      </c>
    </row>
    <row r="959" spans="1:13" x14ac:dyDescent="0.3">
      <c r="A959">
        <v>525289</v>
      </c>
      <c r="B959" s="211" t="s">
        <v>2262</v>
      </c>
      <c r="C959" s="215">
        <v>1</v>
      </c>
      <c r="D959" s="215">
        <v>1</v>
      </c>
      <c r="E959" s="215">
        <v>1</v>
      </c>
      <c r="F959" s="215">
        <v>1</v>
      </c>
      <c r="G959" s="215">
        <v>1</v>
      </c>
      <c r="H959" s="215">
        <v>1</v>
      </c>
      <c r="I959" s="215">
        <v>1</v>
      </c>
      <c r="J959" s="215">
        <v>1</v>
      </c>
      <c r="K959" s="215">
        <v>1</v>
      </c>
      <c r="L959" s="215">
        <v>1</v>
      </c>
      <c r="M959" s="215">
        <v>1</v>
      </c>
    </row>
    <row r="960" spans="1:13" x14ac:dyDescent="0.3">
      <c r="A960">
        <v>525292</v>
      </c>
      <c r="B960" s="211" t="s">
        <v>2262</v>
      </c>
      <c r="C960" s="215">
        <v>1</v>
      </c>
      <c r="D960" s="215">
        <v>1</v>
      </c>
      <c r="E960" s="215">
        <v>1</v>
      </c>
      <c r="F960" s="215">
        <v>1</v>
      </c>
      <c r="G960" s="215">
        <v>1</v>
      </c>
      <c r="H960" s="215">
        <v>1</v>
      </c>
      <c r="I960" s="215">
        <v>1</v>
      </c>
      <c r="J960" s="215">
        <v>1</v>
      </c>
      <c r="K960" s="215">
        <v>1</v>
      </c>
      <c r="L960" s="215">
        <v>1</v>
      </c>
      <c r="M960" s="215">
        <v>1</v>
      </c>
    </row>
    <row r="961" spans="1:13" x14ac:dyDescent="0.3">
      <c r="A961">
        <v>525293</v>
      </c>
      <c r="B961" s="211" t="s">
        <v>2262</v>
      </c>
      <c r="C961" s="215">
        <v>1</v>
      </c>
      <c r="D961" s="215">
        <v>1</v>
      </c>
      <c r="E961" s="215">
        <v>1</v>
      </c>
      <c r="F961" s="215">
        <v>1</v>
      </c>
      <c r="G961" s="215">
        <v>1</v>
      </c>
      <c r="H961" s="215">
        <v>1</v>
      </c>
      <c r="I961" s="215">
        <v>1</v>
      </c>
      <c r="J961" s="215">
        <v>1</v>
      </c>
      <c r="K961" s="215">
        <v>1</v>
      </c>
      <c r="L961" s="215">
        <v>1</v>
      </c>
      <c r="M961" s="215">
        <v>1</v>
      </c>
    </row>
    <row r="962" spans="1:13" x14ac:dyDescent="0.3">
      <c r="A962">
        <v>525295</v>
      </c>
      <c r="B962" s="211" t="s">
        <v>2262</v>
      </c>
      <c r="C962" s="215">
        <v>1</v>
      </c>
      <c r="D962" s="215">
        <v>1</v>
      </c>
      <c r="E962" s="215">
        <v>1</v>
      </c>
      <c r="F962" s="215">
        <v>1</v>
      </c>
      <c r="G962" s="215">
        <v>1</v>
      </c>
      <c r="H962" s="215">
        <v>1</v>
      </c>
      <c r="I962" s="215">
        <v>1</v>
      </c>
      <c r="J962" s="215">
        <v>1</v>
      </c>
      <c r="K962" s="215">
        <v>1</v>
      </c>
      <c r="L962" s="215">
        <v>1</v>
      </c>
      <c r="M962" s="215">
        <v>1</v>
      </c>
    </row>
    <row r="963" spans="1:13" x14ac:dyDescent="0.3">
      <c r="A963">
        <v>525296</v>
      </c>
      <c r="B963" s="211" t="s">
        <v>2262</v>
      </c>
      <c r="C963" s="215">
        <v>1</v>
      </c>
      <c r="D963" s="215">
        <v>1</v>
      </c>
      <c r="E963" s="215">
        <v>1</v>
      </c>
      <c r="F963" s="215">
        <v>1</v>
      </c>
      <c r="G963" s="215">
        <v>1</v>
      </c>
      <c r="H963" s="215">
        <v>1</v>
      </c>
      <c r="I963" s="215">
        <v>1</v>
      </c>
      <c r="J963" s="215">
        <v>1</v>
      </c>
      <c r="K963" s="215">
        <v>1</v>
      </c>
      <c r="L963" s="215">
        <v>1</v>
      </c>
      <c r="M963" s="215">
        <v>1</v>
      </c>
    </row>
    <row r="964" spans="1:13" x14ac:dyDescent="0.3">
      <c r="A964">
        <v>525302</v>
      </c>
      <c r="B964" s="211" t="s">
        <v>2262</v>
      </c>
      <c r="C964" s="215">
        <v>1</v>
      </c>
      <c r="D964" s="215">
        <v>1</v>
      </c>
      <c r="E964" s="215">
        <v>1</v>
      </c>
      <c r="F964" s="215">
        <v>1</v>
      </c>
      <c r="G964" s="215">
        <v>1</v>
      </c>
      <c r="H964" s="215">
        <v>1</v>
      </c>
      <c r="I964" s="215">
        <v>1</v>
      </c>
      <c r="J964" s="215">
        <v>1</v>
      </c>
      <c r="K964" s="215">
        <v>1</v>
      </c>
      <c r="L964" s="215">
        <v>1</v>
      </c>
      <c r="M964" s="215">
        <v>1</v>
      </c>
    </row>
    <row r="965" spans="1:13" x14ac:dyDescent="0.3">
      <c r="A965">
        <v>525317</v>
      </c>
      <c r="B965" s="211" t="s">
        <v>2262</v>
      </c>
      <c r="C965" s="215">
        <v>1</v>
      </c>
      <c r="D965" s="215">
        <v>1</v>
      </c>
      <c r="E965" s="215">
        <v>1</v>
      </c>
      <c r="F965" s="215">
        <v>1</v>
      </c>
      <c r="G965" s="215">
        <v>1</v>
      </c>
      <c r="H965" s="215">
        <v>1</v>
      </c>
      <c r="I965" s="215">
        <v>1</v>
      </c>
      <c r="J965" s="215">
        <v>1</v>
      </c>
      <c r="K965" s="215">
        <v>1</v>
      </c>
      <c r="L965" s="215">
        <v>1</v>
      </c>
      <c r="M965" s="215">
        <v>1</v>
      </c>
    </row>
    <row r="966" spans="1:13" x14ac:dyDescent="0.3">
      <c r="A966">
        <v>525325</v>
      </c>
      <c r="B966" s="211" t="s">
        <v>2262</v>
      </c>
      <c r="C966" s="215">
        <v>1</v>
      </c>
      <c r="D966" s="215">
        <v>1</v>
      </c>
      <c r="E966" s="215">
        <v>1</v>
      </c>
      <c r="F966" s="215">
        <v>1</v>
      </c>
      <c r="G966" s="215">
        <v>1</v>
      </c>
      <c r="H966" s="215">
        <v>1</v>
      </c>
      <c r="I966" s="215">
        <v>1</v>
      </c>
      <c r="J966" s="215">
        <v>1</v>
      </c>
      <c r="K966" s="215">
        <v>1</v>
      </c>
      <c r="L966" s="215">
        <v>1</v>
      </c>
      <c r="M966" s="215">
        <v>1</v>
      </c>
    </row>
    <row r="967" spans="1:13" x14ac:dyDescent="0.3">
      <c r="A967">
        <v>525326</v>
      </c>
      <c r="B967" s="211" t="s">
        <v>2262</v>
      </c>
      <c r="C967" s="215">
        <v>1</v>
      </c>
      <c r="D967" s="215">
        <v>1</v>
      </c>
      <c r="E967" s="215">
        <v>1</v>
      </c>
      <c r="F967" s="215">
        <v>1</v>
      </c>
      <c r="G967" s="215">
        <v>1</v>
      </c>
      <c r="H967" s="215">
        <v>1</v>
      </c>
      <c r="I967" s="215">
        <v>1</v>
      </c>
      <c r="J967" s="215">
        <v>1</v>
      </c>
      <c r="K967" s="215">
        <v>1</v>
      </c>
      <c r="L967" s="215">
        <v>1</v>
      </c>
      <c r="M967" s="215">
        <v>1</v>
      </c>
    </row>
    <row r="968" spans="1:13" x14ac:dyDescent="0.3">
      <c r="A968">
        <v>525335</v>
      </c>
      <c r="B968" s="211" t="s">
        <v>2262</v>
      </c>
      <c r="C968" s="215">
        <v>1</v>
      </c>
      <c r="D968" s="215">
        <v>1</v>
      </c>
      <c r="E968" s="215">
        <v>1</v>
      </c>
      <c r="F968" s="215">
        <v>1</v>
      </c>
      <c r="G968" s="215">
        <v>1</v>
      </c>
      <c r="H968" s="215">
        <v>1</v>
      </c>
      <c r="I968" s="215">
        <v>1</v>
      </c>
      <c r="J968" s="215">
        <v>1</v>
      </c>
      <c r="K968" s="215">
        <v>1</v>
      </c>
      <c r="L968" s="215">
        <v>1</v>
      </c>
      <c r="M968" s="215">
        <v>1</v>
      </c>
    </row>
    <row r="969" spans="1:13" x14ac:dyDescent="0.3">
      <c r="A969">
        <v>525352</v>
      </c>
      <c r="B969" s="211" t="s">
        <v>2262</v>
      </c>
      <c r="C969" s="215">
        <v>1</v>
      </c>
      <c r="D969" s="215">
        <v>1</v>
      </c>
      <c r="E969" s="215">
        <v>1</v>
      </c>
      <c r="F969" s="215">
        <v>1</v>
      </c>
      <c r="G969" s="215">
        <v>1</v>
      </c>
      <c r="H969" s="215">
        <v>1</v>
      </c>
      <c r="I969" s="215">
        <v>1</v>
      </c>
      <c r="J969" s="215">
        <v>1</v>
      </c>
      <c r="K969" s="215">
        <v>1</v>
      </c>
      <c r="L969" s="215">
        <v>1</v>
      </c>
      <c r="M969" s="215">
        <v>1</v>
      </c>
    </row>
    <row r="970" spans="1:13" x14ac:dyDescent="0.3">
      <c r="A970">
        <v>525366</v>
      </c>
      <c r="B970" s="211" t="s">
        <v>2262</v>
      </c>
      <c r="C970" s="215">
        <v>1</v>
      </c>
      <c r="D970" s="215">
        <v>1</v>
      </c>
      <c r="E970" s="215">
        <v>1</v>
      </c>
      <c r="F970" s="215">
        <v>1</v>
      </c>
      <c r="G970" s="215">
        <v>1</v>
      </c>
      <c r="H970" s="215">
        <v>1</v>
      </c>
      <c r="I970" s="215">
        <v>1</v>
      </c>
      <c r="J970" s="215">
        <v>1</v>
      </c>
      <c r="K970" s="215">
        <v>1</v>
      </c>
      <c r="L970" s="215">
        <v>1</v>
      </c>
      <c r="M970" s="215">
        <v>1</v>
      </c>
    </row>
    <row r="971" spans="1:13" x14ac:dyDescent="0.3">
      <c r="A971">
        <v>525387</v>
      </c>
      <c r="B971" s="211" t="s">
        <v>2262</v>
      </c>
      <c r="C971" s="215">
        <v>1</v>
      </c>
      <c r="D971" s="215">
        <v>1</v>
      </c>
      <c r="E971" s="215">
        <v>1</v>
      </c>
      <c r="F971" s="215">
        <v>1</v>
      </c>
      <c r="G971" s="215">
        <v>1</v>
      </c>
      <c r="H971" s="215">
        <v>1</v>
      </c>
      <c r="I971" s="215">
        <v>1</v>
      </c>
      <c r="J971" s="215">
        <v>1</v>
      </c>
      <c r="K971" s="215">
        <v>1</v>
      </c>
      <c r="L971" s="215">
        <v>1</v>
      </c>
      <c r="M971" s="215">
        <v>1</v>
      </c>
    </row>
    <row r="972" spans="1:13" x14ac:dyDescent="0.3">
      <c r="A972">
        <v>525388</v>
      </c>
      <c r="B972" s="211" t="s">
        <v>2262</v>
      </c>
      <c r="C972" s="215">
        <v>1</v>
      </c>
      <c r="D972" s="215">
        <v>1</v>
      </c>
      <c r="E972" s="215">
        <v>1</v>
      </c>
      <c r="F972" s="215">
        <v>1</v>
      </c>
      <c r="G972" s="215">
        <v>1</v>
      </c>
      <c r="H972" s="215">
        <v>1</v>
      </c>
      <c r="I972" s="215">
        <v>1</v>
      </c>
      <c r="J972" s="215">
        <v>1</v>
      </c>
      <c r="K972" s="215">
        <v>1</v>
      </c>
      <c r="L972" s="215">
        <v>1</v>
      </c>
      <c r="M972" s="215">
        <v>1</v>
      </c>
    </row>
    <row r="973" spans="1:13" x14ac:dyDescent="0.3">
      <c r="A973">
        <v>525399</v>
      </c>
      <c r="B973" s="211" t="s">
        <v>2262</v>
      </c>
      <c r="C973" s="215">
        <v>1</v>
      </c>
      <c r="D973" s="215">
        <v>1</v>
      </c>
      <c r="E973" s="215">
        <v>1</v>
      </c>
      <c r="F973" s="215">
        <v>1</v>
      </c>
      <c r="G973" s="215">
        <v>1</v>
      </c>
      <c r="H973" s="215">
        <v>1</v>
      </c>
      <c r="I973" s="215">
        <v>1</v>
      </c>
      <c r="J973" s="215">
        <v>1</v>
      </c>
      <c r="K973" s="215">
        <v>1</v>
      </c>
      <c r="L973" s="215">
        <v>1</v>
      </c>
      <c r="M973" s="215">
        <v>1</v>
      </c>
    </row>
    <row r="974" spans="1:13" x14ac:dyDescent="0.3">
      <c r="A974">
        <v>525400</v>
      </c>
      <c r="B974" s="211" t="s">
        <v>2262</v>
      </c>
      <c r="C974" s="215">
        <v>1</v>
      </c>
      <c r="D974" s="215">
        <v>1</v>
      </c>
      <c r="E974" s="215">
        <v>1</v>
      </c>
      <c r="F974" s="215">
        <v>1</v>
      </c>
      <c r="G974" s="215">
        <v>1</v>
      </c>
      <c r="H974" s="215">
        <v>1</v>
      </c>
      <c r="I974" s="215">
        <v>1</v>
      </c>
      <c r="J974" s="215">
        <v>1</v>
      </c>
      <c r="K974" s="215">
        <v>1</v>
      </c>
      <c r="L974" s="215">
        <v>1</v>
      </c>
      <c r="M974" s="215">
        <v>1</v>
      </c>
    </row>
    <row r="975" spans="1:13" x14ac:dyDescent="0.3">
      <c r="A975">
        <v>525419</v>
      </c>
      <c r="B975" s="211" t="s">
        <v>2262</v>
      </c>
      <c r="C975" s="215">
        <v>1</v>
      </c>
      <c r="D975" s="215">
        <v>1</v>
      </c>
      <c r="E975" s="215">
        <v>1</v>
      </c>
      <c r="F975" s="215">
        <v>1</v>
      </c>
      <c r="G975" s="215">
        <v>1</v>
      </c>
      <c r="H975" s="215">
        <v>1</v>
      </c>
      <c r="I975" s="215">
        <v>1</v>
      </c>
      <c r="J975" s="215">
        <v>1</v>
      </c>
      <c r="K975" s="215">
        <v>1</v>
      </c>
      <c r="L975" s="215">
        <v>1</v>
      </c>
      <c r="M975" s="215">
        <v>1</v>
      </c>
    </row>
    <row r="976" spans="1:13" x14ac:dyDescent="0.3">
      <c r="A976">
        <v>525436</v>
      </c>
      <c r="B976" s="211" t="s">
        <v>2262</v>
      </c>
      <c r="C976" s="215">
        <v>1</v>
      </c>
      <c r="D976" s="215">
        <v>1</v>
      </c>
      <c r="E976" s="215">
        <v>1</v>
      </c>
      <c r="F976" s="215">
        <v>1</v>
      </c>
      <c r="G976" s="215">
        <v>1</v>
      </c>
      <c r="H976" s="215">
        <v>1</v>
      </c>
      <c r="I976" s="215">
        <v>1</v>
      </c>
      <c r="J976" s="215">
        <v>1</v>
      </c>
      <c r="K976" s="215">
        <v>1</v>
      </c>
      <c r="L976" s="215">
        <v>1</v>
      </c>
      <c r="M976" s="215">
        <v>1</v>
      </c>
    </row>
    <row r="977" spans="1:13" x14ac:dyDescent="0.3">
      <c r="A977">
        <v>525437</v>
      </c>
      <c r="B977" s="211" t="s">
        <v>2262</v>
      </c>
      <c r="C977" s="215">
        <v>1</v>
      </c>
      <c r="D977" s="215">
        <v>1</v>
      </c>
      <c r="E977" s="215">
        <v>1</v>
      </c>
      <c r="F977" s="215">
        <v>1</v>
      </c>
      <c r="G977" s="215">
        <v>1</v>
      </c>
      <c r="H977" s="215">
        <v>1</v>
      </c>
      <c r="I977" s="215">
        <v>1</v>
      </c>
      <c r="J977" s="215">
        <v>1</v>
      </c>
      <c r="K977" s="215">
        <v>1</v>
      </c>
      <c r="L977" s="215">
        <v>1</v>
      </c>
      <c r="M977" s="215">
        <v>1</v>
      </c>
    </row>
    <row r="978" spans="1:13" x14ac:dyDescent="0.3">
      <c r="A978">
        <v>525440</v>
      </c>
      <c r="B978" s="211" t="s">
        <v>2262</v>
      </c>
      <c r="C978" s="215">
        <v>1</v>
      </c>
      <c r="D978" s="215">
        <v>1</v>
      </c>
      <c r="E978" s="215">
        <v>1</v>
      </c>
      <c r="F978" s="215">
        <v>1</v>
      </c>
      <c r="G978" s="215">
        <v>1</v>
      </c>
      <c r="H978" s="215">
        <v>1</v>
      </c>
      <c r="I978" s="215">
        <v>1</v>
      </c>
      <c r="J978" s="215">
        <v>1</v>
      </c>
      <c r="K978" s="215">
        <v>1</v>
      </c>
      <c r="L978" s="215">
        <v>1</v>
      </c>
      <c r="M978" s="215">
        <v>1</v>
      </c>
    </row>
    <row r="979" spans="1:13" x14ac:dyDescent="0.3">
      <c r="A979">
        <v>525441</v>
      </c>
      <c r="B979" s="211" t="s">
        <v>2262</v>
      </c>
      <c r="C979" s="215">
        <v>1</v>
      </c>
      <c r="D979" s="215">
        <v>1</v>
      </c>
      <c r="E979" s="215">
        <v>1</v>
      </c>
      <c r="F979" s="215">
        <v>1</v>
      </c>
      <c r="G979" s="215">
        <v>1</v>
      </c>
      <c r="H979" s="215">
        <v>1</v>
      </c>
      <c r="I979" s="215">
        <v>1</v>
      </c>
      <c r="J979" s="215">
        <v>1</v>
      </c>
      <c r="K979" s="215">
        <v>1</v>
      </c>
      <c r="L979" s="215">
        <v>1</v>
      </c>
      <c r="M979" s="215">
        <v>1</v>
      </c>
    </row>
    <row r="980" spans="1:13" x14ac:dyDescent="0.3">
      <c r="A980">
        <v>525447</v>
      </c>
      <c r="B980" s="211" t="s">
        <v>2262</v>
      </c>
      <c r="C980" s="215">
        <v>1</v>
      </c>
      <c r="D980" s="215">
        <v>1</v>
      </c>
      <c r="E980" s="215">
        <v>1</v>
      </c>
      <c r="F980" s="215">
        <v>1</v>
      </c>
      <c r="G980" s="215">
        <v>1</v>
      </c>
      <c r="H980" s="215">
        <v>1</v>
      </c>
      <c r="I980" s="215">
        <v>1</v>
      </c>
      <c r="J980" s="215">
        <v>1</v>
      </c>
      <c r="K980" s="215">
        <v>1</v>
      </c>
      <c r="L980" s="215">
        <v>1</v>
      </c>
      <c r="M980" s="215">
        <v>1</v>
      </c>
    </row>
    <row r="981" spans="1:13" x14ac:dyDescent="0.3">
      <c r="A981">
        <v>525453</v>
      </c>
      <c r="B981" s="211" t="s">
        <v>2262</v>
      </c>
      <c r="C981" s="215">
        <v>1</v>
      </c>
      <c r="D981" s="215">
        <v>1</v>
      </c>
      <c r="E981" s="215">
        <v>1</v>
      </c>
      <c r="F981" s="215">
        <v>1</v>
      </c>
      <c r="G981" s="215">
        <v>1</v>
      </c>
      <c r="H981" s="215">
        <v>1</v>
      </c>
      <c r="I981" s="215">
        <v>1</v>
      </c>
      <c r="J981" s="215">
        <v>1</v>
      </c>
      <c r="K981" s="215">
        <v>1</v>
      </c>
      <c r="L981" s="215">
        <v>1</v>
      </c>
      <c r="M981" s="215">
        <v>1</v>
      </c>
    </row>
    <row r="982" spans="1:13" x14ac:dyDescent="0.3">
      <c r="A982">
        <v>525454</v>
      </c>
      <c r="B982" s="211" t="s">
        <v>2262</v>
      </c>
      <c r="C982" s="215">
        <v>1</v>
      </c>
      <c r="D982" s="215">
        <v>1</v>
      </c>
      <c r="E982" s="215">
        <v>1</v>
      </c>
      <c r="F982" s="215">
        <v>1</v>
      </c>
      <c r="G982" s="215">
        <v>1</v>
      </c>
      <c r="H982" s="215">
        <v>1</v>
      </c>
      <c r="I982" s="215">
        <v>1</v>
      </c>
      <c r="J982" s="215">
        <v>1</v>
      </c>
      <c r="K982" s="215">
        <v>1</v>
      </c>
      <c r="L982" s="215">
        <v>1</v>
      </c>
      <c r="M982" s="215">
        <v>1</v>
      </c>
    </row>
    <row r="983" spans="1:13" x14ac:dyDescent="0.3">
      <c r="A983">
        <v>525465</v>
      </c>
      <c r="B983" s="211" t="s">
        <v>2262</v>
      </c>
      <c r="C983" s="215">
        <v>1</v>
      </c>
      <c r="D983" s="215">
        <v>1</v>
      </c>
      <c r="E983" s="215">
        <v>1</v>
      </c>
      <c r="F983" s="215">
        <v>1</v>
      </c>
      <c r="G983" s="215">
        <v>1</v>
      </c>
      <c r="H983" s="215">
        <v>1</v>
      </c>
      <c r="I983" s="215">
        <v>1</v>
      </c>
      <c r="J983" s="215">
        <v>1</v>
      </c>
      <c r="K983" s="215">
        <v>1</v>
      </c>
      <c r="L983" s="215">
        <v>1</v>
      </c>
      <c r="M983" s="215">
        <v>1</v>
      </c>
    </row>
    <row r="984" spans="1:13" x14ac:dyDescent="0.3">
      <c r="A984">
        <v>525467</v>
      </c>
      <c r="B984" s="211" t="s">
        <v>2262</v>
      </c>
      <c r="C984" s="215">
        <v>1</v>
      </c>
      <c r="D984" s="215">
        <v>1</v>
      </c>
      <c r="E984" s="215">
        <v>1</v>
      </c>
      <c r="F984" s="215">
        <v>1</v>
      </c>
      <c r="G984" s="215">
        <v>1</v>
      </c>
      <c r="H984" s="215">
        <v>1</v>
      </c>
      <c r="I984" s="215">
        <v>1</v>
      </c>
      <c r="J984" s="215">
        <v>1</v>
      </c>
      <c r="K984" s="215">
        <v>1</v>
      </c>
      <c r="L984" s="215">
        <v>1</v>
      </c>
      <c r="M984" s="215">
        <v>1</v>
      </c>
    </row>
    <row r="985" spans="1:13" x14ac:dyDescent="0.3">
      <c r="A985">
        <v>525473</v>
      </c>
      <c r="B985" s="211" t="s">
        <v>2262</v>
      </c>
      <c r="C985" s="215">
        <v>1</v>
      </c>
      <c r="D985" s="215">
        <v>1</v>
      </c>
      <c r="E985" s="215">
        <v>1</v>
      </c>
      <c r="F985" s="215">
        <v>1</v>
      </c>
      <c r="G985" s="215">
        <v>1</v>
      </c>
      <c r="H985" s="215">
        <v>1</v>
      </c>
      <c r="I985" s="215">
        <v>1</v>
      </c>
      <c r="J985" s="215">
        <v>1</v>
      </c>
      <c r="K985" s="215">
        <v>1</v>
      </c>
      <c r="L985" s="215">
        <v>1</v>
      </c>
      <c r="M985" s="215">
        <v>1</v>
      </c>
    </row>
    <row r="986" spans="1:13" x14ac:dyDescent="0.3">
      <c r="A986">
        <v>525484</v>
      </c>
      <c r="B986" s="211" t="s">
        <v>2262</v>
      </c>
      <c r="C986" s="215">
        <v>1</v>
      </c>
      <c r="D986" s="215">
        <v>1</v>
      </c>
      <c r="E986" s="215">
        <v>1</v>
      </c>
      <c r="F986" s="215">
        <v>1</v>
      </c>
      <c r="G986" s="215">
        <v>1</v>
      </c>
      <c r="H986" s="215">
        <v>1</v>
      </c>
      <c r="I986" s="215">
        <v>1</v>
      </c>
      <c r="J986" s="215">
        <v>1</v>
      </c>
      <c r="K986" s="215">
        <v>1</v>
      </c>
      <c r="L986" s="215">
        <v>1</v>
      </c>
      <c r="M986" s="215">
        <v>1</v>
      </c>
    </row>
    <row r="987" spans="1:13" x14ac:dyDescent="0.3">
      <c r="A987">
        <v>525510</v>
      </c>
      <c r="B987" s="211" t="s">
        <v>2262</v>
      </c>
      <c r="C987" s="215">
        <v>1</v>
      </c>
      <c r="D987" s="215">
        <v>1</v>
      </c>
      <c r="E987" s="215">
        <v>1</v>
      </c>
      <c r="F987" s="215">
        <v>1</v>
      </c>
      <c r="G987" s="215">
        <v>1</v>
      </c>
      <c r="H987" s="215">
        <v>1</v>
      </c>
      <c r="I987" s="215">
        <v>1</v>
      </c>
      <c r="J987" s="215">
        <v>1</v>
      </c>
      <c r="K987" s="215">
        <v>1</v>
      </c>
      <c r="L987" s="215">
        <v>1</v>
      </c>
      <c r="M987" s="215">
        <v>1</v>
      </c>
    </row>
    <row r="988" spans="1:13" x14ac:dyDescent="0.3">
      <c r="A988">
        <v>525512</v>
      </c>
      <c r="B988" s="211" t="s">
        <v>2262</v>
      </c>
      <c r="C988" s="215">
        <v>1</v>
      </c>
      <c r="D988" s="215">
        <v>1</v>
      </c>
      <c r="E988" s="215">
        <v>1</v>
      </c>
      <c r="F988" s="215">
        <v>1</v>
      </c>
      <c r="G988" s="215">
        <v>1</v>
      </c>
      <c r="H988" s="215">
        <v>1</v>
      </c>
      <c r="I988" s="215">
        <v>1</v>
      </c>
      <c r="J988" s="215">
        <v>1</v>
      </c>
      <c r="K988" s="215">
        <v>1</v>
      </c>
      <c r="L988" s="215">
        <v>1</v>
      </c>
      <c r="M988" s="215">
        <v>1</v>
      </c>
    </row>
    <row r="989" spans="1:13" x14ac:dyDescent="0.3">
      <c r="A989">
        <v>525522</v>
      </c>
      <c r="B989" s="211" t="s">
        <v>2262</v>
      </c>
      <c r="C989" s="215">
        <v>1</v>
      </c>
      <c r="D989" s="215">
        <v>1</v>
      </c>
      <c r="E989" s="215">
        <v>1</v>
      </c>
      <c r="F989" s="215">
        <v>1</v>
      </c>
      <c r="G989" s="215">
        <v>1</v>
      </c>
      <c r="H989" s="215">
        <v>1</v>
      </c>
      <c r="I989" s="215">
        <v>1</v>
      </c>
      <c r="J989" s="215">
        <v>1</v>
      </c>
      <c r="K989" s="215">
        <v>1</v>
      </c>
      <c r="L989" s="215">
        <v>1</v>
      </c>
      <c r="M989" s="215">
        <v>1</v>
      </c>
    </row>
    <row r="990" spans="1:13" x14ac:dyDescent="0.3">
      <c r="A990">
        <v>525537</v>
      </c>
      <c r="B990" s="211" t="s">
        <v>2262</v>
      </c>
      <c r="C990" s="215">
        <v>1</v>
      </c>
      <c r="D990" s="215">
        <v>1</v>
      </c>
      <c r="E990" s="215">
        <v>1</v>
      </c>
      <c r="F990" s="215">
        <v>1</v>
      </c>
      <c r="G990" s="215">
        <v>1</v>
      </c>
      <c r="H990" s="215">
        <v>1</v>
      </c>
      <c r="I990" s="215">
        <v>1</v>
      </c>
      <c r="J990" s="215">
        <v>1</v>
      </c>
      <c r="K990" s="215">
        <v>1</v>
      </c>
      <c r="L990" s="215">
        <v>1</v>
      </c>
      <c r="M990" s="215">
        <v>1</v>
      </c>
    </row>
    <row r="991" spans="1:13" x14ac:dyDescent="0.3">
      <c r="A991">
        <v>525544</v>
      </c>
      <c r="B991" s="211" t="s">
        <v>2262</v>
      </c>
      <c r="C991" s="215">
        <v>1</v>
      </c>
      <c r="D991" s="215">
        <v>1</v>
      </c>
      <c r="E991" s="215">
        <v>1</v>
      </c>
      <c r="F991" s="215">
        <v>1</v>
      </c>
      <c r="G991" s="215">
        <v>1</v>
      </c>
      <c r="H991" s="215">
        <v>1</v>
      </c>
      <c r="I991" s="215">
        <v>1</v>
      </c>
      <c r="J991" s="215">
        <v>1</v>
      </c>
      <c r="K991" s="215">
        <v>1</v>
      </c>
      <c r="L991" s="215">
        <v>1</v>
      </c>
      <c r="M991" s="215">
        <v>1</v>
      </c>
    </row>
    <row r="992" spans="1:13" x14ac:dyDescent="0.3">
      <c r="A992">
        <v>525553</v>
      </c>
      <c r="B992" s="211" t="s">
        <v>2262</v>
      </c>
      <c r="C992" s="215">
        <v>1</v>
      </c>
      <c r="D992" s="215">
        <v>1</v>
      </c>
      <c r="E992" s="215">
        <v>1</v>
      </c>
      <c r="F992" s="215">
        <v>1</v>
      </c>
      <c r="G992" s="215">
        <v>1</v>
      </c>
      <c r="H992" s="215">
        <v>1</v>
      </c>
      <c r="I992" s="215">
        <v>1</v>
      </c>
      <c r="J992" s="215">
        <v>1</v>
      </c>
      <c r="K992" s="215">
        <v>1</v>
      </c>
      <c r="L992" s="215">
        <v>1</v>
      </c>
      <c r="M992" s="215">
        <v>1</v>
      </c>
    </row>
    <row r="993" spans="1:13" x14ac:dyDescent="0.3">
      <c r="A993">
        <v>525561</v>
      </c>
      <c r="B993" s="211" t="s">
        <v>2262</v>
      </c>
      <c r="C993" s="215">
        <v>1</v>
      </c>
      <c r="D993" s="215">
        <v>1</v>
      </c>
      <c r="E993" s="215">
        <v>1</v>
      </c>
      <c r="F993" s="215">
        <v>1</v>
      </c>
      <c r="G993" s="215">
        <v>1</v>
      </c>
      <c r="H993" s="215">
        <v>1</v>
      </c>
      <c r="I993" s="215">
        <v>1</v>
      </c>
      <c r="J993" s="215">
        <v>1</v>
      </c>
      <c r="K993" s="215">
        <v>1</v>
      </c>
      <c r="L993" s="215">
        <v>1</v>
      </c>
      <c r="M993" s="215">
        <v>1</v>
      </c>
    </row>
    <row r="994" spans="1:13" x14ac:dyDescent="0.3">
      <c r="A994">
        <v>525563</v>
      </c>
      <c r="B994" s="211" t="s">
        <v>2262</v>
      </c>
      <c r="C994" s="215">
        <v>1</v>
      </c>
      <c r="D994" s="215">
        <v>1</v>
      </c>
      <c r="E994" s="215">
        <v>1</v>
      </c>
      <c r="F994" s="215">
        <v>1</v>
      </c>
      <c r="G994" s="215">
        <v>1</v>
      </c>
      <c r="H994" s="215">
        <v>1</v>
      </c>
      <c r="I994" s="215">
        <v>1</v>
      </c>
      <c r="J994" s="215">
        <v>1</v>
      </c>
      <c r="K994" s="215">
        <v>1</v>
      </c>
      <c r="L994" s="215">
        <v>1</v>
      </c>
      <c r="M994" s="215">
        <v>1</v>
      </c>
    </row>
    <row r="995" spans="1:13" x14ac:dyDescent="0.3">
      <c r="A995">
        <v>525581</v>
      </c>
      <c r="B995" s="211" t="s">
        <v>2262</v>
      </c>
      <c r="C995" s="215">
        <v>1</v>
      </c>
      <c r="D995" s="215">
        <v>1</v>
      </c>
      <c r="E995" s="215">
        <v>1</v>
      </c>
      <c r="F995" s="215">
        <v>1</v>
      </c>
      <c r="G995" s="215">
        <v>1</v>
      </c>
      <c r="H995" s="215">
        <v>1</v>
      </c>
      <c r="I995" s="215">
        <v>1</v>
      </c>
      <c r="J995" s="215">
        <v>1</v>
      </c>
      <c r="K995" s="215">
        <v>1</v>
      </c>
      <c r="L995" s="215">
        <v>1</v>
      </c>
      <c r="M995" s="215">
        <v>1</v>
      </c>
    </row>
    <row r="996" spans="1:13" x14ac:dyDescent="0.3">
      <c r="A996">
        <v>525593</v>
      </c>
      <c r="B996" s="211" t="s">
        <v>2262</v>
      </c>
      <c r="C996" s="215">
        <v>1</v>
      </c>
      <c r="D996" s="215">
        <v>1</v>
      </c>
      <c r="E996" s="215">
        <v>1</v>
      </c>
      <c r="F996" s="215">
        <v>1</v>
      </c>
      <c r="G996" s="215">
        <v>1</v>
      </c>
      <c r="H996" s="215">
        <v>1</v>
      </c>
      <c r="I996" s="215">
        <v>1</v>
      </c>
      <c r="J996" s="215">
        <v>1</v>
      </c>
      <c r="K996" s="215">
        <v>1</v>
      </c>
      <c r="L996" s="215">
        <v>1</v>
      </c>
      <c r="M996" s="215">
        <v>1</v>
      </c>
    </row>
    <row r="997" spans="1:13" x14ac:dyDescent="0.3">
      <c r="A997">
        <v>525595</v>
      </c>
      <c r="B997" s="211" t="s">
        <v>2262</v>
      </c>
      <c r="C997" s="215">
        <v>1</v>
      </c>
      <c r="D997" s="215">
        <v>1</v>
      </c>
      <c r="E997" s="215">
        <v>1</v>
      </c>
      <c r="F997" s="215">
        <v>1</v>
      </c>
      <c r="G997" s="215">
        <v>1</v>
      </c>
      <c r="H997" s="215">
        <v>1</v>
      </c>
      <c r="I997" s="215">
        <v>1</v>
      </c>
      <c r="J997" s="215">
        <v>1</v>
      </c>
      <c r="K997" s="215">
        <v>1</v>
      </c>
      <c r="L997" s="215">
        <v>1</v>
      </c>
      <c r="M997" s="215">
        <v>1</v>
      </c>
    </row>
    <row r="998" spans="1:13" x14ac:dyDescent="0.3">
      <c r="A998">
        <v>525596</v>
      </c>
      <c r="B998" s="211" t="s">
        <v>2262</v>
      </c>
      <c r="C998" s="215">
        <v>1</v>
      </c>
      <c r="D998" s="215">
        <v>1</v>
      </c>
      <c r="E998" s="215">
        <v>1</v>
      </c>
      <c r="F998" s="215">
        <v>1</v>
      </c>
      <c r="G998" s="215">
        <v>1</v>
      </c>
      <c r="H998" s="215">
        <v>1</v>
      </c>
      <c r="I998" s="215">
        <v>1</v>
      </c>
      <c r="J998" s="215">
        <v>1</v>
      </c>
      <c r="K998" s="215">
        <v>1</v>
      </c>
      <c r="L998" s="215">
        <v>1</v>
      </c>
      <c r="M998" s="215">
        <v>1</v>
      </c>
    </row>
    <row r="999" spans="1:13" x14ac:dyDescent="0.3">
      <c r="A999">
        <v>525621</v>
      </c>
      <c r="B999" s="211" t="s">
        <v>2262</v>
      </c>
      <c r="C999" s="215">
        <v>1</v>
      </c>
      <c r="D999" s="215">
        <v>1</v>
      </c>
      <c r="E999" s="215">
        <v>1</v>
      </c>
      <c r="F999" s="215">
        <v>1</v>
      </c>
      <c r="G999" s="215">
        <v>1</v>
      </c>
      <c r="H999" s="215">
        <v>1</v>
      </c>
      <c r="I999" s="215">
        <v>1</v>
      </c>
      <c r="J999" s="215">
        <v>1</v>
      </c>
      <c r="K999" s="215">
        <v>1</v>
      </c>
      <c r="L999" s="215">
        <v>1</v>
      </c>
      <c r="M999" s="215">
        <v>1</v>
      </c>
    </row>
    <row r="1000" spans="1:13" x14ac:dyDescent="0.3">
      <c r="A1000">
        <v>525649</v>
      </c>
      <c r="B1000" s="211" t="s">
        <v>2262</v>
      </c>
      <c r="C1000" s="215">
        <v>1</v>
      </c>
      <c r="D1000" s="215">
        <v>1</v>
      </c>
      <c r="E1000" s="215">
        <v>1</v>
      </c>
      <c r="F1000" s="215">
        <v>1</v>
      </c>
      <c r="G1000" s="215">
        <v>1</v>
      </c>
      <c r="H1000" s="215">
        <v>1</v>
      </c>
      <c r="I1000" s="215">
        <v>1</v>
      </c>
      <c r="J1000" s="215">
        <v>1</v>
      </c>
      <c r="K1000" s="215">
        <v>1</v>
      </c>
      <c r="L1000" s="215">
        <v>1</v>
      </c>
      <c r="M1000" s="215">
        <v>1</v>
      </c>
    </row>
    <row r="1001" spans="1:13" x14ac:dyDescent="0.3">
      <c r="A1001">
        <v>525650</v>
      </c>
      <c r="B1001" s="211" t="s">
        <v>2262</v>
      </c>
      <c r="C1001" s="215">
        <v>1</v>
      </c>
      <c r="D1001" s="215">
        <v>1</v>
      </c>
      <c r="E1001" s="215">
        <v>1</v>
      </c>
      <c r="F1001" s="215">
        <v>1</v>
      </c>
      <c r="G1001" s="215">
        <v>1</v>
      </c>
      <c r="H1001" s="215">
        <v>1</v>
      </c>
      <c r="I1001" s="215">
        <v>1</v>
      </c>
      <c r="J1001" s="215">
        <v>1</v>
      </c>
      <c r="K1001" s="215">
        <v>1</v>
      </c>
      <c r="L1001" s="215">
        <v>1</v>
      </c>
      <c r="M1001" s="215">
        <v>1</v>
      </c>
    </row>
    <row r="1002" spans="1:13" x14ac:dyDescent="0.3">
      <c r="A1002">
        <v>525654</v>
      </c>
      <c r="B1002" s="211" t="s">
        <v>2262</v>
      </c>
      <c r="C1002" s="215">
        <v>1</v>
      </c>
      <c r="D1002" s="215">
        <v>1</v>
      </c>
      <c r="E1002" s="215">
        <v>1</v>
      </c>
      <c r="F1002" s="215">
        <v>1</v>
      </c>
      <c r="G1002" s="215">
        <v>1</v>
      </c>
      <c r="H1002" s="215">
        <v>1</v>
      </c>
      <c r="I1002" s="215">
        <v>1</v>
      </c>
      <c r="J1002" s="215">
        <v>1</v>
      </c>
      <c r="K1002" s="215">
        <v>1</v>
      </c>
      <c r="L1002" s="215">
        <v>1</v>
      </c>
      <c r="M1002" s="215">
        <v>1</v>
      </c>
    </row>
    <row r="1003" spans="1:13" x14ac:dyDescent="0.3">
      <c r="A1003">
        <v>525659</v>
      </c>
      <c r="B1003" s="211" t="s">
        <v>2262</v>
      </c>
      <c r="C1003" s="215">
        <v>1</v>
      </c>
      <c r="D1003" s="215">
        <v>1</v>
      </c>
      <c r="E1003" s="215">
        <v>1</v>
      </c>
      <c r="F1003" s="215">
        <v>1</v>
      </c>
      <c r="G1003" s="215">
        <v>1</v>
      </c>
      <c r="H1003" s="215">
        <v>1</v>
      </c>
      <c r="I1003" s="215">
        <v>1</v>
      </c>
      <c r="J1003" s="215">
        <v>1</v>
      </c>
      <c r="K1003" s="215">
        <v>1</v>
      </c>
      <c r="L1003" s="215">
        <v>1</v>
      </c>
      <c r="M1003" s="215">
        <v>1</v>
      </c>
    </row>
    <row r="1004" spans="1:13" x14ac:dyDescent="0.3">
      <c r="A1004">
        <v>525662</v>
      </c>
      <c r="B1004" s="211" t="s">
        <v>2262</v>
      </c>
      <c r="C1004" s="215">
        <v>1</v>
      </c>
      <c r="D1004" s="215">
        <v>1</v>
      </c>
      <c r="E1004" s="215">
        <v>1</v>
      </c>
      <c r="F1004" s="215">
        <v>1</v>
      </c>
      <c r="G1004" s="215">
        <v>1</v>
      </c>
      <c r="H1004" s="215">
        <v>1</v>
      </c>
      <c r="I1004" s="215">
        <v>1</v>
      </c>
      <c r="J1004" s="215">
        <v>1</v>
      </c>
      <c r="K1004" s="215">
        <v>1</v>
      </c>
      <c r="L1004" s="215">
        <v>1</v>
      </c>
      <c r="M1004" s="215">
        <v>1</v>
      </c>
    </row>
    <row r="1005" spans="1:13" x14ac:dyDescent="0.3">
      <c r="A1005">
        <v>525664</v>
      </c>
      <c r="B1005" s="211" t="s">
        <v>2262</v>
      </c>
      <c r="C1005" s="215">
        <v>1</v>
      </c>
      <c r="D1005" s="215">
        <v>1</v>
      </c>
      <c r="E1005" s="215">
        <v>1</v>
      </c>
      <c r="F1005" s="215">
        <v>1</v>
      </c>
      <c r="G1005" s="215">
        <v>1</v>
      </c>
      <c r="H1005" s="215">
        <v>1</v>
      </c>
      <c r="I1005" s="215">
        <v>1</v>
      </c>
      <c r="J1005" s="215">
        <v>1</v>
      </c>
      <c r="K1005" s="215">
        <v>1</v>
      </c>
      <c r="L1005" s="215">
        <v>1</v>
      </c>
      <c r="M1005" s="215">
        <v>1</v>
      </c>
    </row>
    <row r="1006" spans="1:13" x14ac:dyDescent="0.3">
      <c r="A1006">
        <v>525674</v>
      </c>
      <c r="B1006" s="211" t="s">
        <v>2262</v>
      </c>
      <c r="C1006" s="215">
        <v>1</v>
      </c>
      <c r="D1006" s="215">
        <v>1</v>
      </c>
      <c r="E1006" s="215">
        <v>1</v>
      </c>
      <c r="F1006" s="215">
        <v>1</v>
      </c>
      <c r="G1006" s="215">
        <v>1</v>
      </c>
      <c r="H1006" s="215">
        <v>1</v>
      </c>
      <c r="I1006" s="215">
        <v>1</v>
      </c>
      <c r="J1006" s="215">
        <v>1</v>
      </c>
      <c r="K1006" s="215">
        <v>1</v>
      </c>
      <c r="L1006" s="215">
        <v>1</v>
      </c>
      <c r="M1006" s="215">
        <v>1</v>
      </c>
    </row>
    <row r="1007" spans="1:13" x14ac:dyDescent="0.3">
      <c r="A1007">
        <v>525676</v>
      </c>
      <c r="B1007" s="211" t="s">
        <v>2262</v>
      </c>
      <c r="C1007" s="215">
        <v>1</v>
      </c>
      <c r="D1007" s="215">
        <v>1</v>
      </c>
      <c r="E1007" s="215">
        <v>1</v>
      </c>
      <c r="F1007" s="215">
        <v>1</v>
      </c>
      <c r="G1007" s="215">
        <v>1</v>
      </c>
      <c r="H1007" s="215">
        <v>1</v>
      </c>
      <c r="I1007" s="215">
        <v>1</v>
      </c>
      <c r="J1007" s="215">
        <v>1</v>
      </c>
      <c r="K1007" s="215">
        <v>1</v>
      </c>
      <c r="L1007" s="215">
        <v>1</v>
      </c>
      <c r="M1007" s="215">
        <v>1</v>
      </c>
    </row>
    <row r="1008" spans="1:13" x14ac:dyDescent="0.3">
      <c r="A1008">
        <v>525680</v>
      </c>
      <c r="B1008" s="211" t="s">
        <v>2262</v>
      </c>
      <c r="C1008" s="215">
        <v>1</v>
      </c>
      <c r="D1008" s="215">
        <v>1</v>
      </c>
      <c r="E1008" s="215">
        <v>1</v>
      </c>
      <c r="F1008" s="215">
        <v>1</v>
      </c>
      <c r="G1008" s="215">
        <v>1</v>
      </c>
      <c r="H1008" s="215">
        <v>1</v>
      </c>
      <c r="I1008" s="215">
        <v>1</v>
      </c>
      <c r="J1008" s="215">
        <v>1</v>
      </c>
      <c r="K1008" s="215">
        <v>1</v>
      </c>
      <c r="L1008" s="215">
        <v>1</v>
      </c>
      <c r="M1008" s="215">
        <v>1</v>
      </c>
    </row>
    <row r="1009" spans="1:13" x14ac:dyDescent="0.3">
      <c r="A1009">
        <v>525683</v>
      </c>
      <c r="B1009" s="211" t="s">
        <v>2262</v>
      </c>
      <c r="C1009" s="215">
        <v>1</v>
      </c>
      <c r="D1009" s="215">
        <v>1</v>
      </c>
      <c r="E1009" s="215">
        <v>1</v>
      </c>
      <c r="F1009" s="215">
        <v>1</v>
      </c>
      <c r="G1009" s="215">
        <v>1</v>
      </c>
      <c r="H1009" s="215">
        <v>1</v>
      </c>
      <c r="I1009" s="215">
        <v>1</v>
      </c>
      <c r="J1009" s="215">
        <v>1</v>
      </c>
      <c r="K1009" s="215">
        <v>1</v>
      </c>
      <c r="L1009" s="215">
        <v>1</v>
      </c>
      <c r="M1009" s="215">
        <v>1</v>
      </c>
    </row>
    <row r="1010" spans="1:13" x14ac:dyDescent="0.3">
      <c r="A1010">
        <v>525684</v>
      </c>
      <c r="B1010" s="211" t="s">
        <v>2262</v>
      </c>
      <c r="C1010" s="215">
        <v>1</v>
      </c>
      <c r="D1010" s="215">
        <v>1</v>
      </c>
      <c r="E1010" s="215">
        <v>1</v>
      </c>
      <c r="F1010" s="215">
        <v>1</v>
      </c>
      <c r="G1010" s="215">
        <v>1</v>
      </c>
      <c r="H1010" s="215">
        <v>1</v>
      </c>
      <c r="I1010" s="215">
        <v>1</v>
      </c>
      <c r="J1010" s="215">
        <v>1</v>
      </c>
      <c r="K1010" s="215">
        <v>1</v>
      </c>
      <c r="L1010" s="215">
        <v>1</v>
      </c>
      <c r="M1010" s="215">
        <v>1</v>
      </c>
    </row>
    <row r="1011" spans="1:13" x14ac:dyDescent="0.3">
      <c r="A1011">
        <v>525686</v>
      </c>
      <c r="B1011" s="211" t="s">
        <v>2262</v>
      </c>
      <c r="C1011" s="215">
        <v>1</v>
      </c>
      <c r="D1011" s="215">
        <v>1</v>
      </c>
      <c r="E1011" s="215">
        <v>1</v>
      </c>
      <c r="F1011" s="215">
        <v>1</v>
      </c>
      <c r="G1011" s="215">
        <v>1</v>
      </c>
      <c r="H1011" s="215">
        <v>1</v>
      </c>
      <c r="I1011" s="215">
        <v>1</v>
      </c>
      <c r="J1011" s="215">
        <v>1</v>
      </c>
      <c r="K1011" s="215">
        <v>1</v>
      </c>
      <c r="L1011" s="215">
        <v>1</v>
      </c>
      <c r="M1011" s="215">
        <v>1</v>
      </c>
    </row>
    <row r="1012" spans="1:13" x14ac:dyDescent="0.3">
      <c r="A1012">
        <v>525688</v>
      </c>
      <c r="B1012" s="211" t="s">
        <v>2262</v>
      </c>
      <c r="C1012" s="215">
        <v>1</v>
      </c>
      <c r="D1012" s="215">
        <v>1</v>
      </c>
      <c r="E1012" s="215">
        <v>1</v>
      </c>
      <c r="F1012" s="215">
        <v>1</v>
      </c>
      <c r="G1012" s="215">
        <v>1</v>
      </c>
      <c r="H1012" s="215">
        <v>1</v>
      </c>
      <c r="I1012" s="215">
        <v>1</v>
      </c>
      <c r="J1012" s="215">
        <v>1</v>
      </c>
      <c r="K1012" s="215">
        <v>1</v>
      </c>
      <c r="L1012" s="215">
        <v>1</v>
      </c>
      <c r="M1012" s="215">
        <v>1</v>
      </c>
    </row>
    <row r="1013" spans="1:13" x14ac:dyDescent="0.3">
      <c r="A1013">
        <v>526348</v>
      </c>
      <c r="B1013" s="211" t="s">
        <v>2262</v>
      </c>
      <c r="C1013" s="215">
        <v>1</v>
      </c>
      <c r="D1013" s="215">
        <v>1</v>
      </c>
      <c r="E1013" s="215">
        <v>1</v>
      </c>
      <c r="F1013" s="215">
        <v>1</v>
      </c>
      <c r="G1013" s="215">
        <v>1</v>
      </c>
      <c r="H1013" s="215">
        <v>1</v>
      </c>
      <c r="I1013" s="215">
        <v>1</v>
      </c>
      <c r="J1013" s="215">
        <v>1</v>
      </c>
      <c r="K1013" s="215">
        <v>1</v>
      </c>
      <c r="L1013" s="215">
        <v>1</v>
      </c>
      <c r="M1013" s="215">
        <v>1</v>
      </c>
    </row>
    <row r="1014" spans="1:13" x14ac:dyDescent="0.3">
      <c r="A1014">
        <v>524137</v>
      </c>
      <c r="B1014" s="211" t="s">
        <v>2262</v>
      </c>
      <c r="C1014" s="215">
        <v>1</v>
      </c>
      <c r="D1014" s="215">
        <v>1</v>
      </c>
      <c r="E1014" s="215">
        <v>1</v>
      </c>
      <c r="F1014" s="215">
        <v>1</v>
      </c>
      <c r="G1014" s="215">
        <v>1</v>
      </c>
      <c r="H1014" s="215">
        <v>1</v>
      </c>
      <c r="I1014" s="215">
        <v>1</v>
      </c>
      <c r="J1014" s="215">
        <v>1</v>
      </c>
      <c r="K1014" s="215">
        <v>1</v>
      </c>
      <c r="L1014" s="215">
        <v>1</v>
      </c>
      <c r="M1014" s="215">
        <v>1</v>
      </c>
    </row>
    <row r="1015" spans="1:13" x14ac:dyDescent="0.3">
      <c r="A1015">
        <v>524145</v>
      </c>
      <c r="B1015" s="211" t="s">
        <v>2262</v>
      </c>
      <c r="C1015" s="215">
        <v>1</v>
      </c>
      <c r="D1015" s="215">
        <v>1</v>
      </c>
      <c r="E1015" s="215">
        <v>1</v>
      </c>
      <c r="F1015" s="215">
        <v>1</v>
      </c>
      <c r="G1015" s="215">
        <v>1</v>
      </c>
      <c r="H1015" s="215">
        <v>1</v>
      </c>
      <c r="I1015" s="215">
        <v>1</v>
      </c>
      <c r="J1015" s="215">
        <v>1</v>
      </c>
      <c r="K1015" s="215">
        <v>1</v>
      </c>
      <c r="L1015" s="215">
        <v>1</v>
      </c>
      <c r="M1015" s="215">
        <v>1</v>
      </c>
    </row>
    <row r="1016" spans="1:13" x14ac:dyDescent="0.3">
      <c r="A1016">
        <v>524181</v>
      </c>
      <c r="B1016" s="211" t="s">
        <v>2262</v>
      </c>
      <c r="C1016" s="215">
        <v>1</v>
      </c>
      <c r="D1016" s="215">
        <v>1</v>
      </c>
      <c r="E1016" s="215">
        <v>1</v>
      </c>
      <c r="F1016" s="215">
        <v>1</v>
      </c>
      <c r="G1016" s="215">
        <v>1</v>
      </c>
      <c r="H1016" s="215">
        <v>1</v>
      </c>
      <c r="I1016" s="215">
        <v>1</v>
      </c>
      <c r="J1016" s="215">
        <v>1</v>
      </c>
      <c r="K1016" s="215">
        <v>1</v>
      </c>
      <c r="L1016" s="215">
        <v>1</v>
      </c>
      <c r="M1016" s="215">
        <v>1</v>
      </c>
    </row>
    <row r="1017" spans="1:13" x14ac:dyDescent="0.3">
      <c r="A1017">
        <v>524226</v>
      </c>
      <c r="B1017" s="211" t="s">
        <v>2262</v>
      </c>
      <c r="C1017" s="215">
        <v>1</v>
      </c>
      <c r="D1017" s="215">
        <v>1</v>
      </c>
      <c r="E1017" s="215">
        <v>1</v>
      </c>
      <c r="F1017" s="215">
        <v>1</v>
      </c>
      <c r="G1017" s="215">
        <v>1</v>
      </c>
      <c r="H1017" s="215">
        <v>1</v>
      </c>
      <c r="I1017" s="215">
        <v>1</v>
      </c>
      <c r="J1017" s="215">
        <v>1</v>
      </c>
      <c r="K1017" s="215">
        <v>1</v>
      </c>
      <c r="L1017" s="215">
        <v>1</v>
      </c>
      <c r="M1017" s="215">
        <v>1</v>
      </c>
    </row>
    <row r="1018" spans="1:13" x14ac:dyDescent="0.3">
      <c r="A1018">
        <v>524259</v>
      </c>
      <c r="B1018" s="211" t="s">
        <v>2262</v>
      </c>
      <c r="C1018" s="215">
        <v>1</v>
      </c>
      <c r="D1018" s="215">
        <v>1</v>
      </c>
      <c r="E1018" s="215">
        <v>1</v>
      </c>
      <c r="F1018" s="215">
        <v>1</v>
      </c>
      <c r="G1018" s="215">
        <v>1</v>
      </c>
      <c r="H1018" s="215">
        <v>1</v>
      </c>
      <c r="I1018" s="215">
        <v>1</v>
      </c>
      <c r="J1018" s="215">
        <v>1</v>
      </c>
      <c r="K1018" s="215">
        <v>1</v>
      </c>
      <c r="L1018" s="215">
        <v>1</v>
      </c>
      <c r="M1018" s="215">
        <v>1</v>
      </c>
    </row>
    <row r="1019" spans="1:13" x14ac:dyDescent="0.3">
      <c r="A1019">
        <v>524266</v>
      </c>
      <c r="B1019" s="211" t="s">
        <v>2262</v>
      </c>
      <c r="C1019" s="215">
        <v>1</v>
      </c>
      <c r="D1019" s="215">
        <v>1</v>
      </c>
      <c r="E1019" s="215">
        <v>1</v>
      </c>
      <c r="F1019" s="215">
        <v>1</v>
      </c>
      <c r="G1019" s="215">
        <v>1</v>
      </c>
      <c r="H1019" s="215">
        <v>1</v>
      </c>
      <c r="I1019" s="215">
        <v>1</v>
      </c>
      <c r="J1019" s="215">
        <v>1</v>
      </c>
      <c r="K1019" s="215">
        <v>1</v>
      </c>
      <c r="L1019" s="215">
        <v>1</v>
      </c>
      <c r="M1019" s="215">
        <v>1</v>
      </c>
    </row>
    <row r="1020" spans="1:13" x14ac:dyDescent="0.3">
      <c r="A1020">
        <v>524296</v>
      </c>
      <c r="B1020" s="211" t="s">
        <v>2262</v>
      </c>
      <c r="C1020" s="215">
        <v>1</v>
      </c>
      <c r="D1020" s="215">
        <v>1</v>
      </c>
      <c r="E1020" s="215">
        <v>1</v>
      </c>
      <c r="F1020" s="215">
        <v>1</v>
      </c>
      <c r="G1020" s="215">
        <v>1</v>
      </c>
      <c r="H1020" s="215">
        <v>1</v>
      </c>
      <c r="I1020" s="215">
        <v>1</v>
      </c>
      <c r="J1020" s="215">
        <v>1</v>
      </c>
      <c r="K1020" s="215">
        <v>1</v>
      </c>
      <c r="L1020" s="215">
        <v>1</v>
      </c>
      <c r="M1020" s="215">
        <v>1</v>
      </c>
    </row>
    <row r="1021" spans="1:13" x14ac:dyDescent="0.3">
      <c r="A1021">
        <v>524306</v>
      </c>
      <c r="B1021" s="211" t="s">
        <v>2262</v>
      </c>
      <c r="C1021" s="215">
        <v>1</v>
      </c>
      <c r="D1021" s="215">
        <v>1</v>
      </c>
      <c r="E1021" s="215">
        <v>1</v>
      </c>
      <c r="F1021" s="215">
        <v>1</v>
      </c>
      <c r="G1021" s="215">
        <v>1</v>
      </c>
      <c r="H1021" s="215">
        <v>1</v>
      </c>
      <c r="I1021" s="215">
        <v>1</v>
      </c>
      <c r="J1021" s="215">
        <v>1</v>
      </c>
      <c r="K1021" s="215">
        <v>1</v>
      </c>
      <c r="L1021" s="215">
        <v>1</v>
      </c>
      <c r="M1021" s="215">
        <v>1</v>
      </c>
    </row>
    <row r="1022" spans="1:13" x14ac:dyDescent="0.3">
      <c r="A1022">
        <v>524370</v>
      </c>
      <c r="B1022" s="211" t="s">
        <v>2262</v>
      </c>
      <c r="C1022" s="215">
        <v>1</v>
      </c>
      <c r="D1022" s="215">
        <v>1</v>
      </c>
      <c r="E1022" s="215">
        <v>1</v>
      </c>
      <c r="F1022" s="215">
        <v>1</v>
      </c>
      <c r="G1022" s="215">
        <v>1</v>
      </c>
      <c r="H1022" s="215">
        <v>1</v>
      </c>
      <c r="I1022" s="215">
        <v>1</v>
      </c>
      <c r="J1022" s="215">
        <v>1</v>
      </c>
      <c r="K1022" s="215">
        <v>1</v>
      </c>
      <c r="L1022" s="215">
        <v>1</v>
      </c>
      <c r="M1022" s="215">
        <v>1</v>
      </c>
    </row>
    <row r="1023" spans="1:13" x14ac:dyDescent="0.3">
      <c r="A1023">
        <v>524379</v>
      </c>
      <c r="B1023" s="211" t="s">
        <v>2262</v>
      </c>
      <c r="C1023" s="215">
        <v>1</v>
      </c>
      <c r="D1023" s="215">
        <v>1</v>
      </c>
      <c r="E1023" s="215">
        <v>1</v>
      </c>
      <c r="F1023" s="215">
        <v>1</v>
      </c>
      <c r="G1023" s="215">
        <v>1</v>
      </c>
      <c r="H1023" s="215">
        <v>1</v>
      </c>
      <c r="I1023" s="215">
        <v>1</v>
      </c>
      <c r="J1023" s="215">
        <v>1</v>
      </c>
      <c r="K1023" s="215">
        <v>1</v>
      </c>
      <c r="L1023" s="215">
        <v>1</v>
      </c>
      <c r="M1023" s="215">
        <v>1</v>
      </c>
    </row>
    <row r="1024" spans="1:13" x14ac:dyDescent="0.3">
      <c r="A1024">
        <v>524402</v>
      </c>
      <c r="B1024" s="211" t="s">
        <v>2262</v>
      </c>
      <c r="C1024" s="215">
        <v>1</v>
      </c>
      <c r="D1024" s="215">
        <v>1</v>
      </c>
      <c r="E1024" s="215">
        <v>1</v>
      </c>
      <c r="F1024" s="215">
        <v>1</v>
      </c>
      <c r="G1024" s="215">
        <v>1</v>
      </c>
      <c r="H1024" s="215">
        <v>1</v>
      </c>
      <c r="I1024" s="215">
        <v>1</v>
      </c>
      <c r="J1024" s="215">
        <v>1</v>
      </c>
      <c r="K1024" s="215">
        <v>1</v>
      </c>
      <c r="L1024" s="215">
        <v>1</v>
      </c>
      <c r="M1024" s="215">
        <v>1</v>
      </c>
    </row>
    <row r="1025" spans="1:13" x14ac:dyDescent="0.3">
      <c r="A1025">
        <v>524636</v>
      </c>
      <c r="B1025" s="211" t="s">
        <v>2262</v>
      </c>
      <c r="C1025" s="215">
        <v>1</v>
      </c>
      <c r="D1025" s="215">
        <v>1</v>
      </c>
      <c r="E1025" s="215">
        <v>1</v>
      </c>
      <c r="F1025" s="215">
        <v>1</v>
      </c>
      <c r="G1025" s="215">
        <v>1</v>
      </c>
      <c r="H1025" s="215">
        <v>1</v>
      </c>
      <c r="I1025" s="215">
        <v>1</v>
      </c>
      <c r="J1025" s="215">
        <v>1</v>
      </c>
      <c r="K1025" s="215">
        <v>1</v>
      </c>
      <c r="L1025" s="215">
        <v>1</v>
      </c>
      <c r="M1025" s="215">
        <v>1</v>
      </c>
    </row>
    <row r="1026" spans="1:13" x14ac:dyDescent="0.3">
      <c r="A1026">
        <v>524641</v>
      </c>
      <c r="B1026" s="211" t="s">
        <v>2262</v>
      </c>
      <c r="C1026" s="215">
        <v>1</v>
      </c>
      <c r="D1026" s="215">
        <v>1</v>
      </c>
      <c r="E1026" s="215">
        <v>1</v>
      </c>
      <c r="F1026" s="215">
        <v>1</v>
      </c>
      <c r="G1026" s="215">
        <v>1</v>
      </c>
      <c r="H1026" s="215">
        <v>1</v>
      </c>
      <c r="I1026" s="215">
        <v>1</v>
      </c>
      <c r="J1026" s="215">
        <v>1</v>
      </c>
      <c r="K1026" s="215">
        <v>1</v>
      </c>
      <c r="L1026" s="215">
        <v>1</v>
      </c>
      <c r="M1026" s="215">
        <v>1</v>
      </c>
    </row>
    <row r="1027" spans="1:13" x14ac:dyDescent="0.3">
      <c r="A1027">
        <v>524669</v>
      </c>
      <c r="B1027" s="211" t="s">
        <v>2262</v>
      </c>
      <c r="C1027" s="215">
        <v>1</v>
      </c>
      <c r="D1027" s="215">
        <v>1</v>
      </c>
      <c r="E1027" s="215">
        <v>1</v>
      </c>
      <c r="F1027" s="215">
        <v>1</v>
      </c>
      <c r="G1027" s="215">
        <v>1</v>
      </c>
      <c r="H1027" s="215">
        <v>1</v>
      </c>
      <c r="I1027" s="215">
        <v>1</v>
      </c>
      <c r="J1027" s="215">
        <v>1</v>
      </c>
      <c r="K1027" s="215">
        <v>1</v>
      </c>
      <c r="L1027" s="215">
        <v>1</v>
      </c>
      <c r="M1027" s="215">
        <v>1</v>
      </c>
    </row>
    <row r="1028" spans="1:13" x14ac:dyDescent="0.3">
      <c r="A1028">
        <v>524697</v>
      </c>
      <c r="B1028" s="211" t="s">
        <v>2262</v>
      </c>
      <c r="C1028" s="215">
        <v>1</v>
      </c>
      <c r="D1028" s="215">
        <v>1</v>
      </c>
      <c r="E1028" s="215">
        <v>1</v>
      </c>
      <c r="F1028" s="215">
        <v>1</v>
      </c>
      <c r="G1028" s="215">
        <v>1</v>
      </c>
      <c r="H1028" s="215">
        <v>1</v>
      </c>
      <c r="I1028" s="215">
        <v>1</v>
      </c>
      <c r="J1028" s="215">
        <v>1</v>
      </c>
      <c r="K1028" s="215">
        <v>1</v>
      </c>
      <c r="L1028" s="215">
        <v>1</v>
      </c>
      <c r="M1028" s="215">
        <v>1</v>
      </c>
    </row>
    <row r="1029" spans="1:13" x14ac:dyDescent="0.3">
      <c r="A1029">
        <v>524731</v>
      </c>
      <c r="B1029" s="211" t="s">
        <v>2262</v>
      </c>
      <c r="C1029" s="215">
        <v>1</v>
      </c>
      <c r="D1029" s="215">
        <v>1</v>
      </c>
      <c r="E1029" s="215">
        <v>1</v>
      </c>
      <c r="F1029" s="215">
        <v>1</v>
      </c>
      <c r="G1029" s="215">
        <v>1</v>
      </c>
      <c r="H1029" s="215">
        <v>1</v>
      </c>
      <c r="I1029" s="215">
        <v>1</v>
      </c>
      <c r="J1029" s="215">
        <v>1</v>
      </c>
      <c r="K1029" s="215">
        <v>1</v>
      </c>
      <c r="L1029" s="215">
        <v>1</v>
      </c>
      <c r="M1029" s="215">
        <v>1</v>
      </c>
    </row>
    <row r="1030" spans="1:13" x14ac:dyDescent="0.3">
      <c r="A1030">
        <v>524803</v>
      </c>
      <c r="B1030" s="211" t="s">
        <v>2262</v>
      </c>
      <c r="C1030" s="215">
        <v>1</v>
      </c>
      <c r="D1030" s="215">
        <v>1</v>
      </c>
      <c r="E1030" s="215">
        <v>1</v>
      </c>
      <c r="F1030" s="215">
        <v>1</v>
      </c>
      <c r="G1030" s="215">
        <v>1</v>
      </c>
      <c r="H1030" s="215">
        <v>1</v>
      </c>
      <c r="I1030" s="215">
        <v>1</v>
      </c>
      <c r="J1030" s="215">
        <v>1</v>
      </c>
      <c r="K1030" s="215">
        <v>1</v>
      </c>
      <c r="L1030" s="215">
        <v>1</v>
      </c>
      <c r="M1030" s="215">
        <v>1</v>
      </c>
    </row>
    <row r="1031" spans="1:13" x14ac:dyDescent="0.3">
      <c r="A1031">
        <v>524822</v>
      </c>
      <c r="B1031" s="211" t="s">
        <v>2262</v>
      </c>
      <c r="C1031" s="215">
        <v>1</v>
      </c>
      <c r="D1031" s="215">
        <v>1</v>
      </c>
      <c r="E1031" s="215">
        <v>1</v>
      </c>
      <c r="F1031" s="215">
        <v>1</v>
      </c>
      <c r="G1031" s="215">
        <v>1</v>
      </c>
      <c r="H1031" s="215">
        <v>1</v>
      </c>
      <c r="I1031" s="215">
        <v>1</v>
      </c>
      <c r="J1031" s="215">
        <v>1</v>
      </c>
      <c r="K1031" s="215">
        <v>1</v>
      </c>
      <c r="L1031" s="215">
        <v>1</v>
      </c>
      <c r="M1031" s="215">
        <v>1</v>
      </c>
    </row>
    <row r="1032" spans="1:13" x14ac:dyDescent="0.3">
      <c r="A1032">
        <v>524890</v>
      </c>
      <c r="B1032" s="211" t="s">
        <v>2262</v>
      </c>
      <c r="C1032" s="215">
        <v>1</v>
      </c>
      <c r="D1032" s="215">
        <v>1</v>
      </c>
      <c r="E1032" s="215">
        <v>1</v>
      </c>
      <c r="F1032" s="215">
        <v>1</v>
      </c>
      <c r="G1032" s="215">
        <v>1</v>
      </c>
      <c r="H1032" s="215">
        <v>1</v>
      </c>
      <c r="I1032" s="215">
        <v>1</v>
      </c>
      <c r="J1032" s="215">
        <v>1</v>
      </c>
      <c r="K1032" s="215">
        <v>1</v>
      </c>
      <c r="L1032" s="215">
        <v>1</v>
      </c>
      <c r="M1032" s="215">
        <v>1</v>
      </c>
    </row>
    <row r="1033" spans="1:13" x14ac:dyDescent="0.3">
      <c r="A1033">
        <v>524898</v>
      </c>
      <c r="B1033" s="211" t="s">
        <v>2262</v>
      </c>
      <c r="C1033" s="215">
        <v>1</v>
      </c>
      <c r="D1033" s="215">
        <v>1</v>
      </c>
      <c r="E1033" s="215">
        <v>1</v>
      </c>
      <c r="F1033" s="215">
        <v>1</v>
      </c>
      <c r="G1033" s="215">
        <v>1</v>
      </c>
      <c r="H1033" s="215">
        <v>1</v>
      </c>
      <c r="I1033" s="215">
        <v>1</v>
      </c>
      <c r="J1033" s="215">
        <v>1</v>
      </c>
      <c r="K1033" s="215">
        <v>1</v>
      </c>
      <c r="L1033" s="215">
        <v>1</v>
      </c>
      <c r="M1033" s="215">
        <v>1</v>
      </c>
    </row>
    <row r="1034" spans="1:13" x14ac:dyDescent="0.3">
      <c r="A1034">
        <v>524902</v>
      </c>
      <c r="B1034" s="211" t="s">
        <v>2262</v>
      </c>
      <c r="C1034" s="215">
        <v>1</v>
      </c>
      <c r="D1034" s="215">
        <v>1</v>
      </c>
      <c r="E1034" s="215">
        <v>1</v>
      </c>
      <c r="F1034" s="215">
        <v>1</v>
      </c>
      <c r="G1034" s="215">
        <v>1</v>
      </c>
      <c r="H1034" s="215">
        <v>1</v>
      </c>
      <c r="I1034" s="215">
        <v>1</v>
      </c>
      <c r="J1034" s="215">
        <v>1</v>
      </c>
      <c r="K1034" s="215">
        <v>1</v>
      </c>
      <c r="L1034" s="215">
        <v>1</v>
      </c>
      <c r="M1034" s="215">
        <v>1</v>
      </c>
    </row>
    <row r="1035" spans="1:13" x14ac:dyDescent="0.3">
      <c r="A1035">
        <v>525035</v>
      </c>
      <c r="B1035" s="211" t="s">
        <v>2262</v>
      </c>
      <c r="C1035" s="215">
        <v>1</v>
      </c>
      <c r="D1035" s="215">
        <v>1</v>
      </c>
      <c r="E1035" s="215">
        <v>1</v>
      </c>
      <c r="F1035" s="215">
        <v>1</v>
      </c>
      <c r="G1035" s="215">
        <v>1</v>
      </c>
      <c r="H1035" s="215">
        <v>1</v>
      </c>
      <c r="I1035" s="215">
        <v>1</v>
      </c>
      <c r="J1035" s="215">
        <v>1</v>
      </c>
      <c r="K1035" s="215">
        <v>1</v>
      </c>
      <c r="L1035" s="215">
        <v>1</v>
      </c>
      <c r="M1035" s="215">
        <v>1</v>
      </c>
    </row>
    <row r="1036" spans="1:13" x14ac:dyDescent="0.3">
      <c r="A1036">
        <v>525062</v>
      </c>
      <c r="B1036" s="211" t="s">
        <v>2262</v>
      </c>
      <c r="C1036" s="215">
        <v>1</v>
      </c>
      <c r="D1036" s="215">
        <v>1</v>
      </c>
      <c r="E1036" s="215">
        <v>1</v>
      </c>
      <c r="F1036" s="215">
        <v>1</v>
      </c>
      <c r="G1036" s="215">
        <v>1</v>
      </c>
      <c r="H1036" s="215">
        <v>1</v>
      </c>
      <c r="I1036" s="215">
        <v>1</v>
      </c>
      <c r="J1036" s="215">
        <v>1</v>
      </c>
      <c r="K1036" s="215">
        <v>1</v>
      </c>
      <c r="L1036" s="215">
        <v>1</v>
      </c>
      <c r="M1036" s="215">
        <v>1</v>
      </c>
    </row>
    <row r="1037" spans="1:13" x14ac:dyDescent="0.3">
      <c r="A1037">
        <v>525111</v>
      </c>
      <c r="B1037" s="211" t="s">
        <v>2262</v>
      </c>
      <c r="C1037" s="215">
        <v>1</v>
      </c>
      <c r="D1037" s="215">
        <v>1</v>
      </c>
      <c r="E1037" s="215">
        <v>1</v>
      </c>
      <c r="F1037" s="215">
        <v>1</v>
      </c>
      <c r="G1037" s="215">
        <v>1</v>
      </c>
      <c r="H1037" s="215">
        <v>1</v>
      </c>
      <c r="I1037" s="215">
        <v>1</v>
      </c>
      <c r="J1037" s="215">
        <v>1</v>
      </c>
      <c r="K1037" s="215">
        <v>1</v>
      </c>
      <c r="L1037" s="215">
        <v>1</v>
      </c>
      <c r="M1037" s="215">
        <v>1</v>
      </c>
    </row>
    <row r="1038" spans="1:13" x14ac:dyDescent="0.3">
      <c r="A1038">
        <v>525126</v>
      </c>
      <c r="B1038" s="211" t="s">
        <v>2262</v>
      </c>
      <c r="C1038" s="215">
        <v>1</v>
      </c>
      <c r="D1038" s="215">
        <v>1</v>
      </c>
      <c r="E1038" s="215">
        <v>1</v>
      </c>
      <c r="F1038" s="215">
        <v>1</v>
      </c>
      <c r="G1038" s="215">
        <v>1</v>
      </c>
      <c r="H1038" s="215">
        <v>1</v>
      </c>
      <c r="I1038" s="215">
        <v>1</v>
      </c>
      <c r="J1038" s="215">
        <v>1</v>
      </c>
      <c r="K1038" s="215">
        <v>1</v>
      </c>
      <c r="L1038" s="215">
        <v>1</v>
      </c>
      <c r="M1038" s="215">
        <v>1</v>
      </c>
    </row>
    <row r="1039" spans="1:13" x14ac:dyDescent="0.3">
      <c r="A1039">
        <v>525155</v>
      </c>
      <c r="B1039" s="211" t="s">
        <v>2262</v>
      </c>
      <c r="C1039" s="215">
        <v>1</v>
      </c>
      <c r="D1039" s="215">
        <v>1</v>
      </c>
      <c r="E1039" s="215">
        <v>1</v>
      </c>
      <c r="F1039" s="215">
        <v>1</v>
      </c>
      <c r="G1039" s="215">
        <v>1</v>
      </c>
      <c r="H1039" s="215">
        <v>1</v>
      </c>
      <c r="I1039" s="215">
        <v>1</v>
      </c>
      <c r="J1039" s="215">
        <v>1</v>
      </c>
      <c r="K1039" s="215">
        <v>1</v>
      </c>
      <c r="L1039" s="215">
        <v>1</v>
      </c>
      <c r="M1039" s="215">
        <v>1</v>
      </c>
    </row>
    <row r="1040" spans="1:13" x14ac:dyDescent="0.3">
      <c r="A1040">
        <v>525171</v>
      </c>
      <c r="B1040" s="211" t="s">
        <v>2262</v>
      </c>
      <c r="C1040" s="215">
        <v>1</v>
      </c>
      <c r="D1040" s="215">
        <v>1</v>
      </c>
      <c r="E1040" s="215">
        <v>1</v>
      </c>
      <c r="F1040" s="215">
        <v>1</v>
      </c>
      <c r="G1040" s="215">
        <v>1</v>
      </c>
      <c r="H1040" s="215">
        <v>1</v>
      </c>
      <c r="I1040" s="215">
        <v>1</v>
      </c>
      <c r="J1040" s="215">
        <v>1</v>
      </c>
      <c r="K1040" s="215">
        <v>1</v>
      </c>
      <c r="L1040" s="215">
        <v>1</v>
      </c>
      <c r="M1040" s="215">
        <v>1</v>
      </c>
    </row>
    <row r="1041" spans="1:13" x14ac:dyDescent="0.3">
      <c r="A1041">
        <v>525244</v>
      </c>
      <c r="B1041" s="211" t="s">
        <v>2262</v>
      </c>
      <c r="C1041" s="215">
        <v>1</v>
      </c>
      <c r="D1041" s="215">
        <v>1</v>
      </c>
      <c r="E1041" s="215">
        <v>1</v>
      </c>
      <c r="F1041" s="215">
        <v>1</v>
      </c>
      <c r="G1041" s="215">
        <v>1</v>
      </c>
      <c r="H1041" s="215">
        <v>1</v>
      </c>
      <c r="I1041" s="215">
        <v>1</v>
      </c>
      <c r="J1041" s="215">
        <v>1</v>
      </c>
      <c r="K1041" s="215">
        <v>1</v>
      </c>
      <c r="L1041" s="215">
        <v>1</v>
      </c>
      <c r="M1041" s="215">
        <v>1</v>
      </c>
    </row>
    <row r="1042" spans="1:13" x14ac:dyDescent="0.3">
      <c r="A1042">
        <v>525288</v>
      </c>
      <c r="B1042" s="211" t="s">
        <v>2262</v>
      </c>
      <c r="C1042" s="215">
        <v>1</v>
      </c>
      <c r="D1042" s="215">
        <v>1</v>
      </c>
      <c r="E1042" s="215">
        <v>1</v>
      </c>
      <c r="F1042" s="215">
        <v>1</v>
      </c>
      <c r="G1042" s="215">
        <v>1</v>
      </c>
      <c r="H1042" s="215">
        <v>1</v>
      </c>
      <c r="I1042" s="215">
        <v>1</v>
      </c>
      <c r="J1042" s="215">
        <v>1</v>
      </c>
      <c r="K1042" s="215">
        <v>1</v>
      </c>
      <c r="L1042" s="215">
        <v>1</v>
      </c>
      <c r="M1042" s="215">
        <v>1</v>
      </c>
    </row>
    <row r="1043" spans="1:13" x14ac:dyDescent="0.3">
      <c r="A1043">
        <v>525376</v>
      </c>
      <c r="B1043" s="211" t="s">
        <v>2262</v>
      </c>
      <c r="C1043" s="215">
        <v>1</v>
      </c>
      <c r="D1043" s="215">
        <v>1</v>
      </c>
      <c r="E1043" s="215">
        <v>1</v>
      </c>
      <c r="F1043" s="215">
        <v>1</v>
      </c>
      <c r="G1043" s="215">
        <v>1</v>
      </c>
      <c r="H1043" s="215">
        <v>1</v>
      </c>
      <c r="I1043" s="215">
        <v>1</v>
      </c>
      <c r="J1043" s="215">
        <v>1</v>
      </c>
      <c r="K1043" s="215">
        <v>1</v>
      </c>
      <c r="L1043" s="215">
        <v>1</v>
      </c>
      <c r="M1043" s="215">
        <v>1</v>
      </c>
    </row>
    <row r="1044" spans="1:13" x14ac:dyDescent="0.3">
      <c r="A1044">
        <v>525380</v>
      </c>
      <c r="B1044" s="211" t="s">
        <v>2262</v>
      </c>
      <c r="C1044" s="215">
        <v>1</v>
      </c>
      <c r="D1044" s="215">
        <v>1</v>
      </c>
      <c r="E1044" s="215">
        <v>1</v>
      </c>
      <c r="F1044" s="215">
        <v>1</v>
      </c>
      <c r="G1044" s="215">
        <v>1</v>
      </c>
      <c r="H1044" s="215">
        <v>1</v>
      </c>
      <c r="I1044" s="215">
        <v>1</v>
      </c>
      <c r="J1044" s="215">
        <v>1</v>
      </c>
      <c r="K1044" s="215">
        <v>1</v>
      </c>
      <c r="L1044" s="215">
        <v>1</v>
      </c>
      <c r="M1044" s="215">
        <v>1</v>
      </c>
    </row>
    <row r="1045" spans="1:13" x14ac:dyDescent="0.3">
      <c r="A1045">
        <v>525395</v>
      </c>
      <c r="B1045" s="211" t="s">
        <v>2262</v>
      </c>
      <c r="C1045" s="215">
        <v>1</v>
      </c>
      <c r="D1045" s="215">
        <v>1</v>
      </c>
      <c r="E1045" s="215">
        <v>1</v>
      </c>
      <c r="F1045" s="215">
        <v>1</v>
      </c>
      <c r="G1045" s="215">
        <v>1</v>
      </c>
      <c r="H1045" s="215">
        <v>1</v>
      </c>
      <c r="I1045" s="215">
        <v>1</v>
      </c>
      <c r="J1045" s="215">
        <v>1</v>
      </c>
      <c r="K1045" s="215">
        <v>1</v>
      </c>
      <c r="L1045" s="215">
        <v>1</v>
      </c>
      <c r="M1045" s="215">
        <v>1</v>
      </c>
    </row>
    <row r="1046" spans="1:13" x14ac:dyDescent="0.3">
      <c r="A1046">
        <v>525396</v>
      </c>
      <c r="B1046" s="211" t="s">
        <v>2262</v>
      </c>
      <c r="C1046" s="215">
        <v>1</v>
      </c>
      <c r="D1046" s="215">
        <v>1</v>
      </c>
      <c r="E1046" s="215">
        <v>1</v>
      </c>
      <c r="F1046" s="215">
        <v>1</v>
      </c>
      <c r="G1046" s="215">
        <v>1</v>
      </c>
      <c r="H1046" s="215">
        <v>1</v>
      </c>
      <c r="I1046" s="215">
        <v>1</v>
      </c>
      <c r="J1046" s="215">
        <v>1</v>
      </c>
      <c r="K1046" s="215">
        <v>1</v>
      </c>
      <c r="L1046" s="215">
        <v>1</v>
      </c>
      <c r="M1046" s="215">
        <v>1</v>
      </c>
    </row>
    <row r="1047" spans="1:13" x14ac:dyDescent="0.3">
      <c r="A1047">
        <v>525401</v>
      </c>
      <c r="B1047" s="211" t="s">
        <v>2262</v>
      </c>
      <c r="C1047" s="215">
        <v>1</v>
      </c>
      <c r="D1047" s="215">
        <v>1</v>
      </c>
      <c r="E1047" s="215">
        <v>1</v>
      </c>
      <c r="F1047" s="215">
        <v>1</v>
      </c>
      <c r="G1047" s="215">
        <v>1</v>
      </c>
      <c r="H1047" s="215">
        <v>1</v>
      </c>
      <c r="I1047" s="215">
        <v>1</v>
      </c>
      <c r="J1047" s="215">
        <v>1</v>
      </c>
      <c r="K1047" s="215">
        <v>1</v>
      </c>
      <c r="L1047" s="215">
        <v>1</v>
      </c>
      <c r="M1047" s="215">
        <v>1</v>
      </c>
    </row>
    <row r="1048" spans="1:13" x14ac:dyDescent="0.3">
      <c r="A1048">
        <v>525532</v>
      </c>
      <c r="B1048" s="211" t="s">
        <v>2262</v>
      </c>
      <c r="C1048" s="215">
        <v>1</v>
      </c>
      <c r="D1048" s="215">
        <v>1</v>
      </c>
      <c r="E1048" s="215">
        <v>1</v>
      </c>
      <c r="F1048" s="215">
        <v>1</v>
      </c>
      <c r="G1048" s="215">
        <v>1</v>
      </c>
      <c r="H1048" s="215">
        <v>1</v>
      </c>
      <c r="I1048" s="215">
        <v>1</v>
      </c>
      <c r="J1048" s="215">
        <v>1</v>
      </c>
      <c r="K1048" s="215">
        <v>1</v>
      </c>
      <c r="L1048" s="215">
        <v>1</v>
      </c>
      <c r="M1048" s="215">
        <v>1</v>
      </c>
    </row>
    <row r="1049" spans="1:13" x14ac:dyDescent="0.3">
      <c r="A1049">
        <v>525540</v>
      </c>
      <c r="B1049" s="211" t="s">
        <v>2262</v>
      </c>
      <c r="C1049" s="215">
        <v>1</v>
      </c>
      <c r="D1049" s="215">
        <v>1</v>
      </c>
      <c r="E1049" s="215">
        <v>1</v>
      </c>
      <c r="F1049" s="215">
        <v>1</v>
      </c>
      <c r="G1049" s="215">
        <v>1</v>
      </c>
      <c r="H1049" s="215">
        <v>1</v>
      </c>
      <c r="I1049" s="215">
        <v>1</v>
      </c>
      <c r="J1049" s="215">
        <v>1</v>
      </c>
      <c r="K1049" s="215">
        <v>1</v>
      </c>
      <c r="L1049" s="215">
        <v>1</v>
      </c>
      <c r="M1049" s="215">
        <v>1</v>
      </c>
    </row>
    <row r="1050" spans="1:13" x14ac:dyDescent="0.3">
      <c r="A1050">
        <v>525571</v>
      </c>
      <c r="B1050" s="211" t="s">
        <v>2262</v>
      </c>
      <c r="C1050" s="215">
        <v>1</v>
      </c>
      <c r="D1050" s="215">
        <v>1</v>
      </c>
      <c r="E1050" s="215">
        <v>1</v>
      </c>
      <c r="F1050" s="215">
        <v>1</v>
      </c>
      <c r="G1050" s="215">
        <v>1</v>
      </c>
      <c r="H1050" s="215">
        <v>1</v>
      </c>
      <c r="I1050" s="215">
        <v>1</v>
      </c>
      <c r="J1050" s="215">
        <v>1</v>
      </c>
      <c r="K1050" s="215">
        <v>1</v>
      </c>
      <c r="L1050" s="215">
        <v>1</v>
      </c>
      <c r="M1050" s="215">
        <v>1</v>
      </c>
    </row>
    <row r="1051" spans="1:13" x14ac:dyDescent="0.3">
      <c r="A1051">
        <v>525613</v>
      </c>
      <c r="B1051" s="211" t="s">
        <v>2262</v>
      </c>
      <c r="C1051" s="215">
        <v>1</v>
      </c>
      <c r="D1051" s="215">
        <v>1</v>
      </c>
      <c r="E1051" s="215">
        <v>1</v>
      </c>
      <c r="F1051" s="215">
        <v>1</v>
      </c>
      <c r="G1051" s="215">
        <v>1</v>
      </c>
      <c r="H1051" s="215">
        <v>1</v>
      </c>
      <c r="I1051" s="215">
        <v>1</v>
      </c>
      <c r="J1051" s="215">
        <v>1</v>
      </c>
      <c r="K1051" s="215">
        <v>1</v>
      </c>
      <c r="L1051" s="215">
        <v>1</v>
      </c>
      <c r="M1051" s="215">
        <v>1</v>
      </c>
    </row>
    <row r="1052" spans="1:13" x14ac:dyDescent="0.3">
      <c r="A1052">
        <v>525633</v>
      </c>
      <c r="B1052" s="211" t="s">
        <v>2262</v>
      </c>
      <c r="C1052" s="215">
        <v>1</v>
      </c>
      <c r="D1052" s="215">
        <v>1</v>
      </c>
      <c r="E1052" s="215">
        <v>1</v>
      </c>
      <c r="F1052" s="215">
        <v>1</v>
      </c>
      <c r="G1052" s="215">
        <v>1</v>
      </c>
      <c r="H1052" s="215">
        <v>1</v>
      </c>
      <c r="I1052" s="215">
        <v>1</v>
      </c>
      <c r="J1052" s="215">
        <v>1</v>
      </c>
      <c r="K1052" s="215">
        <v>1</v>
      </c>
      <c r="L1052" s="215">
        <v>1</v>
      </c>
      <c r="M1052" s="215">
        <v>1</v>
      </c>
    </row>
    <row r="1053" spans="1:13" x14ac:dyDescent="0.3">
      <c r="A1053">
        <v>525635</v>
      </c>
      <c r="B1053" s="211" t="s">
        <v>2262</v>
      </c>
      <c r="C1053" s="215">
        <v>1</v>
      </c>
      <c r="D1053" s="215">
        <v>1</v>
      </c>
      <c r="E1053" s="215">
        <v>1</v>
      </c>
      <c r="F1053" s="215">
        <v>1</v>
      </c>
      <c r="G1053" s="215">
        <v>1</v>
      </c>
      <c r="H1053" s="215">
        <v>1</v>
      </c>
      <c r="I1053" s="215">
        <v>1</v>
      </c>
      <c r="J1053" s="215">
        <v>1</v>
      </c>
      <c r="K1053" s="215">
        <v>1</v>
      </c>
      <c r="L1053" s="215">
        <v>1</v>
      </c>
      <c r="M1053" s="215">
        <v>1</v>
      </c>
    </row>
    <row r="1054" spans="1:13" x14ac:dyDescent="0.3">
      <c r="A1054">
        <v>525643</v>
      </c>
      <c r="B1054" s="211" t="s">
        <v>2262</v>
      </c>
      <c r="C1054" s="215">
        <v>1</v>
      </c>
      <c r="D1054" s="215">
        <v>1</v>
      </c>
      <c r="E1054" s="215">
        <v>1</v>
      </c>
      <c r="F1054" s="215">
        <v>1</v>
      </c>
      <c r="G1054" s="215">
        <v>1</v>
      </c>
      <c r="H1054" s="215">
        <v>1</v>
      </c>
      <c r="I1054" s="215">
        <v>1</v>
      </c>
      <c r="J1054" s="215">
        <v>1</v>
      </c>
      <c r="K1054" s="215">
        <v>1</v>
      </c>
      <c r="L1054" s="215">
        <v>1</v>
      </c>
      <c r="M1054" s="215">
        <v>1</v>
      </c>
    </row>
    <row r="1055" spans="1:13" x14ac:dyDescent="0.3">
      <c r="A1055">
        <v>525652</v>
      </c>
      <c r="B1055" s="211" t="s">
        <v>2262</v>
      </c>
      <c r="C1055" s="215">
        <v>1</v>
      </c>
      <c r="D1055" s="215">
        <v>1</v>
      </c>
      <c r="E1055" s="215">
        <v>1</v>
      </c>
      <c r="F1055" s="215">
        <v>1</v>
      </c>
      <c r="G1055" s="215">
        <v>1</v>
      </c>
      <c r="H1055" s="215">
        <v>1</v>
      </c>
      <c r="I1055" s="215">
        <v>1</v>
      </c>
      <c r="J1055" s="215">
        <v>1</v>
      </c>
      <c r="K1055" s="215">
        <v>1</v>
      </c>
      <c r="L1055" s="215">
        <v>1</v>
      </c>
      <c r="M1055" s="215">
        <v>1</v>
      </c>
    </row>
    <row r="1056" spans="1:13" x14ac:dyDescent="0.3">
      <c r="A1056">
        <v>525689</v>
      </c>
      <c r="B1056" s="211" t="s">
        <v>2262</v>
      </c>
      <c r="C1056" s="215">
        <v>1</v>
      </c>
      <c r="D1056" s="215">
        <v>1</v>
      </c>
      <c r="E1056" s="215">
        <v>1</v>
      </c>
      <c r="F1056" s="215">
        <v>1</v>
      </c>
      <c r="G1056" s="215">
        <v>1</v>
      </c>
      <c r="H1056" s="215">
        <v>1</v>
      </c>
      <c r="I1056" s="215">
        <v>1</v>
      </c>
      <c r="J1056" s="215">
        <v>1</v>
      </c>
      <c r="K1056" s="215">
        <v>1</v>
      </c>
      <c r="L1056" s="215">
        <v>1</v>
      </c>
      <c r="M1056" s="215">
        <v>1</v>
      </c>
    </row>
    <row r="1057" spans="1:13" x14ac:dyDescent="0.3">
      <c r="A1057">
        <v>514115</v>
      </c>
      <c r="B1057" s="211" t="s">
        <v>2262</v>
      </c>
      <c r="C1057" s="215">
        <v>1</v>
      </c>
      <c r="D1057" s="215">
        <v>1</v>
      </c>
      <c r="E1057" s="215">
        <v>1</v>
      </c>
      <c r="F1057" s="215">
        <v>1</v>
      </c>
      <c r="G1057" s="215">
        <v>1</v>
      </c>
      <c r="H1057" s="215">
        <v>1</v>
      </c>
      <c r="I1057" s="215">
        <v>1</v>
      </c>
      <c r="J1057" s="215">
        <v>1</v>
      </c>
      <c r="K1057" s="215">
        <v>1</v>
      </c>
      <c r="L1057" s="215">
        <v>1</v>
      </c>
      <c r="M1057" s="215">
        <v>1</v>
      </c>
    </row>
    <row r="1058" spans="1:13" x14ac:dyDescent="0.3">
      <c r="A1058">
        <v>514205</v>
      </c>
      <c r="B1058" s="211" t="s">
        <v>2262</v>
      </c>
      <c r="C1058" s="215">
        <v>1</v>
      </c>
      <c r="D1058" s="215">
        <v>1</v>
      </c>
      <c r="E1058" s="215">
        <v>1</v>
      </c>
      <c r="F1058" s="215">
        <v>1</v>
      </c>
      <c r="G1058" s="215">
        <v>1</v>
      </c>
      <c r="H1058" s="215">
        <v>1</v>
      </c>
      <c r="I1058" s="215">
        <v>1</v>
      </c>
      <c r="J1058" s="215">
        <v>1</v>
      </c>
      <c r="K1058" s="215">
        <v>1</v>
      </c>
      <c r="L1058" s="215">
        <v>1</v>
      </c>
      <c r="M1058" s="215">
        <v>1</v>
      </c>
    </row>
    <row r="1059" spans="1:13" x14ac:dyDescent="0.3">
      <c r="A1059">
        <v>516197</v>
      </c>
      <c r="B1059" s="211" t="s">
        <v>2262</v>
      </c>
      <c r="C1059" s="215">
        <v>1</v>
      </c>
      <c r="D1059" s="215">
        <v>1</v>
      </c>
      <c r="E1059" s="215">
        <v>1</v>
      </c>
      <c r="F1059" s="215">
        <v>1</v>
      </c>
      <c r="G1059" s="215">
        <v>1</v>
      </c>
      <c r="H1059" s="215">
        <v>1</v>
      </c>
      <c r="I1059" s="215">
        <v>1</v>
      </c>
      <c r="J1059" s="215">
        <v>1</v>
      </c>
      <c r="K1059" s="215">
        <v>1</v>
      </c>
      <c r="L1059" s="215">
        <v>1</v>
      </c>
      <c r="M1059" s="215">
        <v>1</v>
      </c>
    </row>
    <row r="1060" spans="1:13" x14ac:dyDescent="0.3">
      <c r="A1060">
        <v>517886</v>
      </c>
      <c r="B1060" s="211" t="s">
        <v>2262</v>
      </c>
      <c r="C1060" s="215">
        <v>1</v>
      </c>
      <c r="D1060" s="215">
        <v>1</v>
      </c>
      <c r="E1060" s="215">
        <v>1</v>
      </c>
      <c r="F1060" s="215">
        <v>1</v>
      </c>
      <c r="G1060" s="215">
        <v>1</v>
      </c>
      <c r="H1060" s="215">
        <v>1</v>
      </c>
      <c r="I1060" s="215">
        <v>1</v>
      </c>
      <c r="J1060" s="215">
        <v>1</v>
      </c>
      <c r="K1060" s="215">
        <v>1</v>
      </c>
      <c r="L1060" s="215">
        <v>1</v>
      </c>
      <c r="M1060" s="215">
        <v>1</v>
      </c>
    </row>
    <row r="1061" spans="1:13" x14ac:dyDescent="0.3">
      <c r="A1061">
        <v>518702</v>
      </c>
      <c r="B1061" s="211" t="s">
        <v>2262</v>
      </c>
      <c r="C1061" s="215">
        <v>1</v>
      </c>
      <c r="D1061" s="215">
        <v>1</v>
      </c>
      <c r="E1061" s="215">
        <v>1</v>
      </c>
      <c r="F1061" s="215">
        <v>1</v>
      </c>
      <c r="G1061" s="215">
        <v>1</v>
      </c>
      <c r="H1061" s="215">
        <v>1</v>
      </c>
      <c r="I1061" s="215">
        <v>1</v>
      </c>
      <c r="J1061" s="215">
        <v>1</v>
      </c>
      <c r="K1061" s="215">
        <v>1</v>
      </c>
      <c r="L1061" s="215">
        <v>1</v>
      </c>
      <c r="M1061" s="215">
        <v>1</v>
      </c>
    </row>
    <row r="1062" spans="1:13" x14ac:dyDescent="0.3">
      <c r="A1062">
        <v>518939</v>
      </c>
      <c r="B1062" s="211" t="s">
        <v>2262</v>
      </c>
      <c r="C1062" s="215">
        <v>1</v>
      </c>
      <c r="D1062" s="215">
        <v>1</v>
      </c>
      <c r="E1062" s="215">
        <v>1</v>
      </c>
      <c r="F1062" s="215">
        <v>1</v>
      </c>
      <c r="G1062" s="215">
        <v>1</v>
      </c>
      <c r="H1062" s="215">
        <v>1</v>
      </c>
      <c r="I1062" s="215">
        <v>1</v>
      </c>
      <c r="J1062" s="215">
        <v>1</v>
      </c>
      <c r="K1062" s="215">
        <v>1</v>
      </c>
      <c r="L1062" s="215">
        <v>1</v>
      </c>
      <c r="M1062" s="215">
        <v>1</v>
      </c>
    </row>
    <row r="1063" spans="1:13" x14ac:dyDescent="0.3">
      <c r="A1063">
        <v>519049</v>
      </c>
      <c r="B1063" s="211" t="s">
        <v>2262</v>
      </c>
      <c r="C1063" s="215">
        <v>1</v>
      </c>
      <c r="D1063" s="215">
        <v>1</v>
      </c>
      <c r="E1063" s="215">
        <v>1</v>
      </c>
      <c r="F1063" s="215">
        <v>1</v>
      </c>
      <c r="G1063" s="215">
        <v>1</v>
      </c>
      <c r="H1063" s="215">
        <v>1</v>
      </c>
      <c r="I1063" s="215">
        <v>1</v>
      </c>
      <c r="J1063" s="215">
        <v>1</v>
      </c>
      <c r="K1063" s="215">
        <v>1</v>
      </c>
      <c r="L1063" s="215">
        <v>1</v>
      </c>
      <c r="M1063" s="215">
        <v>1</v>
      </c>
    </row>
    <row r="1064" spans="1:13" x14ac:dyDescent="0.3">
      <c r="A1064">
        <v>519060</v>
      </c>
      <c r="B1064" s="211" t="s">
        <v>2262</v>
      </c>
      <c r="C1064" s="215">
        <v>1</v>
      </c>
      <c r="D1064" s="215">
        <v>1</v>
      </c>
      <c r="E1064" s="215">
        <v>1</v>
      </c>
      <c r="F1064" s="215">
        <v>1</v>
      </c>
      <c r="G1064" s="215">
        <v>1</v>
      </c>
      <c r="H1064" s="215">
        <v>1</v>
      </c>
      <c r="I1064" s="215">
        <v>1</v>
      </c>
      <c r="J1064" s="215">
        <v>1</v>
      </c>
      <c r="K1064" s="215">
        <v>1</v>
      </c>
      <c r="L1064" s="215">
        <v>1</v>
      </c>
      <c r="M1064" s="215">
        <v>1</v>
      </c>
    </row>
    <row r="1065" spans="1:13" x14ac:dyDescent="0.3">
      <c r="A1065">
        <v>519272</v>
      </c>
      <c r="B1065" s="211" t="s">
        <v>2262</v>
      </c>
      <c r="C1065" s="215">
        <v>1</v>
      </c>
      <c r="D1065" s="215">
        <v>1</v>
      </c>
      <c r="E1065" s="215">
        <v>1</v>
      </c>
      <c r="F1065" s="215">
        <v>1</v>
      </c>
      <c r="G1065" s="215">
        <v>1</v>
      </c>
      <c r="H1065" s="215">
        <v>1</v>
      </c>
      <c r="I1065" s="215">
        <v>1</v>
      </c>
      <c r="J1065" s="215">
        <v>1</v>
      </c>
      <c r="K1065" s="215">
        <v>1</v>
      </c>
      <c r="L1065" s="215">
        <v>1</v>
      </c>
      <c r="M1065" s="215">
        <v>1</v>
      </c>
    </row>
    <row r="1066" spans="1:13" x14ac:dyDescent="0.3">
      <c r="A1066">
        <v>520301</v>
      </c>
      <c r="B1066" s="211" t="s">
        <v>2262</v>
      </c>
      <c r="C1066" s="215">
        <v>1</v>
      </c>
      <c r="D1066" s="215">
        <v>1</v>
      </c>
      <c r="E1066" s="215">
        <v>1</v>
      </c>
      <c r="F1066" s="215">
        <v>1</v>
      </c>
      <c r="G1066" s="215">
        <v>1</v>
      </c>
      <c r="H1066" s="215">
        <v>1</v>
      </c>
      <c r="I1066" s="215">
        <v>1</v>
      </c>
      <c r="J1066" s="215">
        <v>1</v>
      </c>
      <c r="K1066" s="215">
        <v>1</v>
      </c>
      <c r="L1066" s="215">
        <v>1</v>
      </c>
      <c r="M1066" s="215">
        <v>1</v>
      </c>
    </row>
    <row r="1067" spans="1:13" x14ac:dyDescent="0.3">
      <c r="A1067">
        <v>520685</v>
      </c>
      <c r="B1067" s="211" t="s">
        <v>2262</v>
      </c>
      <c r="C1067" s="215">
        <v>1</v>
      </c>
      <c r="D1067" s="215">
        <v>1</v>
      </c>
      <c r="E1067" s="215">
        <v>1</v>
      </c>
      <c r="F1067" s="215">
        <v>1</v>
      </c>
      <c r="G1067" s="215">
        <v>1</v>
      </c>
      <c r="H1067" s="215">
        <v>1</v>
      </c>
      <c r="I1067" s="215">
        <v>1</v>
      </c>
      <c r="J1067" s="215">
        <v>1</v>
      </c>
      <c r="K1067" s="215">
        <v>1</v>
      </c>
      <c r="L1067" s="215">
        <v>1</v>
      </c>
      <c r="M1067" s="215">
        <v>1</v>
      </c>
    </row>
    <row r="1068" spans="1:13" x14ac:dyDescent="0.3">
      <c r="A1068">
        <v>521152</v>
      </c>
      <c r="B1068" s="211" t="s">
        <v>2262</v>
      </c>
      <c r="C1068" s="215">
        <v>1</v>
      </c>
      <c r="D1068" s="215">
        <v>1</v>
      </c>
      <c r="E1068" s="215">
        <v>1</v>
      </c>
      <c r="F1068" s="215">
        <v>1</v>
      </c>
      <c r="G1068" s="215">
        <v>1</v>
      </c>
      <c r="H1068" s="215">
        <v>1</v>
      </c>
      <c r="I1068" s="215">
        <v>1</v>
      </c>
      <c r="J1068" s="215">
        <v>1</v>
      </c>
      <c r="K1068" s="215">
        <v>1</v>
      </c>
      <c r="L1068" s="215">
        <v>1</v>
      </c>
      <c r="M1068" s="215">
        <v>1</v>
      </c>
    </row>
    <row r="1069" spans="1:13" x14ac:dyDescent="0.3">
      <c r="A1069">
        <v>521798</v>
      </c>
      <c r="B1069" s="211" t="s">
        <v>2262</v>
      </c>
      <c r="C1069" s="215">
        <v>1</v>
      </c>
      <c r="D1069" s="215">
        <v>1</v>
      </c>
      <c r="E1069" s="215">
        <v>1</v>
      </c>
      <c r="F1069" s="215">
        <v>1</v>
      </c>
      <c r="G1069" s="215">
        <v>1</v>
      </c>
      <c r="H1069" s="215">
        <v>1</v>
      </c>
      <c r="I1069" s="215">
        <v>1</v>
      </c>
      <c r="J1069" s="215">
        <v>1</v>
      </c>
      <c r="K1069" s="215">
        <v>1</v>
      </c>
      <c r="L1069" s="215">
        <v>1</v>
      </c>
      <c r="M1069" s="215">
        <v>1</v>
      </c>
    </row>
    <row r="1070" spans="1:13" x14ac:dyDescent="0.3">
      <c r="A1070">
        <v>522036</v>
      </c>
      <c r="B1070" s="211" t="s">
        <v>2262</v>
      </c>
      <c r="C1070" s="215">
        <v>1</v>
      </c>
      <c r="D1070" s="215">
        <v>1</v>
      </c>
      <c r="E1070" s="215">
        <v>1</v>
      </c>
      <c r="F1070" s="215">
        <v>1</v>
      </c>
      <c r="G1070" s="215">
        <v>1</v>
      </c>
      <c r="H1070" s="215">
        <v>1</v>
      </c>
      <c r="I1070" s="215">
        <v>1</v>
      </c>
      <c r="J1070" s="215">
        <v>1</v>
      </c>
      <c r="K1070" s="215">
        <v>1</v>
      </c>
      <c r="L1070" s="215">
        <v>1</v>
      </c>
      <c r="M1070" s="215">
        <v>1</v>
      </c>
    </row>
    <row r="1071" spans="1:13" x14ac:dyDescent="0.3">
      <c r="A1071">
        <v>522145</v>
      </c>
      <c r="B1071" s="211" t="s">
        <v>2262</v>
      </c>
      <c r="C1071" s="215">
        <v>1</v>
      </c>
      <c r="D1071" s="215">
        <v>1</v>
      </c>
      <c r="E1071" s="215">
        <v>1</v>
      </c>
      <c r="F1071" s="215">
        <v>1</v>
      </c>
      <c r="G1071" s="215">
        <v>1</v>
      </c>
      <c r="H1071" s="215">
        <v>1</v>
      </c>
      <c r="I1071" s="215">
        <v>1</v>
      </c>
      <c r="J1071" s="215">
        <v>1</v>
      </c>
      <c r="K1071" s="215">
        <v>1</v>
      </c>
      <c r="L1071" s="215">
        <v>1</v>
      </c>
      <c r="M1071" s="215">
        <v>1</v>
      </c>
    </row>
    <row r="1072" spans="1:13" x14ac:dyDescent="0.3">
      <c r="A1072">
        <v>522337</v>
      </c>
      <c r="B1072" s="211" t="s">
        <v>2262</v>
      </c>
      <c r="C1072" s="215">
        <v>1</v>
      </c>
      <c r="D1072" s="215">
        <v>1</v>
      </c>
      <c r="E1072" s="215">
        <v>1</v>
      </c>
      <c r="F1072" s="215">
        <v>1</v>
      </c>
      <c r="G1072" s="215">
        <v>1</v>
      </c>
      <c r="H1072" s="215">
        <v>1</v>
      </c>
      <c r="I1072" s="215">
        <v>1</v>
      </c>
      <c r="J1072" s="215">
        <v>1</v>
      </c>
      <c r="K1072" s="215">
        <v>1</v>
      </c>
      <c r="L1072" s="215">
        <v>1</v>
      </c>
      <c r="M1072" s="215">
        <v>1</v>
      </c>
    </row>
    <row r="1073" spans="1:13" x14ac:dyDescent="0.3">
      <c r="A1073">
        <v>522574</v>
      </c>
      <c r="B1073" s="211" t="s">
        <v>2262</v>
      </c>
      <c r="C1073" s="215">
        <v>1</v>
      </c>
      <c r="D1073" s="215">
        <v>1</v>
      </c>
      <c r="E1073" s="215">
        <v>1</v>
      </c>
      <c r="F1073" s="215">
        <v>1</v>
      </c>
      <c r="G1073" s="215">
        <v>1</v>
      </c>
      <c r="H1073" s="215">
        <v>1</v>
      </c>
      <c r="I1073" s="215">
        <v>1</v>
      </c>
      <c r="J1073" s="215">
        <v>1</v>
      </c>
      <c r="K1073" s="215">
        <v>1</v>
      </c>
      <c r="L1073" s="215">
        <v>1</v>
      </c>
      <c r="M1073" s="215">
        <v>1</v>
      </c>
    </row>
    <row r="1074" spans="1:13" x14ac:dyDescent="0.3">
      <c r="A1074">
        <v>522625</v>
      </c>
      <c r="B1074" s="211" t="s">
        <v>2262</v>
      </c>
      <c r="C1074" s="215">
        <v>1</v>
      </c>
      <c r="D1074" s="215">
        <v>1</v>
      </c>
      <c r="E1074" s="215">
        <v>1</v>
      </c>
      <c r="F1074" s="215">
        <v>1</v>
      </c>
      <c r="G1074" s="215">
        <v>1</v>
      </c>
      <c r="H1074" s="215">
        <v>1</v>
      </c>
      <c r="I1074" s="215">
        <v>1</v>
      </c>
      <c r="J1074" s="215">
        <v>1</v>
      </c>
      <c r="K1074" s="215">
        <v>1</v>
      </c>
      <c r="L1074" s="215">
        <v>1</v>
      </c>
      <c r="M1074" s="215">
        <v>1</v>
      </c>
    </row>
    <row r="1075" spans="1:13" x14ac:dyDescent="0.3">
      <c r="A1075">
        <v>522949</v>
      </c>
      <c r="B1075" s="211" t="s">
        <v>2262</v>
      </c>
      <c r="C1075" s="215">
        <v>1</v>
      </c>
      <c r="D1075" s="215">
        <v>1</v>
      </c>
      <c r="E1075" s="215">
        <v>1</v>
      </c>
      <c r="F1075" s="215">
        <v>1</v>
      </c>
      <c r="G1075" s="215">
        <v>1</v>
      </c>
      <c r="H1075" s="215">
        <v>1</v>
      </c>
      <c r="I1075" s="215">
        <v>1</v>
      </c>
      <c r="J1075" s="215">
        <v>1</v>
      </c>
      <c r="K1075" s="215">
        <v>1</v>
      </c>
      <c r="L1075" s="215">
        <v>1</v>
      </c>
      <c r="M1075" s="215">
        <v>1</v>
      </c>
    </row>
    <row r="1076" spans="1:13" x14ac:dyDescent="0.3">
      <c r="A1076">
        <v>523201</v>
      </c>
      <c r="B1076" s="211" t="s">
        <v>2262</v>
      </c>
      <c r="C1076" s="215">
        <v>1</v>
      </c>
      <c r="D1076" s="215">
        <v>1</v>
      </c>
      <c r="E1076" s="215">
        <v>1</v>
      </c>
      <c r="F1076" s="215">
        <v>1</v>
      </c>
      <c r="G1076" s="215">
        <v>1</v>
      </c>
      <c r="H1076" s="215">
        <v>1</v>
      </c>
      <c r="I1076" s="215">
        <v>1</v>
      </c>
      <c r="J1076" s="215">
        <v>1</v>
      </c>
      <c r="K1076" s="215">
        <v>1</v>
      </c>
      <c r="L1076" s="215">
        <v>1</v>
      </c>
      <c r="M1076" s="215">
        <v>1</v>
      </c>
    </row>
    <row r="1077" spans="1:13" x14ac:dyDescent="0.3">
      <c r="A1077">
        <v>523397</v>
      </c>
      <c r="B1077" s="211" t="s">
        <v>2262</v>
      </c>
      <c r="C1077" s="215">
        <v>1</v>
      </c>
      <c r="D1077" s="215">
        <v>1</v>
      </c>
      <c r="E1077" s="215">
        <v>1</v>
      </c>
      <c r="F1077" s="215">
        <v>1</v>
      </c>
      <c r="G1077" s="215">
        <v>1</v>
      </c>
      <c r="H1077" s="215">
        <v>1</v>
      </c>
      <c r="I1077" s="215">
        <v>1</v>
      </c>
      <c r="J1077" s="215">
        <v>1</v>
      </c>
      <c r="K1077" s="215">
        <v>1</v>
      </c>
      <c r="L1077" s="215">
        <v>1</v>
      </c>
      <c r="M1077" s="215">
        <v>1</v>
      </c>
    </row>
    <row r="1078" spans="1:13" x14ac:dyDescent="0.3">
      <c r="A1078">
        <v>523465</v>
      </c>
      <c r="B1078" s="211" t="s">
        <v>2262</v>
      </c>
      <c r="C1078" s="215">
        <v>1</v>
      </c>
      <c r="D1078" s="215">
        <v>1</v>
      </c>
      <c r="E1078" s="215">
        <v>1</v>
      </c>
      <c r="F1078" s="215">
        <v>1</v>
      </c>
      <c r="G1078" s="215">
        <v>1</v>
      </c>
      <c r="H1078" s="215">
        <v>1</v>
      </c>
      <c r="I1078" s="215">
        <v>1</v>
      </c>
      <c r="J1078" s="215">
        <v>1</v>
      </c>
      <c r="K1078" s="215">
        <v>1</v>
      </c>
      <c r="L1078" s="215">
        <v>1</v>
      </c>
      <c r="M1078" s="215">
        <v>1</v>
      </c>
    </row>
    <row r="1079" spans="1:13" x14ac:dyDescent="0.3">
      <c r="A1079">
        <v>523494</v>
      </c>
      <c r="B1079" s="211" t="s">
        <v>2262</v>
      </c>
      <c r="C1079" s="215">
        <v>1</v>
      </c>
      <c r="D1079" s="215">
        <v>1</v>
      </c>
      <c r="E1079" s="215">
        <v>1</v>
      </c>
      <c r="F1079" s="215">
        <v>1</v>
      </c>
      <c r="G1079" s="215">
        <v>1</v>
      </c>
      <c r="H1079" s="215">
        <v>1</v>
      </c>
      <c r="I1079" s="215">
        <v>1</v>
      </c>
      <c r="J1079" s="215">
        <v>1</v>
      </c>
      <c r="K1079" s="215">
        <v>1</v>
      </c>
      <c r="L1079" s="215">
        <v>1</v>
      </c>
      <c r="M1079" s="215">
        <v>1</v>
      </c>
    </row>
    <row r="1080" spans="1:13" x14ac:dyDescent="0.3">
      <c r="A1080">
        <v>523626</v>
      </c>
      <c r="B1080" s="211" t="s">
        <v>2262</v>
      </c>
      <c r="C1080" s="215">
        <v>1</v>
      </c>
      <c r="D1080" s="215">
        <v>1</v>
      </c>
      <c r="E1080" s="215">
        <v>1</v>
      </c>
      <c r="F1080" s="215">
        <v>1</v>
      </c>
      <c r="G1080" s="215">
        <v>1</v>
      </c>
      <c r="H1080" s="215">
        <v>1</v>
      </c>
      <c r="I1080" s="215">
        <v>1</v>
      </c>
      <c r="J1080" s="215">
        <v>1</v>
      </c>
      <c r="K1080" s="215">
        <v>1</v>
      </c>
      <c r="L1080" s="215">
        <v>1</v>
      </c>
      <c r="M1080" s="215">
        <v>1</v>
      </c>
    </row>
    <row r="1081" spans="1:13" x14ac:dyDescent="0.3">
      <c r="A1081">
        <v>523633</v>
      </c>
      <c r="B1081" s="211" t="s">
        <v>2262</v>
      </c>
      <c r="C1081" s="215">
        <v>1</v>
      </c>
      <c r="D1081" s="215">
        <v>1</v>
      </c>
      <c r="E1081" s="215">
        <v>1</v>
      </c>
      <c r="F1081" s="215">
        <v>1</v>
      </c>
      <c r="G1081" s="215">
        <v>1</v>
      </c>
      <c r="H1081" s="215">
        <v>1</v>
      </c>
      <c r="I1081" s="215">
        <v>1</v>
      </c>
      <c r="J1081" s="215">
        <v>1</v>
      </c>
      <c r="K1081" s="215">
        <v>1</v>
      </c>
      <c r="L1081" s="215">
        <v>1</v>
      </c>
      <c r="M1081" s="215">
        <v>1</v>
      </c>
    </row>
    <row r="1082" spans="1:13" x14ac:dyDescent="0.3">
      <c r="A1082">
        <v>523644</v>
      </c>
      <c r="B1082" s="211" t="s">
        <v>2262</v>
      </c>
      <c r="C1082" s="215">
        <v>1</v>
      </c>
      <c r="D1082" s="215">
        <v>1</v>
      </c>
      <c r="E1082" s="215">
        <v>1</v>
      </c>
      <c r="F1082" s="215">
        <v>1</v>
      </c>
      <c r="G1082" s="215">
        <v>1</v>
      </c>
      <c r="H1082" s="215">
        <v>1</v>
      </c>
      <c r="I1082" s="215">
        <v>1</v>
      </c>
      <c r="J1082" s="215">
        <v>1</v>
      </c>
      <c r="K1082" s="215">
        <v>1</v>
      </c>
      <c r="L1082" s="215">
        <v>1</v>
      </c>
      <c r="M1082" s="215">
        <v>1</v>
      </c>
    </row>
    <row r="1083" spans="1:13" x14ac:dyDescent="0.3">
      <c r="A1083">
        <v>523653</v>
      </c>
      <c r="B1083" s="211" t="s">
        <v>2262</v>
      </c>
      <c r="C1083" s="215">
        <v>1</v>
      </c>
      <c r="D1083" s="215">
        <v>1</v>
      </c>
      <c r="E1083" s="215">
        <v>1</v>
      </c>
      <c r="F1083" s="215">
        <v>1</v>
      </c>
      <c r="G1083" s="215">
        <v>1</v>
      </c>
      <c r="H1083" s="215">
        <v>1</v>
      </c>
      <c r="I1083" s="215">
        <v>1</v>
      </c>
      <c r="J1083" s="215">
        <v>1</v>
      </c>
      <c r="K1083" s="215">
        <v>1</v>
      </c>
      <c r="L1083" s="215">
        <v>1</v>
      </c>
      <c r="M1083" s="215">
        <v>1</v>
      </c>
    </row>
    <row r="1084" spans="1:13" x14ac:dyDescent="0.3">
      <c r="A1084">
        <v>524184</v>
      </c>
      <c r="B1084" s="211" t="s">
        <v>2262</v>
      </c>
      <c r="C1084" s="215">
        <v>1</v>
      </c>
      <c r="D1084" s="215">
        <v>1</v>
      </c>
      <c r="E1084" s="215">
        <v>1</v>
      </c>
      <c r="F1084" s="215">
        <v>1</v>
      </c>
      <c r="G1084" s="215">
        <v>1</v>
      </c>
      <c r="H1084" s="215">
        <v>1</v>
      </c>
      <c r="I1084" s="215">
        <v>1</v>
      </c>
      <c r="J1084" s="215">
        <v>1</v>
      </c>
      <c r="K1084" s="215">
        <v>1</v>
      </c>
      <c r="L1084" s="215">
        <v>1</v>
      </c>
      <c r="M1084" s="215">
        <v>1</v>
      </c>
    </row>
    <row r="1085" spans="1:13" x14ac:dyDescent="0.3">
      <c r="A1085">
        <v>524209</v>
      </c>
      <c r="B1085" s="211" t="s">
        <v>2262</v>
      </c>
      <c r="C1085" s="215">
        <v>1</v>
      </c>
      <c r="D1085" s="215">
        <v>1</v>
      </c>
      <c r="E1085" s="215">
        <v>1</v>
      </c>
      <c r="F1085" s="215">
        <v>1</v>
      </c>
      <c r="G1085" s="215">
        <v>1</v>
      </c>
      <c r="H1085" s="215">
        <v>1</v>
      </c>
      <c r="I1085" s="215">
        <v>1</v>
      </c>
      <c r="J1085" s="215">
        <v>1</v>
      </c>
      <c r="K1085" s="215">
        <v>1</v>
      </c>
      <c r="L1085" s="215">
        <v>1</v>
      </c>
      <c r="M1085" s="215">
        <v>1</v>
      </c>
    </row>
    <row r="1086" spans="1:13" x14ac:dyDescent="0.3">
      <c r="A1086">
        <v>524222</v>
      </c>
      <c r="B1086" s="211" t="s">
        <v>2262</v>
      </c>
      <c r="C1086" s="215">
        <v>1</v>
      </c>
      <c r="D1086" s="215">
        <v>1</v>
      </c>
      <c r="E1086" s="215">
        <v>1</v>
      </c>
      <c r="F1086" s="215">
        <v>1</v>
      </c>
      <c r="G1086" s="215">
        <v>1</v>
      </c>
      <c r="H1086" s="215">
        <v>1</v>
      </c>
      <c r="I1086" s="215">
        <v>1</v>
      </c>
      <c r="J1086" s="215">
        <v>1</v>
      </c>
      <c r="K1086" s="215">
        <v>1</v>
      </c>
      <c r="L1086" s="215">
        <v>1</v>
      </c>
      <c r="M1086" s="215">
        <v>1</v>
      </c>
    </row>
    <row r="1087" spans="1:13" x14ac:dyDescent="0.3">
      <c r="A1087">
        <v>524223</v>
      </c>
      <c r="B1087" s="211" t="s">
        <v>2262</v>
      </c>
      <c r="C1087" s="215">
        <v>1</v>
      </c>
      <c r="D1087" s="215">
        <v>1</v>
      </c>
      <c r="E1087" s="215">
        <v>1</v>
      </c>
      <c r="F1087" s="215">
        <v>1</v>
      </c>
      <c r="G1087" s="215">
        <v>1</v>
      </c>
      <c r="H1087" s="215">
        <v>1</v>
      </c>
      <c r="I1087" s="215">
        <v>1</v>
      </c>
      <c r="J1087" s="215">
        <v>1</v>
      </c>
      <c r="K1087" s="215">
        <v>1</v>
      </c>
      <c r="L1087" s="215">
        <v>1</v>
      </c>
      <c r="M1087" s="215">
        <v>1</v>
      </c>
    </row>
    <row r="1088" spans="1:13" x14ac:dyDescent="0.3">
      <c r="A1088">
        <v>524333</v>
      </c>
      <c r="B1088" s="211" t="s">
        <v>2262</v>
      </c>
      <c r="C1088" s="215">
        <v>1</v>
      </c>
      <c r="D1088" s="215">
        <v>1</v>
      </c>
      <c r="E1088" s="215">
        <v>1</v>
      </c>
      <c r="F1088" s="215">
        <v>1</v>
      </c>
      <c r="G1088" s="215">
        <v>1</v>
      </c>
      <c r="H1088" s="215">
        <v>1</v>
      </c>
      <c r="I1088" s="215">
        <v>1</v>
      </c>
      <c r="J1088" s="215">
        <v>1</v>
      </c>
      <c r="K1088" s="215">
        <v>1</v>
      </c>
      <c r="L1088" s="215">
        <v>1</v>
      </c>
      <c r="M1088" s="215">
        <v>1</v>
      </c>
    </row>
    <row r="1089" spans="1:13" x14ac:dyDescent="0.3">
      <c r="A1089">
        <v>524360</v>
      </c>
      <c r="B1089" s="211" t="s">
        <v>2262</v>
      </c>
      <c r="C1089" s="215">
        <v>1</v>
      </c>
      <c r="D1089" s="215">
        <v>1</v>
      </c>
      <c r="E1089" s="215">
        <v>1</v>
      </c>
      <c r="F1089" s="215">
        <v>1</v>
      </c>
      <c r="G1089" s="215">
        <v>1</v>
      </c>
      <c r="H1089" s="215">
        <v>1</v>
      </c>
      <c r="I1089" s="215">
        <v>1</v>
      </c>
      <c r="J1089" s="215">
        <v>1</v>
      </c>
      <c r="K1089" s="215">
        <v>1</v>
      </c>
      <c r="L1089" s="215">
        <v>1</v>
      </c>
      <c r="M1089" s="215">
        <v>1</v>
      </c>
    </row>
    <row r="1090" spans="1:13" x14ac:dyDescent="0.3">
      <c r="A1090">
        <v>524387</v>
      </c>
      <c r="B1090" s="211" t="s">
        <v>2262</v>
      </c>
      <c r="C1090" s="215">
        <v>1</v>
      </c>
      <c r="D1090" s="215">
        <v>1</v>
      </c>
      <c r="E1090" s="215">
        <v>1</v>
      </c>
      <c r="F1090" s="215">
        <v>1</v>
      </c>
      <c r="G1090" s="215">
        <v>1</v>
      </c>
      <c r="H1090" s="215">
        <v>1</v>
      </c>
      <c r="I1090" s="215">
        <v>1</v>
      </c>
      <c r="J1090" s="215">
        <v>1</v>
      </c>
      <c r="K1090" s="215">
        <v>1</v>
      </c>
      <c r="L1090" s="215">
        <v>1</v>
      </c>
      <c r="M1090" s="215">
        <v>1</v>
      </c>
    </row>
    <row r="1091" spans="1:13" x14ac:dyDescent="0.3">
      <c r="A1091">
        <v>524412</v>
      </c>
      <c r="B1091" s="211" t="s">
        <v>2262</v>
      </c>
      <c r="C1091" s="215">
        <v>1</v>
      </c>
      <c r="D1091" s="215">
        <v>1</v>
      </c>
      <c r="E1091" s="215">
        <v>1</v>
      </c>
      <c r="F1091" s="215">
        <v>1</v>
      </c>
      <c r="G1091" s="215">
        <v>1</v>
      </c>
      <c r="H1091" s="215">
        <v>1</v>
      </c>
      <c r="I1091" s="215">
        <v>1</v>
      </c>
      <c r="J1091" s="215">
        <v>1</v>
      </c>
      <c r="K1091" s="215">
        <v>1</v>
      </c>
      <c r="L1091" s="215">
        <v>1</v>
      </c>
      <c r="M1091" s="215">
        <v>1</v>
      </c>
    </row>
    <row r="1092" spans="1:13" x14ac:dyDescent="0.3">
      <c r="A1092">
        <v>524465</v>
      </c>
      <c r="B1092" s="211" t="s">
        <v>2262</v>
      </c>
      <c r="C1092" s="215">
        <v>1</v>
      </c>
      <c r="D1092" s="215">
        <v>1</v>
      </c>
      <c r="E1092" s="215">
        <v>1</v>
      </c>
      <c r="F1092" s="215">
        <v>1</v>
      </c>
      <c r="G1092" s="215">
        <v>1</v>
      </c>
      <c r="H1092" s="215">
        <v>1</v>
      </c>
      <c r="I1092" s="215">
        <v>1</v>
      </c>
      <c r="J1092" s="215">
        <v>1</v>
      </c>
      <c r="K1092" s="215">
        <v>1</v>
      </c>
      <c r="L1092" s="215">
        <v>1</v>
      </c>
      <c r="M1092" s="215">
        <v>1</v>
      </c>
    </row>
    <row r="1093" spans="1:13" x14ac:dyDescent="0.3">
      <c r="A1093">
        <v>524553</v>
      </c>
      <c r="B1093" s="211" t="s">
        <v>2262</v>
      </c>
      <c r="C1093" s="215">
        <v>1</v>
      </c>
      <c r="D1093" s="215">
        <v>1</v>
      </c>
      <c r="E1093" s="215">
        <v>1</v>
      </c>
      <c r="F1093" s="215">
        <v>1</v>
      </c>
      <c r="G1093" s="215">
        <v>1</v>
      </c>
      <c r="H1093" s="215">
        <v>1</v>
      </c>
      <c r="I1093" s="215">
        <v>1</v>
      </c>
      <c r="J1093" s="215">
        <v>1</v>
      </c>
      <c r="K1093" s="215">
        <v>1</v>
      </c>
      <c r="L1093" s="215">
        <v>1</v>
      </c>
      <c r="M1093" s="215">
        <v>1</v>
      </c>
    </row>
    <row r="1094" spans="1:13" x14ac:dyDescent="0.3">
      <c r="A1094">
        <v>524598</v>
      </c>
      <c r="B1094" s="211" t="s">
        <v>2262</v>
      </c>
      <c r="C1094" s="215">
        <v>1</v>
      </c>
      <c r="D1094" s="215">
        <v>1</v>
      </c>
      <c r="E1094" s="215">
        <v>1</v>
      </c>
      <c r="F1094" s="215">
        <v>1</v>
      </c>
      <c r="G1094" s="215">
        <v>1</v>
      </c>
      <c r="H1094" s="215">
        <v>1</v>
      </c>
      <c r="I1094" s="215">
        <v>1</v>
      </c>
      <c r="J1094" s="215">
        <v>1</v>
      </c>
      <c r="K1094" s="215">
        <v>1</v>
      </c>
      <c r="L1094" s="215">
        <v>1</v>
      </c>
      <c r="M1094" s="215">
        <v>1</v>
      </c>
    </row>
    <row r="1095" spans="1:13" x14ac:dyDescent="0.3">
      <c r="A1095">
        <v>524756</v>
      </c>
      <c r="B1095" s="211" t="s">
        <v>2262</v>
      </c>
      <c r="C1095" s="215">
        <v>1</v>
      </c>
      <c r="D1095" s="215">
        <v>1</v>
      </c>
      <c r="E1095" s="215">
        <v>1</v>
      </c>
      <c r="F1095" s="215">
        <v>1</v>
      </c>
      <c r="G1095" s="215">
        <v>1</v>
      </c>
      <c r="H1095" s="215">
        <v>1</v>
      </c>
      <c r="I1095" s="215">
        <v>1</v>
      </c>
      <c r="J1095" s="215">
        <v>1</v>
      </c>
      <c r="K1095" s="215">
        <v>1</v>
      </c>
      <c r="L1095" s="215">
        <v>1</v>
      </c>
      <c r="M1095" s="215">
        <v>1</v>
      </c>
    </row>
    <row r="1096" spans="1:13" x14ac:dyDescent="0.3">
      <c r="A1096">
        <v>524800</v>
      </c>
      <c r="B1096" s="211" t="s">
        <v>2262</v>
      </c>
      <c r="C1096" s="215">
        <v>1</v>
      </c>
      <c r="D1096" s="215">
        <v>1</v>
      </c>
      <c r="E1096" s="215">
        <v>1</v>
      </c>
      <c r="F1096" s="215">
        <v>1</v>
      </c>
      <c r="G1096" s="215">
        <v>1</v>
      </c>
      <c r="H1096" s="215">
        <v>1</v>
      </c>
      <c r="I1096" s="215">
        <v>1</v>
      </c>
      <c r="J1096" s="215">
        <v>1</v>
      </c>
      <c r="K1096" s="215">
        <v>1</v>
      </c>
      <c r="L1096" s="215">
        <v>1</v>
      </c>
      <c r="M1096" s="215">
        <v>1</v>
      </c>
    </row>
    <row r="1097" spans="1:13" x14ac:dyDescent="0.3">
      <c r="A1097">
        <v>524817</v>
      </c>
      <c r="B1097" s="211" t="s">
        <v>2262</v>
      </c>
      <c r="C1097" s="215">
        <v>1</v>
      </c>
      <c r="D1097" s="215">
        <v>1</v>
      </c>
      <c r="E1097" s="215">
        <v>1</v>
      </c>
      <c r="F1097" s="215">
        <v>1</v>
      </c>
      <c r="G1097" s="215">
        <v>1</v>
      </c>
      <c r="H1097" s="215">
        <v>1</v>
      </c>
      <c r="I1097" s="215">
        <v>1</v>
      </c>
      <c r="J1097" s="215">
        <v>1</v>
      </c>
      <c r="K1097" s="215">
        <v>1</v>
      </c>
      <c r="L1097" s="215">
        <v>1</v>
      </c>
      <c r="M1097" s="215">
        <v>1</v>
      </c>
    </row>
    <row r="1098" spans="1:13" x14ac:dyDescent="0.3">
      <c r="A1098">
        <v>524824</v>
      </c>
      <c r="B1098" s="211" t="s">
        <v>2262</v>
      </c>
      <c r="C1098" s="215">
        <v>1</v>
      </c>
      <c r="D1098" s="215">
        <v>1</v>
      </c>
      <c r="E1098" s="215">
        <v>1</v>
      </c>
      <c r="F1098" s="215">
        <v>1</v>
      </c>
      <c r="G1098" s="215">
        <v>1</v>
      </c>
      <c r="H1098" s="215">
        <v>1</v>
      </c>
      <c r="I1098" s="215">
        <v>1</v>
      </c>
      <c r="J1098" s="215">
        <v>1</v>
      </c>
      <c r="K1098" s="215">
        <v>1</v>
      </c>
      <c r="L1098" s="215">
        <v>1</v>
      </c>
      <c r="M1098" s="215">
        <v>1</v>
      </c>
    </row>
    <row r="1099" spans="1:13" x14ac:dyDescent="0.3">
      <c r="A1099">
        <v>524959</v>
      </c>
      <c r="B1099" s="211" t="s">
        <v>2262</v>
      </c>
      <c r="C1099" s="215">
        <v>1</v>
      </c>
      <c r="D1099" s="215">
        <v>1</v>
      </c>
      <c r="E1099" s="215">
        <v>1</v>
      </c>
      <c r="F1099" s="215">
        <v>1</v>
      </c>
      <c r="G1099" s="215">
        <v>1</v>
      </c>
      <c r="H1099" s="215">
        <v>1</v>
      </c>
      <c r="I1099" s="215">
        <v>1</v>
      </c>
      <c r="J1099" s="215">
        <v>1</v>
      </c>
      <c r="K1099" s="215">
        <v>1</v>
      </c>
      <c r="L1099" s="215">
        <v>1</v>
      </c>
      <c r="M1099" s="215">
        <v>1</v>
      </c>
    </row>
    <row r="1100" spans="1:13" x14ac:dyDescent="0.3">
      <c r="A1100">
        <v>525001</v>
      </c>
      <c r="B1100" s="211" t="s">
        <v>2262</v>
      </c>
      <c r="C1100" s="215">
        <v>1</v>
      </c>
      <c r="D1100" s="215">
        <v>1</v>
      </c>
      <c r="E1100" s="215">
        <v>1</v>
      </c>
      <c r="F1100" s="215">
        <v>1</v>
      </c>
      <c r="G1100" s="215">
        <v>1</v>
      </c>
      <c r="H1100" s="215">
        <v>1</v>
      </c>
      <c r="I1100" s="215">
        <v>1</v>
      </c>
      <c r="J1100" s="215">
        <v>1</v>
      </c>
      <c r="K1100" s="215">
        <v>1</v>
      </c>
      <c r="L1100" s="215">
        <v>1</v>
      </c>
      <c r="M1100" s="215">
        <v>1</v>
      </c>
    </row>
    <row r="1101" spans="1:13" x14ac:dyDescent="0.3">
      <c r="A1101">
        <v>525032</v>
      </c>
      <c r="B1101" s="211" t="s">
        <v>2262</v>
      </c>
      <c r="C1101" s="215">
        <v>1</v>
      </c>
      <c r="D1101" s="215">
        <v>1</v>
      </c>
      <c r="E1101" s="215">
        <v>1</v>
      </c>
      <c r="F1101" s="215">
        <v>1</v>
      </c>
      <c r="G1101" s="215">
        <v>1</v>
      </c>
      <c r="H1101" s="215">
        <v>1</v>
      </c>
      <c r="I1101" s="215">
        <v>1</v>
      </c>
      <c r="J1101" s="215">
        <v>1</v>
      </c>
      <c r="K1101" s="215">
        <v>1</v>
      </c>
      <c r="L1101" s="215">
        <v>1</v>
      </c>
      <c r="M1101" s="215">
        <v>1</v>
      </c>
    </row>
    <row r="1102" spans="1:13" x14ac:dyDescent="0.3">
      <c r="A1102">
        <v>525082</v>
      </c>
      <c r="B1102" s="211" t="s">
        <v>2262</v>
      </c>
      <c r="C1102" s="215">
        <v>1</v>
      </c>
      <c r="D1102" s="215">
        <v>1</v>
      </c>
      <c r="E1102" s="215">
        <v>1</v>
      </c>
      <c r="F1102" s="215">
        <v>1</v>
      </c>
      <c r="G1102" s="215">
        <v>1</v>
      </c>
      <c r="H1102" s="215">
        <v>1</v>
      </c>
      <c r="I1102" s="215">
        <v>1</v>
      </c>
      <c r="J1102" s="215">
        <v>1</v>
      </c>
      <c r="K1102" s="215">
        <v>1</v>
      </c>
      <c r="L1102" s="215">
        <v>1</v>
      </c>
      <c r="M1102" s="215">
        <v>1</v>
      </c>
    </row>
    <row r="1103" spans="1:13" x14ac:dyDescent="0.3">
      <c r="A1103">
        <v>525091</v>
      </c>
      <c r="B1103" s="211" t="s">
        <v>2262</v>
      </c>
      <c r="C1103" s="215">
        <v>1</v>
      </c>
      <c r="D1103" s="215">
        <v>1</v>
      </c>
      <c r="E1103" s="215">
        <v>1</v>
      </c>
      <c r="F1103" s="215">
        <v>1</v>
      </c>
      <c r="G1103" s="215">
        <v>1</v>
      </c>
      <c r="H1103" s="215">
        <v>1</v>
      </c>
      <c r="I1103" s="215">
        <v>1</v>
      </c>
      <c r="J1103" s="215">
        <v>1</v>
      </c>
      <c r="K1103" s="215">
        <v>1</v>
      </c>
      <c r="L1103" s="215">
        <v>1</v>
      </c>
      <c r="M1103" s="215">
        <v>1</v>
      </c>
    </row>
    <row r="1104" spans="1:13" x14ac:dyDescent="0.3">
      <c r="A1104">
        <v>525105</v>
      </c>
      <c r="B1104" s="211" t="s">
        <v>2262</v>
      </c>
      <c r="C1104" s="215">
        <v>1</v>
      </c>
      <c r="D1104" s="215">
        <v>1</v>
      </c>
      <c r="E1104" s="215">
        <v>1</v>
      </c>
      <c r="F1104" s="215">
        <v>1</v>
      </c>
      <c r="G1104" s="215">
        <v>1</v>
      </c>
      <c r="H1104" s="215">
        <v>1</v>
      </c>
      <c r="I1104" s="215">
        <v>1</v>
      </c>
      <c r="J1104" s="215">
        <v>1</v>
      </c>
      <c r="K1104" s="215">
        <v>1</v>
      </c>
      <c r="L1104" s="215">
        <v>1</v>
      </c>
      <c r="M1104" s="215">
        <v>1</v>
      </c>
    </row>
    <row r="1105" spans="1:13" x14ac:dyDescent="0.3">
      <c r="A1105">
        <v>525123</v>
      </c>
      <c r="B1105" s="211" t="s">
        <v>2262</v>
      </c>
      <c r="C1105" s="215">
        <v>1</v>
      </c>
      <c r="D1105" s="215">
        <v>1</v>
      </c>
      <c r="E1105" s="215">
        <v>1</v>
      </c>
      <c r="F1105" s="215">
        <v>1</v>
      </c>
      <c r="G1105" s="215">
        <v>1</v>
      </c>
      <c r="H1105" s="215">
        <v>1</v>
      </c>
      <c r="I1105" s="215">
        <v>1</v>
      </c>
      <c r="J1105" s="215">
        <v>1</v>
      </c>
      <c r="K1105" s="215">
        <v>1</v>
      </c>
      <c r="L1105" s="215">
        <v>1</v>
      </c>
      <c r="M1105" s="215">
        <v>1</v>
      </c>
    </row>
    <row r="1106" spans="1:13" x14ac:dyDescent="0.3">
      <c r="A1106">
        <v>525134</v>
      </c>
      <c r="B1106" s="211" t="s">
        <v>2262</v>
      </c>
      <c r="C1106" s="215">
        <v>1</v>
      </c>
      <c r="D1106" s="215">
        <v>1</v>
      </c>
      <c r="E1106" s="215">
        <v>1</v>
      </c>
      <c r="F1106" s="215">
        <v>1</v>
      </c>
      <c r="G1106" s="215">
        <v>1</v>
      </c>
      <c r="H1106" s="215">
        <v>1</v>
      </c>
      <c r="I1106" s="215">
        <v>1</v>
      </c>
      <c r="J1106" s="215">
        <v>1</v>
      </c>
      <c r="K1106" s="215">
        <v>1</v>
      </c>
      <c r="L1106" s="215">
        <v>1</v>
      </c>
      <c r="M1106" s="215">
        <v>1</v>
      </c>
    </row>
    <row r="1107" spans="1:13" x14ac:dyDescent="0.3">
      <c r="A1107">
        <v>525164</v>
      </c>
      <c r="B1107" s="211" t="s">
        <v>2262</v>
      </c>
      <c r="C1107" s="215">
        <v>1</v>
      </c>
      <c r="D1107" s="215">
        <v>1</v>
      </c>
      <c r="E1107" s="215">
        <v>1</v>
      </c>
      <c r="F1107" s="215">
        <v>1</v>
      </c>
      <c r="G1107" s="215">
        <v>1</v>
      </c>
      <c r="H1107" s="215">
        <v>1</v>
      </c>
      <c r="I1107" s="215">
        <v>1</v>
      </c>
      <c r="J1107" s="215">
        <v>1</v>
      </c>
      <c r="K1107" s="215">
        <v>1</v>
      </c>
      <c r="L1107" s="215">
        <v>1</v>
      </c>
      <c r="M1107" s="215">
        <v>1</v>
      </c>
    </row>
    <row r="1108" spans="1:13" x14ac:dyDescent="0.3">
      <c r="A1108">
        <v>525212</v>
      </c>
      <c r="B1108" s="211" t="s">
        <v>2262</v>
      </c>
      <c r="C1108" s="215">
        <v>1</v>
      </c>
      <c r="D1108" s="215">
        <v>1</v>
      </c>
      <c r="E1108" s="215">
        <v>1</v>
      </c>
      <c r="F1108" s="215">
        <v>1</v>
      </c>
      <c r="G1108" s="215">
        <v>1</v>
      </c>
      <c r="H1108" s="215">
        <v>1</v>
      </c>
      <c r="I1108" s="215">
        <v>1</v>
      </c>
      <c r="J1108" s="215">
        <v>1</v>
      </c>
      <c r="K1108" s="215">
        <v>1</v>
      </c>
      <c r="L1108" s="215">
        <v>1</v>
      </c>
      <c r="M1108" s="215">
        <v>1</v>
      </c>
    </row>
    <row r="1109" spans="1:13" x14ac:dyDescent="0.3">
      <c r="A1109">
        <v>525221</v>
      </c>
      <c r="B1109" s="211" t="s">
        <v>2262</v>
      </c>
      <c r="C1109" s="215">
        <v>1</v>
      </c>
      <c r="D1109" s="215">
        <v>1</v>
      </c>
      <c r="E1109" s="215">
        <v>1</v>
      </c>
      <c r="F1109" s="215">
        <v>1</v>
      </c>
      <c r="G1109" s="215">
        <v>1</v>
      </c>
      <c r="H1109" s="215">
        <v>1</v>
      </c>
      <c r="I1109" s="215">
        <v>1</v>
      </c>
      <c r="J1109" s="215">
        <v>1</v>
      </c>
      <c r="K1109" s="215">
        <v>1</v>
      </c>
      <c r="L1109" s="215">
        <v>1</v>
      </c>
      <c r="M1109" s="215">
        <v>1</v>
      </c>
    </row>
    <row r="1110" spans="1:13" x14ac:dyDescent="0.3">
      <c r="A1110">
        <v>525224</v>
      </c>
      <c r="B1110" s="211" t="s">
        <v>2262</v>
      </c>
      <c r="C1110" s="215">
        <v>1</v>
      </c>
      <c r="D1110" s="215">
        <v>1</v>
      </c>
      <c r="E1110" s="215">
        <v>1</v>
      </c>
      <c r="F1110" s="215">
        <v>1</v>
      </c>
      <c r="G1110" s="215">
        <v>1</v>
      </c>
      <c r="H1110" s="215">
        <v>1</v>
      </c>
      <c r="I1110" s="215">
        <v>1</v>
      </c>
      <c r="J1110" s="215">
        <v>1</v>
      </c>
      <c r="K1110" s="215">
        <v>1</v>
      </c>
      <c r="L1110" s="215">
        <v>1</v>
      </c>
      <c r="M1110" s="215">
        <v>1</v>
      </c>
    </row>
    <row r="1111" spans="1:13" x14ac:dyDescent="0.3">
      <c r="A1111">
        <v>525266</v>
      </c>
      <c r="B1111" s="211" t="s">
        <v>2262</v>
      </c>
      <c r="C1111" s="215">
        <v>1</v>
      </c>
      <c r="D1111" s="215">
        <v>1</v>
      </c>
      <c r="E1111" s="215">
        <v>1</v>
      </c>
      <c r="F1111" s="215">
        <v>1</v>
      </c>
      <c r="G1111" s="215">
        <v>1</v>
      </c>
      <c r="H1111" s="215">
        <v>1</v>
      </c>
      <c r="I1111" s="215">
        <v>1</v>
      </c>
      <c r="J1111" s="215">
        <v>1</v>
      </c>
      <c r="K1111" s="215">
        <v>1</v>
      </c>
      <c r="L1111" s="215">
        <v>1</v>
      </c>
      <c r="M1111" s="215">
        <v>1</v>
      </c>
    </row>
    <row r="1112" spans="1:13" x14ac:dyDescent="0.3">
      <c r="A1112">
        <v>525303</v>
      </c>
      <c r="B1112" s="211" t="s">
        <v>2262</v>
      </c>
      <c r="C1112" s="215">
        <v>1</v>
      </c>
      <c r="D1112" s="215">
        <v>1</v>
      </c>
      <c r="E1112" s="215">
        <v>1</v>
      </c>
      <c r="F1112" s="215">
        <v>1</v>
      </c>
      <c r="G1112" s="215">
        <v>1</v>
      </c>
      <c r="H1112" s="215">
        <v>1</v>
      </c>
      <c r="I1112" s="215">
        <v>1</v>
      </c>
      <c r="J1112" s="215">
        <v>1</v>
      </c>
      <c r="K1112" s="215">
        <v>1</v>
      </c>
      <c r="L1112" s="215">
        <v>1</v>
      </c>
      <c r="M1112" s="215">
        <v>1</v>
      </c>
    </row>
    <row r="1113" spans="1:13" x14ac:dyDescent="0.3">
      <c r="A1113">
        <v>525308</v>
      </c>
      <c r="B1113" s="211" t="s">
        <v>2262</v>
      </c>
      <c r="C1113" s="215">
        <v>1</v>
      </c>
      <c r="D1113" s="215">
        <v>1</v>
      </c>
      <c r="E1113" s="215">
        <v>1</v>
      </c>
      <c r="F1113" s="215">
        <v>1</v>
      </c>
      <c r="G1113" s="215">
        <v>1</v>
      </c>
      <c r="H1113" s="215">
        <v>1</v>
      </c>
      <c r="I1113" s="215">
        <v>1</v>
      </c>
      <c r="J1113" s="215">
        <v>1</v>
      </c>
      <c r="K1113" s="215">
        <v>1</v>
      </c>
      <c r="L1113" s="215">
        <v>1</v>
      </c>
      <c r="M1113" s="215">
        <v>1</v>
      </c>
    </row>
    <row r="1114" spans="1:13" x14ac:dyDescent="0.3">
      <c r="A1114">
        <v>525310</v>
      </c>
      <c r="B1114" s="211" t="s">
        <v>2262</v>
      </c>
      <c r="C1114" s="215">
        <v>1</v>
      </c>
      <c r="D1114" s="215">
        <v>1</v>
      </c>
      <c r="E1114" s="215">
        <v>1</v>
      </c>
      <c r="F1114" s="215">
        <v>1</v>
      </c>
      <c r="G1114" s="215">
        <v>1</v>
      </c>
      <c r="H1114" s="215">
        <v>1</v>
      </c>
      <c r="I1114" s="215">
        <v>1</v>
      </c>
      <c r="J1114" s="215">
        <v>1</v>
      </c>
      <c r="K1114" s="215">
        <v>1</v>
      </c>
      <c r="L1114" s="215">
        <v>1</v>
      </c>
      <c r="M1114" s="215">
        <v>1</v>
      </c>
    </row>
    <row r="1115" spans="1:13" x14ac:dyDescent="0.3">
      <c r="A1115">
        <v>525428</v>
      </c>
      <c r="B1115" s="211" t="s">
        <v>2262</v>
      </c>
      <c r="C1115" s="215">
        <v>1</v>
      </c>
      <c r="D1115" s="215">
        <v>1</v>
      </c>
      <c r="E1115" s="215">
        <v>1</v>
      </c>
      <c r="F1115" s="215">
        <v>1</v>
      </c>
      <c r="G1115" s="215">
        <v>1</v>
      </c>
      <c r="H1115" s="215">
        <v>1</v>
      </c>
      <c r="I1115" s="215">
        <v>1</v>
      </c>
      <c r="J1115" s="215">
        <v>1</v>
      </c>
      <c r="K1115" s="215">
        <v>1</v>
      </c>
      <c r="L1115" s="215">
        <v>1</v>
      </c>
      <c r="M1115" s="215">
        <v>1</v>
      </c>
    </row>
    <row r="1116" spans="1:13" x14ac:dyDescent="0.3">
      <c r="A1116">
        <v>525435</v>
      </c>
      <c r="B1116" s="211" t="s">
        <v>2262</v>
      </c>
      <c r="C1116" s="215">
        <v>1</v>
      </c>
      <c r="D1116" s="215">
        <v>1</v>
      </c>
      <c r="E1116" s="215">
        <v>1</v>
      </c>
      <c r="F1116" s="215">
        <v>1</v>
      </c>
      <c r="G1116" s="215">
        <v>1</v>
      </c>
      <c r="H1116" s="215">
        <v>1</v>
      </c>
      <c r="I1116" s="215">
        <v>1</v>
      </c>
      <c r="J1116" s="215">
        <v>1</v>
      </c>
      <c r="K1116" s="215">
        <v>1</v>
      </c>
      <c r="L1116" s="215">
        <v>1</v>
      </c>
      <c r="M1116" s="215">
        <v>1</v>
      </c>
    </row>
    <row r="1117" spans="1:13" x14ac:dyDescent="0.3">
      <c r="A1117">
        <v>525457</v>
      </c>
      <c r="B1117" s="211" t="s">
        <v>2262</v>
      </c>
      <c r="C1117" s="215">
        <v>1</v>
      </c>
      <c r="D1117" s="215">
        <v>1</v>
      </c>
      <c r="E1117" s="215">
        <v>1</v>
      </c>
      <c r="F1117" s="215">
        <v>1</v>
      </c>
      <c r="G1117" s="215">
        <v>1</v>
      </c>
      <c r="H1117" s="215">
        <v>1</v>
      </c>
      <c r="I1117" s="215">
        <v>1</v>
      </c>
      <c r="J1117" s="215">
        <v>1</v>
      </c>
      <c r="K1117" s="215">
        <v>1</v>
      </c>
      <c r="L1117" s="215">
        <v>1</v>
      </c>
      <c r="M1117" s="215">
        <v>1</v>
      </c>
    </row>
    <row r="1118" spans="1:13" x14ac:dyDescent="0.3">
      <c r="A1118">
        <v>525478</v>
      </c>
      <c r="B1118" s="211" t="s">
        <v>2262</v>
      </c>
      <c r="C1118" s="215">
        <v>1</v>
      </c>
      <c r="D1118" s="215">
        <v>1</v>
      </c>
      <c r="E1118" s="215">
        <v>1</v>
      </c>
      <c r="F1118" s="215">
        <v>1</v>
      </c>
      <c r="G1118" s="215">
        <v>1</v>
      </c>
      <c r="H1118" s="215">
        <v>1</v>
      </c>
      <c r="I1118" s="215">
        <v>1</v>
      </c>
      <c r="J1118" s="215">
        <v>1</v>
      </c>
      <c r="K1118" s="215">
        <v>1</v>
      </c>
      <c r="L1118" s="215">
        <v>1</v>
      </c>
      <c r="M1118" s="215">
        <v>1</v>
      </c>
    </row>
    <row r="1119" spans="1:13" x14ac:dyDescent="0.3">
      <c r="A1119">
        <v>525488</v>
      </c>
      <c r="B1119" s="211" t="s">
        <v>2262</v>
      </c>
      <c r="C1119" s="215">
        <v>1</v>
      </c>
      <c r="D1119" s="215">
        <v>1</v>
      </c>
      <c r="E1119" s="215">
        <v>1</v>
      </c>
      <c r="F1119" s="215">
        <v>1</v>
      </c>
      <c r="G1119" s="215">
        <v>1</v>
      </c>
      <c r="H1119" s="215">
        <v>1</v>
      </c>
      <c r="I1119" s="215">
        <v>1</v>
      </c>
      <c r="J1119" s="215">
        <v>1</v>
      </c>
      <c r="K1119" s="215">
        <v>1</v>
      </c>
      <c r="L1119" s="215">
        <v>1</v>
      </c>
      <c r="M1119" s="215">
        <v>1</v>
      </c>
    </row>
    <row r="1120" spans="1:13" x14ac:dyDescent="0.3">
      <c r="A1120">
        <v>525495</v>
      </c>
      <c r="B1120" s="211" t="s">
        <v>2262</v>
      </c>
      <c r="C1120" s="215">
        <v>1</v>
      </c>
      <c r="D1120" s="215">
        <v>1</v>
      </c>
      <c r="E1120" s="215">
        <v>1</v>
      </c>
      <c r="F1120" s="215">
        <v>1</v>
      </c>
      <c r="G1120" s="215">
        <v>1</v>
      </c>
      <c r="H1120" s="215">
        <v>1</v>
      </c>
      <c r="I1120" s="215">
        <v>1</v>
      </c>
      <c r="J1120" s="215">
        <v>1</v>
      </c>
      <c r="K1120" s="215">
        <v>1</v>
      </c>
      <c r="L1120" s="215">
        <v>1</v>
      </c>
      <c r="M1120" s="215">
        <v>1</v>
      </c>
    </row>
    <row r="1121" spans="1:13" x14ac:dyDescent="0.3">
      <c r="A1121">
        <v>525505</v>
      </c>
      <c r="B1121" s="211" t="s">
        <v>2262</v>
      </c>
      <c r="C1121" s="215">
        <v>1</v>
      </c>
      <c r="D1121" s="215">
        <v>1</v>
      </c>
      <c r="E1121" s="215">
        <v>1</v>
      </c>
      <c r="F1121" s="215">
        <v>1</v>
      </c>
      <c r="G1121" s="215">
        <v>1</v>
      </c>
      <c r="H1121" s="215">
        <v>1</v>
      </c>
      <c r="I1121" s="215">
        <v>1</v>
      </c>
      <c r="J1121" s="215">
        <v>1</v>
      </c>
      <c r="K1121" s="215">
        <v>1</v>
      </c>
      <c r="L1121" s="215">
        <v>1</v>
      </c>
      <c r="M1121" s="215">
        <v>1</v>
      </c>
    </row>
    <row r="1122" spans="1:13" x14ac:dyDescent="0.3">
      <c r="A1122">
        <v>525516</v>
      </c>
      <c r="B1122" s="211" t="s">
        <v>2262</v>
      </c>
      <c r="C1122" s="215">
        <v>1</v>
      </c>
      <c r="D1122" s="215">
        <v>1</v>
      </c>
      <c r="E1122" s="215">
        <v>1</v>
      </c>
      <c r="F1122" s="215">
        <v>1</v>
      </c>
      <c r="G1122" s="215">
        <v>1</v>
      </c>
      <c r="H1122" s="215">
        <v>1</v>
      </c>
      <c r="I1122" s="215">
        <v>1</v>
      </c>
      <c r="J1122" s="215">
        <v>1</v>
      </c>
      <c r="K1122" s="215">
        <v>1</v>
      </c>
      <c r="L1122" s="215">
        <v>1</v>
      </c>
      <c r="M1122" s="215">
        <v>1</v>
      </c>
    </row>
    <row r="1123" spans="1:13" x14ac:dyDescent="0.3">
      <c r="A1123">
        <v>525528</v>
      </c>
      <c r="B1123" s="211" t="s">
        <v>2262</v>
      </c>
      <c r="C1123" s="215">
        <v>1</v>
      </c>
      <c r="D1123" s="215">
        <v>1</v>
      </c>
      <c r="E1123" s="215">
        <v>1</v>
      </c>
      <c r="F1123" s="215">
        <v>1</v>
      </c>
      <c r="G1123" s="215">
        <v>1</v>
      </c>
      <c r="H1123" s="215">
        <v>1</v>
      </c>
      <c r="I1123" s="215">
        <v>1</v>
      </c>
      <c r="J1123" s="215">
        <v>1</v>
      </c>
      <c r="K1123" s="215">
        <v>1</v>
      </c>
      <c r="L1123" s="215">
        <v>1</v>
      </c>
      <c r="M1123" s="215">
        <v>1</v>
      </c>
    </row>
    <row r="1124" spans="1:13" x14ac:dyDescent="0.3">
      <c r="A1124">
        <v>525617</v>
      </c>
      <c r="B1124" s="211" t="s">
        <v>2262</v>
      </c>
      <c r="C1124" s="215">
        <v>1</v>
      </c>
      <c r="D1124" s="215">
        <v>1</v>
      </c>
      <c r="E1124" s="215">
        <v>1</v>
      </c>
      <c r="F1124" s="215">
        <v>1</v>
      </c>
      <c r="G1124" s="215">
        <v>1</v>
      </c>
      <c r="H1124" s="215">
        <v>1</v>
      </c>
      <c r="I1124" s="215">
        <v>1</v>
      </c>
      <c r="J1124" s="215">
        <v>1</v>
      </c>
      <c r="K1124" s="215">
        <v>1</v>
      </c>
      <c r="L1124" s="215">
        <v>1</v>
      </c>
      <c r="M1124" s="215">
        <v>1</v>
      </c>
    </row>
    <row r="1125" spans="1:13" x14ac:dyDescent="0.3">
      <c r="A1125">
        <v>525622</v>
      </c>
      <c r="B1125" s="211" t="s">
        <v>2262</v>
      </c>
      <c r="C1125" s="215">
        <v>1</v>
      </c>
      <c r="D1125" s="215">
        <v>1</v>
      </c>
      <c r="E1125" s="215">
        <v>1</v>
      </c>
      <c r="F1125" s="215">
        <v>1</v>
      </c>
      <c r="G1125" s="215">
        <v>1</v>
      </c>
      <c r="H1125" s="215">
        <v>1</v>
      </c>
      <c r="I1125" s="215">
        <v>1</v>
      </c>
      <c r="J1125" s="215">
        <v>1</v>
      </c>
      <c r="K1125" s="215">
        <v>1</v>
      </c>
      <c r="L1125" s="215">
        <v>1</v>
      </c>
      <c r="M1125" s="215">
        <v>1</v>
      </c>
    </row>
    <row r="1126" spans="1:13" x14ac:dyDescent="0.3">
      <c r="A1126">
        <v>525624</v>
      </c>
      <c r="B1126" s="211" t="s">
        <v>2262</v>
      </c>
      <c r="C1126" s="215">
        <v>1</v>
      </c>
      <c r="D1126" s="215">
        <v>1</v>
      </c>
      <c r="E1126" s="215">
        <v>1</v>
      </c>
      <c r="F1126" s="215">
        <v>1</v>
      </c>
      <c r="G1126" s="215">
        <v>1</v>
      </c>
      <c r="H1126" s="215">
        <v>1</v>
      </c>
      <c r="I1126" s="215">
        <v>1</v>
      </c>
      <c r="J1126" s="215">
        <v>1</v>
      </c>
      <c r="K1126" s="215">
        <v>1</v>
      </c>
      <c r="L1126" s="215">
        <v>1</v>
      </c>
      <c r="M1126" s="215">
        <v>1</v>
      </c>
    </row>
    <row r="1127" spans="1:13" x14ac:dyDescent="0.3">
      <c r="A1127">
        <v>525701</v>
      </c>
      <c r="B1127" s="211" t="s">
        <v>2262</v>
      </c>
      <c r="C1127" s="215">
        <v>1</v>
      </c>
      <c r="D1127" s="215">
        <v>1</v>
      </c>
      <c r="E1127" s="215">
        <v>1</v>
      </c>
      <c r="F1127" s="215">
        <v>1</v>
      </c>
      <c r="G1127" s="215">
        <v>1</v>
      </c>
      <c r="H1127" s="215">
        <v>1</v>
      </c>
      <c r="I1127" s="215">
        <v>1</v>
      </c>
      <c r="J1127" s="215">
        <v>1</v>
      </c>
      <c r="K1127" s="215">
        <v>1</v>
      </c>
      <c r="L1127" s="215">
        <v>1</v>
      </c>
      <c r="M1127" s="215">
        <v>1</v>
      </c>
    </row>
    <row r="1128" spans="1:13" x14ac:dyDescent="0.3">
      <c r="A1128">
        <v>525708</v>
      </c>
      <c r="B1128" s="211" t="s">
        <v>2262</v>
      </c>
      <c r="C1128" s="215">
        <v>1</v>
      </c>
      <c r="D1128" s="215">
        <v>1</v>
      </c>
      <c r="E1128" s="215">
        <v>1</v>
      </c>
      <c r="F1128" s="215">
        <v>1</v>
      </c>
      <c r="G1128" s="215">
        <v>1</v>
      </c>
      <c r="H1128" s="215">
        <v>1</v>
      </c>
      <c r="I1128" s="215">
        <v>1</v>
      </c>
      <c r="J1128" s="215">
        <v>1</v>
      </c>
      <c r="K1128" s="215">
        <v>1</v>
      </c>
      <c r="L1128" s="215">
        <v>1</v>
      </c>
      <c r="M1128" s="215">
        <v>1</v>
      </c>
    </row>
    <row r="1129" spans="1:13" x14ac:dyDescent="0.3">
      <c r="A1129">
        <v>525713</v>
      </c>
      <c r="B1129" s="211" t="s">
        <v>2262</v>
      </c>
      <c r="C1129" s="215">
        <v>1</v>
      </c>
      <c r="D1129" s="215">
        <v>1</v>
      </c>
      <c r="E1129" s="215">
        <v>1</v>
      </c>
      <c r="F1129" s="215">
        <v>1</v>
      </c>
      <c r="G1129" s="215">
        <v>1</v>
      </c>
      <c r="H1129" s="215">
        <v>1</v>
      </c>
      <c r="I1129" s="215">
        <v>1</v>
      </c>
      <c r="J1129" s="215">
        <v>1</v>
      </c>
      <c r="K1129" s="215">
        <v>1</v>
      </c>
      <c r="L1129" s="215">
        <v>1</v>
      </c>
      <c r="M1129" s="215">
        <v>1</v>
      </c>
    </row>
    <row r="1130" spans="1:13" x14ac:dyDescent="0.3">
      <c r="A1130">
        <v>525727</v>
      </c>
      <c r="B1130" s="211" t="s">
        <v>2262</v>
      </c>
      <c r="C1130" s="215">
        <v>1</v>
      </c>
      <c r="D1130" s="215">
        <v>1</v>
      </c>
      <c r="E1130" s="215">
        <v>1</v>
      </c>
      <c r="F1130" s="215">
        <v>1</v>
      </c>
      <c r="G1130" s="215">
        <v>1</v>
      </c>
      <c r="H1130" s="215">
        <v>1</v>
      </c>
      <c r="I1130" s="215">
        <v>1</v>
      </c>
      <c r="J1130" s="215">
        <v>1</v>
      </c>
      <c r="K1130" s="215">
        <v>1</v>
      </c>
      <c r="L1130" s="215">
        <v>1</v>
      </c>
      <c r="M1130" s="215">
        <v>1</v>
      </c>
    </row>
    <row r="1131" spans="1:13" x14ac:dyDescent="0.3">
      <c r="A1131">
        <v>525741</v>
      </c>
      <c r="B1131" s="211" t="s">
        <v>2262</v>
      </c>
      <c r="C1131" s="215">
        <v>1</v>
      </c>
      <c r="D1131" s="215">
        <v>1</v>
      </c>
      <c r="E1131" s="215">
        <v>1</v>
      </c>
      <c r="F1131" s="215">
        <v>1</v>
      </c>
      <c r="G1131" s="215">
        <v>1</v>
      </c>
      <c r="H1131" s="215">
        <v>1</v>
      </c>
      <c r="I1131" s="215">
        <v>1</v>
      </c>
      <c r="J1131" s="215">
        <v>1</v>
      </c>
      <c r="K1131" s="215">
        <v>1</v>
      </c>
      <c r="L1131" s="215">
        <v>1</v>
      </c>
      <c r="M1131" s="215">
        <v>1</v>
      </c>
    </row>
    <row r="1132" spans="1:13" x14ac:dyDescent="0.3">
      <c r="A1132">
        <v>525748</v>
      </c>
      <c r="B1132" s="211" t="s">
        <v>2262</v>
      </c>
      <c r="C1132" s="215">
        <v>1</v>
      </c>
      <c r="D1132" s="215">
        <v>1</v>
      </c>
      <c r="E1132" s="215">
        <v>1</v>
      </c>
      <c r="F1132" s="215">
        <v>1</v>
      </c>
      <c r="G1132" s="215">
        <v>1</v>
      </c>
      <c r="H1132" s="215">
        <v>1</v>
      </c>
      <c r="I1132" s="215">
        <v>1</v>
      </c>
      <c r="J1132" s="215">
        <v>1</v>
      </c>
      <c r="K1132" s="215">
        <v>1</v>
      </c>
      <c r="L1132" s="215">
        <v>1</v>
      </c>
      <c r="M1132" s="215">
        <v>1</v>
      </c>
    </row>
    <row r="1133" spans="1:13" x14ac:dyDescent="0.3">
      <c r="A1133">
        <v>525768</v>
      </c>
      <c r="B1133" s="211" t="s">
        <v>2262</v>
      </c>
      <c r="C1133" s="215">
        <v>1</v>
      </c>
      <c r="D1133" s="215">
        <v>1</v>
      </c>
      <c r="E1133" s="215">
        <v>1</v>
      </c>
      <c r="F1133" s="215">
        <v>1</v>
      </c>
      <c r="G1133" s="215">
        <v>1</v>
      </c>
      <c r="H1133" s="215">
        <v>1</v>
      </c>
      <c r="I1133" s="215">
        <v>1</v>
      </c>
      <c r="J1133" s="215">
        <v>1</v>
      </c>
      <c r="K1133" s="215">
        <v>1</v>
      </c>
      <c r="L1133" s="215">
        <v>1</v>
      </c>
      <c r="M1133" s="215">
        <v>1</v>
      </c>
    </row>
    <row r="1134" spans="1:13" x14ac:dyDescent="0.3">
      <c r="A1134">
        <v>525771</v>
      </c>
      <c r="B1134" s="211" t="s">
        <v>2262</v>
      </c>
      <c r="C1134" s="215">
        <v>1</v>
      </c>
      <c r="D1134" s="215">
        <v>1</v>
      </c>
      <c r="E1134" s="215">
        <v>1</v>
      </c>
      <c r="F1134" s="215">
        <v>1</v>
      </c>
      <c r="G1134" s="215">
        <v>1</v>
      </c>
      <c r="H1134" s="215">
        <v>1</v>
      </c>
      <c r="I1134" s="215">
        <v>1</v>
      </c>
      <c r="J1134" s="215">
        <v>1</v>
      </c>
      <c r="K1134" s="215">
        <v>1</v>
      </c>
      <c r="L1134" s="215">
        <v>1</v>
      </c>
      <c r="M1134" s="215">
        <v>1</v>
      </c>
    </row>
    <row r="1135" spans="1:13" x14ac:dyDescent="0.3">
      <c r="A1135">
        <v>525783</v>
      </c>
      <c r="B1135" s="211" t="s">
        <v>2262</v>
      </c>
      <c r="C1135" s="215">
        <v>1</v>
      </c>
      <c r="D1135" s="215">
        <v>1</v>
      </c>
      <c r="E1135" s="215">
        <v>1</v>
      </c>
      <c r="F1135" s="215">
        <v>1</v>
      </c>
      <c r="G1135" s="215">
        <v>1</v>
      </c>
      <c r="H1135" s="215">
        <v>1</v>
      </c>
      <c r="I1135" s="215">
        <v>1</v>
      </c>
      <c r="J1135" s="215">
        <v>1</v>
      </c>
      <c r="K1135" s="215">
        <v>1</v>
      </c>
      <c r="L1135" s="215">
        <v>1</v>
      </c>
      <c r="M1135" s="215">
        <v>1</v>
      </c>
    </row>
    <row r="1136" spans="1:13" x14ac:dyDescent="0.3">
      <c r="A1136">
        <v>525784</v>
      </c>
      <c r="B1136" s="211" t="s">
        <v>2262</v>
      </c>
      <c r="C1136" s="215">
        <v>1</v>
      </c>
      <c r="D1136" s="215">
        <v>1</v>
      </c>
      <c r="E1136" s="215">
        <v>1</v>
      </c>
      <c r="F1136" s="215">
        <v>1</v>
      </c>
      <c r="G1136" s="215">
        <v>1</v>
      </c>
      <c r="H1136" s="215">
        <v>1</v>
      </c>
      <c r="I1136" s="215">
        <v>1</v>
      </c>
      <c r="J1136" s="215">
        <v>1</v>
      </c>
      <c r="K1136" s="215">
        <v>1</v>
      </c>
      <c r="L1136" s="215">
        <v>1</v>
      </c>
      <c r="M1136" s="215">
        <v>1</v>
      </c>
    </row>
    <row r="1137" spans="1:13" x14ac:dyDescent="0.3">
      <c r="A1137">
        <v>525787</v>
      </c>
      <c r="B1137" s="211" t="s">
        <v>2262</v>
      </c>
      <c r="C1137" s="215">
        <v>1</v>
      </c>
      <c r="D1137" s="215">
        <v>1</v>
      </c>
      <c r="E1137" s="215">
        <v>1</v>
      </c>
      <c r="F1137" s="215">
        <v>1</v>
      </c>
      <c r="G1137" s="215">
        <v>1</v>
      </c>
      <c r="H1137" s="215">
        <v>1</v>
      </c>
      <c r="I1137" s="215">
        <v>1</v>
      </c>
      <c r="J1137" s="215">
        <v>1</v>
      </c>
      <c r="K1137" s="215">
        <v>1</v>
      </c>
      <c r="L1137" s="215">
        <v>1</v>
      </c>
      <c r="M1137" s="215">
        <v>1</v>
      </c>
    </row>
    <row r="1138" spans="1:13" x14ac:dyDescent="0.3">
      <c r="A1138">
        <v>525808</v>
      </c>
      <c r="B1138" s="211" t="s">
        <v>2262</v>
      </c>
      <c r="C1138" s="215">
        <v>1</v>
      </c>
      <c r="D1138" s="215">
        <v>1</v>
      </c>
      <c r="E1138" s="215">
        <v>1</v>
      </c>
      <c r="F1138" s="215">
        <v>1</v>
      </c>
      <c r="G1138" s="215">
        <v>1</v>
      </c>
      <c r="H1138" s="215">
        <v>1</v>
      </c>
      <c r="I1138" s="215">
        <v>1</v>
      </c>
      <c r="J1138" s="215">
        <v>1</v>
      </c>
      <c r="K1138" s="215">
        <v>1</v>
      </c>
      <c r="L1138" s="215">
        <v>1</v>
      </c>
      <c r="M1138" s="215">
        <v>1</v>
      </c>
    </row>
    <row r="1139" spans="1:13" x14ac:dyDescent="0.3">
      <c r="A1139">
        <v>525817</v>
      </c>
      <c r="B1139" s="211" t="s">
        <v>2262</v>
      </c>
      <c r="C1139" s="215">
        <v>1</v>
      </c>
      <c r="D1139" s="215">
        <v>1</v>
      </c>
      <c r="E1139" s="215">
        <v>1</v>
      </c>
      <c r="F1139" s="215">
        <v>1</v>
      </c>
      <c r="G1139" s="215">
        <v>1</v>
      </c>
      <c r="H1139" s="215">
        <v>1</v>
      </c>
      <c r="I1139" s="215">
        <v>1</v>
      </c>
      <c r="J1139" s="215">
        <v>1</v>
      </c>
      <c r="K1139" s="215">
        <v>1</v>
      </c>
      <c r="L1139" s="215">
        <v>1</v>
      </c>
      <c r="M1139" s="215">
        <v>1</v>
      </c>
    </row>
    <row r="1140" spans="1:13" x14ac:dyDescent="0.3">
      <c r="A1140">
        <v>525821</v>
      </c>
      <c r="B1140" s="211" t="s">
        <v>2262</v>
      </c>
      <c r="C1140" s="215">
        <v>1</v>
      </c>
      <c r="D1140" s="215">
        <v>1</v>
      </c>
      <c r="E1140" s="215">
        <v>1</v>
      </c>
      <c r="F1140" s="215">
        <v>1</v>
      </c>
      <c r="G1140" s="215">
        <v>1</v>
      </c>
      <c r="H1140" s="215">
        <v>1</v>
      </c>
      <c r="I1140" s="215">
        <v>1</v>
      </c>
      <c r="J1140" s="215">
        <v>1</v>
      </c>
      <c r="K1140" s="215">
        <v>1</v>
      </c>
      <c r="L1140" s="215">
        <v>1</v>
      </c>
      <c r="M1140" s="215">
        <v>1</v>
      </c>
    </row>
    <row r="1141" spans="1:13" x14ac:dyDescent="0.3">
      <c r="A1141">
        <v>525831</v>
      </c>
      <c r="B1141" s="211" t="s">
        <v>2262</v>
      </c>
      <c r="C1141" s="215">
        <v>1</v>
      </c>
      <c r="D1141" s="215">
        <v>1</v>
      </c>
      <c r="E1141" s="215">
        <v>1</v>
      </c>
      <c r="F1141" s="215">
        <v>1</v>
      </c>
      <c r="G1141" s="215">
        <v>1</v>
      </c>
      <c r="H1141" s="215">
        <v>1</v>
      </c>
      <c r="I1141" s="215">
        <v>1</v>
      </c>
      <c r="J1141" s="215">
        <v>1</v>
      </c>
      <c r="K1141" s="215">
        <v>1</v>
      </c>
      <c r="L1141" s="215">
        <v>1</v>
      </c>
      <c r="M1141" s="215">
        <v>1</v>
      </c>
    </row>
    <row r="1142" spans="1:13" x14ac:dyDescent="0.3">
      <c r="A1142">
        <v>525837</v>
      </c>
      <c r="B1142" s="211" t="s">
        <v>2262</v>
      </c>
      <c r="C1142" s="215">
        <v>1</v>
      </c>
      <c r="D1142" s="215">
        <v>1</v>
      </c>
      <c r="E1142" s="215">
        <v>1</v>
      </c>
      <c r="F1142" s="215">
        <v>1</v>
      </c>
      <c r="G1142" s="215">
        <v>1</v>
      </c>
      <c r="H1142" s="215">
        <v>1</v>
      </c>
      <c r="I1142" s="215">
        <v>1</v>
      </c>
      <c r="J1142" s="215">
        <v>1</v>
      </c>
      <c r="K1142" s="215">
        <v>1</v>
      </c>
      <c r="L1142" s="215">
        <v>1</v>
      </c>
      <c r="M1142" s="215">
        <v>1</v>
      </c>
    </row>
    <row r="1143" spans="1:13" x14ac:dyDescent="0.3">
      <c r="A1143">
        <v>525849</v>
      </c>
      <c r="B1143" s="211" t="s">
        <v>2262</v>
      </c>
      <c r="C1143" s="215">
        <v>1</v>
      </c>
      <c r="D1143" s="215">
        <v>1</v>
      </c>
      <c r="E1143" s="215">
        <v>1</v>
      </c>
      <c r="F1143" s="215">
        <v>1</v>
      </c>
      <c r="G1143" s="215">
        <v>1</v>
      </c>
      <c r="H1143" s="215">
        <v>1</v>
      </c>
      <c r="I1143" s="215">
        <v>1</v>
      </c>
      <c r="J1143" s="215">
        <v>1</v>
      </c>
      <c r="K1143" s="215">
        <v>1</v>
      </c>
      <c r="L1143" s="215">
        <v>1</v>
      </c>
      <c r="M1143" s="215">
        <v>1</v>
      </c>
    </row>
    <row r="1144" spans="1:13" x14ac:dyDescent="0.3">
      <c r="A1144">
        <v>525872</v>
      </c>
      <c r="B1144" s="211" t="s">
        <v>2262</v>
      </c>
      <c r="C1144" s="215">
        <v>1</v>
      </c>
      <c r="D1144" s="215">
        <v>1</v>
      </c>
      <c r="E1144" s="215">
        <v>1</v>
      </c>
      <c r="F1144" s="215">
        <v>1</v>
      </c>
      <c r="G1144" s="215">
        <v>1</v>
      </c>
      <c r="H1144" s="215">
        <v>1</v>
      </c>
      <c r="I1144" s="215">
        <v>1</v>
      </c>
      <c r="J1144" s="215">
        <v>1</v>
      </c>
      <c r="K1144" s="215">
        <v>1</v>
      </c>
      <c r="L1144" s="215">
        <v>1</v>
      </c>
      <c r="M1144" s="215">
        <v>1</v>
      </c>
    </row>
    <row r="1145" spans="1:13" x14ac:dyDescent="0.3">
      <c r="A1145">
        <v>525887</v>
      </c>
      <c r="B1145" s="211" t="s">
        <v>2262</v>
      </c>
      <c r="C1145" s="215">
        <v>1</v>
      </c>
      <c r="D1145" s="215">
        <v>1</v>
      </c>
      <c r="E1145" s="215">
        <v>1</v>
      </c>
      <c r="F1145" s="215">
        <v>1</v>
      </c>
      <c r="G1145" s="215">
        <v>1</v>
      </c>
      <c r="H1145" s="215">
        <v>1</v>
      </c>
      <c r="I1145" s="215">
        <v>1</v>
      </c>
      <c r="J1145" s="215">
        <v>1</v>
      </c>
      <c r="K1145" s="215">
        <v>1</v>
      </c>
      <c r="L1145" s="215">
        <v>1</v>
      </c>
      <c r="M1145" s="215">
        <v>1</v>
      </c>
    </row>
    <row r="1146" spans="1:13" x14ac:dyDescent="0.3">
      <c r="A1146">
        <v>525904</v>
      </c>
      <c r="B1146" s="211" t="s">
        <v>2262</v>
      </c>
      <c r="C1146" s="215">
        <v>1</v>
      </c>
      <c r="D1146" s="215">
        <v>1</v>
      </c>
      <c r="E1146" s="215">
        <v>1</v>
      </c>
      <c r="F1146" s="215">
        <v>1</v>
      </c>
      <c r="G1146" s="215">
        <v>1</v>
      </c>
      <c r="H1146" s="215">
        <v>1</v>
      </c>
      <c r="I1146" s="215">
        <v>1</v>
      </c>
      <c r="J1146" s="215">
        <v>1</v>
      </c>
      <c r="K1146" s="215">
        <v>1</v>
      </c>
      <c r="L1146" s="215">
        <v>1</v>
      </c>
      <c r="M1146" s="215">
        <v>1</v>
      </c>
    </row>
    <row r="1147" spans="1:13" x14ac:dyDescent="0.3">
      <c r="A1147">
        <v>525910</v>
      </c>
      <c r="B1147" s="211" t="s">
        <v>2262</v>
      </c>
      <c r="C1147" s="215">
        <v>1</v>
      </c>
      <c r="D1147" s="215">
        <v>1</v>
      </c>
      <c r="E1147" s="215">
        <v>1</v>
      </c>
      <c r="F1147" s="215">
        <v>1</v>
      </c>
      <c r="G1147" s="215">
        <v>1</v>
      </c>
      <c r="H1147" s="215">
        <v>1</v>
      </c>
      <c r="I1147" s="215">
        <v>1</v>
      </c>
      <c r="J1147" s="215">
        <v>1</v>
      </c>
      <c r="K1147" s="215">
        <v>1</v>
      </c>
      <c r="L1147" s="215">
        <v>1</v>
      </c>
      <c r="M1147" s="215">
        <v>1</v>
      </c>
    </row>
    <row r="1148" spans="1:13" x14ac:dyDescent="0.3">
      <c r="A1148">
        <v>525915</v>
      </c>
      <c r="B1148" s="211" t="s">
        <v>2262</v>
      </c>
      <c r="C1148" s="215">
        <v>1</v>
      </c>
      <c r="D1148" s="215">
        <v>1</v>
      </c>
      <c r="E1148" s="215">
        <v>1</v>
      </c>
      <c r="F1148" s="215">
        <v>1</v>
      </c>
      <c r="G1148" s="215">
        <v>1</v>
      </c>
      <c r="H1148" s="215">
        <v>1</v>
      </c>
      <c r="I1148" s="215">
        <v>1</v>
      </c>
      <c r="J1148" s="215">
        <v>1</v>
      </c>
      <c r="K1148" s="215">
        <v>1</v>
      </c>
      <c r="L1148" s="215">
        <v>1</v>
      </c>
      <c r="M1148" s="215">
        <v>1</v>
      </c>
    </row>
    <row r="1149" spans="1:13" x14ac:dyDescent="0.3">
      <c r="A1149">
        <v>525919</v>
      </c>
      <c r="B1149" s="211" t="s">
        <v>2262</v>
      </c>
      <c r="C1149" s="215">
        <v>1</v>
      </c>
      <c r="D1149" s="215">
        <v>1</v>
      </c>
      <c r="E1149" s="215">
        <v>1</v>
      </c>
      <c r="F1149" s="215">
        <v>1</v>
      </c>
      <c r="G1149" s="215">
        <v>1</v>
      </c>
      <c r="H1149" s="215">
        <v>1</v>
      </c>
      <c r="I1149" s="215">
        <v>1</v>
      </c>
      <c r="J1149" s="215">
        <v>1</v>
      </c>
      <c r="K1149" s="215">
        <v>1</v>
      </c>
      <c r="L1149" s="215">
        <v>1</v>
      </c>
      <c r="M1149" s="215">
        <v>1</v>
      </c>
    </row>
    <row r="1150" spans="1:13" x14ac:dyDescent="0.3">
      <c r="A1150">
        <v>525920</v>
      </c>
      <c r="B1150" s="211" t="s">
        <v>2262</v>
      </c>
      <c r="C1150" s="215">
        <v>1</v>
      </c>
      <c r="D1150" s="215">
        <v>1</v>
      </c>
      <c r="E1150" s="215">
        <v>1</v>
      </c>
      <c r="F1150" s="215">
        <v>1</v>
      </c>
      <c r="G1150" s="215">
        <v>1</v>
      </c>
      <c r="H1150" s="215">
        <v>1</v>
      </c>
      <c r="I1150" s="215">
        <v>1</v>
      </c>
      <c r="J1150" s="215">
        <v>1</v>
      </c>
      <c r="K1150" s="215">
        <v>1</v>
      </c>
      <c r="L1150" s="215">
        <v>1</v>
      </c>
      <c r="M1150" s="215">
        <v>1</v>
      </c>
    </row>
    <row r="1151" spans="1:13" x14ac:dyDescent="0.3">
      <c r="A1151">
        <v>525933</v>
      </c>
      <c r="B1151" s="211" t="s">
        <v>2262</v>
      </c>
      <c r="C1151" s="215">
        <v>1</v>
      </c>
      <c r="D1151" s="215">
        <v>1</v>
      </c>
      <c r="E1151" s="215">
        <v>1</v>
      </c>
      <c r="F1151" s="215">
        <v>1</v>
      </c>
      <c r="G1151" s="215">
        <v>1</v>
      </c>
      <c r="H1151" s="215">
        <v>1</v>
      </c>
      <c r="I1151" s="215">
        <v>1</v>
      </c>
      <c r="J1151" s="215">
        <v>1</v>
      </c>
      <c r="K1151" s="215">
        <v>1</v>
      </c>
      <c r="L1151" s="215">
        <v>1</v>
      </c>
      <c r="M1151" s="215">
        <v>1</v>
      </c>
    </row>
    <row r="1152" spans="1:13" x14ac:dyDescent="0.3">
      <c r="A1152">
        <v>525946</v>
      </c>
      <c r="B1152" s="211" t="s">
        <v>2262</v>
      </c>
      <c r="C1152" s="215">
        <v>1</v>
      </c>
      <c r="D1152" s="215">
        <v>1</v>
      </c>
      <c r="E1152" s="215">
        <v>1</v>
      </c>
      <c r="F1152" s="215">
        <v>1</v>
      </c>
      <c r="G1152" s="215">
        <v>1</v>
      </c>
      <c r="H1152" s="215">
        <v>1</v>
      </c>
      <c r="I1152" s="215">
        <v>1</v>
      </c>
      <c r="J1152" s="215">
        <v>1</v>
      </c>
      <c r="K1152" s="215">
        <v>1</v>
      </c>
      <c r="L1152" s="215">
        <v>1</v>
      </c>
      <c r="M1152" s="215">
        <v>1</v>
      </c>
    </row>
    <row r="1153" spans="1:13" x14ac:dyDescent="0.3">
      <c r="A1153">
        <v>525947</v>
      </c>
      <c r="B1153" s="211" t="s">
        <v>2262</v>
      </c>
      <c r="C1153" s="215">
        <v>1</v>
      </c>
      <c r="D1153" s="215">
        <v>1</v>
      </c>
      <c r="E1153" s="215">
        <v>1</v>
      </c>
      <c r="F1153" s="215">
        <v>1</v>
      </c>
      <c r="G1153" s="215">
        <v>1</v>
      </c>
      <c r="H1153" s="215">
        <v>1</v>
      </c>
      <c r="I1153" s="215">
        <v>1</v>
      </c>
      <c r="J1153" s="215">
        <v>1</v>
      </c>
      <c r="K1153" s="215">
        <v>1</v>
      </c>
      <c r="L1153" s="215">
        <v>1</v>
      </c>
      <c r="M1153" s="215">
        <v>1</v>
      </c>
    </row>
    <row r="1154" spans="1:13" x14ac:dyDescent="0.3">
      <c r="A1154">
        <v>525948</v>
      </c>
      <c r="B1154" s="211" t="s">
        <v>2262</v>
      </c>
      <c r="C1154" s="215">
        <v>1</v>
      </c>
      <c r="D1154" s="215">
        <v>1</v>
      </c>
      <c r="E1154" s="215">
        <v>1</v>
      </c>
      <c r="F1154" s="215">
        <v>1</v>
      </c>
      <c r="G1154" s="215">
        <v>1</v>
      </c>
      <c r="H1154" s="215">
        <v>1</v>
      </c>
      <c r="I1154" s="215">
        <v>1</v>
      </c>
      <c r="J1154" s="215">
        <v>1</v>
      </c>
      <c r="K1154" s="215">
        <v>1</v>
      </c>
      <c r="L1154" s="215">
        <v>1</v>
      </c>
      <c r="M1154" s="215">
        <v>1</v>
      </c>
    </row>
    <row r="1155" spans="1:13" x14ac:dyDescent="0.3">
      <c r="A1155">
        <v>525953</v>
      </c>
      <c r="B1155" s="211" t="s">
        <v>2262</v>
      </c>
      <c r="C1155" s="215">
        <v>1</v>
      </c>
      <c r="D1155" s="215">
        <v>1</v>
      </c>
      <c r="E1155" s="215">
        <v>1</v>
      </c>
      <c r="F1155" s="215">
        <v>1</v>
      </c>
      <c r="G1155" s="215">
        <v>1</v>
      </c>
      <c r="H1155" s="215">
        <v>1</v>
      </c>
      <c r="I1155" s="215">
        <v>1</v>
      </c>
      <c r="J1155" s="215">
        <v>1</v>
      </c>
      <c r="K1155" s="215">
        <v>1</v>
      </c>
      <c r="L1155" s="215">
        <v>1</v>
      </c>
      <c r="M1155" s="215">
        <v>1</v>
      </c>
    </row>
    <row r="1156" spans="1:13" x14ac:dyDescent="0.3">
      <c r="A1156">
        <v>525955</v>
      </c>
      <c r="B1156" s="211" t="s">
        <v>2262</v>
      </c>
      <c r="C1156" s="215">
        <v>1</v>
      </c>
      <c r="D1156" s="215">
        <v>1</v>
      </c>
      <c r="E1156" s="215">
        <v>1</v>
      </c>
      <c r="F1156" s="215">
        <v>1</v>
      </c>
      <c r="G1156" s="215">
        <v>1</v>
      </c>
      <c r="H1156" s="215">
        <v>1</v>
      </c>
      <c r="I1156" s="215">
        <v>1</v>
      </c>
      <c r="J1156" s="215">
        <v>1</v>
      </c>
      <c r="K1156" s="215">
        <v>1</v>
      </c>
      <c r="L1156" s="215">
        <v>1</v>
      </c>
      <c r="M1156" s="215">
        <v>1</v>
      </c>
    </row>
    <row r="1157" spans="1:13" x14ac:dyDescent="0.3">
      <c r="A1157">
        <v>525958</v>
      </c>
      <c r="B1157" s="211" t="s">
        <v>2262</v>
      </c>
      <c r="C1157" s="215">
        <v>1</v>
      </c>
      <c r="D1157" s="215">
        <v>1</v>
      </c>
      <c r="E1157" s="215">
        <v>1</v>
      </c>
      <c r="F1157" s="215">
        <v>1</v>
      </c>
      <c r="G1157" s="215">
        <v>1</v>
      </c>
      <c r="H1157" s="215">
        <v>1</v>
      </c>
      <c r="I1157" s="215">
        <v>1</v>
      </c>
      <c r="J1157" s="215">
        <v>1</v>
      </c>
      <c r="K1157" s="215">
        <v>1</v>
      </c>
      <c r="L1157" s="215">
        <v>1</v>
      </c>
      <c r="M1157" s="215">
        <v>1</v>
      </c>
    </row>
    <row r="1158" spans="1:13" x14ac:dyDescent="0.3">
      <c r="A1158">
        <v>525962</v>
      </c>
      <c r="B1158" s="211" t="s">
        <v>2262</v>
      </c>
      <c r="C1158" s="215">
        <v>1</v>
      </c>
      <c r="D1158" s="215">
        <v>1</v>
      </c>
      <c r="E1158" s="215">
        <v>1</v>
      </c>
      <c r="F1158" s="215">
        <v>1</v>
      </c>
      <c r="G1158" s="215">
        <v>1</v>
      </c>
      <c r="H1158" s="215">
        <v>1</v>
      </c>
      <c r="I1158" s="215">
        <v>1</v>
      </c>
      <c r="J1158" s="215">
        <v>1</v>
      </c>
      <c r="K1158" s="215">
        <v>1</v>
      </c>
      <c r="L1158" s="215">
        <v>1</v>
      </c>
      <c r="M1158" s="215">
        <v>1</v>
      </c>
    </row>
    <row r="1159" spans="1:13" x14ac:dyDescent="0.3">
      <c r="A1159">
        <v>525969</v>
      </c>
      <c r="B1159" s="211" t="s">
        <v>2262</v>
      </c>
      <c r="C1159" s="215">
        <v>1</v>
      </c>
      <c r="D1159" s="215">
        <v>1</v>
      </c>
      <c r="E1159" s="215">
        <v>1</v>
      </c>
      <c r="F1159" s="215">
        <v>1</v>
      </c>
      <c r="G1159" s="215">
        <v>1</v>
      </c>
      <c r="H1159" s="215">
        <v>1</v>
      </c>
      <c r="I1159" s="215">
        <v>1</v>
      </c>
      <c r="J1159" s="215">
        <v>1</v>
      </c>
      <c r="K1159" s="215">
        <v>1</v>
      </c>
      <c r="L1159" s="215">
        <v>1</v>
      </c>
      <c r="M1159" s="215">
        <v>1</v>
      </c>
    </row>
    <row r="1160" spans="1:13" x14ac:dyDescent="0.3">
      <c r="A1160">
        <v>525972</v>
      </c>
      <c r="B1160" s="211" t="s">
        <v>2262</v>
      </c>
      <c r="C1160" s="215">
        <v>1</v>
      </c>
      <c r="D1160" s="215">
        <v>1</v>
      </c>
      <c r="E1160" s="215">
        <v>1</v>
      </c>
      <c r="F1160" s="215">
        <v>1</v>
      </c>
      <c r="G1160" s="215">
        <v>1</v>
      </c>
      <c r="H1160" s="215">
        <v>1</v>
      </c>
      <c r="I1160" s="215">
        <v>1</v>
      </c>
      <c r="J1160" s="215">
        <v>1</v>
      </c>
      <c r="K1160" s="215">
        <v>1</v>
      </c>
      <c r="L1160" s="215">
        <v>1</v>
      </c>
      <c r="M1160" s="215">
        <v>1</v>
      </c>
    </row>
    <row r="1161" spans="1:13" x14ac:dyDescent="0.3">
      <c r="A1161">
        <v>525986</v>
      </c>
      <c r="B1161" s="211" t="s">
        <v>2262</v>
      </c>
      <c r="C1161" s="215">
        <v>1</v>
      </c>
      <c r="D1161" s="215">
        <v>1</v>
      </c>
      <c r="E1161" s="215">
        <v>1</v>
      </c>
      <c r="F1161" s="215">
        <v>1</v>
      </c>
      <c r="G1161" s="215">
        <v>1</v>
      </c>
      <c r="H1161" s="215">
        <v>1</v>
      </c>
      <c r="I1161" s="215">
        <v>1</v>
      </c>
      <c r="J1161" s="215">
        <v>1</v>
      </c>
      <c r="K1161" s="215">
        <v>1</v>
      </c>
      <c r="L1161" s="215">
        <v>1</v>
      </c>
      <c r="M1161" s="215">
        <v>1</v>
      </c>
    </row>
    <row r="1162" spans="1:13" x14ac:dyDescent="0.3">
      <c r="A1162">
        <v>525990</v>
      </c>
      <c r="B1162" s="211" t="s">
        <v>2262</v>
      </c>
      <c r="C1162" s="215">
        <v>1</v>
      </c>
      <c r="D1162" s="215">
        <v>1</v>
      </c>
      <c r="E1162" s="215">
        <v>1</v>
      </c>
      <c r="F1162" s="215">
        <v>1</v>
      </c>
      <c r="G1162" s="215">
        <v>1</v>
      </c>
      <c r="H1162" s="215">
        <v>1</v>
      </c>
      <c r="I1162" s="215">
        <v>1</v>
      </c>
      <c r="J1162" s="215">
        <v>1</v>
      </c>
      <c r="K1162" s="215">
        <v>1</v>
      </c>
      <c r="L1162" s="215">
        <v>1</v>
      </c>
      <c r="M1162" s="215">
        <v>1</v>
      </c>
    </row>
    <row r="1163" spans="1:13" x14ac:dyDescent="0.3">
      <c r="A1163">
        <v>525996</v>
      </c>
      <c r="B1163" s="211" t="s">
        <v>2262</v>
      </c>
      <c r="C1163" s="215">
        <v>1</v>
      </c>
      <c r="D1163" s="215">
        <v>1</v>
      </c>
      <c r="E1163" s="215">
        <v>1</v>
      </c>
      <c r="F1163" s="215">
        <v>1</v>
      </c>
      <c r="G1163" s="215">
        <v>1</v>
      </c>
      <c r="H1163" s="215">
        <v>1</v>
      </c>
      <c r="I1163" s="215">
        <v>1</v>
      </c>
      <c r="J1163" s="215">
        <v>1</v>
      </c>
      <c r="K1163" s="215">
        <v>1</v>
      </c>
      <c r="L1163" s="215">
        <v>1</v>
      </c>
      <c r="M1163" s="215">
        <v>1</v>
      </c>
    </row>
    <row r="1164" spans="1:13" x14ac:dyDescent="0.3">
      <c r="A1164">
        <v>525997</v>
      </c>
      <c r="B1164" s="211" t="s">
        <v>2262</v>
      </c>
      <c r="C1164" s="215">
        <v>1</v>
      </c>
      <c r="D1164" s="215">
        <v>1</v>
      </c>
      <c r="E1164" s="215">
        <v>1</v>
      </c>
      <c r="F1164" s="215">
        <v>1</v>
      </c>
      <c r="G1164" s="215">
        <v>1</v>
      </c>
      <c r="H1164" s="215">
        <v>1</v>
      </c>
      <c r="I1164" s="215">
        <v>1</v>
      </c>
      <c r="J1164" s="215">
        <v>1</v>
      </c>
      <c r="K1164" s="215">
        <v>1</v>
      </c>
      <c r="L1164" s="215">
        <v>1</v>
      </c>
      <c r="M1164" s="215">
        <v>1</v>
      </c>
    </row>
    <row r="1165" spans="1:13" x14ac:dyDescent="0.3">
      <c r="A1165">
        <v>525999</v>
      </c>
      <c r="B1165" s="211" t="s">
        <v>2262</v>
      </c>
      <c r="C1165" s="215">
        <v>1</v>
      </c>
      <c r="D1165" s="215">
        <v>1</v>
      </c>
      <c r="E1165" s="215">
        <v>1</v>
      </c>
      <c r="F1165" s="215">
        <v>1</v>
      </c>
      <c r="G1165" s="215">
        <v>1</v>
      </c>
      <c r="H1165" s="215">
        <v>1</v>
      </c>
      <c r="I1165" s="215">
        <v>1</v>
      </c>
      <c r="J1165" s="215">
        <v>1</v>
      </c>
      <c r="K1165" s="215">
        <v>1</v>
      </c>
      <c r="L1165" s="215">
        <v>1</v>
      </c>
      <c r="M1165" s="215">
        <v>1</v>
      </c>
    </row>
    <row r="1166" spans="1:13" x14ac:dyDescent="0.3">
      <c r="A1166">
        <v>526006</v>
      </c>
      <c r="B1166" s="211" t="s">
        <v>2262</v>
      </c>
      <c r="C1166" s="215">
        <v>1</v>
      </c>
      <c r="D1166" s="215">
        <v>1</v>
      </c>
      <c r="E1166" s="215">
        <v>1</v>
      </c>
      <c r="F1166" s="215">
        <v>1</v>
      </c>
      <c r="G1166" s="215">
        <v>1</v>
      </c>
      <c r="H1166" s="215">
        <v>1</v>
      </c>
      <c r="I1166" s="215">
        <v>1</v>
      </c>
      <c r="J1166" s="215">
        <v>1</v>
      </c>
      <c r="K1166" s="215">
        <v>1</v>
      </c>
      <c r="L1166" s="215">
        <v>1</v>
      </c>
      <c r="M1166" s="215">
        <v>1</v>
      </c>
    </row>
    <row r="1167" spans="1:13" x14ac:dyDescent="0.3">
      <c r="A1167">
        <v>526017</v>
      </c>
      <c r="B1167" s="211" t="s">
        <v>2262</v>
      </c>
      <c r="C1167" s="215">
        <v>1</v>
      </c>
      <c r="D1167" s="215">
        <v>1</v>
      </c>
      <c r="E1167" s="215">
        <v>1</v>
      </c>
      <c r="F1167" s="215">
        <v>1</v>
      </c>
      <c r="G1167" s="215">
        <v>1</v>
      </c>
      <c r="H1167" s="215">
        <v>1</v>
      </c>
      <c r="I1167" s="215">
        <v>1</v>
      </c>
      <c r="J1167" s="215">
        <v>1</v>
      </c>
      <c r="K1167" s="215">
        <v>1</v>
      </c>
      <c r="L1167" s="215">
        <v>1</v>
      </c>
      <c r="M1167" s="215">
        <v>1</v>
      </c>
    </row>
    <row r="1168" spans="1:13" x14ac:dyDescent="0.3">
      <c r="A1168">
        <v>526018</v>
      </c>
      <c r="B1168" s="211" t="s">
        <v>2262</v>
      </c>
      <c r="C1168" s="215">
        <v>1</v>
      </c>
      <c r="D1168" s="215">
        <v>1</v>
      </c>
      <c r="E1168" s="215">
        <v>1</v>
      </c>
      <c r="F1168" s="215">
        <v>1</v>
      </c>
      <c r="G1168" s="215">
        <v>1</v>
      </c>
      <c r="H1168" s="215">
        <v>1</v>
      </c>
      <c r="I1168" s="215">
        <v>1</v>
      </c>
      <c r="J1168" s="215">
        <v>1</v>
      </c>
      <c r="K1168" s="215">
        <v>1</v>
      </c>
      <c r="L1168" s="215">
        <v>1</v>
      </c>
      <c r="M1168" s="215">
        <v>1</v>
      </c>
    </row>
    <row r="1169" spans="1:13" x14ac:dyDescent="0.3">
      <c r="A1169">
        <v>526019</v>
      </c>
      <c r="B1169" s="211" t="s">
        <v>2262</v>
      </c>
      <c r="C1169" s="215">
        <v>1</v>
      </c>
      <c r="D1169" s="215">
        <v>1</v>
      </c>
      <c r="E1169" s="215">
        <v>1</v>
      </c>
      <c r="F1169" s="215">
        <v>1</v>
      </c>
      <c r="G1169" s="215">
        <v>1</v>
      </c>
      <c r="H1169" s="215">
        <v>1</v>
      </c>
      <c r="I1169" s="215">
        <v>1</v>
      </c>
      <c r="J1169" s="215">
        <v>1</v>
      </c>
      <c r="K1169" s="215">
        <v>1</v>
      </c>
      <c r="L1169" s="215">
        <v>1</v>
      </c>
      <c r="M1169" s="215">
        <v>1</v>
      </c>
    </row>
    <row r="1170" spans="1:13" x14ac:dyDescent="0.3">
      <c r="A1170">
        <v>526021</v>
      </c>
      <c r="B1170" s="211" t="s">
        <v>2262</v>
      </c>
      <c r="C1170" s="215">
        <v>1</v>
      </c>
      <c r="D1170" s="215">
        <v>1</v>
      </c>
      <c r="E1170" s="215">
        <v>1</v>
      </c>
      <c r="F1170" s="215">
        <v>1</v>
      </c>
      <c r="G1170" s="215">
        <v>1</v>
      </c>
      <c r="H1170" s="215">
        <v>1</v>
      </c>
      <c r="I1170" s="215">
        <v>1</v>
      </c>
      <c r="J1170" s="215">
        <v>1</v>
      </c>
      <c r="K1170" s="215">
        <v>1</v>
      </c>
      <c r="L1170" s="215">
        <v>1</v>
      </c>
      <c r="M1170" s="215">
        <v>1</v>
      </c>
    </row>
    <row r="1171" spans="1:13" x14ac:dyDescent="0.3">
      <c r="A1171">
        <v>526024</v>
      </c>
      <c r="B1171" s="211" t="s">
        <v>2262</v>
      </c>
      <c r="C1171" s="215">
        <v>1</v>
      </c>
      <c r="D1171" s="215">
        <v>1</v>
      </c>
      <c r="E1171" s="215">
        <v>1</v>
      </c>
      <c r="F1171" s="215">
        <v>1</v>
      </c>
      <c r="G1171" s="215">
        <v>1</v>
      </c>
      <c r="H1171" s="215">
        <v>1</v>
      </c>
      <c r="I1171" s="215">
        <v>1</v>
      </c>
      <c r="J1171" s="215">
        <v>1</v>
      </c>
      <c r="K1171" s="215">
        <v>1</v>
      </c>
      <c r="L1171" s="215">
        <v>1</v>
      </c>
      <c r="M1171" s="215">
        <v>1</v>
      </c>
    </row>
    <row r="1172" spans="1:13" x14ac:dyDescent="0.3">
      <c r="A1172">
        <v>526028</v>
      </c>
      <c r="B1172" s="211" t="s">
        <v>2262</v>
      </c>
      <c r="C1172" s="215">
        <v>1</v>
      </c>
      <c r="D1172" s="215">
        <v>1</v>
      </c>
      <c r="E1172" s="215">
        <v>1</v>
      </c>
      <c r="F1172" s="215">
        <v>1</v>
      </c>
      <c r="G1172" s="215">
        <v>1</v>
      </c>
      <c r="H1172" s="215">
        <v>1</v>
      </c>
      <c r="I1172" s="215">
        <v>1</v>
      </c>
      <c r="J1172" s="215">
        <v>1</v>
      </c>
      <c r="K1172" s="215">
        <v>1</v>
      </c>
      <c r="L1172" s="215">
        <v>1</v>
      </c>
      <c r="M1172" s="215">
        <v>1</v>
      </c>
    </row>
    <row r="1173" spans="1:13" x14ac:dyDescent="0.3">
      <c r="A1173">
        <v>526031</v>
      </c>
      <c r="B1173" s="211" t="s">
        <v>2262</v>
      </c>
      <c r="C1173" s="215">
        <v>1</v>
      </c>
      <c r="D1173" s="215">
        <v>1</v>
      </c>
      <c r="E1173" s="215">
        <v>1</v>
      </c>
      <c r="F1173" s="215">
        <v>1</v>
      </c>
      <c r="G1173" s="215">
        <v>1</v>
      </c>
      <c r="H1173" s="215">
        <v>1</v>
      </c>
      <c r="I1173" s="215">
        <v>1</v>
      </c>
      <c r="J1173" s="215">
        <v>1</v>
      </c>
      <c r="K1173" s="215">
        <v>1</v>
      </c>
      <c r="L1173" s="215">
        <v>1</v>
      </c>
      <c r="M1173" s="215">
        <v>1</v>
      </c>
    </row>
    <row r="1174" spans="1:13" x14ac:dyDescent="0.3">
      <c r="A1174">
        <v>526033</v>
      </c>
      <c r="B1174" s="211" t="s">
        <v>2262</v>
      </c>
      <c r="C1174" s="215">
        <v>1</v>
      </c>
      <c r="D1174" s="215">
        <v>1</v>
      </c>
      <c r="E1174" s="215">
        <v>1</v>
      </c>
      <c r="F1174" s="215">
        <v>1</v>
      </c>
      <c r="G1174" s="215">
        <v>1</v>
      </c>
      <c r="H1174" s="215">
        <v>1</v>
      </c>
      <c r="I1174" s="215">
        <v>1</v>
      </c>
      <c r="J1174" s="215">
        <v>1</v>
      </c>
      <c r="K1174" s="215">
        <v>1</v>
      </c>
      <c r="L1174" s="215">
        <v>1</v>
      </c>
      <c r="M1174" s="215">
        <v>1</v>
      </c>
    </row>
    <row r="1175" spans="1:13" x14ac:dyDescent="0.3">
      <c r="A1175">
        <v>526050</v>
      </c>
      <c r="B1175" s="211" t="s">
        <v>2262</v>
      </c>
      <c r="C1175" s="215">
        <v>1</v>
      </c>
      <c r="D1175" s="215">
        <v>1</v>
      </c>
      <c r="E1175" s="215">
        <v>1</v>
      </c>
      <c r="F1175" s="215">
        <v>1</v>
      </c>
      <c r="G1175" s="215">
        <v>1</v>
      </c>
      <c r="H1175" s="215">
        <v>1</v>
      </c>
      <c r="I1175" s="215">
        <v>1</v>
      </c>
      <c r="J1175" s="215">
        <v>1</v>
      </c>
      <c r="K1175" s="215">
        <v>1</v>
      </c>
      <c r="L1175" s="215">
        <v>1</v>
      </c>
      <c r="M1175" s="215">
        <v>1</v>
      </c>
    </row>
    <row r="1176" spans="1:13" x14ac:dyDescent="0.3">
      <c r="A1176">
        <v>526061</v>
      </c>
      <c r="B1176" s="211" t="s">
        <v>2262</v>
      </c>
      <c r="C1176" s="215">
        <v>1</v>
      </c>
      <c r="D1176" s="215">
        <v>1</v>
      </c>
      <c r="E1176" s="215">
        <v>1</v>
      </c>
      <c r="F1176" s="215">
        <v>1</v>
      </c>
      <c r="G1176" s="215">
        <v>1</v>
      </c>
      <c r="H1176" s="215">
        <v>1</v>
      </c>
      <c r="I1176" s="215">
        <v>1</v>
      </c>
      <c r="J1176" s="215">
        <v>1</v>
      </c>
      <c r="K1176" s="215">
        <v>1</v>
      </c>
      <c r="L1176" s="215">
        <v>1</v>
      </c>
      <c r="M1176" s="215">
        <v>1</v>
      </c>
    </row>
    <row r="1177" spans="1:13" x14ac:dyDescent="0.3">
      <c r="A1177">
        <v>526063</v>
      </c>
      <c r="B1177" s="211" t="s">
        <v>2262</v>
      </c>
      <c r="C1177" s="215">
        <v>1</v>
      </c>
      <c r="D1177" s="215">
        <v>1</v>
      </c>
      <c r="E1177" s="215">
        <v>1</v>
      </c>
      <c r="F1177" s="215">
        <v>1</v>
      </c>
      <c r="G1177" s="215">
        <v>1</v>
      </c>
      <c r="H1177" s="215">
        <v>1</v>
      </c>
      <c r="I1177" s="215">
        <v>1</v>
      </c>
      <c r="J1177" s="215">
        <v>1</v>
      </c>
      <c r="K1177" s="215">
        <v>1</v>
      </c>
      <c r="L1177" s="215">
        <v>1</v>
      </c>
      <c r="M1177" s="215">
        <v>1</v>
      </c>
    </row>
    <row r="1178" spans="1:13" x14ac:dyDescent="0.3">
      <c r="A1178">
        <v>526066</v>
      </c>
      <c r="B1178" s="211" t="s">
        <v>2262</v>
      </c>
      <c r="C1178" s="215">
        <v>1</v>
      </c>
      <c r="D1178" s="215">
        <v>1</v>
      </c>
      <c r="E1178" s="215">
        <v>1</v>
      </c>
      <c r="F1178" s="215">
        <v>1</v>
      </c>
      <c r="G1178" s="215">
        <v>1</v>
      </c>
      <c r="H1178" s="215">
        <v>1</v>
      </c>
      <c r="I1178" s="215">
        <v>1</v>
      </c>
      <c r="J1178" s="215">
        <v>1</v>
      </c>
      <c r="K1178" s="215">
        <v>1</v>
      </c>
      <c r="L1178" s="215">
        <v>1</v>
      </c>
      <c r="M1178" s="215">
        <v>1</v>
      </c>
    </row>
    <row r="1179" spans="1:13" x14ac:dyDescent="0.3">
      <c r="A1179">
        <v>526071</v>
      </c>
      <c r="B1179" s="211" t="s">
        <v>2262</v>
      </c>
      <c r="C1179" s="215">
        <v>1</v>
      </c>
      <c r="D1179" s="215">
        <v>1</v>
      </c>
      <c r="E1179" s="215">
        <v>1</v>
      </c>
      <c r="F1179" s="215">
        <v>1</v>
      </c>
      <c r="G1179" s="215">
        <v>1</v>
      </c>
      <c r="H1179" s="215">
        <v>1</v>
      </c>
      <c r="I1179" s="215">
        <v>1</v>
      </c>
      <c r="J1179" s="215">
        <v>1</v>
      </c>
      <c r="K1179" s="215">
        <v>1</v>
      </c>
      <c r="L1179" s="215">
        <v>1</v>
      </c>
      <c r="M1179" s="215">
        <v>1</v>
      </c>
    </row>
    <row r="1180" spans="1:13" x14ac:dyDescent="0.3">
      <c r="A1180">
        <v>526072</v>
      </c>
      <c r="B1180" s="211" t="s">
        <v>2262</v>
      </c>
      <c r="C1180" s="215">
        <v>1</v>
      </c>
      <c r="D1180" s="215">
        <v>1</v>
      </c>
      <c r="E1180" s="215">
        <v>1</v>
      </c>
      <c r="F1180" s="215">
        <v>1</v>
      </c>
      <c r="G1180" s="215">
        <v>1</v>
      </c>
      <c r="H1180" s="215">
        <v>1</v>
      </c>
      <c r="I1180" s="215">
        <v>1</v>
      </c>
      <c r="J1180" s="215">
        <v>1</v>
      </c>
      <c r="K1180" s="215">
        <v>1</v>
      </c>
      <c r="L1180" s="215">
        <v>1</v>
      </c>
      <c r="M1180" s="215">
        <v>1</v>
      </c>
    </row>
    <row r="1181" spans="1:13" x14ac:dyDescent="0.3">
      <c r="A1181">
        <v>526084</v>
      </c>
      <c r="B1181" s="211" t="s">
        <v>2262</v>
      </c>
      <c r="C1181" s="215">
        <v>1</v>
      </c>
      <c r="D1181" s="215">
        <v>1</v>
      </c>
      <c r="E1181" s="215">
        <v>1</v>
      </c>
      <c r="F1181" s="215">
        <v>1</v>
      </c>
      <c r="G1181" s="215">
        <v>1</v>
      </c>
      <c r="H1181" s="215">
        <v>1</v>
      </c>
      <c r="I1181" s="215">
        <v>1</v>
      </c>
      <c r="J1181" s="215">
        <v>1</v>
      </c>
      <c r="K1181" s="215">
        <v>1</v>
      </c>
      <c r="L1181" s="215">
        <v>1</v>
      </c>
      <c r="M1181" s="215">
        <v>1</v>
      </c>
    </row>
    <row r="1182" spans="1:13" x14ac:dyDescent="0.3">
      <c r="A1182">
        <v>526088</v>
      </c>
      <c r="B1182" s="211" t="s">
        <v>2262</v>
      </c>
      <c r="C1182" s="215">
        <v>1</v>
      </c>
      <c r="D1182" s="215">
        <v>1</v>
      </c>
      <c r="E1182" s="215">
        <v>1</v>
      </c>
      <c r="F1182" s="215">
        <v>1</v>
      </c>
      <c r="G1182" s="215">
        <v>1</v>
      </c>
      <c r="H1182" s="215">
        <v>1</v>
      </c>
      <c r="I1182" s="215">
        <v>1</v>
      </c>
      <c r="J1182" s="215">
        <v>1</v>
      </c>
      <c r="K1182" s="215">
        <v>1</v>
      </c>
      <c r="L1182" s="215">
        <v>1</v>
      </c>
      <c r="M1182" s="215">
        <v>1</v>
      </c>
    </row>
    <row r="1183" spans="1:13" x14ac:dyDescent="0.3">
      <c r="A1183">
        <v>526090</v>
      </c>
      <c r="B1183" s="211" t="s">
        <v>2262</v>
      </c>
      <c r="C1183" s="215">
        <v>1</v>
      </c>
      <c r="D1183" s="215">
        <v>1</v>
      </c>
      <c r="E1183" s="215">
        <v>1</v>
      </c>
      <c r="F1183" s="215">
        <v>1</v>
      </c>
      <c r="G1183" s="215">
        <v>1</v>
      </c>
      <c r="H1183" s="215">
        <v>1</v>
      </c>
      <c r="I1183" s="215">
        <v>1</v>
      </c>
      <c r="J1183" s="215">
        <v>1</v>
      </c>
      <c r="K1183" s="215">
        <v>1</v>
      </c>
      <c r="L1183" s="215">
        <v>1</v>
      </c>
      <c r="M1183" s="215">
        <v>1</v>
      </c>
    </row>
    <row r="1184" spans="1:13" x14ac:dyDescent="0.3">
      <c r="A1184">
        <v>526097</v>
      </c>
      <c r="B1184" s="211" t="s">
        <v>2262</v>
      </c>
      <c r="C1184" s="215">
        <v>1</v>
      </c>
      <c r="D1184" s="215">
        <v>1</v>
      </c>
      <c r="E1184" s="215">
        <v>1</v>
      </c>
      <c r="F1184" s="215">
        <v>1</v>
      </c>
      <c r="G1184" s="215">
        <v>1</v>
      </c>
      <c r="H1184" s="215">
        <v>1</v>
      </c>
      <c r="I1184" s="215">
        <v>1</v>
      </c>
      <c r="J1184" s="215">
        <v>1</v>
      </c>
      <c r="K1184" s="215">
        <v>1</v>
      </c>
      <c r="L1184" s="215">
        <v>1</v>
      </c>
      <c r="M1184" s="215">
        <v>1</v>
      </c>
    </row>
    <row r="1185" spans="1:13" x14ac:dyDescent="0.3">
      <c r="A1185">
        <v>526102</v>
      </c>
      <c r="B1185" s="211" t="s">
        <v>2262</v>
      </c>
      <c r="C1185" s="215">
        <v>1</v>
      </c>
      <c r="D1185" s="215">
        <v>1</v>
      </c>
      <c r="E1185" s="215">
        <v>1</v>
      </c>
      <c r="F1185" s="215">
        <v>1</v>
      </c>
      <c r="G1185" s="215">
        <v>1</v>
      </c>
      <c r="H1185" s="215">
        <v>1</v>
      </c>
      <c r="I1185" s="215">
        <v>1</v>
      </c>
      <c r="J1185" s="215">
        <v>1</v>
      </c>
      <c r="K1185" s="215">
        <v>1</v>
      </c>
      <c r="L1185" s="215">
        <v>1</v>
      </c>
      <c r="M1185" s="215">
        <v>1</v>
      </c>
    </row>
    <row r="1186" spans="1:13" x14ac:dyDescent="0.3">
      <c r="A1186">
        <v>526103</v>
      </c>
      <c r="B1186" s="211" t="s">
        <v>2262</v>
      </c>
      <c r="C1186" s="215">
        <v>1</v>
      </c>
      <c r="D1186" s="215">
        <v>1</v>
      </c>
      <c r="E1186" s="215">
        <v>1</v>
      </c>
      <c r="F1186" s="215">
        <v>1</v>
      </c>
      <c r="G1186" s="215">
        <v>1</v>
      </c>
      <c r="H1186" s="215">
        <v>1</v>
      </c>
      <c r="I1186" s="215">
        <v>1</v>
      </c>
      <c r="J1186" s="215">
        <v>1</v>
      </c>
      <c r="K1186" s="215">
        <v>1</v>
      </c>
      <c r="L1186" s="215">
        <v>1</v>
      </c>
      <c r="M1186" s="215">
        <v>1</v>
      </c>
    </row>
    <row r="1187" spans="1:13" x14ac:dyDescent="0.3">
      <c r="A1187">
        <v>526113</v>
      </c>
      <c r="B1187" s="211" t="s">
        <v>2262</v>
      </c>
      <c r="C1187" s="215">
        <v>1</v>
      </c>
      <c r="D1187" s="215">
        <v>1</v>
      </c>
      <c r="E1187" s="215">
        <v>1</v>
      </c>
      <c r="F1187" s="215">
        <v>1</v>
      </c>
      <c r="G1187" s="215">
        <v>1</v>
      </c>
      <c r="H1187" s="215">
        <v>1</v>
      </c>
      <c r="I1187" s="215">
        <v>1</v>
      </c>
      <c r="J1187" s="215">
        <v>1</v>
      </c>
      <c r="K1187" s="215">
        <v>1</v>
      </c>
      <c r="L1187" s="215">
        <v>1</v>
      </c>
      <c r="M1187" s="215">
        <v>1</v>
      </c>
    </row>
    <row r="1188" spans="1:13" x14ac:dyDescent="0.3">
      <c r="A1188">
        <v>526117</v>
      </c>
      <c r="B1188" s="211" t="s">
        <v>2262</v>
      </c>
      <c r="C1188" s="215">
        <v>1</v>
      </c>
      <c r="D1188" s="215">
        <v>1</v>
      </c>
      <c r="E1188" s="215">
        <v>1</v>
      </c>
      <c r="F1188" s="215">
        <v>1</v>
      </c>
      <c r="G1188" s="215">
        <v>1</v>
      </c>
      <c r="H1188" s="215">
        <v>1</v>
      </c>
      <c r="I1188" s="215">
        <v>1</v>
      </c>
      <c r="J1188" s="215">
        <v>1</v>
      </c>
      <c r="K1188" s="215">
        <v>1</v>
      </c>
      <c r="L1188" s="215">
        <v>1</v>
      </c>
      <c r="M1188" s="215">
        <v>1</v>
      </c>
    </row>
    <row r="1189" spans="1:13" x14ac:dyDescent="0.3">
      <c r="A1189">
        <v>526127</v>
      </c>
      <c r="B1189" s="211" t="s">
        <v>2262</v>
      </c>
      <c r="C1189" s="215">
        <v>1</v>
      </c>
      <c r="D1189" s="215">
        <v>1</v>
      </c>
      <c r="E1189" s="215">
        <v>1</v>
      </c>
      <c r="F1189" s="215">
        <v>1</v>
      </c>
      <c r="G1189" s="215">
        <v>1</v>
      </c>
      <c r="H1189" s="215">
        <v>1</v>
      </c>
      <c r="I1189" s="215">
        <v>1</v>
      </c>
      <c r="J1189" s="215">
        <v>1</v>
      </c>
      <c r="K1189" s="215">
        <v>1</v>
      </c>
      <c r="L1189" s="215">
        <v>1</v>
      </c>
      <c r="M1189" s="215">
        <v>1</v>
      </c>
    </row>
    <row r="1190" spans="1:13" x14ac:dyDescent="0.3">
      <c r="A1190">
        <v>526132</v>
      </c>
      <c r="B1190" s="211" t="s">
        <v>2262</v>
      </c>
      <c r="C1190" s="215">
        <v>1</v>
      </c>
      <c r="D1190" s="215">
        <v>1</v>
      </c>
      <c r="E1190" s="215">
        <v>1</v>
      </c>
      <c r="F1190" s="215">
        <v>1</v>
      </c>
      <c r="G1190" s="215">
        <v>1</v>
      </c>
      <c r="H1190" s="215">
        <v>1</v>
      </c>
      <c r="I1190" s="215">
        <v>1</v>
      </c>
      <c r="J1190" s="215">
        <v>1</v>
      </c>
      <c r="K1190" s="215">
        <v>1</v>
      </c>
      <c r="L1190" s="215">
        <v>1</v>
      </c>
      <c r="M1190" s="215">
        <v>1</v>
      </c>
    </row>
    <row r="1191" spans="1:13" x14ac:dyDescent="0.3">
      <c r="A1191">
        <v>526133</v>
      </c>
      <c r="B1191" s="211" t="s">
        <v>2262</v>
      </c>
      <c r="C1191" s="215">
        <v>1</v>
      </c>
      <c r="D1191" s="215">
        <v>1</v>
      </c>
      <c r="E1191" s="215">
        <v>1</v>
      </c>
      <c r="F1191" s="215">
        <v>1</v>
      </c>
      <c r="G1191" s="215">
        <v>1</v>
      </c>
      <c r="H1191" s="215">
        <v>1</v>
      </c>
      <c r="I1191" s="215">
        <v>1</v>
      </c>
      <c r="J1191" s="215">
        <v>1</v>
      </c>
      <c r="K1191" s="215">
        <v>1</v>
      </c>
      <c r="L1191" s="215">
        <v>1</v>
      </c>
      <c r="M1191" s="215">
        <v>1</v>
      </c>
    </row>
    <row r="1192" spans="1:13" x14ac:dyDescent="0.3">
      <c r="A1192">
        <v>526140</v>
      </c>
      <c r="B1192" s="211" t="s">
        <v>2262</v>
      </c>
      <c r="C1192" s="215">
        <v>1</v>
      </c>
      <c r="D1192" s="215">
        <v>1</v>
      </c>
      <c r="E1192" s="215">
        <v>1</v>
      </c>
      <c r="F1192" s="215">
        <v>1</v>
      </c>
      <c r="G1192" s="215">
        <v>1</v>
      </c>
      <c r="H1192" s="215">
        <v>1</v>
      </c>
      <c r="I1192" s="215">
        <v>1</v>
      </c>
      <c r="J1192" s="215">
        <v>1</v>
      </c>
      <c r="K1192" s="215">
        <v>1</v>
      </c>
      <c r="L1192" s="215">
        <v>1</v>
      </c>
      <c r="M1192" s="215">
        <v>1</v>
      </c>
    </row>
    <row r="1193" spans="1:13" x14ac:dyDescent="0.3">
      <c r="A1193">
        <v>526142</v>
      </c>
      <c r="B1193" s="211" t="s">
        <v>2262</v>
      </c>
      <c r="C1193" s="215">
        <v>1</v>
      </c>
      <c r="D1193" s="215">
        <v>1</v>
      </c>
      <c r="E1193" s="215">
        <v>1</v>
      </c>
      <c r="F1193" s="215">
        <v>1</v>
      </c>
      <c r="G1193" s="215">
        <v>1</v>
      </c>
      <c r="H1193" s="215">
        <v>1</v>
      </c>
      <c r="I1193" s="215">
        <v>1</v>
      </c>
      <c r="J1193" s="215">
        <v>1</v>
      </c>
      <c r="K1193" s="215">
        <v>1</v>
      </c>
      <c r="L1193" s="215">
        <v>1</v>
      </c>
      <c r="M1193" s="215">
        <v>1</v>
      </c>
    </row>
    <row r="1194" spans="1:13" x14ac:dyDescent="0.3">
      <c r="A1194">
        <v>526149</v>
      </c>
      <c r="B1194" s="211" t="s">
        <v>2262</v>
      </c>
      <c r="C1194" s="215">
        <v>1</v>
      </c>
      <c r="D1194" s="215">
        <v>1</v>
      </c>
      <c r="E1194" s="215">
        <v>1</v>
      </c>
      <c r="F1194" s="215">
        <v>1</v>
      </c>
      <c r="G1194" s="215">
        <v>1</v>
      </c>
      <c r="H1194" s="215">
        <v>1</v>
      </c>
      <c r="I1194" s="215">
        <v>1</v>
      </c>
      <c r="J1194" s="215">
        <v>1</v>
      </c>
      <c r="K1194" s="215">
        <v>1</v>
      </c>
      <c r="L1194" s="215">
        <v>1</v>
      </c>
      <c r="M1194" s="215">
        <v>1</v>
      </c>
    </row>
    <row r="1195" spans="1:13" x14ac:dyDescent="0.3">
      <c r="A1195">
        <v>526160</v>
      </c>
      <c r="B1195" s="211" t="s">
        <v>2262</v>
      </c>
      <c r="C1195" s="215">
        <v>1</v>
      </c>
      <c r="D1195" s="215">
        <v>1</v>
      </c>
      <c r="E1195" s="215">
        <v>1</v>
      </c>
      <c r="F1195" s="215">
        <v>1</v>
      </c>
      <c r="G1195" s="215">
        <v>1</v>
      </c>
      <c r="H1195" s="215">
        <v>1</v>
      </c>
      <c r="I1195" s="215">
        <v>1</v>
      </c>
      <c r="J1195" s="215">
        <v>1</v>
      </c>
      <c r="K1195" s="215">
        <v>1</v>
      </c>
      <c r="L1195" s="215">
        <v>1</v>
      </c>
      <c r="M1195" s="215">
        <v>1</v>
      </c>
    </row>
    <row r="1196" spans="1:13" x14ac:dyDescent="0.3">
      <c r="A1196">
        <v>526164</v>
      </c>
      <c r="B1196" s="211" t="s">
        <v>2262</v>
      </c>
      <c r="C1196" s="215">
        <v>1</v>
      </c>
      <c r="D1196" s="215">
        <v>1</v>
      </c>
      <c r="E1196" s="215">
        <v>1</v>
      </c>
      <c r="F1196" s="215">
        <v>1</v>
      </c>
      <c r="G1196" s="215">
        <v>1</v>
      </c>
      <c r="H1196" s="215">
        <v>1</v>
      </c>
      <c r="I1196" s="215">
        <v>1</v>
      </c>
      <c r="J1196" s="215">
        <v>1</v>
      </c>
      <c r="K1196" s="215">
        <v>1</v>
      </c>
      <c r="L1196" s="215">
        <v>1</v>
      </c>
      <c r="M1196" s="215">
        <v>1</v>
      </c>
    </row>
    <row r="1197" spans="1:13" x14ac:dyDescent="0.3">
      <c r="A1197">
        <v>526165</v>
      </c>
      <c r="B1197" s="211" t="s">
        <v>2262</v>
      </c>
      <c r="C1197" s="215">
        <v>1</v>
      </c>
      <c r="D1197" s="215">
        <v>1</v>
      </c>
      <c r="E1197" s="215">
        <v>1</v>
      </c>
      <c r="F1197" s="215">
        <v>1</v>
      </c>
      <c r="G1197" s="215">
        <v>1</v>
      </c>
      <c r="H1197" s="215">
        <v>1</v>
      </c>
      <c r="I1197" s="215">
        <v>1</v>
      </c>
      <c r="J1197" s="215">
        <v>1</v>
      </c>
      <c r="K1197" s="215">
        <v>1</v>
      </c>
      <c r="L1197" s="215">
        <v>1</v>
      </c>
      <c r="M1197" s="215">
        <v>1</v>
      </c>
    </row>
    <row r="1198" spans="1:13" x14ac:dyDescent="0.3">
      <c r="A1198">
        <v>526167</v>
      </c>
      <c r="B1198" s="211" t="s">
        <v>2262</v>
      </c>
      <c r="C1198" s="215">
        <v>1</v>
      </c>
      <c r="D1198" s="215">
        <v>1</v>
      </c>
      <c r="E1198" s="215">
        <v>1</v>
      </c>
      <c r="F1198" s="215">
        <v>1</v>
      </c>
      <c r="G1198" s="215">
        <v>1</v>
      </c>
      <c r="H1198" s="215">
        <v>1</v>
      </c>
      <c r="I1198" s="215">
        <v>1</v>
      </c>
      <c r="J1198" s="215">
        <v>1</v>
      </c>
      <c r="K1198" s="215">
        <v>1</v>
      </c>
      <c r="L1198" s="215">
        <v>1</v>
      </c>
      <c r="M1198" s="215">
        <v>1</v>
      </c>
    </row>
    <row r="1199" spans="1:13" x14ac:dyDescent="0.3">
      <c r="A1199">
        <v>526169</v>
      </c>
      <c r="B1199" s="211" t="s">
        <v>2262</v>
      </c>
      <c r="C1199" s="215">
        <v>1</v>
      </c>
      <c r="D1199" s="215">
        <v>1</v>
      </c>
      <c r="E1199" s="215">
        <v>1</v>
      </c>
      <c r="F1199" s="215">
        <v>1</v>
      </c>
      <c r="G1199" s="215">
        <v>1</v>
      </c>
      <c r="H1199" s="215">
        <v>1</v>
      </c>
      <c r="I1199" s="215">
        <v>1</v>
      </c>
      <c r="J1199" s="215">
        <v>1</v>
      </c>
      <c r="K1199" s="215">
        <v>1</v>
      </c>
      <c r="L1199" s="215">
        <v>1</v>
      </c>
      <c r="M1199" s="215">
        <v>1</v>
      </c>
    </row>
    <row r="1200" spans="1:13" x14ac:dyDescent="0.3">
      <c r="A1200">
        <v>526177</v>
      </c>
      <c r="B1200" s="211" t="s">
        <v>2262</v>
      </c>
      <c r="C1200" s="215">
        <v>1</v>
      </c>
      <c r="D1200" s="215">
        <v>1</v>
      </c>
      <c r="E1200" s="215">
        <v>1</v>
      </c>
      <c r="F1200" s="215">
        <v>1</v>
      </c>
      <c r="G1200" s="215">
        <v>1</v>
      </c>
      <c r="H1200" s="215">
        <v>1</v>
      </c>
      <c r="I1200" s="215">
        <v>1</v>
      </c>
      <c r="J1200" s="215">
        <v>1</v>
      </c>
      <c r="K1200" s="215">
        <v>1</v>
      </c>
      <c r="L1200" s="215">
        <v>1</v>
      </c>
      <c r="M1200" s="215">
        <v>1</v>
      </c>
    </row>
    <row r="1201" spans="1:13" x14ac:dyDescent="0.3">
      <c r="A1201">
        <v>526191</v>
      </c>
      <c r="B1201" s="211" t="s">
        <v>2262</v>
      </c>
      <c r="C1201" s="215">
        <v>1</v>
      </c>
      <c r="D1201" s="215">
        <v>1</v>
      </c>
      <c r="E1201" s="215">
        <v>1</v>
      </c>
      <c r="F1201" s="215">
        <v>1</v>
      </c>
      <c r="G1201" s="215">
        <v>1</v>
      </c>
      <c r="H1201" s="215">
        <v>1</v>
      </c>
      <c r="I1201" s="215">
        <v>1</v>
      </c>
      <c r="J1201" s="215">
        <v>1</v>
      </c>
      <c r="K1201" s="215">
        <v>1</v>
      </c>
      <c r="L1201" s="215">
        <v>1</v>
      </c>
      <c r="M1201" s="215">
        <v>1</v>
      </c>
    </row>
    <row r="1202" spans="1:13" x14ac:dyDescent="0.3">
      <c r="A1202">
        <v>526201</v>
      </c>
      <c r="B1202" s="211" t="s">
        <v>2262</v>
      </c>
      <c r="C1202" s="215">
        <v>1</v>
      </c>
      <c r="D1202" s="215">
        <v>1</v>
      </c>
      <c r="E1202" s="215">
        <v>1</v>
      </c>
      <c r="F1202" s="215">
        <v>1</v>
      </c>
      <c r="G1202" s="215">
        <v>1</v>
      </c>
      <c r="H1202" s="215">
        <v>1</v>
      </c>
      <c r="I1202" s="215">
        <v>1</v>
      </c>
      <c r="J1202" s="215">
        <v>1</v>
      </c>
      <c r="K1202" s="215">
        <v>1</v>
      </c>
      <c r="L1202" s="215">
        <v>1</v>
      </c>
      <c r="M1202" s="215">
        <v>1</v>
      </c>
    </row>
    <row r="1203" spans="1:13" x14ac:dyDescent="0.3">
      <c r="A1203">
        <v>526207</v>
      </c>
      <c r="B1203" s="211" t="s">
        <v>2262</v>
      </c>
      <c r="C1203" s="215">
        <v>1</v>
      </c>
      <c r="D1203" s="215">
        <v>1</v>
      </c>
      <c r="E1203" s="215">
        <v>1</v>
      </c>
      <c r="F1203" s="215">
        <v>1</v>
      </c>
      <c r="G1203" s="215">
        <v>1</v>
      </c>
      <c r="H1203" s="215">
        <v>1</v>
      </c>
      <c r="I1203" s="215">
        <v>1</v>
      </c>
      <c r="J1203" s="215">
        <v>1</v>
      </c>
      <c r="K1203" s="215">
        <v>1</v>
      </c>
      <c r="L1203" s="215">
        <v>1</v>
      </c>
      <c r="M1203" s="215">
        <v>1</v>
      </c>
    </row>
    <row r="1204" spans="1:13" x14ac:dyDescent="0.3">
      <c r="A1204">
        <v>526210</v>
      </c>
      <c r="B1204" s="211" t="s">
        <v>2262</v>
      </c>
      <c r="C1204" s="215">
        <v>1</v>
      </c>
      <c r="D1204" s="215">
        <v>1</v>
      </c>
      <c r="E1204" s="215">
        <v>1</v>
      </c>
      <c r="F1204" s="215">
        <v>1</v>
      </c>
      <c r="G1204" s="215">
        <v>1</v>
      </c>
      <c r="H1204" s="215">
        <v>1</v>
      </c>
      <c r="I1204" s="215">
        <v>1</v>
      </c>
      <c r="J1204" s="215">
        <v>1</v>
      </c>
      <c r="K1204" s="215">
        <v>1</v>
      </c>
      <c r="L1204" s="215">
        <v>1</v>
      </c>
      <c r="M1204" s="215">
        <v>1</v>
      </c>
    </row>
    <row r="1205" spans="1:13" x14ac:dyDescent="0.3">
      <c r="A1205">
        <v>526212</v>
      </c>
      <c r="B1205" s="211" t="s">
        <v>2262</v>
      </c>
      <c r="C1205" s="215">
        <v>1</v>
      </c>
      <c r="D1205" s="215">
        <v>1</v>
      </c>
      <c r="E1205" s="215">
        <v>1</v>
      </c>
      <c r="F1205" s="215">
        <v>1</v>
      </c>
      <c r="G1205" s="215">
        <v>1</v>
      </c>
      <c r="H1205" s="215">
        <v>1</v>
      </c>
      <c r="I1205" s="215">
        <v>1</v>
      </c>
      <c r="J1205" s="215">
        <v>1</v>
      </c>
      <c r="K1205" s="215">
        <v>1</v>
      </c>
      <c r="L1205" s="215">
        <v>1</v>
      </c>
      <c r="M1205" s="215">
        <v>1</v>
      </c>
    </row>
    <row r="1206" spans="1:13" x14ac:dyDescent="0.3">
      <c r="A1206">
        <v>526215</v>
      </c>
      <c r="B1206" s="211" t="s">
        <v>2262</v>
      </c>
      <c r="C1206" s="215">
        <v>1</v>
      </c>
      <c r="D1206" s="215">
        <v>1</v>
      </c>
      <c r="E1206" s="215">
        <v>1</v>
      </c>
      <c r="F1206" s="215">
        <v>1</v>
      </c>
      <c r="G1206" s="215">
        <v>1</v>
      </c>
      <c r="H1206" s="215">
        <v>1</v>
      </c>
      <c r="I1206" s="215">
        <v>1</v>
      </c>
      <c r="J1206" s="215">
        <v>1</v>
      </c>
      <c r="K1206" s="215">
        <v>1</v>
      </c>
      <c r="L1206" s="215">
        <v>1</v>
      </c>
      <c r="M1206" s="215">
        <v>1</v>
      </c>
    </row>
    <row r="1207" spans="1:13" x14ac:dyDescent="0.3">
      <c r="A1207">
        <v>526216</v>
      </c>
      <c r="B1207" s="211" t="s">
        <v>2262</v>
      </c>
      <c r="C1207" s="215">
        <v>1</v>
      </c>
      <c r="D1207" s="215">
        <v>1</v>
      </c>
      <c r="E1207" s="215">
        <v>1</v>
      </c>
      <c r="F1207" s="215">
        <v>1</v>
      </c>
      <c r="G1207" s="215">
        <v>1</v>
      </c>
      <c r="H1207" s="215">
        <v>1</v>
      </c>
      <c r="I1207" s="215">
        <v>1</v>
      </c>
      <c r="J1207" s="215">
        <v>1</v>
      </c>
      <c r="K1207" s="215">
        <v>1</v>
      </c>
      <c r="L1207" s="215">
        <v>1</v>
      </c>
      <c r="M1207" s="215">
        <v>1</v>
      </c>
    </row>
    <row r="1208" spans="1:13" x14ac:dyDescent="0.3">
      <c r="A1208">
        <v>526223</v>
      </c>
      <c r="B1208" s="211" t="s">
        <v>2262</v>
      </c>
      <c r="C1208" s="215">
        <v>1</v>
      </c>
      <c r="D1208" s="215">
        <v>1</v>
      </c>
      <c r="E1208" s="215">
        <v>1</v>
      </c>
      <c r="F1208" s="215">
        <v>1</v>
      </c>
      <c r="G1208" s="215">
        <v>1</v>
      </c>
      <c r="H1208" s="215">
        <v>1</v>
      </c>
      <c r="I1208" s="215">
        <v>1</v>
      </c>
      <c r="J1208" s="215">
        <v>1</v>
      </c>
      <c r="K1208" s="215">
        <v>1</v>
      </c>
      <c r="L1208" s="215">
        <v>1</v>
      </c>
      <c r="M1208" s="215">
        <v>1</v>
      </c>
    </row>
    <row r="1209" spans="1:13" x14ac:dyDescent="0.3">
      <c r="A1209">
        <v>526225</v>
      </c>
      <c r="B1209" s="211" t="s">
        <v>2262</v>
      </c>
      <c r="C1209" s="215">
        <v>1</v>
      </c>
      <c r="D1209" s="215">
        <v>1</v>
      </c>
      <c r="E1209" s="215">
        <v>1</v>
      </c>
      <c r="F1209" s="215">
        <v>1</v>
      </c>
      <c r="G1209" s="215">
        <v>1</v>
      </c>
      <c r="H1209" s="215">
        <v>1</v>
      </c>
      <c r="I1209" s="215">
        <v>1</v>
      </c>
      <c r="J1209" s="215">
        <v>1</v>
      </c>
      <c r="K1209" s="215">
        <v>1</v>
      </c>
      <c r="L1209" s="215">
        <v>1</v>
      </c>
      <c r="M1209" s="215">
        <v>1</v>
      </c>
    </row>
    <row r="1210" spans="1:13" x14ac:dyDescent="0.3">
      <c r="A1210">
        <v>526226</v>
      </c>
      <c r="B1210" s="211" t="s">
        <v>2262</v>
      </c>
      <c r="C1210" s="215">
        <v>1</v>
      </c>
      <c r="D1210" s="215">
        <v>1</v>
      </c>
      <c r="E1210" s="215">
        <v>1</v>
      </c>
      <c r="F1210" s="215">
        <v>1</v>
      </c>
      <c r="G1210" s="215">
        <v>1</v>
      </c>
      <c r="H1210" s="215">
        <v>1</v>
      </c>
      <c r="I1210" s="215">
        <v>1</v>
      </c>
      <c r="J1210" s="215">
        <v>1</v>
      </c>
      <c r="K1210" s="215">
        <v>1</v>
      </c>
      <c r="L1210" s="215">
        <v>1</v>
      </c>
      <c r="M1210" s="215">
        <v>1</v>
      </c>
    </row>
    <row r="1211" spans="1:13" x14ac:dyDescent="0.3">
      <c r="A1211">
        <v>526239</v>
      </c>
      <c r="B1211" s="211" t="s">
        <v>2262</v>
      </c>
      <c r="C1211" s="215">
        <v>1</v>
      </c>
      <c r="D1211" s="215">
        <v>1</v>
      </c>
      <c r="E1211" s="215">
        <v>1</v>
      </c>
      <c r="F1211" s="215">
        <v>1</v>
      </c>
      <c r="G1211" s="215">
        <v>1</v>
      </c>
      <c r="H1211" s="215">
        <v>1</v>
      </c>
      <c r="I1211" s="215">
        <v>1</v>
      </c>
      <c r="J1211" s="215">
        <v>1</v>
      </c>
      <c r="K1211" s="215">
        <v>1</v>
      </c>
      <c r="L1211" s="215">
        <v>1</v>
      </c>
      <c r="M1211" s="215">
        <v>1</v>
      </c>
    </row>
    <row r="1212" spans="1:13" x14ac:dyDescent="0.3">
      <c r="A1212">
        <v>526251</v>
      </c>
      <c r="B1212" s="211" t="s">
        <v>2262</v>
      </c>
      <c r="C1212" s="215">
        <v>1</v>
      </c>
      <c r="D1212" s="215">
        <v>1</v>
      </c>
      <c r="E1212" s="215">
        <v>1</v>
      </c>
      <c r="F1212" s="215">
        <v>1</v>
      </c>
      <c r="G1212" s="215">
        <v>1</v>
      </c>
      <c r="H1212" s="215">
        <v>1</v>
      </c>
      <c r="I1212" s="215">
        <v>1</v>
      </c>
      <c r="J1212" s="215">
        <v>1</v>
      </c>
      <c r="K1212" s="215">
        <v>1</v>
      </c>
      <c r="L1212" s="215">
        <v>1</v>
      </c>
      <c r="M1212" s="215">
        <v>1</v>
      </c>
    </row>
    <row r="1213" spans="1:13" x14ac:dyDescent="0.3">
      <c r="A1213">
        <v>526255</v>
      </c>
      <c r="B1213" s="211" t="s">
        <v>2262</v>
      </c>
      <c r="C1213" s="215">
        <v>1</v>
      </c>
      <c r="D1213" s="215">
        <v>1</v>
      </c>
      <c r="E1213" s="215">
        <v>1</v>
      </c>
      <c r="F1213" s="215">
        <v>1</v>
      </c>
      <c r="G1213" s="215">
        <v>1</v>
      </c>
      <c r="H1213" s="215">
        <v>1</v>
      </c>
      <c r="I1213" s="215">
        <v>1</v>
      </c>
      <c r="J1213" s="215">
        <v>1</v>
      </c>
      <c r="K1213" s="215">
        <v>1</v>
      </c>
      <c r="L1213" s="215">
        <v>1</v>
      </c>
      <c r="M1213" s="215">
        <v>1</v>
      </c>
    </row>
    <row r="1214" spans="1:13" x14ac:dyDescent="0.3">
      <c r="A1214">
        <v>526257</v>
      </c>
      <c r="B1214" s="211" t="s">
        <v>2262</v>
      </c>
      <c r="C1214" s="215">
        <v>1</v>
      </c>
      <c r="D1214" s="215">
        <v>1</v>
      </c>
      <c r="E1214" s="215">
        <v>1</v>
      </c>
      <c r="F1214" s="215">
        <v>1</v>
      </c>
      <c r="G1214" s="215">
        <v>1</v>
      </c>
      <c r="H1214" s="215">
        <v>1</v>
      </c>
      <c r="I1214" s="215">
        <v>1</v>
      </c>
      <c r="J1214" s="215">
        <v>1</v>
      </c>
      <c r="K1214" s="215">
        <v>1</v>
      </c>
      <c r="L1214" s="215">
        <v>1</v>
      </c>
      <c r="M1214" s="215">
        <v>1</v>
      </c>
    </row>
    <row r="1215" spans="1:13" x14ac:dyDescent="0.3">
      <c r="A1215">
        <v>526261</v>
      </c>
      <c r="B1215" s="211" t="s">
        <v>2262</v>
      </c>
      <c r="C1215" s="215">
        <v>1</v>
      </c>
      <c r="D1215" s="215">
        <v>1</v>
      </c>
      <c r="E1215" s="215">
        <v>1</v>
      </c>
      <c r="F1215" s="215">
        <v>1</v>
      </c>
      <c r="G1215" s="215">
        <v>1</v>
      </c>
      <c r="H1215" s="215">
        <v>1</v>
      </c>
      <c r="I1215" s="215">
        <v>1</v>
      </c>
      <c r="J1215" s="215">
        <v>1</v>
      </c>
      <c r="K1215" s="215">
        <v>1</v>
      </c>
      <c r="L1215" s="215">
        <v>1</v>
      </c>
      <c r="M1215" s="215">
        <v>1</v>
      </c>
    </row>
    <row r="1216" spans="1:13" x14ac:dyDescent="0.3">
      <c r="A1216">
        <v>526262</v>
      </c>
      <c r="B1216" s="211" t="s">
        <v>2262</v>
      </c>
      <c r="C1216" s="215">
        <v>1</v>
      </c>
      <c r="D1216" s="215">
        <v>1</v>
      </c>
      <c r="E1216" s="215">
        <v>1</v>
      </c>
      <c r="F1216" s="215">
        <v>1</v>
      </c>
      <c r="G1216" s="215">
        <v>1</v>
      </c>
      <c r="H1216" s="215">
        <v>1</v>
      </c>
      <c r="I1216" s="215">
        <v>1</v>
      </c>
      <c r="J1216" s="215">
        <v>1</v>
      </c>
      <c r="K1216" s="215">
        <v>1</v>
      </c>
      <c r="L1216" s="215">
        <v>1</v>
      </c>
      <c r="M1216" s="215">
        <v>1</v>
      </c>
    </row>
    <row r="1217" spans="1:13" x14ac:dyDescent="0.3">
      <c r="A1217">
        <v>526270</v>
      </c>
      <c r="B1217" s="211" t="s">
        <v>2262</v>
      </c>
      <c r="C1217" s="215">
        <v>1</v>
      </c>
      <c r="D1217" s="215">
        <v>1</v>
      </c>
      <c r="E1217" s="215">
        <v>1</v>
      </c>
      <c r="F1217" s="215">
        <v>1</v>
      </c>
      <c r="G1217" s="215">
        <v>1</v>
      </c>
      <c r="H1217" s="215">
        <v>1</v>
      </c>
      <c r="I1217" s="215">
        <v>1</v>
      </c>
      <c r="J1217" s="215">
        <v>1</v>
      </c>
      <c r="K1217" s="215">
        <v>1</v>
      </c>
      <c r="L1217" s="215">
        <v>1</v>
      </c>
      <c r="M1217" s="215">
        <v>1</v>
      </c>
    </row>
    <row r="1218" spans="1:13" x14ac:dyDescent="0.3">
      <c r="A1218">
        <v>526281</v>
      </c>
      <c r="B1218" s="211" t="s">
        <v>2262</v>
      </c>
      <c r="C1218" s="215">
        <v>1</v>
      </c>
      <c r="D1218" s="215">
        <v>1</v>
      </c>
      <c r="E1218" s="215">
        <v>1</v>
      </c>
      <c r="F1218" s="215">
        <v>1</v>
      </c>
      <c r="G1218" s="215">
        <v>1</v>
      </c>
      <c r="H1218" s="215">
        <v>1</v>
      </c>
      <c r="I1218" s="215">
        <v>1</v>
      </c>
      <c r="J1218" s="215">
        <v>1</v>
      </c>
      <c r="K1218" s="215">
        <v>1</v>
      </c>
      <c r="L1218" s="215">
        <v>1</v>
      </c>
      <c r="M1218" s="215">
        <v>1</v>
      </c>
    </row>
    <row r="1219" spans="1:13" x14ac:dyDescent="0.3">
      <c r="A1219">
        <v>526287</v>
      </c>
      <c r="B1219" s="211" t="s">
        <v>2262</v>
      </c>
      <c r="C1219" s="215">
        <v>1</v>
      </c>
      <c r="D1219" s="215">
        <v>1</v>
      </c>
      <c r="E1219" s="215">
        <v>1</v>
      </c>
      <c r="F1219" s="215">
        <v>1</v>
      </c>
      <c r="G1219" s="215">
        <v>1</v>
      </c>
      <c r="H1219" s="215">
        <v>1</v>
      </c>
      <c r="I1219" s="215">
        <v>1</v>
      </c>
      <c r="J1219" s="215">
        <v>1</v>
      </c>
      <c r="K1219" s="215">
        <v>1</v>
      </c>
      <c r="L1219" s="215">
        <v>1</v>
      </c>
      <c r="M1219" s="215">
        <v>1</v>
      </c>
    </row>
    <row r="1220" spans="1:13" x14ac:dyDescent="0.3">
      <c r="A1220">
        <v>526299</v>
      </c>
      <c r="B1220" s="211" t="s">
        <v>2262</v>
      </c>
      <c r="C1220" s="215">
        <v>1</v>
      </c>
      <c r="D1220" s="215">
        <v>1</v>
      </c>
      <c r="E1220" s="215">
        <v>1</v>
      </c>
      <c r="F1220" s="215">
        <v>1</v>
      </c>
      <c r="G1220" s="215">
        <v>1</v>
      </c>
      <c r="H1220" s="215">
        <v>1</v>
      </c>
      <c r="I1220" s="215">
        <v>1</v>
      </c>
      <c r="J1220" s="215">
        <v>1</v>
      </c>
      <c r="K1220" s="215">
        <v>1</v>
      </c>
      <c r="L1220" s="215">
        <v>1</v>
      </c>
      <c r="M1220" s="215">
        <v>1</v>
      </c>
    </row>
    <row r="1221" spans="1:13" x14ac:dyDescent="0.3">
      <c r="A1221">
        <v>526309</v>
      </c>
      <c r="B1221" s="211" t="s">
        <v>2262</v>
      </c>
      <c r="C1221" s="215">
        <v>1</v>
      </c>
      <c r="D1221" s="215">
        <v>1</v>
      </c>
      <c r="E1221" s="215">
        <v>1</v>
      </c>
      <c r="F1221" s="215">
        <v>1</v>
      </c>
      <c r="G1221" s="215">
        <v>1</v>
      </c>
      <c r="H1221" s="215">
        <v>1</v>
      </c>
      <c r="I1221" s="215">
        <v>1</v>
      </c>
      <c r="J1221" s="215">
        <v>1</v>
      </c>
      <c r="K1221" s="215">
        <v>1</v>
      </c>
      <c r="L1221" s="215">
        <v>1</v>
      </c>
      <c r="M1221" s="215">
        <v>1</v>
      </c>
    </row>
    <row r="1222" spans="1:13" x14ac:dyDescent="0.3">
      <c r="A1222">
        <v>526325</v>
      </c>
      <c r="B1222" s="211" t="s">
        <v>2262</v>
      </c>
      <c r="C1222" s="215">
        <v>1</v>
      </c>
      <c r="D1222" s="215">
        <v>1</v>
      </c>
      <c r="E1222" s="215">
        <v>1</v>
      </c>
      <c r="F1222" s="215">
        <v>1</v>
      </c>
      <c r="G1222" s="215">
        <v>1</v>
      </c>
      <c r="H1222" s="215">
        <v>1</v>
      </c>
      <c r="I1222" s="215">
        <v>1</v>
      </c>
      <c r="J1222" s="215">
        <v>1</v>
      </c>
      <c r="K1222" s="215">
        <v>1</v>
      </c>
      <c r="L1222" s="215">
        <v>1</v>
      </c>
      <c r="M1222" s="215">
        <v>1</v>
      </c>
    </row>
    <row r="1223" spans="1:13" x14ac:dyDescent="0.3">
      <c r="A1223">
        <v>526334</v>
      </c>
      <c r="B1223" s="211" t="s">
        <v>2262</v>
      </c>
      <c r="C1223" s="215">
        <v>1</v>
      </c>
      <c r="D1223" s="215">
        <v>1</v>
      </c>
      <c r="E1223" s="215">
        <v>1</v>
      </c>
      <c r="F1223" s="215">
        <v>1</v>
      </c>
      <c r="G1223" s="215">
        <v>1</v>
      </c>
      <c r="H1223" s="215">
        <v>1</v>
      </c>
      <c r="I1223" s="215">
        <v>1</v>
      </c>
      <c r="J1223" s="215">
        <v>1</v>
      </c>
      <c r="K1223" s="215">
        <v>1</v>
      </c>
      <c r="L1223" s="215">
        <v>1</v>
      </c>
      <c r="M1223" s="215">
        <v>1</v>
      </c>
    </row>
    <row r="1224" spans="1:13" x14ac:dyDescent="0.3">
      <c r="A1224">
        <v>526344</v>
      </c>
      <c r="B1224" s="211" t="s">
        <v>2262</v>
      </c>
      <c r="C1224" s="215">
        <v>1</v>
      </c>
      <c r="D1224" s="215">
        <v>1</v>
      </c>
      <c r="E1224" s="215">
        <v>1</v>
      </c>
      <c r="F1224" s="215">
        <v>1</v>
      </c>
      <c r="G1224" s="215">
        <v>1</v>
      </c>
      <c r="H1224" s="215">
        <v>1</v>
      </c>
      <c r="I1224" s="215">
        <v>1</v>
      </c>
      <c r="J1224" s="215">
        <v>1</v>
      </c>
      <c r="K1224" s="215">
        <v>1</v>
      </c>
      <c r="L1224" s="215">
        <v>1</v>
      </c>
      <c r="M1224" s="215">
        <v>1</v>
      </c>
    </row>
    <row r="1225" spans="1:13" x14ac:dyDescent="0.3">
      <c r="A1225">
        <v>514645</v>
      </c>
      <c r="B1225" s="211" t="s">
        <v>2262</v>
      </c>
      <c r="C1225" s="215">
        <v>1</v>
      </c>
      <c r="D1225" s="215">
        <v>1</v>
      </c>
      <c r="E1225" s="215">
        <v>1</v>
      </c>
      <c r="F1225" s="215">
        <v>1</v>
      </c>
      <c r="G1225" s="215">
        <v>1</v>
      </c>
      <c r="H1225" s="215">
        <v>1</v>
      </c>
      <c r="I1225" s="215">
        <v>1</v>
      </c>
      <c r="J1225" s="215">
        <v>1</v>
      </c>
      <c r="K1225" s="215">
        <v>1</v>
      </c>
      <c r="L1225" s="215">
        <v>1</v>
      </c>
      <c r="M1225" s="215">
        <v>1</v>
      </c>
    </row>
    <row r="1226" spans="1:13" x14ac:dyDescent="0.3">
      <c r="A1226">
        <v>519816</v>
      </c>
      <c r="B1226" s="211" t="s">
        <v>2262</v>
      </c>
      <c r="C1226" s="215">
        <v>1</v>
      </c>
      <c r="D1226" s="215">
        <v>1</v>
      </c>
      <c r="E1226" s="215">
        <v>1</v>
      </c>
      <c r="F1226" s="215">
        <v>1</v>
      </c>
      <c r="G1226" s="215">
        <v>1</v>
      </c>
      <c r="H1226" s="215">
        <v>1</v>
      </c>
      <c r="I1226" s="215">
        <v>1</v>
      </c>
      <c r="J1226" s="215">
        <v>1</v>
      </c>
      <c r="K1226" s="215">
        <v>1</v>
      </c>
      <c r="L1226" s="215">
        <v>1</v>
      </c>
      <c r="M1226" s="215">
        <v>1</v>
      </c>
    </row>
    <row r="1227" spans="1:13" x14ac:dyDescent="0.3">
      <c r="A1227">
        <v>519988</v>
      </c>
      <c r="B1227" s="211" t="s">
        <v>2262</v>
      </c>
      <c r="C1227" s="215">
        <v>1</v>
      </c>
      <c r="D1227" s="215">
        <v>1</v>
      </c>
      <c r="E1227" s="215">
        <v>1</v>
      </c>
      <c r="F1227" s="215">
        <v>1</v>
      </c>
      <c r="G1227" s="215">
        <v>1</v>
      </c>
      <c r="H1227" s="215">
        <v>1</v>
      </c>
      <c r="I1227" s="215">
        <v>1</v>
      </c>
      <c r="J1227" s="215">
        <v>1</v>
      </c>
      <c r="K1227" s="215">
        <v>1</v>
      </c>
      <c r="L1227" s="215">
        <v>1</v>
      </c>
      <c r="M1227" s="215">
        <v>1</v>
      </c>
    </row>
    <row r="1228" spans="1:13" x14ac:dyDescent="0.3">
      <c r="A1228">
        <v>520095</v>
      </c>
      <c r="B1228" s="211" t="s">
        <v>2262</v>
      </c>
      <c r="C1228" s="215">
        <v>1</v>
      </c>
      <c r="D1228" s="215">
        <v>1</v>
      </c>
      <c r="E1228" s="215">
        <v>1</v>
      </c>
      <c r="F1228" s="215">
        <v>1</v>
      </c>
      <c r="G1228" s="215">
        <v>1</v>
      </c>
      <c r="H1228" s="215">
        <v>1</v>
      </c>
      <c r="I1228" s="215">
        <v>1</v>
      </c>
      <c r="J1228" s="215">
        <v>1</v>
      </c>
      <c r="K1228" s="215">
        <v>1</v>
      </c>
      <c r="L1228" s="215">
        <v>1</v>
      </c>
      <c r="M1228" s="215">
        <v>1</v>
      </c>
    </row>
    <row r="1229" spans="1:13" x14ac:dyDescent="0.3">
      <c r="A1229">
        <v>520586</v>
      </c>
      <c r="B1229" s="211" t="s">
        <v>2262</v>
      </c>
      <c r="C1229" s="215">
        <v>1</v>
      </c>
      <c r="D1229" s="215">
        <v>1</v>
      </c>
      <c r="E1229" s="215">
        <v>1</v>
      </c>
      <c r="F1229" s="215">
        <v>1</v>
      </c>
      <c r="G1229" s="215">
        <v>1</v>
      </c>
      <c r="H1229" s="215">
        <v>1</v>
      </c>
      <c r="I1229" s="215">
        <v>1</v>
      </c>
      <c r="J1229" s="215">
        <v>1</v>
      </c>
      <c r="K1229" s="215">
        <v>1</v>
      </c>
      <c r="L1229" s="215">
        <v>1</v>
      </c>
      <c r="M1229" s="215">
        <v>1</v>
      </c>
    </row>
    <row r="1230" spans="1:13" x14ac:dyDescent="0.3">
      <c r="A1230">
        <v>520889</v>
      </c>
      <c r="B1230" s="211" t="s">
        <v>2262</v>
      </c>
      <c r="C1230" s="215">
        <v>1</v>
      </c>
      <c r="D1230" s="215">
        <v>1</v>
      </c>
      <c r="E1230" s="215">
        <v>1</v>
      </c>
      <c r="F1230" s="215">
        <v>1</v>
      </c>
      <c r="G1230" s="215">
        <v>1</v>
      </c>
      <c r="H1230" s="215">
        <v>1</v>
      </c>
      <c r="I1230" s="215">
        <v>1</v>
      </c>
      <c r="J1230" s="215">
        <v>1</v>
      </c>
      <c r="K1230" s="215">
        <v>1</v>
      </c>
      <c r="L1230" s="215">
        <v>1</v>
      </c>
      <c r="M1230" s="215">
        <v>1</v>
      </c>
    </row>
    <row r="1231" spans="1:13" x14ac:dyDescent="0.3">
      <c r="A1231">
        <v>520967</v>
      </c>
      <c r="B1231" s="211" t="s">
        <v>2262</v>
      </c>
      <c r="C1231" s="215">
        <v>1</v>
      </c>
      <c r="D1231" s="215">
        <v>1</v>
      </c>
      <c r="E1231" s="215">
        <v>1</v>
      </c>
      <c r="F1231" s="215">
        <v>1</v>
      </c>
      <c r="G1231" s="215">
        <v>1</v>
      </c>
      <c r="H1231" s="215">
        <v>1</v>
      </c>
      <c r="I1231" s="215">
        <v>1</v>
      </c>
      <c r="J1231" s="215">
        <v>1</v>
      </c>
      <c r="K1231" s="215">
        <v>1</v>
      </c>
      <c r="L1231" s="215">
        <v>1</v>
      </c>
      <c r="M1231" s="215">
        <v>1</v>
      </c>
    </row>
    <row r="1232" spans="1:13" x14ac:dyDescent="0.3">
      <c r="A1232">
        <v>521792</v>
      </c>
      <c r="B1232" s="211" t="s">
        <v>2262</v>
      </c>
      <c r="C1232" s="215">
        <v>1</v>
      </c>
      <c r="D1232" s="215">
        <v>1</v>
      </c>
      <c r="E1232" s="215">
        <v>1</v>
      </c>
      <c r="F1232" s="215">
        <v>1</v>
      </c>
      <c r="G1232" s="215">
        <v>1</v>
      </c>
      <c r="H1232" s="215">
        <v>1</v>
      </c>
      <c r="I1232" s="215">
        <v>1</v>
      </c>
      <c r="J1232" s="215">
        <v>1</v>
      </c>
      <c r="K1232" s="215">
        <v>1</v>
      </c>
      <c r="L1232" s="215">
        <v>1</v>
      </c>
      <c r="M1232" s="215">
        <v>1</v>
      </c>
    </row>
    <row r="1233" spans="1:13" x14ac:dyDescent="0.3">
      <c r="A1233">
        <v>521813</v>
      </c>
      <c r="B1233" s="211" t="s">
        <v>2262</v>
      </c>
      <c r="C1233" s="215">
        <v>1</v>
      </c>
      <c r="D1233" s="215">
        <v>1</v>
      </c>
      <c r="E1233" s="215">
        <v>1</v>
      </c>
      <c r="F1233" s="215">
        <v>1</v>
      </c>
      <c r="G1233" s="215">
        <v>1</v>
      </c>
      <c r="H1233" s="215">
        <v>1</v>
      </c>
      <c r="I1233" s="215">
        <v>1</v>
      </c>
      <c r="J1233" s="215">
        <v>1</v>
      </c>
      <c r="K1233" s="215">
        <v>1</v>
      </c>
      <c r="L1233" s="215">
        <v>1</v>
      </c>
      <c r="M1233" s="215">
        <v>1</v>
      </c>
    </row>
    <row r="1234" spans="1:13" x14ac:dyDescent="0.3">
      <c r="A1234">
        <v>522110</v>
      </c>
      <c r="B1234" s="211" t="s">
        <v>2262</v>
      </c>
      <c r="C1234" s="215">
        <v>1</v>
      </c>
      <c r="D1234" s="215">
        <v>1</v>
      </c>
      <c r="E1234" s="215">
        <v>1</v>
      </c>
      <c r="F1234" s="215">
        <v>1</v>
      </c>
      <c r="G1234" s="215">
        <v>1</v>
      </c>
      <c r="H1234" s="215">
        <v>1</v>
      </c>
      <c r="I1234" s="215">
        <v>1</v>
      </c>
      <c r="J1234" s="215">
        <v>1</v>
      </c>
      <c r="K1234" s="215">
        <v>1</v>
      </c>
      <c r="L1234" s="215">
        <v>1</v>
      </c>
      <c r="M1234" s="215">
        <v>1</v>
      </c>
    </row>
    <row r="1235" spans="1:13" x14ac:dyDescent="0.3">
      <c r="A1235">
        <v>522764</v>
      </c>
      <c r="B1235" s="211" t="s">
        <v>2262</v>
      </c>
      <c r="C1235" s="215">
        <v>1</v>
      </c>
      <c r="D1235" s="215">
        <v>1</v>
      </c>
      <c r="E1235" s="215">
        <v>1</v>
      </c>
      <c r="F1235" s="215">
        <v>1</v>
      </c>
      <c r="G1235" s="215">
        <v>1</v>
      </c>
      <c r="H1235" s="215">
        <v>1</v>
      </c>
      <c r="I1235" s="215">
        <v>1</v>
      </c>
      <c r="J1235" s="215">
        <v>1</v>
      </c>
      <c r="K1235" s="215">
        <v>1</v>
      </c>
      <c r="L1235" s="215">
        <v>1</v>
      </c>
      <c r="M1235" s="215">
        <v>1</v>
      </c>
    </row>
    <row r="1236" spans="1:13" x14ac:dyDescent="0.3">
      <c r="A1236">
        <v>522810</v>
      </c>
      <c r="B1236" s="211" t="s">
        <v>2262</v>
      </c>
      <c r="C1236" s="215">
        <v>1</v>
      </c>
      <c r="D1236" s="215">
        <v>1</v>
      </c>
      <c r="E1236" s="215">
        <v>1</v>
      </c>
      <c r="F1236" s="215">
        <v>1</v>
      </c>
      <c r="G1236" s="215">
        <v>1</v>
      </c>
      <c r="H1236" s="215">
        <v>1</v>
      </c>
      <c r="I1236" s="215">
        <v>1</v>
      </c>
      <c r="J1236" s="215">
        <v>1</v>
      </c>
      <c r="K1236" s="215">
        <v>1</v>
      </c>
      <c r="L1236" s="215">
        <v>1</v>
      </c>
      <c r="M1236" s="215">
        <v>1</v>
      </c>
    </row>
    <row r="1237" spans="1:13" x14ac:dyDescent="0.3">
      <c r="A1237">
        <v>522844</v>
      </c>
      <c r="B1237" s="211" t="s">
        <v>2262</v>
      </c>
      <c r="C1237" s="215">
        <v>1</v>
      </c>
      <c r="D1237" s="215">
        <v>1</v>
      </c>
      <c r="E1237" s="215">
        <v>1</v>
      </c>
      <c r="F1237" s="215">
        <v>1</v>
      </c>
      <c r="G1237" s="215">
        <v>1</v>
      </c>
      <c r="H1237" s="215">
        <v>1</v>
      </c>
      <c r="I1237" s="215">
        <v>1</v>
      </c>
      <c r="J1237" s="215">
        <v>1</v>
      </c>
      <c r="K1237" s="215">
        <v>1</v>
      </c>
      <c r="L1237" s="215">
        <v>1</v>
      </c>
      <c r="M1237" s="215">
        <v>1</v>
      </c>
    </row>
    <row r="1238" spans="1:13" x14ac:dyDescent="0.3">
      <c r="A1238">
        <v>522848</v>
      </c>
      <c r="B1238" s="211" t="s">
        <v>2262</v>
      </c>
      <c r="C1238" s="215">
        <v>1</v>
      </c>
      <c r="D1238" s="215">
        <v>1</v>
      </c>
      <c r="E1238" s="215">
        <v>1</v>
      </c>
      <c r="F1238" s="215">
        <v>1</v>
      </c>
      <c r="G1238" s="215">
        <v>1</v>
      </c>
      <c r="H1238" s="215">
        <v>1</v>
      </c>
      <c r="I1238" s="215">
        <v>1</v>
      </c>
      <c r="J1238" s="215">
        <v>1</v>
      </c>
      <c r="K1238" s="215">
        <v>1</v>
      </c>
      <c r="L1238" s="215">
        <v>1</v>
      </c>
      <c r="M1238" s="215">
        <v>1</v>
      </c>
    </row>
    <row r="1239" spans="1:13" x14ac:dyDescent="0.3">
      <c r="A1239">
        <v>522918</v>
      </c>
      <c r="B1239" s="211" t="s">
        <v>2262</v>
      </c>
      <c r="C1239" s="215">
        <v>1</v>
      </c>
      <c r="D1239" s="215">
        <v>1</v>
      </c>
      <c r="E1239" s="215">
        <v>1</v>
      </c>
      <c r="F1239" s="215">
        <v>1</v>
      </c>
      <c r="G1239" s="215">
        <v>1</v>
      </c>
      <c r="H1239" s="215">
        <v>1</v>
      </c>
      <c r="I1239" s="215">
        <v>1</v>
      </c>
      <c r="J1239" s="215">
        <v>1</v>
      </c>
      <c r="K1239" s="215">
        <v>1</v>
      </c>
      <c r="L1239" s="215">
        <v>1</v>
      </c>
      <c r="M1239" s="215">
        <v>1</v>
      </c>
    </row>
    <row r="1240" spans="1:13" x14ac:dyDescent="0.3">
      <c r="A1240">
        <v>522960</v>
      </c>
      <c r="B1240" s="211" t="s">
        <v>2262</v>
      </c>
      <c r="C1240" s="215">
        <v>1</v>
      </c>
      <c r="D1240" s="215">
        <v>1</v>
      </c>
      <c r="E1240" s="215">
        <v>1</v>
      </c>
      <c r="F1240" s="215">
        <v>1</v>
      </c>
      <c r="G1240" s="215">
        <v>1</v>
      </c>
      <c r="H1240" s="215">
        <v>1</v>
      </c>
      <c r="I1240" s="215">
        <v>1</v>
      </c>
      <c r="J1240" s="215">
        <v>1</v>
      </c>
      <c r="K1240" s="215">
        <v>1</v>
      </c>
      <c r="L1240" s="215">
        <v>1</v>
      </c>
      <c r="M1240" s="215">
        <v>1</v>
      </c>
    </row>
    <row r="1241" spans="1:13" x14ac:dyDescent="0.3">
      <c r="A1241">
        <v>523002</v>
      </c>
      <c r="B1241" s="211" t="s">
        <v>2262</v>
      </c>
      <c r="C1241" s="215">
        <v>1</v>
      </c>
      <c r="D1241" s="215">
        <v>1</v>
      </c>
      <c r="E1241" s="215">
        <v>1</v>
      </c>
      <c r="F1241" s="215">
        <v>1</v>
      </c>
      <c r="G1241" s="215">
        <v>1</v>
      </c>
      <c r="H1241" s="215">
        <v>1</v>
      </c>
      <c r="I1241" s="215">
        <v>1</v>
      </c>
      <c r="J1241" s="215">
        <v>1</v>
      </c>
      <c r="K1241" s="215">
        <v>1</v>
      </c>
      <c r="L1241" s="215">
        <v>1</v>
      </c>
      <c r="M1241" s="215">
        <v>1</v>
      </c>
    </row>
    <row r="1242" spans="1:13" x14ac:dyDescent="0.3">
      <c r="A1242">
        <v>523034</v>
      </c>
      <c r="B1242" s="211" t="s">
        <v>2262</v>
      </c>
      <c r="C1242" s="215">
        <v>1</v>
      </c>
      <c r="D1242" s="215">
        <v>1</v>
      </c>
      <c r="E1242" s="215">
        <v>1</v>
      </c>
      <c r="F1242" s="215">
        <v>1</v>
      </c>
      <c r="G1242" s="215">
        <v>1</v>
      </c>
      <c r="H1242" s="215">
        <v>1</v>
      </c>
      <c r="I1242" s="215">
        <v>1</v>
      </c>
      <c r="J1242" s="215">
        <v>1</v>
      </c>
      <c r="K1242" s="215">
        <v>1</v>
      </c>
      <c r="L1242" s="215">
        <v>1</v>
      </c>
      <c r="M1242" s="215">
        <v>1</v>
      </c>
    </row>
    <row r="1243" spans="1:13" x14ac:dyDescent="0.3">
      <c r="A1243">
        <v>523164</v>
      </c>
      <c r="B1243" s="211" t="s">
        <v>2262</v>
      </c>
      <c r="C1243" s="215">
        <v>1</v>
      </c>
      <c r="D1243" s="215">
        <v>1</v>
      </c>
      <c r="E1243" s="215">
        <v>1</v>
      </c>
      <c r="F1243" s="215">
        <v>1</v>
      </c>
      <c r="G1243" s="215">
        <v>1</v>
      </c>
      <c r="H1243" s="215">
        <v>1</v>
      </c>
      <c r="I1243" s="215">
        <v>1</v>
      </c>
      <c r="J1243" s="215">
        <v>1</v>
      </c>
      <c r="K1243" s="215">
        <v>1</v>
      </c>
      <c r="L1243" s="215">
        <v>1</v>
      </c>
      <c r="M1243" s="215">
        <v>1</v>
      </c>
    </row>
    <row r="1244" spans="1:13" x14ac:dyDescent="0.3">
      <c r="A1244">
        <v>523339</v>
      </c>
      <c r="B1244" s="211" t="s">
        <v>2262</v>
      </c>
      <c r="C1244" s="215">
        <v>1</v>
      </c>
      <c r="D1244" s="215">
        <v>1</v>
      </c>
      <c r="E1244" s="215">
        <v>1</v>
      </c>
      <c r="F1244" s="215">
        <v>1</v>
      </c>
      <c r="G1244" s="215">
        <v>1</v>
      </c>
      <c r="H1244" s="215">
        <v>1</v>
      </c>
      <c r="I1244" s="215">
        <v>1</v>
      </c>
      <c r="J1244" s="215">
        <v>1</v>
      </c>
      <c r="K1244" s="215">
        <v>1</v>
      </c>
      <c r="L1244" s="215">
        <v>1</v>
      </c>
      <c r="M1244" s="215">
        <v>1</v>
      </c>
    </row>
    <row r="1245" spans="1:13" x14ac:dyDescent="0.3">
      <c r="A1245">
        <v>523346</v>
      </c>
      <c r="B1245" s="211" t="s">
        <v>2262</v>
      </c>
      <c r="C1245" s="215">
        <v>1</v>
      </c>
      <c r="D1245" s="215">
        <v>1</v>
      </c>
      <c r="E1245" s="215">
        <v>1</v>
      </c>
      <c r="F1245" s="215">
        <v>1</v>
      </c>
      <c r="G1245" s="215">
        <v>1</v>
      </c>
      <c r="H1245" s="215">
        <v>1</v>
      </c>
      <c r="I1245" s="215">
        <v>1</v>
      </c>
      <c r="J1245" s="215">
        <v>1</v>
      </c>
      <c r="K1245" s="215">
        <v>1</v>
      </c>
      <c r="L1245" s="215">
        <v>1</v>
      </c>
      <c r="M1245" s="215">
        <v>1</v>
      </c>
    </row>
    <row r="1246" spans="1:13" x14ac:dyDescent="0.3">
      <c r="A1246">
        <v>523453</v>
      </c>
      <c r="B1246" s="211" t="s">
        <v>2262</v>
      </c>
      <c r="C1246" s="215">
        <v>1</v>
      </c>
      <c r="D1246" s="215">
        <v>1</v>
      </c>
      <c r="E1246" s="215">
        <v>1</v>
      </c>
      <c r="F1246" s="215">
        <v>1</v>
      </c>
      <c r="G1246" s="215">
        <v>1</v>
      </c>
      <c r="H1246" s="215">
        <v>1</v>
      </c>
      <c r="I1246" s="215">
        <v>1</v>
      </c>
      <c r="J1246" s="215">
        <v>1</v>
      </c>
      <c r="K1246" s="215">
        <v>1</v>
      </c>
      <c r="L1246" s="215">
        <v>1</v>
      </c>
      <c r="M1246" s="215">
        <v>1</v>
      </c>
    </row>
    <row r="1247" spans="1:13" x14ac:dyDescent="0.3">
      <c r="A1247">
        <v>523468</v>
      </c>
      <c r="B1247" s="211" t="s">
        <v>2262</v>
      </c>
      <c r="C1247" s="215">
        <v>1</v>
      </c>
      <c r="D1247" s="215">
        <v>1</v>
      </c>
      <c r="E1247" s="215">
        <v>1</v>
      </c>
      <c r="F1247" s="215">
        <v>1</v>
      </c>
      <c r="G1247" s="215">
        <v>1</v>
      </c>
      <c r="H1247" s="215">
        <v>1</v>
      </c>
      <c r="I1247" s="215">
        <v>1</v>
      </c>
      <c r="J1247" s="215">
        <v>1</v>
      </c>
      <c r="K1247" s="215">
        <v>1</v>
      </c>
      <c r="L1247" s="215">
        <v>1</v>
      </c>
      <c r="M1247" s="215">
        <v>1</v>
      </c>
    </row>
    <row r="1248" spans="1:13" x14ac:dyDescent="0.3">
      <c r="A1248">
        <v>523527</v>
      </c>
      <c r="B1248" s="211" t="s">
        <v>2262</v>
      </c>
      <c r="C1248" s="215">
        <v>1</v>
      </c>
      <c r="D1248" s="215">
        <v>1</v>
      </c>
      <c r="E1248" s="215">
        <v>1</v>
      </c>
      <c r="F1248" s="215">
        <v>1</v>
      </c>
      <c r="G1248" s="215">
        <v>1</v>
      </c>
      <c r="H1248" s="215">
        <v>1</v>
      </c>
      <c r="I1248" s="215">
        <v>1</v>
      </c>
      <c r="J1248" s="215">
        <v>1</v>
      </c>
      <c r="K1248" s="215">
        <v>1</v>
      </c>
      <c r="L1248" s="215">
        <v>1</v>
      </c>
      <c r="M1248" s="215">
        <v>1</v>
      </c>
    </row>
    <row r="1249" spans="1:13" x14ac:dyDescent="0.3">
      <c r="A1249">
        <v>523564</v>
      </c>
      <c r="B1249" s="211" t="s">
        <v>2262</v>
      </c>
      <c r="C1249" s="215">
        <v>1</v>
      </c>
      <c r="D1249" s="215">
        <v>1</v>
      </c>
      <c r="E1249" s="215">
        <v>1</v>
      </c>
      <c r="F1249" s="215">
        <v>1</v>
      </c>
      <c r="G1249" s="215">
        <v>1</v>
      </c>
      <c r="H1249" s="215">
        <v>1</v>
      </c>
      <c r="I1249" s="215">
        <v>1</v>
      </c>
      <c r="J1249" s="215">
        <v>1</v>
      </c>
      <c r="K1249" s="215">
        <v>1</v>
      </c>
      <c r="L1249" s="215">
        <v>1</v>
      </c>
      <c r="M1249" s="215">
        <v>1</v>
      </c>
    </row>
    <row r="1250" spans="1:13" x14ac:dyDescent="0.3">
      <c r="A1250">
        <v>523586</v>
      </c>
      <c r="B1250" s="211" t="s">
        <v>2262</v>
      </c>
      <c r="C1250" s="215">
        <v>1</v>
      </c>
      <c r="D1250" s="215">
        <v>1</v>
      </c>
      <c r="E1250" s="215">
        <v>1</v>
      </c>
      <c r="F1250" s="215">
        <v>1</v>
      </c>
      <c r="G1250" s="215">
        <v>1</v>
      </c>
      <c r="H1250" s="215">
        <v>1</v>
      </c>
      <c r="I1250" s="215">
        <v>1</v>
      </c>
      <c r="J1250" s="215">
        <v>1</v>
      </c>
      <c r="K1250" s="215">
        <v>1</v>
      </c>
      <c r="L1250" s="215">
        <v>1</v>
      </c>
      <c r="M1250" s="215">
        <v>1</v>
      </c>
    </row>
    <row r="1251" spans="1:13" x14ac:dyDescent="0.3">
      <c r="A1251">
        <v>523652</v>
      </c>
      <c r="B1251" s="211" t="s">
        <v>2262</v>
      </c>
      <c r="C1251" s="215">
        <v>1</v>
      </c>
      <c r="D1251" s="215">
        <v>1</v>
      </c>
      <c r="E1251" s="215">
        <v>1</v>
      </c>
      <c r="F1251" s="215">
        <v>1</v>
      </c>
      <c r="G1251" s="215">
        <v>1</v>
      </c>
      <c r="H1251" s="215">
        <v>1</v>
      </c>
      <c r="I1251" s="215">
        <v>1</v>
      </c>
      <c r="J1251" s="215">
        <v>1</v>
      </c>
      <c r="K1251" s="215">
        <v>1</v>
      </c>
      <c r="L1251" s="215">
        <v>1</v>
      </c>
      <c r="M1251" s="215">
        <v>1</v>
      </c>
    </row>
    <row r="1252" spans="1:13" x14ac:dyDescent="0.3">
      <c r="A1252">
        <v>523706</v>
      </c>
      <c r="B1252" s="211" t="s">
        <v>2262</v>
      </c>
      <c r="C1252" s="215">
        <v>1</v>
      </c>
      <c r="D1252" s="215">
        <v>1</v>
      </c>
      <c r="E1252" s="215">
        <v>1</v>
      </c>
      <c r="F1252" s="215">
        <v>1</v>
      </c>
      <c r="G1252" s="215">
        <v>1</v>
      </c>
      <c r="H1252" s="215">
        <v>1</v>
      </c>
      <c r="I1252" s="215">
        <v>1</v>
      </c>
      <c r="J1252" s="215">
        <v>1</v>
      </c>
      <c r="K1252" s="215">
        <v>1</v>
      </c>
      <c r="L1252" s="215">
        <v>1</v>
      </c>
      <c r="M1252" s="215">
        <v>1</v>
      </c>
    </row>
    <row r="1253" spans="1:13" x14ac:dyDescent="0.3">
      <c r="A1253">
        <v>523777</v>
      </c>
      <c r="B1253" s="211" t="s">
        <v>2262</v>
      </c>
      <c r="C1253" s="215">
        <v>1</v>
      </c>
      <c r="D1253" s="215">
        <v>1</v>
      </c>
      <c r="E1253" s="215">
        <v>1</v>
      </c>
      <c r="F1253" s="215">
        <v>1</v>
      </c>
      <c r="G1253" s="215">
        <v>1</v>
      </c>
      <c r="H1253" s="215">
        <v>1</v>
      </c>
      <c r="I1253" s="215">
        <v>1</v>
      </c>
      <c r="J1253" s="215">
        <v>1</v>
      </c>
      <c r="K1253" s="215">
        <v>1</v>
      </c>
      <c r="L1253" s="215">
        <v>1</v>
      </c>
      <c r="M1253" s="215">
        <v>1</v>
      </c>
    </row>
    <row r="1254" spans="1:13" x14ac:dyDescent="0.3">
      <c r="A1254">
        <v>523962</v>
      </c>
      <c r="B1254" s="211" t="s">
        <v>2262</v>
      </c>
      <c r="C1254" s="215">
        <v>1</v>
      </c>
      <c r="D1254" s="215">
        <v>1</v>
      </c>
      <c r="E1254" s="215">
        <v>1</v>
      </c>
      <c r="F1254" s="215">
        <v>1</v>
      </c>
      <c r="G1254" s="215">
        <v>1</v>
      </c>
      <c r="H1254" s="215">
        <v>1</v>
      </c>
      <c r="I1254" s="215">
        <v>1</v>
      </c>
      <c r="J1254" s="215">
        <v>1</v>
      </c>
      <c r="K1254" s="215">
        <v>1</v>
      </c>
      <c r="L1254" s="215">
        <v>1</v>
      </c>
      <c r="M1254" s="215">
        <v>1</v>
      </c>
    </row>
    <row r="1255" spans="1:13" x14ac:dyDescent="0.3">
      <c r="A1255">
        <v>524063</v>
      </c>
      <c r="B1255" s="211" t="s">
        <v>2262</v>
      </c>
      <c r="C1255" s="215">
        <v>1</v>
      </c>
      <c r="D1255" s="215">
        <v>1</v>
      </c>
      <c r="E1255" s="215">
        <v>1</v>
      </c>
      <c r="F1255" s="215">
        <v>1</v>
      </c>
      <c r="G1255" s="215">
        <v>1</v>
      </c>
      <c r="H1255" s="215">
        <v>1</v>
      </c>
      <c r="I1255" s="215">
        <v>1</v>
      </c>
      <c r="J1255" s="215">
        <v>1</v>
      </c>
      <c r="K1255" s="215">
        <v>1</v>
      </c>
      <c r="L1255" s="215">
        <v>1</v>
      </c>
      <c r="M1255" s="215">
        <v>1</v>
      </c>
    </row>
    <row r="1256" spans="1:13" x14ac:dyDescent="0.3">
      <c r="A1256">
        <v>524066</v>
      </c>
      <c r="B1256" s="211" t="s">
        <v>2262</v>
      </c>
      <c r="C1256" s="215">
        <v>1</v>
      </c>
      <c r="D1256" s="215">
        <v>1</v>
      </c>
      <c r="E1256" s="215">
        <v>1</v>
      </c>
      <c r="F1256" s="215">
        <v>1</v>
      </c>
      <c r="G1256" s="215">
        <v>1</v>
      </c>
      <c r="H1256" s="215">
        <v>1</v>
      </c>
      <c r="I1256" s="215">
        <v>1</v>
      </c>
      <c r="J1256" s="215">
        <v>1</v>
      </c>
      <c r="K1256" s="215">
        <v>1</v>
      </c>
      <c r="L1256" s="215">
        <v>1</v>
      </c>
      <c r="M1256" s="215">
        <v>1</v>
      </c>
    </row>
    <row r="1257" spans="1:13" x14ac:dyDescent="0.3">
      <c r="A1257">
        <v>524070</v>
      </c>
      <c r="B1257" s="211" t="s">
        <v>2262</v>
      </c>
      <c r="C1257" s="215">
        <v>1</v>
      </c>
      <c r="D1257" s="215">
        <v>1</v>
      </c>
      <c r="E1257" s="215">
        <v>1</v>
      </c>
      <c r="F1257" s="215">
        <v>1</v>
      </c>
      <c r="G1257" s="215">
        <v>1</v>
      </c>
      <c r="H1257" s="215">
        <v>1</v>
      </c>
      <c r="I1257" s="215">
        <v>1</v>
      </c>
      <c r="J1257" s="215">
        <v>1</v>
      </c>
      <c r="K1257" s="215">
        <v>1</v>
      </c>
      <c r="L1257" s="215">
        <v>1</v>
      </c>
      <c r="M1257" s="215">
        <v>1</v>
      </c>
    </row>
    <row r="1258" spans="1:13" x14ac:dyDescent="0.3">
      <c r="A1258">
        <v>524110</v>
      </c>
      <c r="B1258" s="211" t="s">
        <v>2262</v>
      </c>
      <c r="C1258" s="215">
        <v>1</v>
      </c>
      <c r="D1258" s="215">
        <v>1</v>
      </c>
      <c r="E1258" s="215">
        <v>1</v>
      </c>
      <c r="F1258" s="215">
        <v>1</v>
      </c>
      <c r="G1258" s="215">
        <v>1</v>
      </c>
      <c r="H1258" s="215">
        <v>1</v>
      </c>
      <c r="I1258" s="215">
        <v>1</v>
      </c>
      <c r="J1258" s="215">
        <v>1</v>
      </c>
      <c r="K1258" s="215">
        <v>1</v>
      </c>
      <c r="L1258" s="215">
        <v>1</v>
      </c>
      <c r="M1258" s="215">
        <v>1</v>
      </c>
    </row>
    <row r="1259" spans="1:13" x14ac:dyDescent="0.3">
      <c r="A1259">
        <v>524136</v>
      </c>
      <c r="B1259" s="211" t="s">
        <v>2262</v>
      </c>
      <c r="C1259" s="215">
        <v>1</v>
      </c>
      <c r="D1259" s="215">
        <v>1</v>
      </c>
      <c r="E1259" s="215">
        <v>1</v>
      </c>
      <c r="F1259" s="215">
        <v>1</v>
      </c>
      <c r="G1259" s="215">
        <v>1</v>
      </c>
      <c r="H1259" s="215">
        <v>1</v>
      </c>
      <c r="I1259" s="215">
        <v>1</v>
      </c>
      <c r="J1259" s="215">
        <v>1</v>
      </c>
      <c r="K1259" s="215">
        <v>1</v>
      </c>
      <c r="L1259" s="215">
        <v>1</v>
      </c>
      <c r="M1259" s="215">
        <v>1</v>
      </c>
    </row>
    <row r="1260" spans="1:13" x14ac:dyDescent="0.3">
      <c r="A1260">
        <v>524140</v>
      </c>
      <c r="B1260" s="211" t="s">
        <v>2262</v>
      </c>
      <c r="C1260" s="215">
        <v>1</v>
      </c>
      <c r="D1260" s="215">
        <v>1</v>
      </c>
      <c r="E1260" s="215">
        <v>1</v>
      </c>
      <c r="F1260" s="215">
        <v>1</v>
      </c>
      <c r="G1260" s="215">
        <v>1</v>
      </c>
      <c r="H1260" s="215">
        <v>1</v>
      </c>
      <c r="I1260" s="215">
        <v>1</v>
      </c>
      <c r="J1260" s="215">
        <v>1</v>
      </c>
      <c r="K1260" s="215">
        <v>1</v>
      </c>
      <c r="L1260" s="215">
        <v>1</v>
      </c>
      <c r="M1260" s="215">
        <v>1</v>
      </c>
    </row>
    <row r="1261" spans="1:13" x14ac:dyDescent="0.3">
      <c r="A1261">
        <v>524146</v>
      </c>
      <c r="B1261" s="211" t="s">
        <v>2262</v>
      </c>
      <c r="C1261" s="215">
        <v>1</v>
      </c>
      <c r="D1261" s="215">
        <v>1</v>
      </c>
      <c r="E1261" s="215">
        <v>1</v>
      </c>
      <c r="F1261" s="215">
        <v>1</v>
      </c>
      <c r="G1261" s="215">
        <v>1</v>
      </c>
      <c r="H1261" s="215">
        <v>1</v>
      </c>
      <c r="I1261" s="215">
        <v>1</v>
      </c>
      <c r="J1261" s="215">
        <v>1</v>
      </c>
      <c r="K1261" s="215">
        <v>1</v>
      </c>
      <c r="L1261" s="215">
        <v>1</v>
      </c>
      <c r="M1261" s="215">
        <v>1</v>
      </c>
    </row>
    <row r="1262" spans="1:13" x14ac:dyDescent="0.3">
      <c r="A1262">
        <v>524167</v>
      </c>
      <c r="B1262" s="211" t="s">
        <v>2262</v>
      </c>
      <c r="C1262" s="215">
        <v>1</v>
      </c>
      <c r="D1262" s="215">
        <v>1</v>
      </c>
      <c r="E1262" s="215">
        <v>1</v>
      </c>
      <c r="F1262" s="215">
        <v>1</v>
      </c>
      <c r="G1262" s="215">
        <v>1</v>
      </c>
      <c r="H1262" s="215">
        <v>1</v>
      </c>
      <c r="I1262" s="215">
        <v>1</v>
      </c>
      <c r="J1262" s="215">
        <v>1</v>
      </c>
      <c r="K1262" s="215">
        <v>1</v>
      </c>
      <c r="L1262" s="215">
        <v>1</v>
      </c>
      <c r="M1262" s="215">
        <v>1</v>
      </c>
    </row>
    <row r="1263" spans="1:13" x14ac:dyDescent="0.3">
      <c r="A1263">
        <v>524176</v>
      </c>
      <c r="B1263" s="211" t="s">
        <v>2262</v>
      </c>
      <c r="C1263" s="215">
        <v>1</v>
      </c>
      <c r="D1263" s="215">
        <v>1</v>
      </c>
      <c r="E1263" s="215">
        <v>1</v>
      </c>
      <c r="F1263" s="215">
        <v>1</v>
      </c>
      <c r="G1263" s="215">
        <v>1</v>
      </c>
      <c r="H1263" s="215">
        <v>1</v>
      </c>
      <c r="I1263" s="215">
        <v>1</v>
      </c>
      <c r="J1263" s="215">
        <v>1</v>
      </c>
      <c r="K1263" s="215">
        <v>1</v>
      </c>
      <c r="L1263" s="215">
        <v>1</v>
      </c>
      <c r="M1263" s="215">
        <v>1</v>
      </c>
    </row>
    <row r="1264" spans="1:13" x14ac:dyDescent="0.3">
      <c r="A1264">
        <v>524177</v>
      </c>
      <c r="B1264" s="211" t="s">
        <v>2262</v>
      </c>
      <c r="C1264" s="215">
        <v>1</v>
      </c>
      <c r="D1264" s="215">
        <v>1</v>
      </c>
      <c r="E1264" s="215">
        <v>1</v>
      </c>
      <c r="F1264" s="215">
        <v>1</v>
      </c>
      <c r="G1264" s="215">
        <v>1</v>
      </c>
      <c r="H1264" s="215">
        <v>1</v>
      </c>
      <c r="I1264" s="215">
        <v>1</v>
      </c>
      <c r="J1264" s="215">
        <v>1</v>
      </c>
      <c r="K1264" s="215">
        <v>1</v>
      </c>
      <c r="L1264" s="215">
        <v>1</v>
      </c>
      <c r="M1264" s="215">
        <v>1</v>
      </c>
    </row>
    <row r="1265" spans="1:13" x14ac:dyDescent="0.3">
      <c r="A1265">
        <v>524189</v>
      </c>
      <c r="B1265" s="211" t="s">
        <v>2262</v>
      </c>
      <c r="C1265" s="215">
        <v>1</v>
      </c>
      <c r="D1265" s="215">
        <v>1</v>
      </c>
      <c r="E1265" s="215">
        <v>1</v>
      </c>
      <c r="F1265" s="215">
        <v>1</v>
      </c>
      <c r="G1265" s="215">
        <v>1</v>
      </c>
      <c r="H1265" s="215">
        <v>1</v>
      </c>
      <c r="I1265" s="215">
        <v>1</v>
      </c>
      <c r="J1265" s="215">
        <v>1</v>
      </c>
      <c r="K1265" s="215">
        <v>1</v>
      </c>
      <c r="L1265" s="215">
        <v>1</v>
      </c>
      <c r="M1265" s="215">
        <v>1</v>
      </c>
    </row>
    <row r="1266" spans="1:13" x14ac:dyDescent="0.3">
      <c r="A1266">
        <v>524221</v>
      </c>
      <c r="B1266" s="211" t="s">
        <v>2262</v>
      </c>
      <c r="C1266" s="215">
        <v>1</v>
      </c>
      <c r="D1266" s="215">
        <v>1</v>
      </c>
      <c r="E1266" s="215">
        <v>1</v>
      </c>
      <c r="F1266" s="215">
        <v>1</v>
      </c>
      <c r="G1266" s="215">
        <v>1</v>
      </c>
      <c r="H1266" s="215">
        <v>1</v>
      </c>
      <c r="I1266" s="215">
        <v>1</v>
      </c>
      <c r="J1266" s="215">
        <v>1</v>
      </c>
      <c r="K1266" s="215">
        <v>1</v>
      </c>
      <c r="L1266" s="215">
        <v>1</v>
      </c>
      <c r="M1266" s="215">
        <v>1</v>
      </c>
    </row>
    <row r="1267" spans="1:13" x14ac:dyDescent="0.3">
      <c r="A1267">
        <v>524228</v>
      </c>
      <c r="B1267" s="211" t="s">
        <v>2262</v>
      </c>
      <c r="C1267" s="215">
        <v>1</v>
      </c>
      <c r="D1267" s="215">
        <v>1</v>
      </c>
      <c r="E1267" s="215">
        <v>1</v>
      </c>
      <c r="F1267" s="215">
        <v>1</v>
      </c>
      <c r="G1267" s="215">
        <v>1</v>
      </c>
      <c r="H1267" s="215">
        <v>1</v>
      </c>
      <c r="I1267" s="215">
        <v>1</v>
      </c>
      <c r="J1267" s="215">
        <v>1</v>
      </c>
      <c r="K1267" s="215">
        <v>1</v>
      </c>
      <c r="L1267" s="215">
        <v>1</v>
      </c>
      <c r="M1267" s="215">
        <v>1</v>
      </c>
    </row>
    <row r="1268" spans="1:13" x14ac:dyDescent="0.3">
      <c r="A1268">
        <v>524233</v>
      </c>
      <c r="B1268" s="211" t="s">
        <v>2262</v>
      </c>
      <c r="C1268" s="215">
        <v>1</v>
      </c>
      <c r="D1268" s="215">
        <v>1</v>
      </c>
      <c r="E1268" s="215">
        <v>1</v>
      </c>
      <c r="F1268" s="215">
        <v>1</v>
      </c>
      <c r="G1268" s="215">
        <v>1</v>
      </c>
      <c r="H1268" s="215">
        <v>1</v>
      </c>
      <c r="I1268" s="215">
        <v>1</v>
      </c>
      <c r="J1268" s="215">
        <v>1</v>
      </c>
      <c r="K1268" s="215">
        <v>1</v>
      </c>
      <c r="L1268" s="215">
        <v>1</v>
      </c>
      <c r="M1268" s="215">
        <v>1</v>
      </c>
    </row>
    <row r="1269" spans="1:13" x14ac:dyDescent="0.3">
      <c r="A1269">
        <v>524238</v>
      </c>
      <c r="B1269" s="211" t="s">
        <v>2262</v>
      </c>
      <c r="C1269" s="215">
        <v>1</v>
      </c>
      <c r="D1269" s="215">
        <v>1</v>
      </c>
      <c r="E1269" s="215">
        <v>1</v>
      </c>
      <c r="F1269" s="215">
        <v>1</v>
      </c>
      <c r="G1269" s="215">
        <v>1</v>
      </c>
      <c r="H1269" s="215">
        <v>1</v>
      </c>
      <c r="I1269" s="215">
        <v>1</v>
      </c>
      <c r="J1269" s="215">
        <v>1</v>
      </c>
      <c r="K1269" s="215">
        <v>1</v>
      </c>
      <c r="L1269" s="215">
        <v>1</v>
      </c>
      <c r="M1269" s="215">
        <v>1</v>
      </c>
    </row>
    <row r="1270" spans="1:13" x14ac:dyDescent="0.3">
      <c r="A1270">
        <v>524249</v>
      </c>
      <c r="B1270" s="211" t="s">
        <v>2262</v>
      </c>
      <c r="C1270" s="215">
        <v>1</v>
      </c>
      <c r="D1270" s="215">
        <v>1</v>
      </c>
      <c r="E1270" s="215">
        <v>1</v>
      </c>
      <c r="F1270" s="215">
        <v>1</v>
      </c>
      <c r="G1270" s="215">
        <v>1</v>
      </c>
      <c r="H1270" s="215">
        <v>1</v>
      </c>
      <c r="I1270" s="215">
        <v>1</v>
      </c>
      <c r="J1270" s="215">
        <v>1</v>
      </c>
      <c r="K1270" s="215">
        <v>1</v>
      </c>
      <c r="L1270" s="215">
        <v>1</v>
      </c>
      <c r="M1270" s="215">
        <v>1</v>
      </c>
    </row>
    <row r="1271" spans="1:13" x14ac:dyDescent="0.3">
      <c r="A1271">
        <v>524256</v>
      </c>
      <c r="B1271" s="211" t="s">
        <v>2262</v>
      </c>
      <c r="C1271" s="215">
        <v>1</v>
      </c>
      <c r="D1271" s="215">
        <v>1</v>
      </c>
      <c r="E1271" s="215">
        <v>1</v>
      </c>
      <c r="F1271" s="215">
        <v>1</v>
      </c>
      <c r="G1271" s="215">
        <v>1</v>
      </c>
      <c r="H1271" s="215">
        <v>1</v>
      </c>
      <c r="I1271" s="215">
        <v>1</v>
      </c>
      <c r="J1271" s="215">
        <v>1</v>
      </c>
      <c r="K1271" s="215">
        <v>1</v>
      </c>
      <c r="L1271" s="215">
        <v>1</v>
      </c>
      <c r="M1271" s="215">
        <v>1</v>
      </c>
    </row>
    <row r="1272" spans="1:13" x14ac:dyDescent="0.3">
      <c r="A1272">
        <v>524257</v>
      </c>
      <c r="B1272" s="211" t="s">
        <v>2262</v>
      </c>
      <c r="C1272" s="215">
        <v>1</v>
      </c>
      <c r="D1272" s="215">
        <v>1</v>
      </c>
      <c r="E1272" s="215">
        <v>1</v>
      </c>
      <c r="F1272" s="215">
        <v>1</v>
      </c>
      <c r="G1272" s="215">
        <v>1</v>
      </c>
      <c r="H1272" s="215">
        <v>1</v>
      </c>
      <c r="I1272" s="215">
        <v>1</v>
      </c>
      <c r="J1272" s="215">
        <v>1</v>
      </c>
      <c r="K1272" s="215">
        <v>1</v>
      </c>
      <c r="L1272" s="215">
        <v>1</v>
      </c>
      <c r="M1272" s="215">
        <v>1</v>
      </c>
    </row>
    <row r="1273" spans="1:13" x14ac:dyDescent="0.3">
      <c r="A1273">
        <v>524261</v>
      </c>
      <c r="B1273" s="211" t="s">
        <v>2262</v>
      </c>
      <c r="C1273" s="215">
        <v>1</v>
      </c>
      <c r="D1273" s="215">
        <v>1</v>
      </c>
      <c r="E1273" s="215">
        <v>1</v>
      </c>
      <c r="F1273" s="215">
        <v>1</v>
      </c>
      <c r="G1273" s="215">
        <v>1</v>
      </c>
      <c r="H1273" s="215">
        <v>1</v>
      </c>
      <c r="I1273" s="215">
        <v>1</v>
      </c>
      <c r="J1273" s="215">
        <v>1</v>
      </c>
      <c r="K1273" s="215">
        <v>1</v>
      </c>
      <c r="L1273" s="215">
        <v>1</v>
      </c>
      <c r="M1273" s="215">
        <v>1</v>
      </c>
    </row>
    <row r="1274" spans="1:13" x14ac:dyDescent="0.3">
      <c r="A1274">
        <v>524303</v>
      </c>
      <c r="B1274" s="211" t="s">
        <v>2262</v>
      </c>
      <c r="C1274" s="215">
        <v>1</v>
      </c>
      <c r="D1274" s="215">
        <v>1</v>
      </c>
      <c r="E1274" s="215">
        <v>1</v>
      </c>
      <c r="F1274" s="215">
        <v>1</v>
      </c>
      <c r="G1274" s="215">
        <v>1</v>
      </c>
      <c r="H1274" s="215">
        <v>1</v>
      </c>
      <c r="I1274" s="215">
        <v>1</v>
      </c>
      <c r="J1274" s="215">
        <v>1</v>
      </c>
      <c r="K1274" s="215">
        <v>1</v>
      </c>
      <c r="L1274" s="215">
        <v>1</v>
      </c>
      <c r="M1274" s="215">
        <v>1</v>
      </c>
    </row>
    <row r="1275" spans="1:13" x14ac:dyDescent="0.3">
      <c r="A1275">
        <v>524328</v>
      </c>
      <c r="B1275" s="211" t="s">
        <v>2262</v>
      </c>
      <c r="C1275" s="215">
        <v>1</v>
      </c>
      <c r="D1275" s="215">
        <v>1</v>
      </c>
      <c r="E1275" s="215">
        <v>1</v>
      </c>
      <c r="F1275" s="215">
        <v>1</v>
      </c>
      <c r="G1275" s="215">
        <v>1</v>
      </c>
      <c r="H1275" s="215">
        <v>1</v>
      </c>
      <c r="I1275" s="215">
        <v>1</v>
      </c>
      <c r="J1275" s="215">
        <v>1</v>
      </c>
      <c r="K1275" s="215">
        <v>1</v>
      </c>
      <c r="L1275" s="215">
        <v>1</v>
      </c>
      <c r="M1275" s="215">
        <v>1</v>
      </c>
    </row>
    <row r="1276" spans="1:13" x14ac:dyDescent="0.3">
      <c r="A1276">
        <v>524344</v>
      </c>
      <c r="B1276" s="211" t="s">
        <v>2262</v>
      </c>
      <c r="C1276" s="215">
        <v>1</v>
      </c>
      <c r="D1276" s="215">
        <v>1</v>
      </c>
      <c r="E1276" s="215">
        <v>1</v>
      </c>
      <c r="F1276" s="215">
        <v>1</v>
      </c>
      <c r="G1276" s="215">
        <v>1</v>
      </c>
      <c r="H1276" s="215">
        <v>1</v>
      </c>
      <c r="I1276" s="215">
        <v>1</v>
      </c>
      <c r="J1276" s="215">
        <v>1</v>
      </c>
      <c r="K1276" s="215">
        <v>1</v>
      </c>
      <c r="L1276" s="215">
        <v>1</v>
      </c>
      <c r="M1276" s="215">
        <v>1</v>
      </c>
    </row>
    <row r="1277" spans="1:13" x14ac:dyDescent="0.3">
      <c r="A1277">
        <v>524369</v>
      </c>
      <c r="B1277" s="211" t="s">
        <v>2262</v>
      </c>
      <c r="C1277" s="215">
        <v>1</v>
      </c>
      <c r="D1277" s="215">
        <v>1</v>
      </c>
      <c r="E1277" s="215">
        <v>1</v>
      </c>
      <c r="F1277" s="215">
        <v>1</v>
      </c>
      <c r="G1277" s="215">
        <v>1</v>
      </c>
      <c r="H1277" s="215">
        <v>1</v>
      </c>
      <c r="I1277" s="215">
        <v>1</v>
      </c>
      <c r="J1277" s="215">
        <v>1</v>
      </c>
      <c r="K1277" s="215">
        <v>1</v>
      </c>
      <c r="L1277" s="215">
        <v>1</v>
      </c>
      <c r="M1277" s="215">
        <v>1</v>
      </c>
    </row>
    <row r="1278" spans="1:13" x14ac:dyDescent="0.3">
      <c r="A1278">
        <v>524422</v>
      </c>
      <c r="B1278" s="211" t="s">
        <v>2262</v>
      </c>
      <c r="C1278" s="215">
        <v>1</v>
      </c>
      <c r="D1278" s="215">
        <v>1</v>
      </c>
      <c r="E1278" s="215">
        <v>1</v>
      </c>
      <c r="F1278" s="215">
        <v>1</v>
      </c>
      <c r="G1278" s="215">
        <v>1</v>
      </c>
      <c r="H1278" s="215">
        <v>1</v>
      </c>
      <c r="I1278" s="215">
        <v>1</v>
      </c>
      <c r="J1278" s="215">
        <v>1</v>
      </c>
      <c r="K1278" s="215">
        <v>1</v>
      </c>
      <c r="L1278" s="215">
        <v>1</v>
      </c>
      <c r="M1278" s="215">
        <v>1</v>
      </c>
    </row>
    <row r="1279" spans="1:13" x14ac:dyDescent="0.3">
      <c r="A1279">
        <v>524456</v>
      </c>
      <c r="B1279" s="211" t="s">
        <v>2262</v>
      </c>
      <c r="C1279" s="215">
        <v>1</v>
      </c>
      <c r="D1279" s="215">
        <v>1</v>
      </c>
      <c r="E1279" s="215">
        <v>1</v>
      </c>
      <c r="F1279" s="215">
        <v>1</v>
      </c>
      <c r="G1279" s="215">
        <v>1</v>
      </c>
      <c r="H1279" s="215">
        <v>1</v>
      </c>
      <c r="I1279" s="215">
        <v>1</v>
      </c>
      <c r="J1279" s="215">
        <v>1</v>
      </c>
      <c r="K1279" s="215">
        <v>1</v>
      </c>
      <c r="L1279" s="215">
        <v>1</v>
      </c>
      <c r="M1279" s="215">
        <v>1</v>
      </c>
    </row>
    <row r="1280" spans="1:13" x14ac:dyDescent="0.3">
      <c r="A1280">
        <v>524474</v>
      </c>
      <c r="B1280" s="211" t="s">
        <v>2262</v>
      </c>
      <c r="C1280" s="215">
        <v>1</v>
      </c>
      <c r="D1280" s="215">
        <v>1</v>
      </c>
      <c r="E1280" s="215">
        <v>1</v>
      </c>
      <c r="F1280" s="215">
        <v>1</v>
      </c>
      <c r="G1280" s="215">
        <v>1</v>
      </c>
      <c r="H1280" s="215">
        <v>1</v>
      </c>
      <c r="I1280" s="215">
        <v>1</v>
      </c>
      <c r="J1280" s="215">
        <v>1</v>
      </c>
      <c r="K1280" s="215">
        <v>1</v>
      </c>
      <c r="L1280" s="215">
        <v>1</v>
      </c>
      <c r="M1280" s="215">
        <v>1</v>
      </c>
    </row>
    <row r="1281" spans="1:13" x14ac:dyDescent="0.3">
      <c r="A1281">
        <v>524475</v>
      </c>
      <c r="B1281" s="211" t="s">
        <v>2262</v>
      </c>
      <c r="C1281" s="215">
        <v>1</v>
      </c>
      <c r="D1281" s="215">
        <v>1</v>
      </c>
      <c r="E1281" s="215">
        <v>1</v>
      </c>
      <c r="F1281" s="215">
        <v>1</v>
      </c>
      <c r="G1281" s="215">
        <v>1</v>
      </c>
      <c r="H1281" s="215">
        <v>1</v>
      </c>
      <c r="I1281" s="215">
        <v>1</v>
      </c>
      <c r="J1281" s="215">
        <v>1</v>
      </c>
      <c r="K1281" s="215">
        <v>1</v>
      </c>
      <c r="L1281" s="215">
        <v>1</v>
      </c>
      <c r="M1281" s="215">
        <v>1</v>
      </c>
    </row>
    <row r="1282" spans="1:13" x14ac:dyDescent="0.3">
      <c r="A1282">
        <v>524480</v>
      </c>
      <c r="B1282" s="211" t="s">
        <v>2262</v>
      </c>
      <c r="C1282" s="215">
        <v>1</v>
      </c>
      <c r="D1282" s="215">
        <v>1</v>
      </c>
      <c r="E1282" s="215">
        <v>1</v>
      </c>
      <c r="F1282" s="215">
        <v>1</v>
      </c>
      <c r="G1282" s="215">
        <v>1</v>
      </c>
      <c r="H1282" s="215">
        <v>1</v>
      </c>
      <c r="I1282" s="215">
        <v>1</v>
      </c>
      <c r="J1282" s="215">
        <v>1</v>
      </c>
      <c r="K1282" s="215">
        <v>1</v>
      </c>
      <c r="L1282" s="215">
        <v>1</v>
      </c>
      <c r="M1282" s="215">
        <v>1</v>
      </c>
    </row>
    <row r="1283" spans="1:13" x14ac:dyDescent="0.3">
      <c r="A1283">
        <v>524523</v>
      </c>
      <c r="B1283" s="211" t="s">
        <v>2262</v>
      </c>
      <c r="C1283" s="215">
        <v>1</v>
      </c>
      <c r="D1283" s="215">
        <v>1</v>
      </c>
      <c r="E1283" s="215">
        <v>1</v>
      </c>
      <c r="F1283" s="215">
        <v>1</v>
      </c>
      <c r="G1283" s="215">
        <v>1</v>
      </c>
      <c r="H1283" s="215">
        <v>1</v>
      </c>
      <c r="I1283" s="215">
        <v>1</v>
      </c>
      <c r="J1283" s="215">
        <v>1</v>
      </c>
      <c r="K1283" s="215">
        <v>1</v>
      </c>
      <c r="L1283" s="215">
        <v>1</v>
      </c>
      <c r="M1283" s="215">
        <v>1</v>
      </c>
    </row>
    <row r="1284" spans="1:13" x14ac:dyDescent="0.3">
      <c r="A1284">
        <v>524527</v>
      </c>
      <c r="B1284" s="211" t="s">
        <v>2262</v>
      </c>
      <c r="C1284" s="215">
        <v>1</v>
      </c>
      <c r="D1284" s="215">
        <v>1</v>
      </c>
      <c r="E1284" s="215">
        <v>1</v>
      </c>
      <c r="F1284" s="215">
        <v>1</v>
      </c>
      <c r="G1284" s="215">
        <v>1</v>
      </c>
      <c r="H1284" s="215">
        <v>1</v>
      </c>
      <c r="I1284" s="215">
        <v>1</v>
      </c>
      <c r="J1284" s="215">
        <v>1</v>
      </c>
      <c r="K1284" s="215">
        <v>1</v>
      </c>
      <c r="L1284" s="215">
        <v>1</v>
      </c>
      <c r="M1284" s="215">
        <v>1</v>
      </c>
    </row>
    <row r="1285" spans="1:13" x14ac:dyDescent="0.3">
      <c r="A1285">
        <v>524549</v>
      </c>
      <c r="B1285" s="211" t="s">
        <v>2262</v>
      </c>
      <c r="C1285" s="215">
        <v>1</v>
      </c>
      <c r="D1285" s="215">
        <v>1</v>
      </c>
      <c r="E1285" s="215">
        <v>1</v>
      </c>
      <c r="F1285" s="215">
        <v>1</v>
      </c>
      <c r="G1285" s="215">
        <v>1</v>
      </c>
      <c r="H1285" s="215">
        <v>1</v>
      </c>
      <c r="I1285" s="215">
        <v>1</v>
      </c>
      <c r="J1285" s="215">
        <v>1</v>
      </c>
      <c r="K1285" s="215">
        <v>1</v>
      </c>
      <c r="L1285" s="215">
        <v>1</v>
      </c>
      <c r="M1285" s="215">
        <v>1</v>
      </c>
    </row>
    <row r="1286" spans="1:13" x14ac:dyDescent="0.3">
      <c r="A1286">
        <v>524551</v>
      </c>
      <c r="B1286" s="211" t="s">
        <v>2262</v>
      </c>
      <c r="C1286" s="215">
        <v>1</v>
      </c>
      <c r="D1286" s="215">
        <v>1</v>
      </c>
      <c r="E1286" s="215">
        <v>1</v>
      </c>
      <c r="F1286" s="215">
        <v>1</v>
      </c>
      <c r="G1286" s="215">
        <v>1</v>
      </c>
      <c r="H1286" s="215">
        <v>1</v>
      </c>
      <c r="I1286" s="215">
        <v>1</v>
      </c>
      <c r="J1286" s="215">
        <v>1</v>
      </c>
      <c r="K1286" s="215">
        <v>1</v>
      </c>
      <c r="L1286" s="215">
        <v>1</v>
      </c>
      <c r="M1286" s="215">
        <v>1</v>
      </c>
    </row>
    <row r="1287" spans="1:13" x14ac:dyDescent="0.3">
      <c r="A1287">
        <v>524564</v>
      </c>
      <c r="B1287" s="211" t="s">
        <v>2262</v>
      </c>
      <c r="C1287" s="215">
        <v>1</v>
      </c>
      <c r="D1287" s="215">
        <v>1</v>
      </c>
      <c r="E1287" s="215">
        <v>1</v>
      </c>
      <c r="F1287" s="215">
        <v>1</v>
      </c>
      <c r="G1287" s="215">
        <v>1</v>
      </c>
      <c r="H1287" s="215">
        <v>1</v>
      </c>
      <c r="I1287" s="215">
        <v>1</v>
      </c>
      <c r="J1287" s="215">
        <v>1</v>
      </c>
      <c r="K1287" s="215">
        <v>1</v>
      </c>
      <c r="L1287" s="215">
        <v>1</v>
      </c>
      <c r="M1287" s="215">
        <v>1</v>
      </c>
    </row>
    <row r="1288" spans="1:13" x14ac:dyDescent="0.3">
      <c r="A1288">
        <v>524574</v>
      </c>
      <c r="B1288" s="211" t="s">
        <v>2262</v>
      </c>
      <c r="C1288" s="215">
        <v>1</v>
      </c>
      <c r="D1288" s="215">
        <v>1</v>
      </c>
      <c r="E1288" s="215">
        <v>1</v>
      </c>
      <c r="F1288" s="215">
        <v>1</v>
      </c>
      <c r="G1288" s="215">
        <v>1</v>
      </c>
      <c r="H1288" s="215">
        <v>1</v>
      </c>
      <c r="I1288" s="215">
        <v>1</v>
      </c>
      <c r="J1288" s="215">
        <v>1</v>
      </c>
      <c r="K1288" s="215">
        <v>1</v>
      </c>
      <c r="L1288" s="215">
        <v>1</v>
      </c>
      <c r="M1288" s="215">
        <v>1</v>
      </c>
    </row>
    <row r="1289" spans="1:13" x14ac:dyDescent="0.3">
      <c r="A1289">
        <v>524576</v>
      </c>
      <c r="B1289" s="211" t="s">
        <v>2262</v>
      </c>
      <c r="C1289" s="215">
        <v>1</v>
      </c>
      <c r="D1289" s="215">
        <v>1</v>
      </c>
      <c r="E1289" s="215">
        <v>1</v>
      </c>
      <c r="F1289" s="215">
        <v>1</v>
      </c>
      <c r="G1289" s="215">
        <v>1</v>
      </c>
      <c r="H1289" s="215">
        <v>1</v>
      </c>
      <c r="I1289" s="215">
        <v>1</v>
      </c>
      <c r="J1289" s="215">
        <v>1</v>
      </c>
      <c r="K1289" s="215">
        <v>1</v>
      </c>
      <c r="L1289" s="215">
        <v>1</v>
      </c>
      <c r="M1289" s="215">
        <v>1</v>
      </c>
    </row>
    <row r="1290" spans="1:13" x14ac:dyDescent="0.3">
      <c r="A1290">
        <v>524584</v>
      </c>
      <c r="B1290" s="211" t="s">
        <v>2262</v>
      </c>
      <c r="C1290" s="215">
        <v>1</v>
      </c>
      <c r="D1290" s="215">
        <v>1</v>
      </c>
      <c r="E1290" s="215">
        <v>1</v>
      </c>
      <c r="F1290" s="215">
        <v>1</v>
      </c>
      <c r="G1290" s="215">
        <v>1</v>
      </c>
      <c r="H1290" s="215">
        <v>1</v>
      </c>
      <c r="I1290" s="215">
        <v>1</v>
      </c>
      <c r="J1290" s="215">
        <v>1</v>
      </c>
      <c r="K1290" s="215">
        <v>1</v>
      </c>
      <c r="L1290" s="215">
        <v>1</v>
      </c>
      <c r="M1290" s="215">
        <v>1</v>
      </c>
    </row>
    <row r="1291" spans="1:13" x14ac:dyDescent="0.3">
      <c r="A1291">
        <v>524589</v>
      </c>
      <c r="B1291" s="211" t="s">
        <v>2262</v>
      </c>
      <c r="C1291" s="215">
        <v>1</v>
      </c>
      <c r="D1291" s="215">
        <v>1</v>
      </c>
      <c r="E1291" s="215">
        <v>1</v>
      </c>
      <c r="F1291" s="215">
        <v>1</v>
      </c>
      <c r="G1291" s="215">
        <v>1</v>
      </c>
      <c r="H1291" s="215">
        <v>1</v>
      </c>
      <c r="I1291" s="215">
        <v>1</v>
      </c>
      <c r="J1291" s="215">
        <v>1</v>
      </c>
      <c r="K1291" s="215">
        <v>1</v>
      </c>
      <c r="L1291" s="215">
        <v>1</v>
      </c>
      <c r="M1291" s="215">
        <v>1</v>
      </c>
    </row>
    <row r="1292" spans="1:13" x14ac:dyDescent="0.3">
      <c r="A1292">
        <v>524602</v>
      </c>
      <c r="B1292" s="211" t="s">
        <v>2262</v>
      </c>
      <c r="C1292" s="215">
        <v>1</v>
      </c>
      <c r="D1292" s="215">
        <v>1</v>
      </c>
      <c r="E1292" s="215">
        <v>1</v>
      </c>
      <c r="F1292" s="215">
        <v>1</v>
      </c>
      <c r="G1292" s="215">
        <v>1</v>
      </c>
      <c r="H1292" s="215">
        <v>1</v>
      </c>
      <c r="I1292" s="215">
        <v>1</v>
      </c>
      <c r="J1292" s="215">
        <v>1</v>
      </c>
      <c r="K1292" s="215">
        <v>1</v>
      </c>
      <c r="L1292" s="215">
        <v>1</v>
      </c>
      <c r="M1292" s="215">
        <v>1</v>
      </c>
    </row>
    <row r="1293" spans="1:13" x14ac:dyDescent="0.3">
      <c r="A1293">
        <v>524646</v>
      </c>
      <c r="B1293" s="211" t="s">
        <v>2262</v>
      </c>
      <c r="C1293" s="215">
        <v>1</v>
      </c>
      <c r="D1293" s="215">
        <v>1</v>
      </c>
      <c r="E1293" s="215">
        <v>1</v>
      </c>
      <c r="F1293" s="215">
        <v>1</v>
      </c>
      <c r="G1293" s="215">
        <v>1</v>
      </c>
      <c r="H1293" s="215">
        <v>1</v>
      </c>
      <c r="I1293" s="215">
        <v>1</v>
      </c>
      <c r="J1293" s="215">
        <v>1</v>
      </c>
      <c r="K1293" s="215">
        <v>1</v>
      </c>
      <c r="L1293" s="215">
        <v>1</v>
      </c>
      <c r="M1293" s="215">
        <v>1</v>
      </c>
    </row>
    <row r="1294" spans="1:13" x14ac:dyDescent="0.3">
      <c r="A1294">
        <v>524656</v>
      </c>
      <c r="B1294" s="211" t="s">
        <v>2262</v>
      </c>
      <c r="C1294" s="215">
        <v>1</v>
      </c>
      <c r="D1294" s="215">
        <v>1</v>
      </c>
      <c r="E1294" s="215">
        <v>1</v>
      </c>
      <c r="F1294" s="215">
        <v>1</v>
      </c>
      <c r="G1294" s="215">
        <v>1</v>
      </c>
      <c r="H1294" s="215">
        <v>1</v>
      </c>
      <c r="I1294" s="215">
        <v>1</v>
      </c>
      <c r="J1294" s="215">
        <v>1</v>
      </c>
      <c r="K1294" s="215">
        <v>1</v>
      </c>
      <c r="L1294" s="215">
        <v>1</v>
      </c>
      <c r="M1294" s="215">
        <v>1</v>
      </c>
    </row>
    <row r="1295" spans="1:13" x14ac:dyDescent="0.3">
      <c r="A1295">
        <v>524657</v>
      </c>
      <c r="B1295" s="211" t="s">
        <v>2262</v>
      </c>
      <c r="C1295" s="215">
        <v>1</v>
      </c>
      <c r="D1295" s="215">
        <v>1</v>
      </c>
      <c r="E1295" s="215">
        <v>1</v>
      </c>
      <c r="F1295" s="215">
        <v>1</v>
      </c>
      <c r="G1295" s="215">
        <v>1</v>
      </c>
      <c r="H1295" s="215">
        <v>1</v>
      </c>
      <c r="I1295" s="215">
        <v>1</v>
      </c>
      <c r="J1295" s="215">
        <v>1</v>
      </c>
      <c r="K1295" s="215">
        <v>1</v>
      </c>
      <c r="L1295" s="215">
        <v>1</v>
      </c>
      <c r="M1295" s="215">
        <v>1</v>
      </c>
    </row>
    <row r="1296" spans="1:13" x14ac:dyDescent="0.3">
      <c r="A1296">
        <v>524676</v>
      </c>
      <c r="B1296" s="211" t="s">
        <v>2262</v>
      </c>
      <c r="C1296" s="215">
        <v>1</v>
      </c>
      <c r="D1296" s="215">
        <v>1</v>
      </c>
      <c r="E1296" s="215">
        <v>1</v>
      </c>
      <c r="F1296" s="215">
        <v>1</v>
      </c>
      <c r="G1296" s="215">
        <v>1</v>
      </c>
      <c r="H1296" s="215">
        <v>1</v>
      </c>
      <c r="I1296" s="215">
        <v>1</v>
      </c>
      <c r="J1296" s="215">
        <v>1</v>
      </c>
      <c r="K1296" s="215">
        <v>1</v>
      </c>
      <c r="L1296" s="215">
        <v>1</v>
      </c>
      <c r="M1296" s="215">
        <v>1</v>
      </c>
    </row>
    <row r="1297" spans="1:13" x14ac:dyDescent="0.3">
      <c r="A1297">
        <v>524691</v>
      </c>
      <c r="B1297" s="211" t="s">
        <v>2262</v>
      </c>
      <c r="C1297" s="215">
        <v>1</v>
      </c>
      <c r="D1297" s="215">
        <v>1</v>
      </c>
      <c r="E1297" s="215">
        <v>1</v>
      </c>
      <c r="F1297" s="215">
        <v>1</v>
      </c>
      <c r="G1297" s="215">
        <v>1</v>
      </c>
      <c r="H1297" s="215">
        <v>1</v>
      </c>
      <c r="I1297" s="215">
        <v>1</v>
      </c>
      <c r="J1297" s="215">
        <v>1</v>
      </c>
      <c r="K1297" s="215">
        <v>1</v>
      </c>
      <c r="L1297" s="215">
        <v>1</v>
      </c>
      <c r="M1297" s="215">
        <v>1</v>
      </c>
    </row>
    <row r="1298" spans="1:13" x14ac:dyDescent="0.3">
      <c r="A1298">
        <v>524692</v>
      </c>
      <c r="B1298" s="211" t="s">
        <v>2262</v>
      </c>
      <c r="C1298" s="215">
        <v>1</v>
      </c>
      <c r="D1298" s="215">
        <v>1</v>
      </c>
      <c r="E1298" s="215">
        <v>1</v>
      </c>
      <c r="F1298" s="215">
        <v>1</v>
      </c>
      <c r="G1298" s="215">
        <v>1</v>
      </c>
      <c r="H1298" s="215">
        <v>1</v>
      </c>
      <c r="I1298" s="215">
        <v>1</v>
      </c>
      <c r="J1298" s="215">
        <v>1</v>
      </c>
      <c r="K1298" s="215">
        <v>1</v>
      </c>
      <c r="L1298" s="215">
        <v>1</v>
      </c>
      <c r="M1298" s="215">
        <v>1</v>
      </c>
    </row>
    <row r="1299" spans="1:13" x14ac:dyDescent="0.3">
      <c r="A1299">
        <v>524700</v>
      </c>
      <c r="B1299" s="211" t="s">
        <v>2262</v>
      </c>
      <c r="C1299" s="215">
        <v>1</v>
      </c>
      <c r="D1299" s="215">
        <v>1</v>
      </c>
      <c r="E1299" s="215">
        <v>1</v>
      </c>
      <c r="F1299" s="215">
        <v>1</v>
      </c>
      <c r="G1299" s="215">
        <v>1</v>
      </c>
      <c r="H1299" s="215">
        <v>1</v>
      </c>
      <c r="I1299" s="215">
        <v>1</v>
      </c>
      <c r="J1299" s="215">
        <v>1</v>
      </c>
      <c r="K1299" s="215">
        <v>1</v>
      </c>
      <c r="L1299" s="215">
        <v>1</v>
      </c>
      <c r="M1299" s="215">
        <v>1</v>
      </c>
    </row>
    <row r="1300" spans="1:13" x14ac:dyDescent="0.3">
      <c r="A1300">
        <v>524705</v>
      </c>
      <c r="B1300" s="211" t="s">
        <v>2262</v>
      </c>
      <c r="C1300" s="215">
        <v>1</v>
      </c>
      <c r="D1300" s="215">
        <v>1</v>
      </c>
      <c r="E1300" s="215">
        <v>1</v>
      </c>
      <c r="F1300" s="215">
        <v>1</v>
      </c>
      <c r="G1300" s="215">
        <v>1</v>
      </c>
      <c r="H1300" s="215">
        <v>1</v>
      </c>
      <c r="I1300" s="215">
        <v>1</v>
      </c>
      <c r="J1300" s="215">
        <v>1</v>
      </c>
      <c r="K1300" s="215">
        <v>1</v>
      </c>
      <c r="L1300" s="215">
        <v>1</v>
      </c>
      <c r="M1300" s="215">
        <v>1</v>
      </c>
    </row>
    <row r="1301" spans="1:13" x14ac:dyDescent="0.3">
      <c r="A1301">
        <v>524706</v>
      </c>
      <c r="B1301" s="211" t="s">
        <v>2262</v>
      </c>
      <c r="C1301" s="215">
        <v>1</v>
      </c>
      <c r="D1301" s="215">
        <v>1</v>
      </c>
      <c r="E1301" s="215">
        <v>1</v>
      </c>
      <c r="F1301" s="215">
        <v>1</v>
      </c>
      <c r="G1301" s="215">
        <v>1</v>
      </c>
      <c r="H1301" s="215">
        <v>1</v>
      </c>
      <c r="I1301" s="215">
        <v>1</v>
      </c>
      <c r="J1301" s="215">
        <v>1</v>
      </c>
      <c r="K1301" s="215">
        <v>1</v>
      </c>
      <c r="L1301" s="215">
        <v>1</v>
      </c>
      <c r="M1301" s="215">
        <v>1</v>
      </c>
    </row>
    <row r="1302" spans="1:13" x14ac:dyDescent="0.3">
      <c r="A1302">
        <v>524709</v>
      </c>
      <c r="B1302" s="211" t="s">
        <v>2262</v>
      </c>
      <c r="C1302" s="215">
        <v>1</v>
      </c>
      <c r="D1302" s="215">
        <v>1</v>
      </c>
      <c r="E1302" s="215">
        <v>1</v>
      </c>
      <c r="F1302" s="215">
        <v>1</v>
      </c>
      <c r="G1302" s="215">
        <v>1</v>
      </c>
      <c r="H1302" s="215">
        <v>1</v>
      </c>
      <c r="I1302" s="215">
        <v>1</v>
      </c>
      <c r="J1302" s="215">
        <v>1</v>
      </c>
      <c r="K1302" s="215">
        <v>1</v>
      </c>
      <c r="L1302" s="215">
        <v>1</v>
      </c>
      <c r="M1302" s="215">
        <v>1</v>
      </c>
    </row>
    <row r="1303" spans="1:13" x14ac:dyDescent="0.3">
      <c r="A1303">
        <v>524740</v>
      </c>
      <c r="B1303" s="211" t="s">
        <v>2262</v>
      </c>
      <c r="C1303" s="215">
        <v>1</v>
      </c>
      <c r="D1303" s="215">
        <v>1</v>
      </c>
      <c r="E1303" s="215">
        <v>1</v>
      </c>
      <c r="F1303" s="215">
        <v>1</v>
      </c>
      <c r="G1303" s="215">
        <v>1</v>
      </c>
      <c r="H1303" s="215">
        <v>1</v>
      </c>
      <c r="I1303" s="215">
        <v>1</v>
      </c>
      <c r="J1303" s="215">
        <v>1</v>
      </c>
      <c r="K1303" s="215">
        <v>1</v>
      </c>
      <c r="L1303" s="215">
        <v>1</v>
      </c>
      <c r="M1303" s="215">
        <v>1</v>
      </c>
    </row>
    <row r="1304" spans="1:13" x14ac:dyDescent="0.3">
      <c r="A1304">
        <v>524742</v>
      </c>
      <c r="B1304" s="211" t="s">
        <v>2262</v>
      </c>
      <c r="C1304" s="215">
        <v>1</v>
      </c>
      <c r="D1304" s="215">
        <v>1</v>
      </c>
      <c r="E1304" s="215">
        <v>1</v>
      </c>
      <c r="F1304" s="215">
        <v>1</v>
      </c>
      <c r="G1304" s="215">
        <v>1</v>
      </c>
      <c r="H1304" s="215">
        <v>1</v>
      </c>
      <c r="I1304" s="215">
        <v>1</v>
      </c>
      <c r="J1304" s="215">
        <v>1</v>
      </c>
      <c r="K1304" s="215">
        <v>1</v>
      </c>
      <c r="L1304" s="215">
        <v>1</v>
      </c>
      <c r="M1304" s="215">
        <v>1</v>
      </c>
    </row>
    <row r="1305" spans="1:13" x14ac:dyDescent="0.3">
      <c r="A1305">
        <v>524762</v>
      </c>
      <c r="B1305" s="211" t="s">
        <v>2262</v>
      </c>
      <c r="C1305" s="215">
        <v>1</v>
      </c>
      <c r="D1305" s="215">
        <v>1</v>
      </c>
      <c r="E1305" s="215">
        <v>1</v>
      </c>
      <c r="F1305" s="215">
        <v>1</v>
      </c>
      <c r="G1305" s="215">
        <v>1</v>
      </c>
      <c r="H1305" s="215">
        <v>1</v>
      </c>
      <c r="I1305" s="215">
        <v>1</v>
      </c>
      <c r="J1305" s="215">
        <v>1</v>
      </c>
      <c r="K1305" s="215">
        <v>1</v>
      </c>
      <c r="L1305" s="215">
        <v>1</v>
      </c>
      <c r="M1305" s="215">
        <v>1</v>
      </c>
    </row>
    <row r="1306" spans="1:13" x14ac:dyDescent="0.3">
      <c r="A1306">
        <v>524767</v>
      </c>
      <c r="B1306" s="211" t="s">
        <v>2262</v>
      </c>
      <c r="C1306" s="215">
        <v>1</v>
      </c>
      <c r="D1306" s="215">
        <v>1</v>
      </c>
      <c r="E1306" s="215">
        <v>1</v>
      </c>
      <c r="F1306" s="215">
        <v>1</v>
      </c>
      <c r="G1306" s="215">
        <v>1</v>
      </c>
      <c r="H1306" s="215">
        <v>1</v>
      </c>
      <c r="I1306" s="215">
        <v>1</v>
      </c>
      <c r="J1306" s="215">
        <v>1</v>
      </c>
      <c r="K1306" s="215">
        <v>1</v>
      </c>
      <c r="L1306" s="215">
        <v>1</v>
      </c>
      <c r="M1306" s="215">
        <v>1</v>
      </c>
    </row>
    <row r="1307" spans="1:13" x14ac:dyDescent="0.3">
      <c r="A1307">
        <v>524792</v>
      </c>
      <c r="B1307" s="211" t="s">
        <v>2262</v>
      </c>
      <c r="C1307" s="215">
        <v>1</v>
      </c>
      <c r="D1307" s="215">
        <v>1</v>
      </c>
      <c r="E1307" s="215">
        <v>1</v>
      </c>
      <c r="F1307" s="215">
        <v>1</v>
      </c>
      <c r="G1307" s="215">
        <v>1</v>
      </c>
      <c r="H1307" s="215">
        <v>1</v>
      </c>
      <c r="I1307" s="215">
        <v>1</v>
      </c>
      <c r="J1307" s="215">
        <v>1</v>
      </c>
      <c r="K1307" s="215">
        <v>1</v>
      </c>
      <c r="L1307" s="215">
        <v>1</v>
      </c>
      <c r="M1307" s="215">
        <v>1</v>
      </c>
    </row>
    <row r="1308" spans="1:13" x14ac:dyDescent="0.3">
      <c r="A1308">
        <v>524804</v>
      </c>
      <c r="B1308" s="211" t="s">
        <v>2262</v>
      </c>
      <c r="C1308" s="215">
        <v>1</v>
      </c>
      <c r="D1308" s="215">
        <v>1</v>
      </c>
      <c r="E1308" s="215">
        <v>1</v>
      </c>
      <c r="F1308" s="215">
        <v>1</v>
      </c>
      <c r="G1308" s="215">
        <v>1</v>
      </c>
      <c r="H1308" s="215">
        <v>1</v>
      </c>
      <c r="I1308" s="215">
        <v>1</v>
      </c>
      <c r="J1308" s="215">
        <v>1</v>
      </c>
      <c r="K1308" s="215">
        <v>1</v>
      </c>
      <c r="L1308" s="215">
        <v>1</v>
      </c>
      <c r="M1308" s="215">
        <v>1</v>
      </c>
    </row>
    <row r="1309" spans="1:13" x14ac:dyDescent="0.3">
      <c r="A1309">
        <v>524809</v>
      </c>
      <c r="B1309" s="211" t="s">
        <v>2262</v>
      </c>
      <c r="C1309" s="215">
        <v>1</v>
      </c>
      <c r="D1309" s="215">
        <v>1</v>
      </c>
      <c r="E1309" s="215">
        <v>1</v>
      </c>
      <c r="F1309" s="215">
        <v>1</v>
      </c>
      <c r="G1309" s="215">
        <v>1</v>
      </c>
      <c r="H1309" s="215">
        <v>1</v>
      </c>
      <c r="I1309" s="215">
        <v>1</v>
      </c>
      <c r="J1309" s="215">
        <v>1</v>
      </c>
      <c r="K1309" s="215">
        <v>1</v>
      </c>
      <c r="L1309" s="215">
        <v>1</v>
      </c>
      <c r="M1309" s="215">
        <v>1</v>
      </c>
    </row>
    <row r="1310" spans="1:13" x14ac:dyDescent="0.3">
      <c r="A1310">
        <v>524810</v>
      </c>
      <c r="B1310" s="211" t="s">
        <v>2262</v>
      </c>
      <c r="C1310" s="215">
        <v>1</v>
      </c>
      <c r="D1310" s="215">
        <v>1</v>
      </c>
      <c r="E1310" s="215">
        <v>1</v>
      </c>
      <c r="F1310" s="215">
        <v>1</v>
      </c>
      <c r="G1310" s="215">
        <v>1</v>
      </c>
      <c r="H1310" s="215">
        <v>1</v>
      </c>
      <c r="I1310" s="215">
        <v>1</v>
      </c>
      <c r="J1310" s="215">
        <v>1</v>
      </c>
      <c r="K1310" s="215">
        <v>1</v>
      </c>
      <c r="L1310" s="215">
        <v>1</v>
      </c>
      <c r="M1310" s="215">
        <v>1</v>
      </c>
    </row>
    <row r="1311" spans="1:13" x14ac:dyDescent="0.3">
      <c r="A1311">
        <v>524837</v>
      </c>
      <c r="B1311" s="211" t="s">
        <v>2262</v>
      </c>
      <c r="C1311" s="215">
        <v>1</v>
      </c>
      <c r="D1311" s="215">
        <v>1</v>
      </c>
      <c r="E1311" s="215">
        <v>1</v>
      </c>
      <c r="F1311" s="215">
        <v>1</v>
      </c>
      <c r="G1311" s="215">
        <v>1</v>
      </c>
      <c r="H1311" s="215">
        <v>1</v>
      </c>
      <c r="I1311" s="215">
        <v>1</v>
      </c>
      <c r="J1311" s="215">
        <v>1</v>
      </c>
      <c r="K1311" s="215">
        <v>1</v>
      </c>
      <c r="L1311" s="215">
        <v>1</v>
      </c>
      <c r="M1311" s="215">
        <v>1</v>
      </c>
    </row>
    <row r="1312" spans="1:13" x14ac:dyDescent="0.3">
      <c r="A1312">
        <v>524841</v>
      </c>
      <c r="B1312" s="211" t="s">
        <v>2262</v>
      </c>
      <c r="C1312" s="215">
        <v>1</v>
      </c>
      <c r="D1312" s="215">
        <v>1</v>
      </c>
      <c r="E1312" s="215">
        <v>1</v>
      </c>
      <c r="F1312" s="215">
        <v>1</v>
      </c>
      <c r="G1312" s="215">
        <v>1</v>
      </c>
      <c r="H1312" s="215">
        <v>1</v>
      </c>
      <c r="I1312" s="215">
        <v>1</v>
      </c>
      <c r="J1312" s="215">
        <v>1</v>
      </c>
      <c r="K1312" s="215">
        <v>1</v>
      </c>
      <c r="L1312" s="215">
        <v>1</v>
      </c>
      <c r="M1312" s="215">
        <v>1</v>
      </c>
    </row>
    <row r="1313" spans="1:13" x14ac:dyDescent="0.3">
      <c r="A1313">
        <v>524857</v>
      </c>
      <c r="B1313" s="211" t="s">
        <v>2262</v>
      </c>
      <c r="C1313" s="215">
        <v>1</v>
      </c>
      <c r="D1313" s="215">
        <v>1</v>
      </c>
      <c r="E1313" s="215">
        <v>1</v>
      </c>
      <c r="F1313" s="215">
        <v>1</v>
      </c>
      <c r="G1313" s="215">
        <v>1</v>
      </c>
      <c r="H1313" s="215">
        <v>1</v>
      </c>
      <c r="I1313" s="215">
        <v>1</v>
      </c>
      <c r="J1313" s="215">
        <v>1</v>
      </c>
      <c r="K1313" s="215">
        <v>1</v>
      </c>
      <c r="L1313" s="215">
        <v>1</v>
      </c>
      <c r="M1313" s="215">
        <v>1</v>
      </c>
    </row>
    <row r="1314" spans="1:13" x14ac:dyDescent="0.3">
      <c r="A1314">
        <v>524874</v>
      </c>
      <c r="B1314" s="211" t="s">
        <v>2262</v>
      </c>
      <c r="C1314" s="215">
        <v>1</v>
      </c>
      <c r="D1314" s="215">
        <v>1</v>
      </c>
      <c r="E1314" s="215">
        <v>1</v>
      </c>
      <c r="F1314" s="215">
        <v>1</v>
      </c>
      <c r="G1314" s="215">
        <v>1</v>
      </c>
      <c r="H1314" s="215">
        <v>1</v>
      </c>
      <c r="I1314" s="215">
        <v>1</v>
      </c>
      <c r="J1314" s="215">
        <v>1</v>
      </c>
      <c r="K1314" s="215">
        <v>1</v>
      </c>
      <c r="L1314" s="215">
        <v>1</v>
      </c>
      <c r="M1314" s="215">
        <v>1</v>
      </c>
    </row>
    <row r="1315" spans="1:13" x14ac:dyDescent="0.3">
      <c r="A1315">
        <v>524878</v>
      </c>
      <c r="B1315" s="211" t="s">
        <v>2262</v>
      </c>
      <c r="C1315" s="215">
        <v>1</v>
      </c>
      <c r="D1315" s="215">
        <v>1</v>
      </c>
      <c r="E1315" s="215">
        <v>1</v>
      </c>
      <c r="F1315" s="215">
        <v>1</v>
      </c>
      <c r="G1315" s="215">
        <v>1</v>
      </c>
      <c r="H1315" s="215">
        <v>1</v>
      </c>
      <c r="I1315" s="215">
        <v>1</v>
      </c>
      <c r="J1315" s="215">
        <v>1</v>
      </c>
      <c r="K1315" s="215">
        <v>1</v>
      </c>
      <c r="L1315" s="215">
        <v>1</v>
      </c>
      <c r="M1315" s="215">
        <v>1</v>
      </c>
    </row>
    <row r="1316" spans="1:13" x14ac:dyDescent="0.3">
      <c r="A1316">
        <v>524880</v>
      </c>
      <c r="B1316" s="211" t="s">
        <v>2262</v>
      </c>
      <c r="C1316" s="215">
        <v>1</v>
      </c>
      <c r="D1316" s="215">
        <v>1</v>
      </c>
      <c r="E1316" s="215">
        <v>1</v>
      </c>
      <c r="F1316" s="215">
        <v>1</v>
      </c>
      <c r="G1316" s="215">
        <v>1</v>
      </c>
      <c r="H1316" s="215">
        <v>1</v>
      </c>
      <c r="I1316" s="215">
        <v>1</v>
      </c>
      <c r="J1316" s="215">
        <v>1</v>
      </c>
      <c r="K1316" s="215">
        <v>1</v>
      </c>
      <c r="L1316" s="215">
        <v>1</v>
      </c>
      <c r="M1316" s="215">
        <v>1</v>
      </c>
    </row>
    <row r="1317" spans="1:13" x14ac:dyDescent="0.3">
      <c r="A1317">
        <v>524881</v>
      </c>
      <c r="B1317" s="211" t="s">
        <v>2262</v>
      </c>
      <c r="C1317" s="215">
        <v>1</v>
      </c>
      <c r="D1317" s="215">
        <v>1</v>
      </c>
      <c r="E1317" s="215">
        <v>1</v>
      </c>
      <c r="F1317" s="215">
        <v>1</v>
      </c>
      <c r="G1317" s="215">
        <v>1</v>
      </c>
      <c r="H1317" s="215">
        <v>1</v>
      </c>
      <c r="I1317" s="215">
        <v>1</v>
      </c>
      <c r="J1317" s="215">
        <v>1</v>
      </c>
      <c r="K1317" s="215">
        <v>1</v>
      </c>
      <c r="L1317" s="215">
        <v>1</v>
      </c>
      <c r="M1317" s="215">
        <v>1</v>
      </c>
    </row>
    <row r="1318" spans="1:13" x14ac:dyDescent="0.3">
      <c r="A1318">
        <v>524883</v>
      </c>
      <c r="B1318" s="211" t="s">
        <v>2262</v>
      </c>
      <c r="C1318" s="215">
        <v>1</v>
      </c>
      <c r="D1318" s="215">
        <v>1</v>
      </c>
      <c r="E1318" s="215">
        <v>1</v>
      </c>
      <c r="F1318" s="215">
        <v>1</v>
      </c>
      <c r="G1318" s="215">
        <v>1</v>
      </c>
      <c r="H1318" s="215">
        <v>1</v>
      </c>
      <c r="I1318" s="215">
        <v>1</v>
      </c>
      <c r="J1318" s="215">
        <v>1</v>
      </c>
      <c r="K1318" s="215">
        <v>1</v>
      </c>
      <c r="L1318" s="215">
        <v>1</v>
      </c>
      <c r="M1318" s="215">
        <v>1</v>
      </c>
    </row>
    <row r="1319" spans="1:13" x14ac:dyDescent="0.3">
      <c r="A1319">
        <v>524891</v>
      </c>
      <c r="B1319" s="211" t="s">
        <v>2262</v>
      </c>
      <c r="C1319" s="215">
        <v>1</v>
      </c>
      <c r="D1319" s="215">
        <v>1</v>
      </c>
      <c r="E1319" s="215">
        <v>1</v>
      </c>
      <c r="F1319" s="215">
        <v>1</v>
      </c>
      <c r="G1319" s="215">
        <v>1</v>
      </c>
      <c r="H1319" s="215">
        <v>1</v>
      </c>
      <c r="I1319" s="215">
        <v>1</v>
      </c>
      <c r="J1319" s="215">
        <v>1</v>
      </c>
      <c r="K1319" s="215">
        <v>1</v>
      </c>
      <c r="L1319" s="215">
        <v>1</v>
      </c>
      <c r="M1319" s="215">
        <v>1</v>
      </c>
    </row>
    <row r="1320" spans="1:13" x14ac:dyDescent="0.3">
      <c r="A1320">
        <v>524913</v>
      </c>
      <c r="B1320" s="211" t="s">
        <v>2262</v>
      </c>
      <c r="C1320" s="215">
        <v>1</v>
      </c>
      <c r="D1320" s="215">
        <v>1</v>
      </c>
      <c r="E1320" s="215">
        <v>1</v>
      </c>
      <c r="F1320" s="215">
        <v>1</v>
      </c>
      <c r="G1320" s="215">
        <v>1</v>
      </c>
      <c r="H1320" s="215">
        <v>1</v>
      </c>
      <c r="I1320" s="215">
        <v>1</v>
      </c>
      <c r="J1320" s="215">
        <v>1</v>
      </c>
      <c r="K1320" s="215">
        <v>1</v>
      </c>
      <c r="L1320" s="215">
        <v>1</v>
      </c>
      <c r="M1320" s="215">
        <v>1</v>
      </c>
    </row>
    <row r="1321" spans="1:13" x14ac:dyDescent="0.3">
      <c r="A1321">
        <v>524933</v>
      </c>
      <c r="B1321" s="211" t="s">
        <v>2262</v>
      </c>
      <c r="C1321" s="215">
        <v>1</v>
      </c>
      <c r="D1321" s="215">
        <v>1</v>
      </c>
      <c r="E1321" s="215">
        <v>1</v>
      </c>
      <c r="F1321" s="215">
        <v>1</v>
      </c>
      <c r="G1321" s="215">
        <v>1</v>
      </c>
      <c r="H1321" s="215">
        <v>1</v>
      </c>
      <c r="I1321" s="215">
        <v>1</v>
      </c>
      <c r="J1321" s="215">
        <v>1</v>
      </c>
      <c r="K1321" s="215">
        <v>1</v>
      </c>
      <c r="L1321" s="215">
        <v>1</v>
      </c>
      <c r="M1321" s="215">
        <v>1</v>
      </c>
    </row>
    <row r="1322" spans="1:13" x14ac:dyDescent="0.3">
      <c r="A1322">
        <v>524957</v>
      </c>
      <c r="B1322" s="211" t="s">
        <v>2262</v>
      </c>
      <c r="C1322" s="215">
        <v>1</v>
      </c>
      <c r="D1322" s="215">
        <v>1</v>
      </c>
      <c r="E1322" s="215">
        <v>1</v>
      </c>
      <c r="F1322" s="215">
        <v>1</v>
      </c>
      <c r="G1322" s="215">
        <v>1</v>
      </c>
      <c r="H1322" s="215">
        <v>1</v>
      </c>
      <c r="I1322" s="215">
        <v>1</v>
      </c>
      <c r="J1322" s="215">
        <v>1</v>
      </c>
      <c r="K1322" s="215">
        <v>1</v>
      </c>
      <c r="L1322" s="215">
        <v>1</v>
      </c>
      <c r="M1322" s="215">
        <v>1</v>
      </c>
    </row>
    <row r="1323" spans="1:13" x14ac:dyDescent="0.3">
      <c r="A1323">
        <v>524963</v>
      </c>
      <c r="B1323" s="211" t="s">
        <v>2262</v>
      </c>
      <c r="C1323" s="215">
        <v>1</v>
      </c>
      <c r="D1323" s="215">
        <v>1</v>
      </c>
      <c r="E1323" s="215">
        <v>1</v>
      </c>
      <c r="F1323" s="215">
        <v>1</v>
      </c>
      <c r="G1323" s="215">
        <v>1</v>
      </c>
      <c r="H1323" s="215">
        <v>1</v>
      </c>
      <c r="I1323" s="215">
        <v>1</v>
      </c>
      <c r="J1323" s="215">
        <v>1</v>
      </c>
      <c r="K1323" s="215">
        <v>1</v>
      </c>
      <c r="L1323" s="215">
        <v>1</v>
      </c>
      <c r="M1323" s="215">
        <v>1</v>
      </c>
    </row>
    <row r="1324" spans="1:13" x14ac:dyDescent="0.3">
      <c r="A1324">
        <v>524971</v>
      </c>
      <c r="B1324" s="211" t="s">
        <v>2262</v>
      </c>
      <c r="C1324" s="215">
        <v>1</v>
      </c>
      <c r="D1324" s="215">
        <v>1</v>
      </c>
      <c r="E1324" s="215">
        <v>1</v>
      </c>
      <c r="F1324" s="215">
        <v>1</v>
      </c>
      <c r="G1324" s="215">
        <v>1</v>
      </c>
      <c r="H1324" s="215">
        <v>1</v>
      </c>
      <c r="I1324" s="215">
        <v>1</v>
      </c>
      <c r="J1324" s="215">
        <v>1</v>
      </c>
      <c r="K1324" s="215">
        <v>1</v>
      </c>
      <c r="L1324" s="215">
        <v>1</v>
      </c>
      <c r="M1324" s="215">
        <v>1</v>
      </c>
    </row>
    <row r="1325" spans="1:13" x14ac:dyDescent="0.3">
      <c r="A1325">
        <v>524997</v>
      </c>
      <c r="B1325" s="211" t="s">
        <v>2262</v>
      </c>
      <c r="C1325" s="215">
        <v>1</v>
      </c>
      <c r="D1325" s="215">
        <v>1</v>
      </c>
      <c r="E1325" s="215">
        <v>1</v>
      </c>
      <c r="F1325" s="215">
        <v>1</v>
      </c>
      <c r="G1325" s="215">
        <v>1</v>
      </c>
      <c r="H1325" s="215">
        <v>1</v>
      </c>
      <c r="I1325" s="215">
        <v>1</v>
      </c>
      <c r="J1325" s="215">
        <v>1</v>
      </c>
      <c r="K1325" s="215">
        <v>1</v>
      </c>
      <c r="L1325" s="215">
        <v>1</v>
      </c>
      <c r="M1325" s="215">
        <v>1</v>
      </c>
    </row>
    <row r="1326" spans="1:13" x14ac:dyDescent="0.3">
      <c r="A1326">
        <v>525018</v>
      </c>
      <c r="B1326" s="211" t="s">
        <v>2262</v>
      </c>
      <c r="C1326" s="215">
        <v>1</v>
      </c>
      <c r="D1326" s="215">
        <v>1</v>
      </c>
      <c r="E1326" s="215">
        <v>1</v>
      </c>
      <c r="F1326" s="215">
        <v>1</v>
      </c>
      <c r="G1326" s="215">
        <v>1</v>
      </c>
      <c r="H1326" s="215">
        <v>1</v>
      </c>
      <c r="I1326" s="215">
        <v>1</v>
      </c>
      <c r="J1326" s="215">
        <v>1</v>
      </c>
      <c r="K1326" s="215">
        <v>1</v>
      </c>
      <c r="L1326" s="215">
        <v>1</v>
      </c>
      <c r="M1326" s="215">
        <v>1</v>
      </c>
    </row>
    <row r="1327" spans="1:13" x14ac:dyDescent="0.3">
      <c r="A1327">
        <v>525034</v>
      </c>
      <c r="B1327" s="211" t="s">
        <v>2262</v>
      </c>
      <c r="C1327" s="215">
        <v>1</v>
      </c>
      <c r="D1327" s="215">
        <v>1</v>
      </c>
      <c r="E1327" s="215">
        <v>1</v>
      </c>
      <c r="F1327" s="215">
        <v>1</v>
      </c>
      <c r="G1327" s="215">
        <v>1</v>
      </c>
      <c r="H1327" s="215">
        <v>1</v>
      </c>
      <c r="I1327" s="215">
        <v>1</v>
      </c>
      <c r="J1327" s="215">
        <v>1</v>
      </c>
      <c r="K1327" s="215">
        <v>1</v>
      </c>
      <c r="L1327" s="215">
        <v>1</v>
      </c>
      <c r="M1327" s="215">
        <v>1</v>
      </c>
    </row>
    <row r="1328" spans="1:13" x14ac:dyDescent="0.3">
      <c r="A1328">
        <v>525040</v>
      </c>
      <c r="B1328" s="211" t="s">
        <v>2262</v>
      </c>
      <c r="C1328" s="215">
        <v>1</v>
      </c>
      <c r="D1328" s="215">
        <v>1</v>
      </c>
      <c r="E1328" s="215">
        <v>1</v>
      </c>
      <c r="F1328" s="215">
        <v>1</v>
      </c>
      <c r="G1328" s="215">
        <v>1</v>
      </c>
      <c r="H1328" s="215">
        <v>1</v>
      </c>
      <c r="I1328" s="215">
        <v>1</v>
      </c>
      <c r="J1328" s="215">
        <v>1</v>
      </c>
      <c r="K1328" s="215">
        <v>1</v>
      </c>
      <c r="L1328" s="215">
        <v>1</v>
      </c>
      <c r="M1328" s="215">
        <v>1</v>
      </c>
    </row>
    <row r="1329" spans="1:13" x14ac:dyDescent="0.3">
      <c r="A1329">
        <v>525046</v>
      </c>
      <c r="B1329" s="211" t="s">
        <v>2262</v>
      </c>
      <c r="C1329" s="215">
        <v>1</v>
      </c>
      <c r="D1329" s="215">
        <v>1</v>
      </c>
      <c r="E1329" s="215">
        <v>1</v>
      </c>
      <c r="F1329" s="215">
        <v>1</v>
      </c>
      <c r="G1329" s="215">
        <v>1</v>
      </c>
      <c r="H1329" s="215">
        <v>1</v>
      </c>
      <c r="I1329" s="215">
        <v>1</v>
      </c>
      <c r="J1329" s="215">
        <v>1</v>
      </c>
      <c r="K1329" s="215">
        <v>1</v>
      </c>
      <c r="L1329" s="215">
        <v>1</v>
      </c>
      <c r="M1329" s="215">
        <v>1</v>
      </c>
    </row>
    <row r="1330" spans="1:13" x14ac:dyDescent="0.3">
      <c r="A1330">
        <v>525072</v>
      </c>
      <c r="B1330" s="211" t="s">
        <v>2262</v>
      </c>
      <c r="C1330" s="215">
        <v>1</v>
      </c>
      <c r="D1330" s="215">
        <v>1</v>
      </c>
      <c r="E1330" s="215">
        <v>1</v>
      </c>
      <c r="F1330" s="215">
        <v>1</v>
      </c>
      <c r="G1330" s="215">
        <v>1</v>
      </c>
      <c r="H1330" s="215">
        <v>1</v>
      </c>
      <c r="I1330" s="215">
        <v>1</v>
      </c>
      <c r="J1330" s="215">
        <v>1</v>
      </c>
      <c r="K1330" s="215">
        <v>1</v>
      </c>
      <c r="L1330" s="215">
        <v>1</v>
      </c>
      <c r="M1330" s="215">
        <v>1</v>
      </c>
    </row>
    <row r="1331" spans="1:13" x14ac:dyDescent="0.3">
      <c r="A1331">
        <v>525075</v>
      </c>
      <c r="B1331" s="211" t="s">
        <v>2262</v>
      </c>
      <c r="C1331" s="215">
        <v>1</v>
      </c>
      <c r="D1331" s="215">
        <v>1</v>
      </c>
      <c r="E1331" s="215">
        <v>1</v>
      </c>
      <c r="F1331" s="215">
        <v>1</v>
      </c>
      <c r="G1331" s="215">
        <v>1</v>
      </c>
      <c r="H1331" s="215">
        <v>1</v>
      </c>
      <c r="I1331" s="215">
        <v>1</v>
      </c>
      <c r="J1331" s="215">
        <v>1</v>
      </c>
      <c r="K1331" s="215">
        <v>1</v>
      </c>
      <c r="L1331" s="215">
        <v>1</v>
      </c>
      <c r="M1331" s="215">
        <v>1</v>
      </c>
    </row>
    <row r="1332" spans="1:13" x14ac:dyDescent="0.3">
      <c r="A1332">
        <v>525110</v>
      </c>
      <c r="B1332" s="211" t="s">
        <v>2262</v>
      </c>
      <c r="C1332" s="215">
        <v>1</v>
      </c>
      <c r="D1332" s="215">
        <v>1</v>
      </c>
      <c r="E1332" s="215">
        <v>1</v>
      </c>
      <c r="F1332" s="215">
        <v>1</v>
      </c>
      <c r="G1332" s="215">
        <v>1</v>
      </c>
      <c r="H1332" s="215">
        <v>1</v>
      </c>
      <c r="I1332" s="215">
        <v>1</v>
      </c>
      <c r="J1332" s="215">
        <v>1</v>
      </c>
      <c r="K1332" s="215">
        <v>1</v>
      </c>
      <c r="L1332" s="215">
        <v>1</v>
      </c>
      <c r="M1332" s="215">
        <v>1</v>
      </c>
    </row>
    <row r="1333" spans="1:13" x14ac:dyDescent="0.3">
      <c r="A1333">
        <v>525122</v>
      </c>
      <c r="B1333" s="211" t="s">
        <v>2262</v>
      </c>
      <c r="C1333" s="215">
        <v>1</v>
      </c>
      <c r="D1333" s="215">
        <v>1</v>
      </c>
      <c r="E1333" s="215">
        <v>1</v>
      </c>
      <c r="F1333" s="215">
        <v>1</v>
      </c>
      <c r="G1333" s="215">
        <v>1</v>
      </c>
      <c r="H1333" s="215">
        <v>1</v>
      </c>
      <c r="I1333" s="215">
        <v>1</v>
      </c>
      <c r="J1333" s="215">
        <v>1</v>
      </c>
      <c r="K1333" s="215">
        <v>1</v>
      </c>
      <c r="L1333" s="215">
        <v>1</v>
      </c>
      <c r="M1333" s="215">
        <v>1</v>
      </c>
    </row>
    <row r="1334" spans="1:13" x14ac:dyDescent="0.3">
      <c r="A1334">
        <v>525127</v>
      </c>
      <c r="B1334" s="211" t="s">
        <v>2262</v>
      </c>
      <c r="C1334" s="215">
        <v>1</v>
      </c>
      <c r="D1334" s="215">
        <v>1</v>
      </c>
      <c r="E1334" s="215">
        <v>1</v>
      </c>
      <c r="F1334" s="215">
        <v>1</v>
      </c>
      <c r="G1334" s="215">
        <v>1</v>
      </c>
      <c r="H1334" s="215">
        <v>1</v>
      </c>
      <c r="I1334" s="215">
        <v>1</v>
      </c>
      <c r="J1334" s="215">
        <v>1</v>
      </c>
      <c r="K1334" s="215">
        <v>1</v>
      </c>
      <c r="L1334" s="215">
        <v>1</v>
      </c>
      <c r="M1334" s="215">
        <v>1</v>
      </c>
    </row>
    <row r="1335" spans="1:13" x14ac:dyDescent="0.3">
      <c r="A1335">
        <v>525170</v>
      </c>
      <c r="B1335" s="211" t="s">
        <v>2262</v>
      </c>
      <c r="C1335" s="215">
        <v>1</v>
      </c>
      <c r="D1335" s="215">
        <v>1</v>
      </c>
      <c r="E1335" s="215">
        <v>1</v>
      </c>
      <c r="F1335" s="215">
        <v>1</v>
      </c>
      <c r="G1335" s="215">
        <v>1</v>
      </c>
      <c r="H1335" s="215">
        <v>1</v>
      </c>
      <c r="I1335" s="215">
        <v>1</v>
      </c>
      <c r="J1335" s="215">
        <v>1</v>
      </c>
      <c r="K1335" s="215">
        <v>1</v>
      </c>
      <c r="L1335" s="215">
        <v>1</v>
      </c>
      <c r="M1335" s="215">
        <v>1</v>
      </c>
    </row>
    <row r="1336" spans="1:13" x14ac:dyDescent="0.3">
      <c r="A1336">
        <v>525174</v>
      </c>
      <c r="B1336" s="211" t="s">
        <v>2262</v>
      </c>
      <c r="C1336" s="215">
        <v>1</v>
      </c>
      <c r="D1336" s="215">
        <v>1</v>
      </c>
      <c r="E1336" s="215">
        <v>1</v>
      </c>
      <c r="F1336" s="215">
        <v>1</v>
      </c>
      <c r="G1336" s="215">
        <v>1</v>
      </c>
      <c r="H1336" s="215">
        <v>1</v>
      </c>
      <c r="I1336" s="215">
        <v>1</v>
      </c>
      <c r="J1336" s="215">
        <v>1</v>
      </c>
      <c r="K1336" s="215">
        <v>1</v>
      </c>
      <c r="L1336" s="215">
        <v>1</v>
      </c>
      <c r="M1336" s="215">
        <v>1</v>
      </c>
    </row>
    <row r="1337" spans="1:13" x14ac:dyDescent="0.3">
      <c r="A1337">
        <v>525183</v>
      </c>
      <c r="B1337" s="211" t="s">
        <v>2262</v>
      </c>
      <c r="C1337" s="215">
        <v>1</v>
      </c>
      <c r="D1337" s="215">
        <v>1</v>
      </c>
      <c r="E1337" s="215">
        <v>1</v>
      </c>
      <c r="F1337" s="215">
        <v>1</v>
      </c>
      <c r="G1337" s="215">
        <v>1</v>
      </c>
      <c r="H1337" s="215">
        <v>1</v>
      </c>
      <c r="I1337" s="215">
        <v>1</v>
      </c>
      <c r="J1337" s="215">
        <v>1</v>
      </c>
      <c r="K1337" s="215">
        <v>1</v>
      </c>
      <c r="L1337" s="215">
        <v>1</v>
      </c>
      <c r="M1337" s="215">
        <v>1</v>
      </c>
    </row>
    <row r="1338" spans="1:13" x14ac:dyDescent="0.3">
      <c r="A1338">
        <v>525189</v>
      </c>
      <c r="B1338" s="211" t="s">
        <v>2262</v>
      </c>
      <c r="C1338" s="215">
        <v>1</v>
      </c>
      <c r="D1338" s="215">
        <v>1</v>
      </c>
      <c r="E1338" s="215">
        <v>1</v>
      </c>
      <c r="F1338" s="215">
        <v>1</v>
      </c>
      <c r="G1338" s="215">
        <v>1</v>
      </c>
      <c r="H1338" s="215">
        <v>1</v>
      </c>
      <c r="I1338" s="215">
        <v>1</v>
      </c>
      <c r="J1338" s="215">
        <v>1</v>
      </c>
      <c r="K1338" s="215">
        <v>1</v>
      </c>
      <c r="L1338" s="215">
        <v>1</v>
      </c>
      <c r="M1338" s="215">
        <v>1</v>
      </c>
    </row>
    <row r="1339" spans="1:13" x14ac:dyDescent="0.3">
      <c r="A1339">
        <v>525225</v>
      </c>
      <c r="B1339" s="211" t="s">
        <v>2262</v>
      </c>
      <c r="C1339" s="215">
        <v>1</v>
      </c>
      <c r="D1339" s="215">
        <v>1</v>
      </c>
      <c r="E1339" s="215">
        <v>1</v>
      </c>
      <c r="F1339" s="215">
        <v>1</v>
      </c>
      <c r="G1339" s="215">
        <v>1</v>
      </c>
      <c r="H1339" s="215">
        <v>1</v>
      </c>
      <c r="I1339" s="215">
        <v>1</v>
      </c>
      <c r="J1339" s="215">
        <v>1</v>
      </c>
      <c r="K1339" s="215">
        <v>1</v>
      </c>
      <c r="L1339" s="215">
        <v>1</v>
      </c>
      <c r="M1339" s="215">
        <v>1</v>
      </c>
    </row>
    <row r="1340" spans="1:13" x14ac:dyDescent="0.3">
      <c r="A1340">
        <v>525243</v>
      </c>
      <c r="B1340" s="211" t="s">
        <v>2262</v>
      </c>
      <c r="C1340" s="215">
        <v>1</v>
      </c>
      <c r="D1340" s="215">
        <v>1</v>
      </c>
      <c r="E1340" s="215">
        <v>1</v>
      </c>
      <c r="F1340" s="215">
        <v>1</v>
      </c>
      <c r="G1340" s="215">
        <v>1</v>
      </c>
      <c r="H1340" s="215">
        <v>1</v>
      </c>
      <c r="I1340" s="215">
        <v>1</v>
      </c>
      <c r="J1340" s="215">
        <v>1</v>
      </c>
      <c r="K1340" s="215">
        <v>1</v>
      </c>
      <c r="L1340" s="215">
        <v>1</v>
      </c>
      <c r="M1340" s="215">
        <v>1</v>
      </c>
    </row>
    <row r="1341" spans="1:13" x14ac:dyDescent="0.3">
      <c r="A1341">
        <v>525248</v>
      </c>
      <c r="B1341" s="211" t="s">
        <v>2262</v>
      </c>
      <c r="C1341" s="215">
        <v>1</v>
      </c>
      <c r="D1341" s="215">
        <v>1</v>
      </c>
      <c r="E1341" s="215">
        <v>1</v>
      </c>
      <c r="F1341" s="215">
        <v>1</v>
      </c>
      <c r="G1341" s="215">
        <v>1</v>
      </c>
      <c r="H1341" s="215">
        <v>1</v>
      </c>
      <c r="I1341" s="215">
        <v>1</v>
      </c>
      <c r="J1341" s="215">
        <v>1</v>
      </c>
      <c r="K1341" s="215">
        <v>1</v>
      </c>
      <c r="L1341" s="215">
        <v>1</v>
      </c>
      <c r="M1341" s="215">
        <v>1</v>
      </c>
    </row>
    <row r="1342" spans="1:13" x14ac:dyDescent="0.3">
      <c r="A1342">
        <v>525260</v>
      </c>
      <c r="B1342" s="211" t="s">
        <v>2262</v>
      </c>
      <c r="C1342" s="215">
        <v>1</v>
      </c>
      <c r="D1342" s="215">
        <v>1</v>
      </c>
      <c r="E1342" s="215">
        <v>1</v>
      </c>
      <c r="F1342" s="215">
        <v>1</v>
      </c>
      <c r="G1342" s="215">
        <v>1</v>
      </c>
      <c r="H1342" s="215">
        <v>1</v>
      </c>
      <c r="I1342" s="215">
        <v>1</v>
      </c>
      <c r="J1342" s="215">
        <v>1</v>
      </c>
      <c r="K1342" s="215">
        <v>1</v>
      </c>
      <c r="L1342" s="215">
        <v>1</v>
      </c>
      <c r="M1342" s="215">
        <v>1</v>
      </c>
    </row>
    <row r="1343" spans="1:13" x14ac:dyDescent="0.3">
      <c r="A1343">
        <v>525261</v>
      </c>
      <c r="B1343" s="211" t="s">
        <v>2262</v>
      </c>
      <c r="C1343" s="215">
        <v>1</v>
      </c>
      <c r="D1343" s="215">
        <v>1</v>
      </c>
      <c r="E1343" s="215">
        <v>1</v>
      </c>
      <c r="F1343" s="215">
        <v>1</v>
      </c>
      <c r="G1343" s="215">
        <v>1</v>
      </c>
      <c r="H1343" s="215">
        <v>1</v>
      </c>
      <c r="I1343" s="215">
        <v>1</v>
      </c>
      <c r="J1343" s="215">
        <v>1</v>
      </c>
      <c r="K1343" s="215">
        <v>1</v>
      </c>
      <c r="L1343" s="215">
        <v>1</v>
      </c>
      <c r="M1343" s="215">
        <v>1</v>
      </c>
    </row>
    <row r="1344" spans="1:13" x14ac:dyDescent="0.3">
      <c r="A1344">
        <v>525273</v>
      </c>
      <c r="B1344" s="211" t="s">
        <v>2262</v>
      </c>
      <c r="C1344" s="215">
        <v>1</v>
      </c>
      <c r="D1344" s="215">
        <v>1</v>
      </c>
      <c r="E1344" s="215">
        <v>1</v>
      </c>
      <c r="F1344" s="215">
        <v>1</v>
      </c>
      <c r="G1344" s="215">
        <v>1</v>
      </c>
      <c r="H1344" s="215">
        <v>1</v>
      </c>
      <c r="I1344" s="215">
        <v>1</v>
      </c>
      <c r="J1344" s="215">
        <v>1</v>
      </c>
      <c r="K1344" s="215">
        <v>1</v>
      </c>
      <c r="L1344" s="215">
        <v>1</v>
      </c>
      <c r="M1344" s="215">
        <v>1</v>
      </c>
    </row>
    <row r="1345" spans="1:13" x14ac:dyDescent="0.3">
      <c r="A1345">
        <v>525274</v>
      </c>
      <c r="B1345" s="211" t="s">
        <v>2262</v>
      </c>
      <c r="C1345" s="215">
        <v>1</v>
      </c>
      <c r="D1345" s="215">
        <v>1</v>
      </c>
      <c r="E1345" s="215">
        <v>1</v>
      </c>
      <c r="F1345" s="215">
        <v>1</v>
      </c>
      <c r="G1345" s="215">
        <v>1</v>
      </c>
      <c r="H1345" s="215">
        <v>1</v>
      </c>
      <c r="I1345" s="215">
        <v>1</v>
      </c>
      <c r="J1345" s="215">
        <v>1</v>
      </c>
      <c r="K1345" s="215">
        <v>1</v>
      </c>
      <c r="L1345" s="215">
        <v>1</v>
      </c>
      <c r="M1345" s="215">
        <v>1</v>
      </c>
    </row>
    <row r="1346" spans="1:13" x14ac:dyDescent="0.3">
      <c r="A1346">
        <v>525291</v>
      </c>
      <c r="B1346" s="211" t="s">
        <v>2262</v>
      </c>
      <c r="C1346" s="215">
        <v>1</v>
      </c>
      <c r="D1346" s="215">
        <v>1</v>
      </c>
      <c r="E1346" s="215">
        <v>1</v>
      </c>
      <c r="F1346" s="215">
        <v>1</v>
      </c>
      <c r="G1346" s="215">
        <v>1</v>
      </c>
      <c r="H1346" s="215">
        <v>1</v>
      </c>
      <c r="I1346" s="215">
        <v>1</v>
      </c>
      <c r="J1346" s="215">
        <v>1</v>
      </c>
      <c r="K1346" s="215">
        <v>1</v>
      </c>
      <c r="L1346" s="215">
        <v>1</v>
      </c>
      <c r="M1346" s="215">
        <v>1</v>
      </c>
    </row>
    <row r="1347" spans="1:13" x14ac:dyDescent="0.3">
      <c r="A1347">
        <v>525311</v>
      </c>
      <c r="B1347" s="211" t="s">
        <v>2262</v>
      </c>
      <c r="C1347" s="215">
        <v>1</v>
      </c>
      <c r="D1347" s="215">
        <v>1</v>
      </c>
      <c r="E1347" s="215">
        <v>1</v>
      </c>
      <c r="F1347" s="215">
        <v>1</v>
      </c>
      <c r="G1347" s="215">
        <v>1</v>
      </c>
      <c r="H1347" s="215">
        <v>1</v>
      </c>
      <c r="I1347" s="215">
        <v>1</v>
      </c>
      <c r="J1347" s="215">
        <v>1</v>
      </c>
      <c r="K1347" s="215">
        <v>1</v>
      </c>
      <c r="L1347" s="215">
        <v>1</v>
      </c>
      <c r="M1347" s="215">
        <v>1</v>
      </c>
    </row>
    <row r="1348" spans="1:13" x14ac:dyDescent="0.3">
      <c r="A1348">
        <v>525332</v>
      </c>
      <c r="B1348" s="211" t="s">
        <v>2262</v>
      </c>
      <c r="C1348" s="215">
        <v>1</v>
      </c>
      <c r="D1348" s="215">
        <v>1</v>
      </c>
      <c r="E1348" s="215">
        <v>1</v>
      </c>
      <c r="F1348" s="215">
        <v>1</v>
      </c>
      <c r="G1348" s="215">
        <v>1</v>
      </c>
      <c r="H1348" s="215">
        <v>1</v>
      </c>
      <c r="I1348" s="215">
        <v>1</v>
      </c>
      <c r="J1348" s="215">
        <v>1</v>
      </c>
      <c r="K1348" s="215">
        <v>1</v>
      </c>
      <c r="L1348" s="215">
        <v>1</v>
      </c>
      <c r="M1348" s="215">
        <v>1</v>
      </c>
    </row>
    <row r="1349" spans="1:13" x14ac:dyDescent="0.3">
      <c r="A1349">
        <v>525333</v>
      </c>
      <c r="B1349" s="211" t="s">
        <v>2262</v>
      </c>
      <c r="C1349" s="215">
        <v>1</v>
      </c>
      <c r="D1349" s="215">
        <v>1</v>
      </c>
      <c r="E1349" s="215">
        <v>1</v>
      </c>
      <c r="F1349" s="215">
        <v>1</v>
      </c>
      <c r="G1349" s="215">
        <v>1</v>
      </c>
      <c r="H1349" s="215">
        <v>1</v>
      </c>
      <c r="I1349" s="215">
        <v>1</v>
      </c>
      <c r="J1349" s="215">
        <v>1</v>
      </c>
      <c r="K1349" s="215">
        <v>1</v>
      </c>
      <c r="L1349" s="215">
        <v>1</v>
      </c>
      <c r="M1349" s="215">
        <v>1</v>
      </c>
    </row>
    <row r="1350" spans="1:13" x14ac:dyDescent="0.3">
      <c r="A1350">
        <v>525349</v>
      </c>
      <c r="B1350" s="211" t="s">
        <v>2262</v>
      </c>
      <c r="C1350" s="215">
        <v>1</v>
      </c>
      <c r="D1350" s="215">
        <v>1</v>
      </c>
      <c r="E1350" s="215">
        <v>1</v>
      </c>
      <c r="F1350" s="215">
        <v>1</v>
      </c>
      <c r="G1350" s="215">
        <v>1</v>
      </c>
      <c r="H1350" s="215">
        <v>1</v>
      </c>
      <c r="I1350" s="215">
        <v>1</v>
      </c>
      <c r="J1350" s="215">
        <v>1</v>
      </c>
      <c r="K1350" s="215">
        <v>1</v>
      </c>
      <c r="L1350" s="215">
        <v>1</v>
      </c>
      <c r="M1350" s="215">
        <v>1</v>
      </c>
    </row>
    <row r="1351" spans="1:13" x14ac:dyDescent="0.3">
      <c r="A1351">
        <v>525351</v>
      </c>
      <c r="B1351" s="211" t="s">
        <v>2262</v>
      </c>
      <c r="C1351" s="215">
        <v>1</v>
      </c>
      <c r="D1351" s="215">
        <v>1</v>
      </c>
      <c r="E1351" s="215">
        <v>1</v>
      </c>
      <c r="F1351" s="215">
        <v>1</v>
      </c>
      <c r="G1351" s="215">
        <v>1</v>
      </c>
      <c r="H1351" s="215">
        <v>1</v>
      </c>
      <c r="I1351" s="215">
        <v>1</v>
      </c>
      <c r="J1351" s="215">
        <v>1</v>
      </c>
      <c r="K1351" s="215">
        <v>1</v>
      </c>
      <c r="L1351" s="215">
        <v>1</v>
      </c>
      <c r="M1351" s="215">
        <v>1</v>
      </c>
    </row>
    <row r="1352" spans="1:13" x14ac:dyDescent="0.3">
      <c r="A1352">
        <v>525353</v>
      </c>
      <c r="B1352" s="211" t="s">
        <v>2262</v>
      </c>
      <c r="C1352" s="215">
        <v>1</v>
      </c>
      <c r="D1352" s="215">
        <v>1</v>
      </c>
      <c r="E1352" s="215">
        <v>1</v>
      </c>
      <c r="F1352" s="215">
        <v>1</v>
      </c>
      <c r="G1352" s="215">
        <v>1</v>
      </c>
      <c r="H1352" s="215">
        <v>1</v>
      </c>
      <c r="I1352" s="215">
        <v>1</v>
      </c>
      <c r="J1352" s="215">
        <v>1</v>
      </c>
      <c r="K1352" s="215">
        <v>1</v>
      </c>
      <c r="L1352" s="215">
        <v>1</v>
      </c>
      <c r="M1352" s="215">
        <v>1</v>
      </c>
    </row>
    <row r="1353" spans="1:13" x14ac:dyDescent="0.3">
      <c r="A1353">
        <v>525379</v>
      </c>
      <c r="B1353" s="211" t="s">
        <v>2262</v>
      </c>
      <c r="C1353" s="215">
        <v>1</v>
      </c>
      <c r="D1353" s="215">
        <v>1</v>
      </c>
      <c r="E1353" s="215">
        <v>1</v>
      </c>
      <c r="F1353" s="215">
        <v>1</v>
      </c>
      <c r="G1353" s="215">
        <v>1</v>
      </c>
      <c r="H1353" s="215">
        <v>1</v>
      </c>
      <c r="I1353" s="215">
        <v>1</v>
      </c>
      <c r="J1353" s="215">
        <v>1</v>
      </c>
      <c r="K1353" s="215">
        <v>1</v>
      </c>
      <c r="L1353" s="215">
        <v>1</v>
      </c>
      <c r="M1353" s="215">
        <v>1</v>
      </c>
    </row>
    <row r="1354" spans="1:13" x14ac:dyDescent="0.3">
      <c r="A1354">
        <v>525386</v>
      </c>
      <c r="B1354" s="211" t="s">
        <v>2262</v>
      </c>
      <c r="C1354" s="215">
        <v>1</v>
      </c>
      <c r="D1354" s="215">
        <v>1</v>
      </c>
      <c r="E1354" s="215">
        <v>1</v>
      </c>
      <c r="F1354" s="215">
        <v>1</v>
      </c>
      <c r="G1354" s="215">
        <v>1</v>
      </c>
      <c r="H1354" s="215">
        <v>1</v>
      </c>
      <c r="I1354" s="215">
        <v>1</v>
      </c>
      <c r="J1354" s="215">
        <v>1</v>
      </c>
      <c r="K1354" s="215">
        <v>1</v>
      </c>
      <c r="L1354" s="215">
        <v>1</v>
      </c>
      <c r="M1354" s="215">
        <v>1</v>
      </c>
    </row>
    <row r="1355" spans="1:13" x14ac:dyDescent="0.3">
      <c r="A1355">
        <v>525394</v>
      </c>
      <c r="B1355" s="211" t="s">
        <v>2262</v>
      </c>
      <c r="C1355" s="215">
        <v>1</v>
      </c>
      <c r="D1355" s="215">
        <v>1</v>
      </c>
      <c r="E1355" s="215">
        <v>1</v>
      </c>
      <c r="F1355" s="215">
        <v>1</v>
      </c>
      <c r="G1355" s="215">
        <v>1</v>
      </c>
      <c r="H1355" s="215">
        <v>1</v>
      </c>
      <c r="I1355" s="215">
        <v>1</v>
      </c>
      <c r="J1355" s="215">
        <v>1</v>
      </c>
      <c r="K1355" s="215">
        <v>1</v>
      </c>
      <c r="L1355" s="215">
        <v>1</v>
      </c>
      <c r="M1355" s="215">
        <v>1</v>
      </c>
    </row>
    <row r="1356" spans="1:13" x14ac:dyDescent="0.3">
      <c r="A1356">
        <v>525415</v>
      </c>
      <c r="B1356" s="211" t="s">
        <v>2262</v>
      </c>
      <c r="C1356" s="215">
        <v>1</v>
      </c>
      <c r="D1356" s="215">
        <v>1</v>
      </c>
      <c r="E1356" s="215">
        <v>1</v>
      </c>
      <c r="F1356" s="215">
        <v>1</v>
      </c>
      <c r="G1356" s="215">
        <v>1</v>
      </c>
      <c r="H1356" s="215">
        <v>1</v>
      </c>
      <c r="I1356" s="215">
        <v>1</v>
      </c>
      <c r="J1356" s="215">
        <v>1</v>
      </c>
      <c r="K1356" s="215">
        <v>1</v>
      </c>
      <c r="L1356" s="215">
        <v>1</v>
      </c>
      <c r="M1356" s="215">
        <v>1</v>
      </c>
    </row>
    <row r="1357" spans="1:13" x14ac:dyDescent="0.3">
      <c r="A1357">
        <v>525422</v>
      </c>
      <c r="B1357" s="211" t="s">
        <v>2262</v>
      </c>
      <c r="C1357" s="215">
        <v>1</v>
      </c>
      <c r="D1357" s="215">
        <v>1</v>
      </c>
      <c r="E1357" s="215">
        <v>1</v>
      </c>
      <c r="F1357" s="215">
        <v>1</v>
      </c>
      <c r="G1357" s="215">
        <v>1</v>
      </c>
      <c r="H1357" s="215">
        <v>1</v>
      </c>
      <c r="I1357" s="215">
        <v>1</v>
      </c>
      <c r="J1357" s="215">
        <v>1</v>
      </c>
      <c r="K1357" s="215">
        <v>1</v>
      </c>
      <c r="L1357" s="215">
        <v>1</v>
      </c>
      <c r="M1357" s="215">
        <v>1</v>
      </c>
    </row>
    <row r="1358" spans="1:13" x14ac:dyDescent="0.3">
      <c r="A1358">
        <v>525423</v>
      </c>
      <c r="B1358" s="211" t="s">
        <v>2262</v>
      </c>
      <c r="C1358" s="215">
        <v>1</v>
      </c>
      <c r="D1358" s="215">
        <v>1</v>
      </c>
      <c r="E1358" s="215">
        <v>1</v>
      </c>
      <c r="F1358" s="215">
        <v>1</v>
      </c>
      <c r="G1358" s="215">
        <v>1</v>
      </c>
      <c r="H1358" s="215">
        <v>1</v>
      </c>
      <c r="I1358" s="215">
        <v>1</v>
      </c>
      <c r="J1358" s="215">
        <v>1</v>
      </c>
      <c r="K1358" s="215">
        <v>1</v>
      </c>
      <c r="L1358" s="215">
        <v>1</v>
      </c>
      <c r="M1358" s="215">
        <v>1</v>
      </c>
    </row>
    <row r="1359" spans="1:13" x14ac:dyDescent="0.3">
      <c r="A1359">
        <v>525424</v>
      </c>
      <c r="B1359" s="211" t="s">
        <v>2262</v>
      </c>
      <c r="C1359" s="215">
        <v>1</v>
      </c>
      <c r="D1359" s="215">
        <v>1</v>
      </c>
      <c r="E1359" s="215">
        <v>1</v>
      </c>
      <c r="F1359" s="215">
        <v>1</v>
      </c>
      <c r="G1359" s="215">
        <v>1</v>
      </c>
      <c r="H1359" s="215">
        <v>1</v>
      </c>
      <c r="I1359" s="215">
        <v>1</v>
      </c>
      <c r="J1359" s="215">
        <v>1</v>
      </c>
      <c r="K1359" s="215">
        <v>1</v>
      </c>
      <c r="L1359" s="215">
        <v>1</v>
      </c>
      <c r="M1359" s="215">
        <v>1</v>
      </c>
    </row>
    <row r="1360" spans="1:13" x14ac:dyDescent="0.3">
      <c r="A1360">
        <v>525442</v>
      </c>
      <c r="B1360" s="211" t="s">
        <v>2262</v>
      </c>
      <c r="C1360" s="215">
        <v>1</v>
      </c>
      <c r="D1360" s="215">
        <v>1</v>
      </c>
      <c r="E1360" s="215">
        <v>1</v>
      </c>
      <c r="F1360" s="215">
        <v>1</v>
      </c>
      <c r="G1360" s="215">
        <v>1</v>
      </c>
      <c r="H1360" s="215">
        <v>1</v>
      </c>
      <c r="I1360" s="215">
        <v>1</v>
      </c>
      <c r="J1360" s="215">
        <v>1</v>
      </c>
      <c r="K1360" s="215">
        <v>1</v>
      </c>
      <c r="L1360" s="215">
        <v>1</v>
      </c>
      <c r="M1360" s="215">
        <v>1</v>
      </c>
    </row>
    <row r="1361" spans="1:13" x14ac:dyDescent="0.3">
      <c r="A1361">
        <v>525451</v>
      </c>
      <c r="B1361" s="211" t="s">
        <v>2262</v>
      </c>
      <c r="C1361" s="215">
        <v>1</v>
      </c>
      <c r="D1361" s="215">
        <v>1</v>
      </c>
      <c r="E1361" s="215">
        <v>1</v>
      </c>
      <c r="F1361" s="215">
        <v>1</v>
      </c>
      <c r="G1361" s="215">
        <v>1</v>
      </c>
      <c r="H1361" s="215">
        <v>1</v>
      </c>
      <c r="I1361" s="215">
        <v>1</v>
      </c>
      <c r="J1361" s="215">
        <v>1</v>
      </c>
      <c r="K1361" s="215">
        <v>1</v>
      </c>
      <c r="L1361" s="215">
        <v>1</v>
      </c>
      <c r="M1361" s="215">
        <v>1</v>
      </c>
    </row>
    <row r="1362" spans="1:13" x14ac:dyDescent="0.3">
      <c r="A1362">
        <v>525458</v>
      </c>
      <c r="B1362" s="211" t="s">
        <v>2262</v>
      </c>
      <c r="C1362" s="215">
        <v>1</v>
      </c>
      <c r="D1362" s="215">
        <v>1</v>
      </c>
      <c r="E1362" s="215">
        <v>1</v>
      </c>
      <c r="F1362" s="215">
        <v>1</v>
      </c>
      <c r="G1362" s="215">
        <v>1</v>
      </c>
      <c r="H1362" s="215">
        <v>1</v>
      </c>
      <c r="I1362" s="215">
        <v>1</v>
      </c>
      <c r="J1362" s="215">
        <v>1</v>
      </c>
      <c r="K1362" s="215">
        <v>1</v>
      </c>
      <c r="L1362" s="215">
        <v>1</v>
      </c>
      <c r="M1362" s="215">
        <v>1</v>
      </c>
    </row>
    <row r="1363" spans="1:13" x14ac:dyDescent="0.3">
      <c r="A1363">
        <v>525462</v>
      </c>
      <c r="B1363" s="211" t="s">
        <v>2262</v>
      </c>
      <c r="C1363" s="215">
        <v>1</v>
      </c>
      <c r="D1363" s="215">
        <v>1</v>
      </c>
      <c r="E1363" s="215">
        <v>1</v>
      </c>
      <c r="F1363" s="215">
        <v>1</v>
      </c>
      <c r="G1363" s="215">
        <v>1</v>
      </c>
      <c r="H1363" s="215">
        <v>1</v>
      </c>
      <c r="I1363" s="215">
        <v>1</v>
      </c>
      <c r="J1363" s="215">
        <v>1</v>
      </c>
      <c r="K1363" s="215">
        <v>1</v>
      </c>
      <c r="L1363" s="215">
        <v>1</v>
      </c>
      <c r="M1363" s="215">
        <v>1</v>
      </c>
    </row>
    <row r="1364" spans="1:13" x14ac:dyDescent="0.3">
      <c r="A1364">
        <v>525470</v>
      </c>
      <c r="B1364" s="211" t="s">
        <v>2262</v>
      </c>
      <c r="C1364" s="215">
        <v>1</v>
      </c>
      <c r="D1364" s="215">
        <v>1</v>
      </c>
      <c r="E1364" s="215">
        <v>1</v>
      </c>
      <c r="F1364" s="215">
        <v>1</v>
      </c>
      <c r="G1364" s="215">
        <v>1</v>
      </c>
      <c r="H1364" s="215">
        <v>1</v>
      </c>
      <c r="I1364" s="215">
        <v>1</v>
      </c>
      <c r="J1364" s="215">
        <v>1</v>
      </c>
      <c r="K1364" s="215">
        <v>1</v>
      </c>
      <c r="L1364" s="215">
        <v>1</v>
      </c>
      <c r="M1364" s="215">
        <v>1</v>
      </c>
    </row>
    <row r="1365" spans="1:13" x14ac:dyDescent="0.3">
      <c r="A1365">
        <v>525474</v>
      </c>
      <c r="B1365" s="211" t="s">
        <v>2262</v>
      </c>
      <c r="C1365" s="215">
        <v>1</v>
      </c>
      <c r="D1365" s="215">
        <v>1</v>
      </c>
      <c r="E1365" s="215">
        <v>1</v>
      </c>
      <c r="F1365" s="215">
        <v>1</v>
      </c>
      <c r="G1365" s="215">
        <v>1</v>
      </c>
      <c r="H1365" s="215">
        <v>1</v>
      </c>
      <c r="I1365" s="215">
        <v>1</v>
      </c>
      <c r="J1365" s="215">
        <v>1</v>
      </c>
      <c r="K1365" s="215">
        <v>1</v>
      </c>
      <c r="L1365" s="215">
        <v>1</v>
      </c>
      <c r="M1365" s="215">
        <v>1</v>
      </c>
    </row>
    <row r="1366" spans="1:13" x14ac:dyDescent="0.3">
      <c r="A1366">
        <v>525486</v>
      </c>
      <c r="B1366" s="211" t="s">
        <v>2262</v>
      </c>
      <c r="C1366" s="215">
        <v>1</v>
      </c>
      <c r="D1366" s="215">
        <v>1</v>
      </c>
      <c r="E1366" s="215">
        <v>1</v>
      </c>
      <c r="F1366" s="215">
        <v>1</v>
      </c>
      <c r="G1366" s="215">
        <v>1</v>
      </c>
      <c r="H1366" s="215">
        <v>1</v>
      </c>
      <c r="I1366" s="215">
        <v>1</v>
      </c>
      <c r="J1366" s="215">
        <v>1</v>
      </c>
      <c r="K1366" s="215">
        <v>1</v>
      </c>
      <c r="L1366" s="215">
        <v>1</v>
      </c>
      <c r="M1366" s="215">
        <v>1</v>
      </c>
    </row>
    <row r="1367" spans="1:13" x14ac:dyDescent="0.3">
      <c r="A1367">
        <v>525490</v>
      </c>
      <c r="B1367" s="211" t="s">
        <v>2262</v>
      </c>
      <c r="C1367" s="215">
        <v>1</v>
      </c>
      <c r="D1367" s="215">
        <v>1</v>
      </c>
      <c r="E1367" s="215">
        <v>1</v>
      </c>
      <c r="F1367" s="215">
        <v>1</v>
      </c>
      <c r="G1367" s="215">
        <v>1</v>
      </c>
      <c r="H1367" s="215">
        <v>1</v>
      </c>
      <c r="I1367" s="215">
        <v>1</v>
      </c>
      <c r="J1367" s="215">
        <v>1</v>
      </c>
      <c r="K1367" s="215">
        <v>1</v>
      </c>
      <c r="L1367" s="215">
        <v>1</v>
      </c>
      <c r="M1367" s="215">
        <v>1</v>
      </c>
    </row>
    <row r="1368" spans="1:13" x14ac:dyDescent="0.3">
      <c r="A1368">
        <v>525494</v>
      </c>
      <c r="B1368" s="211" t="s">
        <v>2262</v>
      </c>
      <c r="C1368" s="215">
        <v>1</v>
      </c>
      <c r="D1368" s="215">
        <v>1</v>
      </c>
      <c r="E1368" s="215">
        <v>1</v>
      </c>
      <c r="F1368" s="215">
        <v>1</v>
      </c>
      <c r="G1368" s="215">
        <v>1</v>
      </c>
      <c r="H1368" s="215">
        <v>1</v>
      </c>
      <c r="I1368" s="215">
        <v>1</v>
      </c>
      <c r="J1368" s="215">
        <v>1</v>
      </c>
      <c r="K1368" s="215">
        <v>1</v>
      </c>
      <c r="L1368" s="215">
        <v>1</v>
      </c>
      <c r="M1368" s="215">
        <v>1</v>
      </c>
    </row>
    <row r="1369" spans="1:13" x14ac:dyDescent="0.3">
      <c r="A1369">
        <v>525496</v>
      </c>
      <c r="B1369" s="211" t="s">
        <v>2262</v>
      </c>
      <c r="C1369" s="215">
        <v>1</v>
      </c>
      <c r="D1369" s="215">
        <v>1</v>
      </c>
      <c r="E1369" s="215">
        <v>1</v>
      </c>
      <c r="F1369" s="215">
        <v>1</v>
      </c>
      <c r="G1369" s="215">
        <v>1</v>
      </c>
      <c r="H1369" s="215">
        <v>1</v>
      </c>
      <c r="I1369" s="215">
        <v>1</v>
      </c>
      <c r="J1369" s="215">
        <v>1</v>
      </c>
      <c r="K1369" s="215">
        <v>1</v>
      </c>
      <c r="L1369" s="215">
        <v>1</v>
      </c>
      <c r="M1369" s="215">
        <v>1</v>
      </c>
    </row>
    <row r="1370" spans="1:13" x14ac:dyDescent="0.3">
      <c r="A1370">
        <v>525497</v>
      </c>
      <c r="B1370" s="211" t="s">
        <v>2262</v>
      </c>
      <c r="C1370" s="215">
        <v>1</v>
      </c>
      <c r="D1370" s="215">
        <v>1</v>
      </c>
      <c r="E1370" s="215">
        <v>1</v>
      </c>
      <c r="F1370" s="215">
        <v>1</v>
      </c>
      <c r="G1370" s="215">
        <v>1</v>
      </c>
      <c r="H1370" s="215">
        <v>1</v>
      </c>
      <c r="I1370" s="215">
        <v>1</v>
      </c>
      <c r="J1370" s="215">
        <v>1</v>
      </c>
      <c r="K1370" s="215">
        <v>1</v>
      </c>
      <c r="L1370" s="215">
        <v>1</v>
      </c>
      <c r="M1370" s="215">
        <v>1</v>
      </c>
    </row>
    <row r="1371" spans="1:13" x14ac:dyDescent="0.3">
      <c r="A1371">
        <v>525502</v>
      </c>
      <c r="B1371" s="211" t="s">
        <v>2262</v>
      </c>
      <c r="C1371" s="215">
        <v>1</v>
      </c>
      <c r="D1371" s="215">
        <v>1</v>
      </c>
      <c r="E1371" s="215">
        <v>1</v>
      </c>
      <c r="F1371" s="215">
        <v>1</v>
      </c>
      <c r="G1371" s="215">
        <v>1</v>
      </c>
      <c r="H1371" s="215">
        <v>1</v>
      </c>
      <c r="I1371" s="215">
        <v>1</v>
      </c>
      <c r="J1371" s="215">
        <v>1</v>
      </c>
      <c r="K1371" s="215">
        <v>1</v>
      </c>
      <c r="L1371" s="215">
        <v>1</v>
      </c>
      <c r="M1371" s="215">
        <v>1</v>
      </c>
    </row>
    <row r="1372" spans="1:13" x14ac:dyDescent="0.3">
      <c r="A1372">
        <v>525506</v>
      </c>
      <c r="B1372" s="211" t="s">
        <v>2262</v>
      </c>
      <c r="C1372" s="215">
        <v>1</v>
      </c>
      <c r="D1372" s="215">
        <v>1</v>
      </c>
      <c r="E1372" s="215">
        <v>1</v>
      </c>
      <c r="F1372" s="215">
        <v>1</v>
      </c>
      <c r="G1372" s="215">
        <v>1</v>
      </c>
      <c r="H1372" s="215">
        <v>1</v>
      </c>
      <c r="I1372" s="215">
        <v>1</v>
      </c>
      <c r="J1372" s="215">
        <v>1</v>
      </c>
      <c r="K1372" s="215">
        <v>1</v>
      </c>
      <c r="L1372" s="215">
        <v>1</v>
      </c>
      <c r="M1372" s="215">
        <v>1</v>
      </c>
    </row>
    <row r="1373" spans="1:13" x14ac:dyDescent="0.3">
      <c r="A1373">
        <v>525507</v>
      </c>
      <c r="B1373" s="211" t="s">
        <v>2262</v>
      </c>
      <c r="C1373" s="215">
        <v>1</v>
      </c>
      <c r="D1373" s="215">
        <v>1</v>
      </c>
      <c r="E1373" s="215">
        <v>1</v>
      </c>
      <c r="F1373" s="215">
        <v>1</v>
      </c>
      <c r="G1373" s="215">
        <v>1</v>
      </c>
      <c r="H1373" s="215">
        <v>1</v>
      </c>
      <c r="I1373" s="215">
        <v>1</v>
      </c>
      <c r="J1373" s="215">
        <v>1</v>
      </c>
      <c r="K1373" s="215">
        <v>1</v>
      </c>
      <c r="L1373" s="215">
        <v>1</v>
      </c>
      <c r="M1373" s="215">
        <v>1</v>
      </c>
    </row>
    <row r="1374" spans="1:13" x14ac:dyDescent="0.3">
      <c r="A1374">
        <v>525545</v>
      </c>
      <c r="B1374" s="211" t="s">
        <v>2262</v>
      </c>
      <c r="C1374" s="215">
        <v>1</v>
      </c>
      <c r="D1374" s="215">
        <v>1</v>
      </c>
      <c r="E1374" s="215">
        <v>1</v>
      </c>
      <c r="F1374" s="215">
        <v>1</v>
      </c>
      <c r="G1374" s="215">
        <v>1</v>
      </c>
      <c r="H1374" s="215">
        <v>1</v>
      </c>
      <c r="I1374" s="215">
        <v>1</v>
      </c>
      <c r="J1374" s="215">
        <v>1</v>
      </c>
      <c r="K1374" s="215">
        <v>1</v>
      </c>
      <c r="L1374" s="215">
        <v>1</v>
      </c>
      <c r="M1374" s="215">
        <v>1</v>
      </c>
    </row>
    <row r="1375" spans="1:13" x14ac:dyDescent="0.3">
      <c r="A1375">
        <v>525549</v>
      </c>
      <c r="B1375" s="211" t="s">
        <v>2262</v>
      </c>
      <c r="C1375" s="215">
        <v>1</v>
      </c>
      <c r="D1375" s="215">
        <v>1</v>
      </c>
      <c r="E1375" s="215">
        <v>1</v>
      </c>
      <c r="F1375" s="215">
        <v>1</v>
      </c>
      <c r="G1375" s="215">
        <v>1</v>
      </c>
      <c r="H1375" s="215">
        <v>1</v>
      </c>
      <c r="I1375" s="215">
        <v>1</v>
      </c>
      <c r="J1375" s="215">
        <v>1</v>
      </c>
      <c r="K1375" s="215">
        <v>1</v>
      </c>
      <c r="L1375" s="215">
        <v>1</v>
      </c>
      <c r="M1375" s="215">
        <v>1</v>
      </c>
    </row>
    <row r="1376" spans="1:13" x14ac:dyDescent="0.3">
      <c r="A1376">
        <v>525562</v>
      </c>
      <c r="B1376" s="211" t="s">
        <v>2262</v>
      </c>
      <c r="C1376" s="215">
        <v>1</v>
      </c>
      <c r="D1376" s="215">
        <v>1</v>
      </c>
      <c r="E1376" s="215">
        <v>1</v>
      </c>
      <c r="F1376" s="215">
        <v>1</v>
      </c>
      <c r="G1376" s="215">
        <v>1</v>
      </c>
      <c r="H1376" s="215">
        <v>1</v>
      </c>
      <c r="I1376" s="215">
        <v>1</v>
      </c>
      <c r="J1376" s="215">
        <v>1</v>
      </c>
      <c r="K1376" s="215">
        <v>1</v>
      </c>
      <c r="L1376" s="215">
        <v>1</v>
      </c>
      <c r="M1376" s="215">
        <v>1</v>
      </c>
    </row>
    <row r="1377" spans="1:13" x14ac:dyDescent="0.3">
      <c r="A1377">
        <v>525564</v>
      </c>
      <c r="B1377" s="211" t="s">
        <v>2262</v>
      </c>
      <c r="C1377" s="215">
        <v>1</v>
      </c>
      <c r="D1377" s="215">
        <v>1</v>
      </c>
      <c r="E1377" s="215">
        <v>1</v>
      </c>
      <c r="F1377" s="215">
        <v>1</v>
      </c>
      <c r="G1377" s="215">
        <v>1</v>
      </c>
      <c r="H1377" s="215">
        <v>1</v>
      </c>
      <c r="I1377" s="215">
        <v>1</v>
      </c>
      <c r="J1377" s="215">
        <v>1</v>
      </c>
      <c r="K1377" s="215">
        <v>1</v>
      </c>
      <c r="L1377" s="215">
        <v>1</v>
      </c>
      <c r="M1377" s="215">
        <v>1</v>
      </c>
    </row>
    <row r="1378" spans="1:13" x14ac:dyDescent="0.3">
      <c r="A1378">
        <v>525574</v>
      </c>
      <c r="B1378" s="211" t="s">
        <v>2262</v>
      </c>
      <c r="C1378" s="215">
        <v>1</v>
      </c>
      <c r="D1378" s="215">
        <v>1</v>
      </c>
      <c r="E1378" s="215">
        <v>1</v>
      </c>
      <c r="F1378" s="215">
        <v>1</v>
      </c>
      <c r="G1378" s="215">
        <v>1</v>
      </c>
      <c r="H1378" s="215">
        <v>1</v>
      </c>
      <c r="I1378" s="215">
        <v>1</v>
      </c>
      <c r="J1378" s="215">
        <v>1</v>
      </c>
      <c r="K1378" s="215">
        <v>1</v>
      </c>
      <c r="L1378" s="215">
        <v>1</v>
      </c>
      <c r="M1378" s="215">
        <v>1</v>
      </c>
    </row>
    <row r="1379" spans="1:13" x14ac:dyDescent="0.3">
      <c r="A1379">
        <v>525576</v>
      </c>
      <c r="B1379" s="211" t="s">
        <v>2262</v>
      </c>
      <c r="C1379" s="215">
        <v>1</v>
      </c>
      <c r="D1379" s="215">
        <v>1</v>
      </c>
      <c r="E1379" s="215">
        <v>1</v>
      </c>
      <c r="F1379" s="215">
        <v>1</v>
      </c>
      <c r="G1379" s="215">
        <v>1</v>
      </c>
      <c r="H1379" s="215">
        <v>1</v>
      </c>
      <c r="I1379" s="215">
        <v>1</v>
      </c>
      <c r="J1379" s="215">
        <v>1</v>
      </c>
      <c r="K1379" s="215">
        <v>1</v>
      </c>
      <c r="L1379" s="215">
        <v>1</v>
      </c>
      <c r="M1379" s="215">
        <v>1</v>
      </c>
    </row>
    <row r="1380" spans="1:13" x14ac:dyDescent="0.3">
      <c r="A1380">
        <v>525577</v>
      </c>
      <c r="B1380" s="211" t="s">
        <v>2262</v>
      </c>
      <c r="C1380" s="215">
        <v>1</v>
      </c>
      <c r="D1380" s="215">
        <v>1</v>
      </c>
      <c r="E1380" s="215">
        <v>1</v>
      </c>
      <c r="F1380" s="215">
        <v>1</v>
      </c>
      <c r="G1380" s="215">
        <v>1</v>
      </c>
      <c r="H1380" s="215">
        <v>1</v>
      </c>
      <c r="I1380" s="215">
        <v>1</v>
      </c>
      <c r="J1380" s="215">
        <v>1</v>
      </c>
      <c r="K1380" s="215">
        <v>1</v>
      </c>
      <c r="L1380" s="215">
        <v>1</v>
      </c>
      <c r="M1380" s="215">
        <v>1</v>
      </c>
    </row>
    <row r="1381" spans="1:13" x14ac:dyDescent="0.3">
      <c r="A1381">
        <v>525582</v>
      </c>
      <c r="B1381" s="211" t="s">
        <v>2262</v>
      </c>
      <c r="C1381" s="215">
        <v>1</v>
      </c>
      <c r="D1381" s="215">
        <v>1</v>
      </c>
      <c r="E1381" s="215">
        <v>1</v>
      </c>
      <c r="F1381" s="215">
        <v>1</v>
      </c>
      <c r="G1381" s="215">
        <v>1</v>
      </c>
      <c r="H1381" s="215">
        <v>1</v>
      </c>
      <c r="I1381" s="215">
        <v>1</v>
      </c>
      <c r="J1381" s="215">
        <v>1</v>
      </c>
      <c r="K1381" s="215">
        <v>1</v>
      </c>
      <c r="L1381" s="215">
        <v>1</v>
      </c>
      <c r="M1381" s="215">
        <v>1</v>
      </c>
    </row>
    <row r="1382" spans="1:13" x14ac:dyDescent="0.3">
      <c r="A1382">
        <v>525586</v>
      </c>
      <c r="B1382" s="211" t="s">
        <v>2262</v>
      </c>
      <c r="C1382" s="215">
        <v>1</v>
      </c>
      <c r="D1382" s="215">
        <v>1</v>
      </c>
      <c r="E1382" s="215">
        <v>1</v>
      </c>
      <c r="F1382" s="215">
        <v>1</v>
      </c>
      <c r="G1382" s="215">
        <v>1</v>
      </c>
      <c r="H1382" s="215">
        <v>1</v>
      </c>
      <c r="I1382" s="215">
        <v>1</v>
      </c>
      <c r="J1382" s="215">
        <v>1</v>
      </c>
      <c r="K1382" s="215">
        <v>1</v>
      </c>
      <c r="L1382" s="215">
        <v>1</v>
      </c>
      <c r="M1382" s="215">
        <v>1</v>
      </c>
    </row>
    <row r="1383" spans="1:13" x14ac:dyDescent="0.3">
      <c r="A1383">
        <v>525605</v>
      </c>
      <c r="B1383" s="211" t="s">
        <v>2262</v>
      </c>
      <c r="C1383" s="215">
        <v>1</v>
      </c>
      <c r="D1383" s="215">
        <v>1</v>
      </c>
      <c r="E1383" s="215">
        <v>1</v>
      </c>
      <c r="F1383" s="215">
        <v>1</v>
      </c>
      <c r="G1383" s="215">
        <v>1</v>
      </c>
      <c r="H1383" s="215">
        <v>1</v>
      </c>
      <c r="I1383" s="215">
        <v>1</v>
      </c>
      <c r="J1383" s="215">
        <v>1</v>
      </c>
      <c r="K1383" s="215">
        <v>1</v>
      </c>
      <c r="L1383" s="215">
        <v>1</v>
      </c>
      <c r="M1383" s="215">
        <v>1</v>
      </c>
    </row>
    <row r="1384" spans="1:13" x14ac:dyDescent="0.3">
      <c r="A1384">
        <v>525614</v>
      </c>
      <c r="B1384" s="211" t="s">
        <v>2262</v>
      </c>
      <c r="C1384" s="215">
        <v>1</v>
      </c>
      <c r="D1384" s="215">
        <v>1</v>
      </c>
      <c r="E1384" s="215">
        <v>1</v>
      </c>
      <c r="F1384" s="215">
        <v>1</v>
      </c>
      <c r="G1384" s="215">
        <v>1</v>
      </c>
      <c r="H1384" s="215">
        <v>1</v>
      </c>
      <c r="I1384" s="215">
        <v>1</v>
      </c>
      <c r="J1384" s="215">
        <v>1</v>
      </c>
      <c r="K1384" s="215">
        <v>1</v>
      </c>
      <c r="L1384" s="215">
        <v>1</v>
      </c>
      <c r="M1384" s="215">
        <v>1</v>
      </c>
    </row>
    <row r="1385" spans="1:13" x14ac:dyDescent="0.3">
      <c r="A1385">
        <v>525626</v>
      </c>
      <c r="B1385" s="211" t="s">
        <v>2262</v>
      </c>
      <c r="C1385" s="215">
        <v>1</v>
      </c>
      <c r="D1385" s="215">
        <v>1</v>
      </c>
      <c r="E1385" s="215">
        <v>1</v>
      </c>
      <c r="F1385" s="215">
        <v>1</v>
      </c>
      <c r="G1385" s="215">
        <v>1</v>
      </c>
      <c r="H1385" s="215">
        <v>1</v>
      </c>
      <c r="I1385" s="215">
        <v>1</v>
      </c>
      <c r="J1385" s="215">
        <v>1</v>
      </c>
      <c r="K1385" s="215">
        <v>1</v>
      </c>
      <c r="L1385" s="215">
        <v>1</v>
      </c>
      <c r="M1385" s="215">
        <v>1</v>
      </c>
    </row>
    <row r="1386" spans="1:13" x14ac:dyDescent="0.3">
      <c r="A1386">
        <v>525629</v>
      </c>
      <c r="B1386" s="211" t="s">
        <v>2262</v>
      </c>
      <c r="C1386" s="215">
        <v>1</v>
      </c>
      <c r="D1386" s="215">
        <v>1</v>
      </c>
      <c r="E1386" s="215">
        <v>1</v>
      </c>
      <c r="F1386" s="215">
        <v>1</v>
      </c>
      <c r="G1386" s="215">
        <v>1</v>
      </c>
      <c r="H1386" s="215">
        <v>1</v>
      </c>
      <c r="I1386" s="215">
        <v>1</v>
      </c>
      <c r="J1386" s="215">
        <v>1</v>
      </c>
      <c r="K1386" s="215">
        <v>1</v>
      </c>
      <c r="L1386" s="215">
        <v>1</v>
      </c>
      <c r="M1386" s="215">
        <v>1</v>
      </c>
    </row>
    <row r="1387" spans="1:13" x14ac:dyDescent="0.3">
      <c r="A1387">
        <v>525637</v>
      </c>
      <c r="B1387" s="211" t="s">
        <v>2262</v>
      </c>
      <c r="C1387" s="215">
        <v>1</v>
      </c>
      <c r="D1387" s="215">
        <v>1</v>
      </c>
      <c r="E1387" s="215">
        <v>1</v>
      </c>
      <c r="F1387" s="215">
        <v>1</v>
      </c>
      <c r="G1387" s="215">
        <v>1</v>
      </c>
      <c r="H1387" s="215">
        <v>1</v>
      </c>
      <c r="I1387" s="215">
        <v>1</v>
      </c>
      <c r="J1387" s="215">
        <v>1</v>
      </c>
      <c r="K1387" s="215">
        <v>1</v>
      </c>
      <c r="L1387" s="215">
        <v>1</v>
      </c>
      <c r="M1387" s="215">
        <v>1</v>
      </c>
    </row>
    <row r="1388" spans="1:13" x14ac:dyDescent="0.3">
      <c r="A1388">
        <v>525646</v>
      </c>
      <c r="B1388" s="211" t="s">
        <v>2262</v>
      </c>
      <c r="C1388" s="215">
        <v>1</v>
      </c>
      <c r="D1388" s="215">
        <v>1</v>
      </c>
      <c r="E1388" s="215">
        <v>1</v>
      </c>
      <c r="F1388" s="215">
        <v>1</v>
      </c>
      <c r="G1388" s="215">
        <v>1</v>
      </c>
      <c r="H1388" s="215">
        <v>1</v>
      </c>
      <c r="I1388" s="215">
        <v>1</v>
      </c>
      <c r="J1388" s="215">
        <v>1</v>
      </c>
      <c r="K1388" s="215">
        <v>1</v>
      </c>
      <c r="L1388" s="215">
        <v>1</v>
      </c>
      <c r="M1388" s="215">
        <v>1</v>
      </c>
    </row>
    <row r="1389" spans="1:13" x14ac:dyDescent="0.3">
      <c r="A1389">
        <v>525655</v>
      </c>
      <c r="B1389" s="211" t="s">
        <v>2262</v>
      </c>
      <c r="C1389" s="215">
        <v>1</v>
      </c>
      <c r="D1389" s="215">
        <v>1</v>
      </c>
      <c r="E1389" s="215">
        <v>1</v>
      </c>
      <c r="F1389" s="215">
        <v>1</v>
      </c>
      <c r="G1389" s="215">
        <v>1</v>
      </c>
      <c r="H1389" s="215">
        <v>1</v>
      </c>
      <c r="I1389" s="215">
        <v>1</v>
      </c>
      <c r="J1389" s="215">
        <v>1</v>
      </c>
      <c r="K1389" s="215">
        <v>1</v>
      </c>
      <c r="L1389" s="215">
        <v>1</v>
      </c>
      <c r="M1389" s="215">
        <v>1</v>
      </c>
    </row>
    <row r="1390" spans="1:13" x14ac:dyDescent="0.3">
      <c r="A1390">
        <v>525665</v>
      </c>
      <c r="B1390" s="211" t="s">
        <v>2262</v>
      </c>
      <c r="C1390" s="215">
        <v>1</v>
      </c>
      <c r="D1390" s="215">
        <v>1</v>
      </c>
      <c r="E1390" s="215">
        <v>1</v>
      </c>
      <c r="F1390" s="215">
        <v>1</v>
      </c>
      <c r="G1390" s="215">
        <v>1</v>
      </c>
      <c r="H1390" s="215">
        <v>1</v>
      </c>
      <c r="I1390" s="215">
        <v>1</v>
      </c>
      <c r="J1390" s="215">
        <v>1</v>
      </c>
      <c r="K1390" s="215">
        <v>1</v>
      </c>
      <c r="L1390" s="215">
        <v>1</v>
      </c>
      <c r="M1390" s="215">
        <v>1</v>
      </c>
    </row>
    <row r="1391" spans="1:13" x14ac:dyDescent="0.3">
      <c r="A1391">
        <v>525667</v>
      </c>
      <c r="B1391" s="211" t="s">
        <v>2262</v>
      </c>
      <c r="C1391" s="215">
        <v>1</v>
      </c>
      <c r="D1391" s="215">
        <v>1</v>
      </c>
      <c r="E1391" s="215">
        <v>1</v>
      </c>
      <c r="F1391" s="215">
        <v>1</v>
      </c>
      <c r="G1391" s="215">
        <v>1</v>
      </c>
      <c r="H1391" s="215">
        <v>1</v>
      </c>
      <c r="I1391" s="215">
        <v>1</v>
      </c>
      <c r="J1391" s="215">
        <v>1</v>
      </c>
      <c r="K1391" s="215">
        <v>1</v>
      </c>
      <c r="L1391" s="215">
        <v>1</v>
      </c>
      <c r="M1391" s="215">
        <v>1</v>
      </c>
    </row>
    <row r="1392" spans="1:13" x14ac:dyDescent="0.3">
      <c r="A1392">
        <v>525673</v>
      </c>
      <c r="B1392" s="211" t="s">
        <v>2262</v>
      </c>
      <c r="C1392" s="215">
        <v>1</v>
      </c>
      <c r="D1392" s="215">
        <v>1</v>
      </c>
      <c r="E1392" s="215">
        <v>1</v>
      </c>
      <c r="F1392" s="215">
        <v>1</v>
      </c>
      <c r="G1392" s="215">
        <v>1</v>
      </c>
      <c r="H1392" s="215">
        <v>1</v>
      </c>
      <c r="I1392" s="215">
        <v>1</v>
      </c>
      <c r="J1392" s="215">
        <v>1</v>
      </c>
      <c r="K1392" s="215">
        <v>1</v>
      </c>
      <c r="L1392" s="215">
        <v>1</v>
      </c>
      <c r="M1392" s="215">
        <v>1</v>
      </c>
    </row>
    <row r="1393" spans="1:13" x14ac:dyDescent="0.3">
      <c r="A1393">
        <v>525677</v>
      </c>
      <c r="B1393" s="211" t="s">
        <v>2262</v>
      </c>
      <c r="C1393" s="215">
        <v>1</v>
      </c>
      <c r="D1393" s="215">
        <v>1</v>
      </c>
      <c r="E1393" s="215">
        <v>1</v>
      </c>
      <c r="F1393" s="215">
        <v>1</v>
      </c>
      <c r="G1393" s="215">
        <v>1</v>
      </c>
      <c r="H1393" s="215">
        <v>1</v>
      </c>
      <c r="I1393" s="215">
        <v>1</v>
      </c>
      <c r="J1393" s="215">
        <v>1</v>
      </c>
      <c r="K1393" s="215">
        <v>1</v>
      </c>
      <c r="L1393" s="215">
        <v>1</v>
      </c>
      <c r="M1393" s="215">
        <v>1</v>
      </c>
    </row>
    <row r="1394" spans="1:13" x14ac:dyDescent="0.3">
      <c r="A1394">
        <v>525682</v>
      </c>
      <c r="B1394" s="211" t="s">
        <v>2262</v>
      </c>
      <c r="C1394" s="215">
        <v>1</v>
      </c>
      <c r="D1394" s="215">
        <v>1</v>
      </c>
      <c r="E1394" s="215">
        <v>1</v>
      </c>
      <c r="F1394" s="215">
        <v>1</v>
      </c>
      <c r="G1394" s="215">
        <v>1</v>
      </c>
      <c r="H1394" s="215">
        <v>1</v>
      </c>
      <c r="I1394" s="215">
        <v>1</v>
      </c>
      <c r="J1394" s="215">
        <v>1</v>
      </c>
      <c r="K1394" s="215">
        <v>1</v>
      </c>
      <c r="L1394" s="215">
        <v>1</v>
      </c>
      <c r="M1394" s="215">
        <v>1</v>
      </c>
    </row>
    <row r="1395" spans="1:13" x14ac:dyDescent="0.3">
      <c r="A1395">
        <v>525685</v>
      </c>
      <c r="B1395" s="211" t="s">
        <v>2262</v>
      </c>
      <c r="C1395" s="215">
        <v>1</v>
      </c>
      <c r="D1395" s="215">
        <v>1</v>
      </c>
      <c r="E1395" s="215">
        <v>1</v>
      </c>
      <c r="F1395" s="215">
        <v>1</v>
      </c>
      <c r="G1395" s="215">
        <v>1</v>
      </c>
      <c r="H1395" s="215">
        <v>1</v>
      </c>
      <c r="I1395" s="215">
        <v>1</v>
      </c>
      <c r="J1395" s="215">
        <v>1</v>
      </c>
      <c r="K1395" s="215">
        <v>1</v>
      </c>
      <c r="L1395" s="215">
        <v>1</v>
      </c>
      <c r="M1395" s="215">
        <v>1</v>
      </c>
    </row>
    <row r="1396" spans="1:13" x14ac:dyDescent="0.3">
      <c r="A1396">
        <v>525696</v>
      </c>
      <c r="B1396" s="211" t="s">
        <v>2262</v>
      </c>
      <c r="C1396" s="215">
        <v>1</v>
      </c>
      <c r="D1396" s="215">
        <v>1</v>
      </c>
      <c r="E1396" s="215">
        <v>1</v>
      </c>
      <c r="F1396" s="215">
        <v>1</v>
      </c>
      <c r="G1396" s="215">
        <v>1</v>
      </c>
      <c r="H1396" s="215">
        <v>1</v>
      </c>
      <c r="I1396" s="215">
        <v>1</v>
      </c>
      <c r="J1396" s="215">
        <v>1</v>
      </c>
      <c r="K1396" s="215">
        <v>1</v>
      </c>
      <c r="L1396" s="215">
        <v>1</v>
      </c>
      <c r="M1396" s="215">
        <v>1</v>
      </c>
    </row>
    <row r="1397" spans="1:13" x14ac:dyDescent="0.3">
      <c r="A1397">
        <v>525700</v>
      </c>
      <c r="B1397" s="211" t="s">
        <v>2262</v>
      </c>
      <c r="C1397" s="215">
        <v>1</v>
      </c>
      <c r="D1397" s="215">
        <v>1</v>
      </c>
      <c r="E1397" s="215">
        <v>1</v>
      </c>
      <c r="F1397" s="215">
        <v>1</v>
      </c>
      <c r="G1397" s="215">
        <v>1</v>
      </c>
      <c r="H1397" s="215">
        <v>1</v>
      </c>
      <c r="I1397" s="215">
        <v>1</v>
      </c>
      <c r="J1397" s="215">
        <v>1</v>
      </c>
      <c r="K1397" s="215">
        <v>1</v>
      </c>
      <c r="L1397" s="215">
        <v>1</v>
      </c>
      <c r="M1397" s="215">
        <v>1</v>
      </c>
    </row>
    <row r="1398" spans="1:13" x14ac:dyDescent="0.3">
      <c r="A1398">
        <v>525702</v>
      </c>
      <c r="B1398" s="211" t="s">
        <v>2262</v>
      </c>
      <c r="C1398" s="215">
        <v>1</v>
      </c>
      <c r="D1398" s="215">
        <v>1</v>
      </c>
      <c r="E1398" s="215">
        <v>1</v>
      </c>
      <c r="F1398" s="215">
        <v>1</v>
      </c>
      <c r="G1398" s="215">
        <v>1</v>
      </c>
      <c r="H1398" s="215">
        <v>1</v>
      </c>
      <c r="I1398" s="215">
        <v>1</v>
      </c>
      <c r="J1398" s="215">
        <v>1</v>
      </c>
      <c r="K1398" s="215">
        <v>1</v>
      </c>
      <c r="L1398" s="215">
        <v>1</v>
      </c>
      <c r="M1398" s="215">
        <v>1</v>
      </c>
    </row>
    <row r="1399" spans="1:13" x14ac:dyDescent="0.3">
      <c r="A1399">
        <v>525703</v>
      </c>
      <c r="B1399" s="211" t="s">
        <v>2262</v>
      </c>
      <c r="C1399" s="215">
        <v>1</v>
      </c>
      <c r="D1399" s="215">
        <v>1</v>
      </c>
      <c r="E1399" s="215">
        <v>1</v>
      </c>
      <c r="F1399" s="215">
        <v>1</v>
      </c>
      <c r="G1399" s="215">
        <v>1</v>
      </c>
      <c r="H1399" s="215">
        <v>1</v>
      </c>
      <c r="I1399" s="215">
        <v>1</v>
      </c>
      <c r="J1399" s="215">
        <v>1</v>
      </c>
      <c r="K1399" s="215">
        <v>1</v>
      </c>
      <c r="L1399" s="215">
        <v>1</v>
      </c>
      <c r="M1399" s="215">
        <v>1</v>
      </c>
    </row>
    <row r="1400" spans="1:13" x14ac:dyDescent="0.3">
      <c r="A1400">
        <v>525705</v>
      </c>
      <c r="B1400" s="211" t="s">
        <v>2262</v>
      </c>
      <c r="C1400" s="215">
        <v>1</v>
      </c>
      <c r="D1400" s="215">
        <v>1</v>
      </c>
      <c r="E1400" s="215">
        <v>1</v>
      </c>
      <c r="F1400" s="215">
        <v>1</v>
      </c>
      <c r="G1400" s="215">
        <v>1</v>
      </c>
      <c r="H1400" s="215">
        <v>1</v>
      </c>
      <c r="I1400" s="215">
        <v>1</v>
      </c>
      <c r="J1400" s="215">
        <v>1</v>
      </c>
      <c r="K1400" s="215">
        <v>1</v>
      </c>
      <c r="L1400" s="215">
        <v>1</v>
      </c>
      <c r="M1400" s="215">
        <v>1</v>
      </c>
    </row>
    <row r="1401" spans="1:13" x14ac:dyDescent="0.3">
      <c r="A1401">
        <v>525706</v>
      </c>
      <c r="B1401" s="211" t="s">
        <v>2262</v>
      </c>
      <c r="C1401" s="215">
        <v>1</v>
      </c>
      <c r="D1401" s="215">
        <v>1</v>
      </c>
      <c r="E1401" s="215">
        <v>1</v>
      </c>
      <c r="F1401" s="215">
        <v>1</v>
      </c>
      <c r="G1401" s="215">
        <v>1</v>
      </c>
      <c r="H1401" s="215">
        <v>1</v>
      </c>
      <c r="I1401" s="215">
        <v>1</v>
      </c>
      <c r="J1401" s="215">
        <v>1</v>
      </c>
      <c r="K1401" s="215">
        <v>1</v>
      </c>
      <c r="L1401" s="215">
        <v>1</v>
      </c>
      <c r="M1401" s="215">
        <v>1</v>
      </c>
    </row>
    <row r="1402" spans="1:13" x14ac:dyDescent="0.3">
      <c r="A1402">
        <v>525712</v>
      </c>
      <c r="B1402" s="211" t="s">
        <v>2262</v>
      </c>
      <c r="C1402" s="215">
        <v>1</v>
      </c>
      <c r="D1402" s="215">
        <v>1</v>
      </c>
      <c r="E1402" s="215">
        <v>1</v>
      </c>
      <c r="F1402" s="215">
        <v>1</v>
      </c>
      <c r="G1402" s="215">
        <v>1</v>
      </c>
      <c r="H1402" s="215">
        <v>1</v>
      </c>
      <c r="I1402" s="215">
        <v>1</v>
      </c>
      <c r="J1402" s="215">
        <v>1</v>
      </c>
      <c r="K1402" s="215">
        <v>1</v>
      </c>
      <c r="L1402" s="215">
        <v>1</v>
      </c>
      <c r="M1402" s="215">
        <v>1</v>
      </c>
    </row>
    <row r="1403" spans="1:13" x14ac:dyDescent="0.3">
      <c r="A1403">
        <v>525720</v>
      </c>
      <c r="B1403" s="211" t="s">
        <v>2262</v>
      </c>
      <c r="C1403" s="215">
        <v>1</v>
      </c>
      <c r="D1403" s="215">
        <v>1</v>
      </c>
      <c r="E1403" s="215">
        <v>1</v>
      </c>
      <c r="F1403" s="215">
        <v>1</v>
      </c>
      <c r="G1403" s="215">
        <v>1</v>
      </c>
      <c r="H1403" s="215">
        <v>1</v>
      </c>
      <c r="I1403" s="215">
        <v>1</v>
      </c>
      <c r="J1403" s="215">
        <v>1</v>
      </c>
      <c r="K1403" s="215">
        <v>1</v>
      </c>
      <c r="L1403" s="215">
        <v>1</v>
      </c>
      <c r="M1403" s="215">
        <v>1</v>
      </c>
    </row>
    <row r="1404" spans="1:13" x14ac:dyDescent="0.3">
      <c r="A1404">
        <v>525721</v>
      </c>
      <c r="B1404" s="211" t="s">
        <v>2262</v>
      </c>
      <c r="C1404" s="215">
        <v>1</v>
      </c>
      <c r="D1404" s="215">
        <v>1</v>
      </c>
      <c r="E1404" s="215">
        <v>1</v>
      </c>
      <c r="F1404" s="215">
        <v>1</v>
      </c>
      <c r="G1404" s="215">
        <v>1</v>
      </c>
      <c r="H1404" s="215">
        <v>1</v>
      </c>
      <c r="I1404" s="215">
        <v>1</v>
      </c>
      <c r="J1404" s="215">
        <v>1</v>
      </c>
      <c r="K1404" s="215">
        <v>1</v>
      </c>
      <c r="L1404" s="215">
        <v>1</v>
      </c>
      <c r="M1404" s="215">
        <v>1</v>
      </c>
    </row>
    <row r="1405" spans="1:13" x14ac:dyDescent="0.3">
      <c r="A1405">
        <v>525723</v>
      </c>
      <c r="B1405" s="211" t="s">
        <v>2262</v>
      </c>
      <c r="C1405" s="215">
        <v>1</v>
      </c>
      <c r="D1405" s="215">
        <v>1</v>
      </c>
      <c r="E1405" s="215">
        <v>1</v>
      </c>
      <c r="F1405" s="215">
        <v>1</v>
      </c>
      <c r="G1405" s="215">
        <v>1</v>
      </c>
      <c r="H1405" s="215">
        <v>1</v>
      </c>
      <c r="I1405" s="215">
        <v>1</v>
      </c>
      <c r="J1405" s="215">
        <v>1</v>
      </c>
      <c r="K1405" s="215">
        <v>1</v>
      </c>
      <c r="L1405" s="215">
        <v>1</v>
      </c>
      <c r="M1405" s="215">
        <v>1</v>
      </c>
    </row>
    <row r="1406" spans="1:13" x14ac:dyDescent="0.3">
      <c r="A1406">
        <v>525726</v>
      </c>
      <c r="B1406" s="211" t="s">
        <v>2262</v>
      </c>
      <c r="C1406" s="215">
        <v>1</v>
      </c>
      <c r="D1406" s="215">
        <v>1</v>
      </c>
      <c r="E1406" s="215">
        <v>1</v>
      </c>
      <c r="F1406" s="215">
        <v>1</v>
      </c>
      <c r="G1406" s="215">
        <v>1</v>
      </c>
      <c r="H1406" s="215">
        <v>1</v>
      </c>
      <c r="I1406" s="215">
        <v>1</v>
      </c>
      <c r="J1406" s="215">
        <v>1</v>
      </c>
      <c r="K1406" s="215">
        <v>1</v>
      </c>
      <c r="L1406" s="215">
        <v>1</v>
      </c>
      <c r="M1406" s="215">
        <v>1</v>
      </c>
    </row>
    <row r="1407" spans="1:13" x14ac:dyDescent="0.3">
      <c r="A1407">
        <v>525729</v>
      </c>
      <c r="B1407" s="211" t="s">
        <v>2262</v>
      </c>
      <c r="C1407" s="215">
        <v>1</v>
      </c>
      <c r="D1407" s="215">
        <v>1</v>
      </c>
      <c r="E1407" s="215">
        <v>1</v>
      </c>
      <c r="F1407" s="215">
        <v>1</v>
      </c>
      <c r="G1407" s="215">
        <v>1</v>
      </c>
      <c r="H1407" s="215">
        <v>1</v>
      </c>
      <c r="I1407" s="215">
        <v>1</v>
      </c>
      <c r="J1407" s="215">
        <v>1</v>
      </c>
      <c r="K1407" s="215">
        <v>1</v>
      </c>
      <c r="L1407" s="215">
        <v>1</v>
      </c>
      <c r="M1407" s="215">
        <v>1</v>
      </c>
    </row>
    <row r="1408" spans="1:13" x14ac:dyDescent="0.3">
      <c r="A1408">
        <v>525730</v>
      </c>
      <c r="B1408" s="211" t="s">
        <v>2262</v>
      </c>
      <c r="C1408" s="215">
        <v>1</v>
      </c>
      <c r="D1408" s="215">
        <v>1</v>
      </c>
      <c r="E1408" s="215">
        <v>1</v>
      </c>
      <c r="F1408" s="215">
        <v>1</v>
      </c>
      <c r="G1408" s="215">
        <v>1</v>
      </c>
      <c r="H1408" s="215">
        <v>1</v>
      </c>
      <c r="I1408" s="215">
        <v>1</v>
      </c>
      <c r="J1408" s="215">
        <v>1</v>
      </c>
      <c r="K1408" s="215">
        <v>1</v>
      </c>
      <c r="L1408" s="215">
        <v>1</v>
      </c>
      <c r="M1408" s="215">
        <v>1</v>
      </c>
    </row>
    <row r="1409" spans="1:13" x14ac:dyDescent="0.3">
      <c r="A1409">
        <v>525732</v>
      </c>
      <c r="B1409" s="211" t="s">
        <v>2262</v>
      </c>
      <c r="C1409" s="215">
        <v>1</v>
      </c>
      <c r="D1409" s="215">
        <v>1</v>
      </c>
      <c r="E1409" s="215">
        <v>1</v>
      </c>
      <c r="F1409" s="215">
        <v>1</v>
      </c>
      <c r="G1409" s="215">
        <v>1</v>
      </c>
      <c r="H1409" s="215">
        <v>1</v>
      </c>
      <c r="I1409" s="215">
        <v>1</v>
      </c>
      <c r="J1409" s="215">
        <v>1</v>
      </c>
      <c r="K1409" s="215">
        <v>1</v>
      </c>
      <c r="L1409" s="215">
        <v>1</v>
      </c>
      <c r="M1409" s="215">
        <v>1</v>
      </c>
    </row>
    <row r="1410" spans="1:13" x14ac:dyDescent="0.3">
      <c r="A1410">
        <v>525734</v>
      </c>
      <c r="B1410" s="211" t="s">
        <v>2262</v>
      </c>
      <c r="C1410" s="215">
        <v>1</v>
      </c>
      <c r="D1410" s="215">
        <v>1</v>
      </c>
      <c r="E1410" s="215">
        <v>1</v>
      </c>
      <c r="F1410" s="215">
        <v>1</v>
      </c>
      <c r="G1410" s="215">
        <v>1</v>
      </c>
      <c r="H1410" s="215">
        <v>1</v>
      </c>
      <c r="I1410" s="215">
        <v>1</v>
      </c>
      <c r="J1410" s="215">
        <v>1</v>
      </c>
      <c r="K1410" s="215">
        <v>1</v>
      </c>
      <c r="L1410" s="215">
        <v>1</v>
      </c>
      <c r="M1410" s="215">
        <v>1</v>
      </c>
    </row>
    <row r="1411" spans="1:13" x14ac:dyDescent="0.3">
      <c r="A1411">
        <v>525739</v>
      </c>
      <c r="B1411" s="211" t="s">
        <v>2262</v>
      </c>
      <c r="C1411" s="215">
        <v>1</v>
      </c>
      <c r="D1411" s="215">
        <v>1</v>
      </c>
      <c r="E1411" s="215">
        <v>1</v>
      </c>
      <c r="F1411" s="215">
        <v>1</v>
      </c>
      <c r="G1411" s="215">
        <v>1</v>
      </c>
      <c r="H1411" s="215">
        <v>1</v>
      </c>
      <c r="I1411" s="215">
        <v>1</v>
      </c>
      <c r="J1411" s="215">
        <v>1</v>
      </c>
      <c r="K1411" s="215">
        <v>1</v>
      </c>
      <c r="L1411" s="215">
        <v>1</v>
      </c>
      <c r="M1411" s="215">
        <v>1</v>
      </c>
    </row>
    <row r="1412" spans="1:13" x14ac:dyDescent="0.3">
      <c r="A1412">
        <v>525740</v>
      </c>
      <c r="B1412" s="211" t="s">
        <v>2262</v>
      </c>
      <c r="C1412" s="215">
        <v>1</v>
      </c>
      <c r="D1412" s="215">
        <v>1</v>
      </c>
      <c r="E1412" s="215">
        <v>1</v>
      </c>
      <c r="F1412" s="215">
        <v>1</v>
      </c>
      <c r="G1412" s="215">
        <v>1</v>
      </c>
      <c r="H1412" s="215">
        <v>1</v>
      </c>
      <c r="I1412" s="215">
        <v>1</v>
      </c>
      <c r="J1412" s="215">
        <v>1</v>
      </c>
      <c r="K1412" s="215">
        <v>1</v>
      </c>
      <c r="L1412" s="215">
        <v>1</v>
      </c>
      <c r="M1412" s="215">
        <v>1</v>
      </c>
    </row>
    <row r="1413" spans="1:13" x14ac:dyDescent="0.3">
      <c r="A1413">
        <v>525745</v>
      </c>
      <c r="B1413" s="211" t="s">
        <v>2262</v>
      </c>
      <c r="C1413" s="215">
        <v>1</v>
      </c>
      <c r="D1413" s="215">
        <v>1</v>
      </c>
      <c r="E1413" s="215">
        <v>1</v>
      </c>
      <c r="F1413" s="215">
        <v>1</v>
      </c>
      <c r="G1413" s="215">
        <v>1</v>
      </c>
      <c r="H1413" s="215">
        <v>1</v>
      </c>
      <c r="I1413" s="215">
        <v>1</v>
      </c>
      <c r="J1413" s="215">
        <v>1</v>
      </c>
      <c r="K1413" s="215">
        <v>1</v>
      </c>
      <c r="L1413" s="215">
        <v>1</v>
      </c>
      <c r="M1413" s="215">
        <v>1</v>
      </c>
    </row>
    <row r="1414" spans="1:13" x14ac:dyDescent="0.3">
      <c r="A1414">
        <v>525747</v>
      </c>
      <c r="B1414" s="211" t="s">
        <v>2262</v>
      </c>
      <c r="C1414" s="215">
        <v>1</v>
      </c>
      <c r="D1414" s="215">
        <v>1</v>
      </c>
      <c r="E1414" s="215">
        <v>1</v>
      </c>
      <c r="F1414" s="215">
        <v>1</v>
      </c>
      <c r="G1414" s="215">
        <v>1</v>
      </c>
      <c r="H1414" s="215">
        <v>1</v>
      </c>
      <c r="I1414" s="215">
        <v>1</v>
      </c>
      <c r="J1414" s="215">
        <v>1</v>
      </c>
      <c r="K1414" s="215">
        <v>1</v>
      </c>
      <c r="L1414" s="215">
        <v>1</v>
      </c>
      <c r="M1414" s="215">
        <v>1</v>
      </c>
    </row>
    <row r="1415" spans="1:13" x14ac:dyDescent="0.3">
      <c r="A1415">
        <v>525758</v>
      </c>
      <c r="B1415" s="211" t="s">
        <v>2262</v>
      </c>
      <c r="C1415" s="215">
        <v>1</v>
      </c>
      <c r="D1415" s="215">
        <v>1</v>
      </c>
      <c r="E1415" s="215">
        <v>1</v>
      </c>
      <c r="F1415" s="215">
        <v>1</v>
      </c>
      <c r="G1415" s="215">
        <v>1</v>
      </c>
      <c r="H1415" s="215">
        <v>1</v>
      </c>
      <c r="I1415" s="215">
        <v>1</v>
      </c>
      <c r="J1415" s="215">
        <v>1</v>
      </c>
      <c r="K1415" s="215">
        <v>1</v>
      </c>
      <c r="L1415" s="215">
        <v>1</v>
      </c>
      <c r="M1415" s="215">
        <v>1</v>
      </c>
    </row>
    <row r="1416" spans="1:13" x14ac:dyDescent="0.3">
      <c r="A1416">
        <v>525759</v>
      </c>
      <c r="B1416" s="211" t="s">
        <v>2262</v>
      </c>
      <c r="C1416" s="215">
        <v>1</v>
      </c>
      <c r="D1416" s="215">
        <v>1</v>
      </c>
      <c r="E1416" s="215">
        <v>1</v>
      </c>
      <c r="F1416" s="215">
        <v>1</v>
      </c>
      <c r="G1416" s="215">
        <v>1</v>
      </c>
      <c r="H1416" s="215">
        <v>1</v>
      </c>
      <c r="I1416" s="215">
        <v>1</v>
      </c>
      <c r="J1416" s="215">
        <v>1</v>
      </c>
      <c r="K1416" s="215">
        <v>1</v>
      </c>
      <c r="L1416" s="215">
        <v>1</v>
      </c>
      <c r="M1416" s="215">
        <v>1</v>
      </c>
    </row>
    <row r="1417" spans="1:13" x14ac:dyDescent="0.3">
      <c r="A1417">
        <v>525761</v>
      </c>
      <c r="B1417" s="211" t="s">
        <v>2262</v>
      </c>
      <c r="C1417" s="215">
        <v>1</v>
      </c>
      <c r="D1417" s="215">
        <v>1</v>
      </c>
      <c r="E1417" s="215">
        <v>1</v>
      </c>
      <c r="F1417" s="215">
        <v>1</v>
      </c>
      <c r="G1417" s="215">
        <v>1</v>
      </c>
      <c r="H1417" s="215">
        <v>1</v>
      </c>
      <c r="I1417" s="215">
        <v>1</v>
      </c>
      <c r="J1417" s="215">
        <v>1</v>
      </c>
      <c r="K1417" s="215">
        <v>1</v>
      </c>
      <c r="L1417" s="215">
        <v>1</v>
      </c>
      <c r="M1417" s="215">
        <v>1</v>
      </c>
    </row>
    <row r="1418" spans="1:13" x14ac:dyDescent="0.3">
      <c r="A1418">
        <v>525764</v>
      </c>
      <c r="B1418" s="211" t="s">
        <v>2262</v>
      </c>
      <c r="C1418" s="215">
        <v>1</v>
      </c>
      <c r="D1418" s="215">
        <v>1</v>
      </c>
      <c r="E1418" s="215">
        <v>1</v>
      </c>
      <c r="F1418" s="215">
        <v>1</v>
      </c>
      <c r="G1418" s="215">
        <v>1</v>
      </c>
      <c r="H1418" s="215">
        <v>1</v>
      </c>
      <c r="I1418" s="215">
        <v>1</v>
      </c>
      <c r="J1418" s="215">
        <v>1</v>
      </c>
      <c r="K1418" s="215">
        <v>1</v>
      </c>
      <c r="L1418" s="215">
        <v>1</v>
      </c>
      <c r="M1418" s="215">
        <v>1</v>
      </c>
    </row>
    <row r="1419" spans="1:13" x14ac:dyDescent="0.3">
      <c r="A1419">
        <v>525766</v>
      </c>
      <c r="B1419" s="211" t="s">
        <v>2262</v>
      </c>
      <c r="C1419" s="215">
        <v>1</v>
      </c>
      <c r="D1419" s="215">
        <v>1</v>
      </c>
      <c r="E1419" s="215">
        <v>1</v>
      </c>
      <c r="F1419" s="215">
        <v>1</v>
      </c>
      <c r="G1419" s="215">
        <v>1</v>
      </c>
      <c r="H1419" s="215">
        <v>1</v>
      </c>
      <c r="I1419" s="215">
        <v>1</v>
      </c>
      <c r="J1419" s="215">
        <v>1</v>
      </c>
      <c r="K1419" s="215">
        <v>1</v>
      </c>
      <c r="L1419" s="215">
        <v>1</v>
      </c>
      <c r="M1419" s="215">
        <v>1</v>
      </c>
    </row>
    <row r="1420" spans="1:13" x14ac:dyDescent="0.3">
      <c r="A1420">
        <v>525767</v>
      </c>
      <c r="B1420" s="211" t="s">
        <v>2262</v>
      </c>
      <c r="C1420" s="215">
        <v>1</v>
      </c>
      <c r="D1420" s="215">
        <v>1</v>
      </c>
      <c r="E1420" s="215">
        <v>1</v>
      </c>
      <c r="F1420" s="215">
        <v>1</v>
      </c>
      <c r="G1420" s="215">
        <v>1</v>
      </c>
      <c r="H1420" s="215">
        <v>1</v>
      </c>
      <c r="I1420" s="215">
        <v>1</v>
      </c>
      <c r="J1420" s="215">
        <v>1</v>
      </c>
      <c r="K1420" s="215">
        <v>1</v>
      </c>
      <c r="L1420" s="215">
        <v>1</v>
      </c>
      <c r="M1420" s="215">
        <v>1</v>
      </c>
    </row>
    <row r="1421" spans="1:13" x14ac:dyDescent="0.3">
      <c r="A1421">
        <v>525770</v>
      </c>
      <c r="B1421" s="211" t="s">
        <v>2262</v>
      </c>
      <c r="C1421" s="215">
        <v>1</v>
      </c>
      <c r="D1421" s="215">
        <v>1</v>
      </c>
      <c r="E1421" s="215">
        <v>1</v>
      </c>
      <c r="F1421" s="215">
        <v>1</v>
      </c>
      <c r="G1421" s="215">
        <v>1</v>
      </c>
      <c r="H1421" s="215">
        <v>1</v>
      </c>
      <c r="I1421" s="215">
        <v>1</v>
      </c>
      <c r="J1421" s="215">
        <v>1</v>
      </c>
      <c r="K1421" s="215">
        <v>1</v>
      </c>
      <c r="L1421" s="215">
        <v>1</v>
      </c>
      <c r="M1421" s="215">
        <v>1</v>
      </c>
    </row>
    <row r="1422" spans="1:13" x14ac:dyDescent="0.3">
      <c r="A1422">
        <v>525772</v>
      </c>
      <c r="B1422" s="211" t="s">
        <v>2262</v>
      </c>
      <c r="C1422" s="215">
        <v>1</v>
      </c>
      <c r="D1422" s="215">
        <v>1</v>
      </c>
      <c r="E1422" s="215">
        <v>1</v>
      </c>
      <c r="F1422" s="215">
        <v>1</v>
      </c>
      <c r="G1422" s="215">
        <v>1</v>
      </c>
      <c r="H1422" s="215">
        <v>1</v>
      </c>
      <c r="I1422" s="215">
        <v>1</v>
      </c>
      <c r="J1422" s="215">
        <v>1</v>
      </c>
      <c r="K1422" s="215">
        <v>1</v>
      </c>
      <c r="L1422" s="215">
        <v>1</v>
      </c>
      <c r="M1422" s="215">
        <v>1</v>
      </c>
    </row>
    <row r="1423" spans="1:13" x14ac:dyDescent="0.3">
      <c r="A1423">
        <v>525774</v>
      </c>
      <c r="B1423" s="211" t="s">
        <v>2262</v>
      </c>
      <c r="C1423" s="215">
        <v>1</v>
      </c>
      <c r="D1423" s="215">
        <v>1</v>
      </c>
      <c r="E1423" s="215">
        <v>1</v>
      </c>
      <c r="F1423" s="215">
        <v>1</v>
      </c>
      <c r="G1423" s="215">
        <v>1</v>
      </c>
      <c r="H1423" s="215">
        <v>1</v>
      </c>
      <c r="I1423" s="215">
        <v>1</v>
      </c>
      <c r="J1423" s="215">
        <v>1</v>
      </c>
      <c r="K1423" s="215">
        <v>1</v>
      </c>
      <c r="L1423" s="215">
        <v>1</v>
      </c>
      <c r="M1423" s="215">
        <v>1</v>
      </c>
    </row>
    <row r="1424" spans="1:13" x14ac:dyDescent="0.3">
      <c r="A1424">
        <v>525777</v>
      </c>
      <c r="B1424" s="211" t="s">
        <v>2262</v>
      </c>
      <c r="C1424" s="215">
        <v>1</v>
      </c>
      <c r="D1424" s="215">
        <v>1</v>
      </c>
      <c r="E1424" s="215">
        <v>1</v>
      </c>
      <c r="F1424" s="215">
        <v>1</v>
      </c>
      <c r="G1424" s="215">
        <v>1</v>
      </c>
      <c r="H1424" s="215">
        <v>1</v>
      </c>
      <c r="I1424" s="215">
        <v>1</v>
      </c>
      <c r="J1424" s="215">
        <v>1</v>
      </c>
      <c r="K1424" s="215">
        <v>1</v>
      </c>
      <c r="L1424" s="215">
        <v>1</v>
      </c>
      <c r="M1424" s="215">
        <v>1</v>
      </c>
    </row>
    <row r="1425" spans="1:13" x14ac:dyDescent="0.3">
      <c r="A1425">
        <v>525778</v>
      </c>
      <c r="B1425" s="211" t="s">
        <v>2262</v>
      </c>
      <c r="C1425" s="215">
        <v>1</v>
      </c>
      <c r="D1425" s="215">
        <v>1</v>
      </c>
      <c r="E1425" s="215">
        <v>1</v>
      </c>
      <c r="F1425" s="215">
        <v>1</v>
      </c>
      <c r="G1425" s="215">
        <v>1</v>
      </c>
      <c r="H1425" s="215">
        <v>1</v>
      </c>
      <c r="I1425" s="215">
        <v>1</v>
      </c>
      <c r="J1425" s="215">
        <v>1</v>
      </c>
      <c r="K1425" s="215">
        <v>1</v>
      </c>
      <c r="L1425" s="215">
        <v>1</v>
      </c>
      <c r="M1425" s="215">
        <v>1</v>
      </c>
    </row>
    <row r="1426" spans="1:13" x14ac:dyDescent="0.3">
      <c r="A1426">
        <v>525779</v>
      </c>
      <c r="B1426" s="211" t="s">
        <v>2262</v>
      </c>
      <c r="C1426" s="215">
        <v>1</v>
      </c>
      <c r="D1426" s="215">
        <v>1</v>
      </c>
      <c r="E1426" s="215">
        <v>1</v>
      </c>
      <c r="F1426" s="215">
        <v>1</v>
      </c>
      <c r="G1426" s="215">
        <v>1</v>
      </c>
      <c r="H1426" s="215">
        <v>1</v>
      </c>
      <c r="I1426" s="215">
        <v>1</v>
      </c>
      <c r="J1426" s="215">
        <v>1</v>
      </c>
      <c r="K1426" s="215">
        <v>1</v>
      </c>
      <c r="L1426" s="215">
        <v>1</v>
      </c>
      <c r="M1426" s="215">
        <v>1</v>
      </c>
    </row>
    <row r="1427" spans="1:13" x14ac:dyDescent="0.3">
      <c r="A1427">
        <v>525780</v>
      </c>
      <c r="B1427" s="211" t="s">
        <v>2262</v>
      </c>
      <c r="C1427" s="215">
        <v>1</v>
      </c>
      <c r="D1427" s="215">
        <v>1</v>
      </c>
      <c r="E1427" s="215">
        <v>1</v>
      </c>
      <c r="F1427" s="215">
        <v>1</v>
      </c>
      <c r="G1427" s="215">
        <v>1</v>
      </c>
      <c r="H1427" s="215">
        <v>1</v>
      </c>
      <c r="I1427" s="215">
        <v>1</v>
      </c>
      <c r="J1427" s="215">
        <v>1</v>
      </c>
      <c r="K1427" s="215">
        <v>1</v>
      </c>
      <c r="L1427" s="215">
        <v>1</v>
      </c>
      <c r="M1427" s="215">
        <v>1</v>
      </c>
    </row>
    <row r="1428" spans="1:13" x14ac:dyDescent="0.3">
      <c r="A1428">
        <v>525781</v>
      </c>
      <c r="B1428" s="211" t="s">
        <v>2262</v>
      </c>
      <c r="C1428" s="215">
        <v>1</v>
      </c>
      <c r="D1428" s="215">
        <v>1</v>
      </c>
      <c r="E1428" s="215">
        <v>1</v>
      </c>
      <c r="F1428" s="215">
        <v>1</v>
      </c>
      <c r="G1428" s="215">
        <v>1</v>
      </c>
      <c r="H1428" s="215">
        <v>1</v>
      </c>
      <c r="I1428" s="215">
        <v>1</v>
      </c>
      <c r="J1428" s="215">
        <v>1</v>
      </c>
      <c r="K1428" s="215">
        <v>1</v>
      </c>
      <c r="L1428" s="215">
        <v>1</v>
      </c>
      <c r="M1428" s="215">
        <v>1</v>
      </c>
    </row>
    <row r="1429" spans="1:13" x14ac:dyDescent="0.3">
      <c r="A1429">
        <v>525788</v>
      </c>
      <c r="B1429" s="211" t="s">
        <v>2262</v>
      </c>
      <c r="C1429" s="215">
        <v>1</v>
      </c>
      <c r="D1429" s="215">
        <v>1</v>
      </c>
      <c r="E1429" s="215">
        <v>1</v>
      </c>
      <c r="F1429" s="215">
        <v>1</v>
      </c>
      <c r="G1429" s="215">
        <v>1</v>
      </c>
      <c r="H1429" s="215">
        <v>1</v>
      </c>
      <c r="I1429" s="215">
        <v>1</v>
      </c>
      <c r="J1429" s="215">
        <v>1</v>
      </c>
      <c r="K1429" s="215">
        <v>1</v>
      </c>
      <c r="L1429" s="215">
        <v>1</v>
      </c>
      <c r="M1429" s="215">
        <v>1</v>
      </c>
    </row>
    <row r="1430" spans="1:13" x14ac:dyDescent="0.3">
      <c r="A1430">
        <v>525790</v>
      </c>
      <c r="B1430" s="211" t="s">
        <v>2262</v>
      </c>
      <c r="C1430" s="215">
        <v>1</v>
      </c>
      <c r="D1430" s="215">
        <v>1</v>
      </c>
      <c r="E1430" s="215">
        <v>1</v>
      </c>
      <c r="F1430" s="215">
        <v>1</v>
      </c>
      <c r="G1430" s="215">
        <v>1</v>
      </c>
      <c r="H1430" s="215">
        <v>1</v>
      </c>
      <c r="I1430" s="215">
        <v>1</v>
      </c>
      <c r="J1430" s="215">
        <v>1</v>
      </c>
      <c r="K1430" s="215">
        <v>1</v>
      </c>
      <c r="L1430" s="215">
        <v>1</v>
      </c>
      <c r="M1430" s="215">
        <v>1</v>
      </c>
    </row>
    <row r="1431" spans="1:13" x14ac:dyDescent="0.3">
      <c r="A1431">
        <v>525791</v>
      </c>
      <c r="B1431" s="211" t="s">
        <v>2262</v>
      </c>
      <c r="C1431" s="215">
        <v>1</v>
      </c>
      <c r="D1431" s="215">
        <v>1</v>
      </c>
      <c r="E1431" s="215">
        <v>1</v>
      </c>
      <c r="F1431" s="215">
        <v>1</v>
      </c>
      <c r="G1431" s="215">
        <v>1</v>
      </c>
      <c r="H1431" s="215">
        <v>1</v>
      </c>
      <c r="I1431" s="215">
        <v>1</v>
      </c>
      <c r="J1431" s="215">
        <v>1</v>
      </c>
      <c r="K1431" s="215">
        <v>1</v>
      </c>
      <c r="L1431" s="215">
        <v>1</v>
      </c>
      <c r="M1431" s="215">
        <v>1</v>
      </c>
    </row>
    <row r="1432" spans="1:13" x14ac:dyDescent="0.3">
      <c r="A1432">
        <v>525796</v>
      </c>
      <c r="B1432" s="211" t="s">
        <v>2262</v>
      </c>
      <c r="C1432" s="215">
        <v>1</v>
      </c>
      <c r="D1432" s="215">
        <v>1</v>
      </c>
      <c r="E1432" s="215">
        <v>1</v>
      </c>
      <c r="F1432" s="215">
        <v>1</v>
      </c>
      <c r="G1432" s="215">
        <v>1</v>
      </c>
      <c r="H1432" s="215">
        <v>1</v>
      </c>
      <c r="I1432" s="215">
        <v>1</v>
      </c>
      <c r="J1432" s="215">
        <v>1</v>
      </c>
      <c r="K1432" s="215">
        <v>1</v>
      </c>
      <c r="L1432" s="215">
        <v>1</v>
      </c>
      <c r="M1432" s="215">
        <v>1</v>
      </c>
    </row>
    <row r="1433" spans="1:13" x14ac:dyDescent="0.3">
      <c r="A1433">
        <v>525799</v>
      </c>
      <c r="B1433" s="211" t="s">
        <v>2262</v>
      </c>
      <c r="C1433" s="215">
        <v>1</v>
      </c>
      <c r="D1433" s="215">
        <v>1</v>
      </c>
      <c r="E1433" s="215">
        <v>1</v>
      </c>
      <c r="F1433" s="215">
        <v>1</v>
      </c>
      <c r="G1433" s="215">
        <v>1</v>
      </c>
      <c r="H1433" s="215">
        <v>1</v>
      </c>
      <c r="I1433" s="215">
        <v>1</v>
      </c>
      <c r="J1433" s="215">
        <v>1</v>
      </c>
      <c r="K1433" s="215">
        <v>1</v>
      </c>
      <c r="L1433" s="215">
        <v>1</v>
      </c>
      <c r="M1433" s="215">
        <v>1</v>
      </c>
    </row>
    <row r="1434" spans="1:13" x14ac:dyDescent="0.3">
      <c r="A1434">
        <v>525800</v>
      </c>
      <c r="B1434" s="211" t="s">
        <v>2262</v>
      </c>
      <c r="C1434" s="215">
        <v>1</v>
      </c>
      <c r="D1434" s="215">
        <v>1</v>
      </c>
      <c r="E1434" s="215">
        <v>1</v>
      </c>
      <c r="F1434" s="215">
        <v>1</v>
      </c>
      <c r="G1434" s="215">
        <v>1</v>
      </c>
      <c r="H1434" s="215">
        <v>1</v>
      </c>
      <c r="I1434" s="215">
        <v>1</v>
      </c>
      <c r="J1434" s="215">
        <v>1</v>
      </c>
      <c r="K1434" s="215">
        <v>1</v>
      </c>
      <c r="L1434" s="215">
        <v>1</v>
      </c>
      <c r="M1434" s="215">
        <v>1</v>
      </c>
    </row>
    <row r="1435" spans="1:13" x14ac:dyDescent="0.3">
      <c r="A1435">
        <v>525803</v>
      </c>
      <c r="B1435" s="211" t="s">
        <v>2262</v>
      </c>
      <c r="C1435" s="215">
        <v>1</v>
      </c>
      <c r="D1435" s="215">
        <v>1</v>
      </c>
      <c r="E1435" s="215">
        <v>1</v>
      </c>
      <c r="F1435" s="215">
        <v>1</v>
      </c>
      <c r="G1435" s="215">
        <v>1</v>
      </c>
      <c r="H1435" s="215">
        <v>1</v>
      </c>
      <c r="I1435" s="215">
        <v>1</v>
      </c>
      <c r="J1435" s="215">
        <v>1</v>
      </c>
      <c r="K1435" s="215">
        <v>1</v>
      </c>
      <c r="L1435" s="215">
        <v>1</v>
      </c>
      <c r="M1435" s="215">
        <v>1</v>
      </c>
    </row>
    <row r="1436" spans="1:13" x14ac:dyDescent="0.3">
      <c r="A1436">
        <v>525804</v>
      </c>
      <c r="B1436" s="211" t="s">
        <v>2262</v>
      </c>
      <c r="C1436" s="215">
        <v>1</v>
      </c>
      <c r="D1436" s="215">
        <v>1</v>
      </c>
      <c r="E1436" s="215">
        <v>1</v>
      </c>
      <c r="F1436" s="215">
        <v>1</v>
      </c>
      <c r="G1436" s="215">
        <v>1</v>
      </c>
      <c r="H1436" s="215">
        <v>1</v>
      </c>
      <c r="I1436" s="215">
        <v>1</v>
      </c>
      <c r="J1436" s="215">
        <v>1</v>
      </c>
      <c r="K1436" s="215">
        <v>1</v>
      </c>
      <c r="L1436" s="215">
        <v>1</v>
      </c>
      <c r="M1436" s="215">
        <v>1</v>
      </c>
    </row>
    <row r="1437" spans="1:13" x14ac:dyDescent="0.3">
      <c r="A1437">
        <v>525807</v>
      </c>
      <c r="B1437" s="211" t="s">
        <v>2262</v>
      </c>
      <c r="C1437" s="215">
        <v>1</v>
      </c>
      <c r="D1437" s="215">
        <v>1</v>
      </c>
      <c r="E1437" s="215">
        <v>1</v>
      </c>
      <c r="F1437" s="215">
        <v>1</v>
      </c>
      <c r="G1437" s="215">
        <v>1</v>
      </c>
      <c r="H1437" s="215">
        <v>1</v>
      </c>
      <c r="I1437" s="215">
        <v>1</v>
      </c>
      <c r="J1437" s="215">
        <v>1</v>
      </c>
      <c r="K1437" s="215">
        <v>1</v>
      </c>
      <c r="L1437" s="215">
        <v>1</v>
      </c>
      <c r="M1437" s="215">
        <v>1</v>
      </c>
    </row>
    <row r="1438" spans="1:13" x14ac:dyDescent="0.3">
      <c r="A1438">
        <v>525809</v>
      </c>
      <c r="B1438" s="211" t="s">
        <v>2262</v>
      </c>
      <c r="C1438" s="215">
        <v>1</v>
      </c>
      <c r="D1438" s="215">
        <v>1</v>
      </c>
      <c r="E1438" s="215">
        <v>1</v>
      </c>
      <c r="F1438" s="215">
        <v>1</v>
      </c>
      <c r="G1438" s="215">
        <v>1</v>
      </c>
      <c r="H1438" s="215">
        <v>1</v>
      </c>
      <c r="I1438" s="215">
        <v>1</v>
      </c>
      <c r="J1438" s="215">
        <v>1</v>
      </c>
      <c r="K1438" s="215">
        <v>1</v>
      </c>
      <c r="L1438" s="215">
        <v>1</v>
      </c>
      <c r="M1438" s="215">
        <v>1</v>
      </c>
    </row>
    <row r="1439" spans="1:13" x14ac:dyDescent="0.3">
      <c r="A1439">
        <v>525810</v>
      </c>
      <c r="B1439" s="211" t="s">
        <v>2262</v>
      </c>
      <c r="C1439" s="215">
        <v>1</v>
      </c>
      <c r="D1439" s="215">
        <v>1</v>
      </c>
      <c r="E1439" s="215">
        <v>1</v>
      </c>
      <c r="F1439" s="215">
        <v>1</v>
      </c>
      <c r="G1439" s="215">
        <v>1</v>
      </c>
      <c r="H1439" s="215">
        <v>1</v>
      </c>
      <c r="I1439" s="215">
        <v>1</v>
      </c>
      <c r="J1439" s="215">
        <v>1</v>
      </c>
      <c r="K1439" s="215">
        <v>1</v>
      </c>
      <c r="L1439" s="215">
        <v>1</v>
      </c>
      <c r="M1439" s="215">
        <v>1</v>
      </c>
    </row>
    <row r="1440" spans="1:13" x14ac:dyDescent="0.3">
      <c r="A1440">
        <v>525811</v>
      </c>
      <c r="B1440" s="211" t="s">
        <v>2262</v>
      </c>
      <c r="C1440" s="215">
        <v>1</v>
      </c>
      <c r="D1440" s="215">
        <v>1</v>
      </c>
      <c r="E1440" s="215">
        <v>1</v>
      </c>
      <c r="F1440" s="215">
        <v>1</v>
      </c>
      <c r="G1440" s="215">
        <v>1</v>
      </c>
      <c r="H1440" s="215">
        <v>1</v>
      </c>
      <c r="I1440" s="215">
        <v>1</v>
      </c>
      <c r="J1440" s="215">
        <v>1</v>
      </c>
      <c r="K1440" s="215">
        <v>1</v>
      </c>
      <c r="L1440" s="215">
        <v>1</v>
      </c>
      <c r="M1440" s="215">
        <v>1</v>
      </c>
    </row>
    <row r="1441" spans="1:13" x14ac:dyDescent="0.3">
      <c r="A1441">
        <v>525814</v>
      </c>
      <c r="B1441" s="211" t="s">
        <v>2262</v>
      </c>
      <c r="C1441" s="215">
        <v>1</v>
      </c>
      <c r="D1441" s="215">
        <v>1</v>
      </c>
      <c r="E1441" s="215">
        <v>1</v>
      </c>
      <c r="F1441" s="215">
        <v>1</v>
      </c>
      <c r="G1441" s="215">
        <v>1</v>
      </c>
      <c r="H1441" s="215">
        <v>1</v>
      </c>
      <c r="I1441" s="215">
        <v>1</v>
      </c>
      <c r="J1441" s="215">
        <v>1</v>
      </c>
      <c r="K1441" s="215">
        <v>1</v>
      </c>
      <c r="L1441" s="215">
        <v>1</v>
      </c>
      <c r="M1441" s="215">
        <v>1</v>
      </c>
    </row>
    <row r="1442" spans="1:13" x14ac:dyDescent="0.3">
      <c r="A1442">
        <v>525816</v>
      </c>
      <c r="B1442" s="211" t="s">
        <v>2262</v>
      </c>
      <c r="C1442" s="215">
        <v>1</v>
      </c>
      <c r="D1442" s="215">
        <v>1</v>
      </c>
      <c r="E1442" s="215">
        <v>1</v>
      </c>
      <c r="F1442" s="215">
        <v>1</v>
      </c>
      <c r="G1442" s="215">
        <v>1</v>
      </c>
      <c r="H1442" s="215">
        <v>1</v>
      </c>
      <c r="I1442" s="215">
        <v>1</v>
      </c>
      <c r="J1442" s="215">
        <v>1</v>
      </c>
      <c r="K1442" s="215">
        <v>1</v>
      </c>
      <c r="L1442" s="215">
        <v>1</v>
      </c>
      <c r="M1442" s="215">
        <v>1</v>
      </c>
    </row>
    <row r="1443" spans="1:13" x14ac:dyDescent="0.3">
      <c r="A1443">
        <v>525822</v>
      </c>
      <c r="B1443" s="211" t="s">
        <v>2262</v>
      </c>
      <c r="C1443" s="215">
        <v>1</v>
      </c>
      <c r="D1443" s="215">
        <v>1</v>
      </c>
      <c r="E1443" s="215">
        <v>1</v>
      </c>
      <c r="F1443" s="215">
        <v>1</v>
      </c>
      <c r="G1443" s="215">
        <v>1</v>
      </c>
      <c r="H1443" s="215">
        <v>1</v>
      </c>
      <c r="I1443" s="215">
        <v>1</v>
      </c>
      <c r="J1443" s="215">
        <v>1</v>
      </c>
      <c r="K1443" s="215">
        <v>1</v>
      </c>
      <c r="L1443" s="215">
        <v>1</v>
      </c>
      <c r="M1443" s="215">
        <v>1</v>
      </c>
    </row>
    <row r="1444" spans="1:13" x14ac:dyDescent="0.3">
      <c r="A1444">
        <v>525830</v>
      </c>
      <c r="B1444" s="211" t="s">
        <v>2262</v>
      </c>
      <c r="C1444" s="215">
        <v>1</v>
      </c>
      <c r="D1444" s="215">
        <v>1</v>
      </c>
      <c r="E1444" s="215">
        <v>1</v>
      </c>
      <c r="F1444" s="215">
        <v>1</v>
      </c>
      <c r="G1444" s="215">
        <v>1</v>
      </c>
      <c r="H1444" s="215">
        <v>1</v>
      </c>
      <c r="I1444" s="215">
        <v>1</v>
      </c>
      <c r="J1444" s="215">
        <v>1</v>
      </c>
      <c r="K1444" s="215">
        <v>1</v>
      </c>
      <c r="L1444" s="215">
        <v>1</v>
      </c>
      <c r="M1444" s="215">
        <v>1</v>
      </c>
    </row>
    <row r="1445" spans="1:13" x14ac:dyDescent="0.3">
      <c r="A1445">
        <v>525832</v>
      </c>
      <c r="B1445" s="211" t="s">
        <v>2262</v>
      </c>
      <c r="C1445" s="215">
        <v>1</v>
      </c>
      <c r="D1445" s="215">
        <v>1</v>
      </c>
      <c r="E1445" s="215">
        <v>1</v>
      </c>
      <c r="F1445" s="215">
        <v>1</v>
      </c>
      <c r="G1445" s="215">
        <v>1</v>
      </c>
      <c r="H1445" s="215">
        <v>1</v>
      </c>
      <c r="I1445" s="215">
        <v>1</v>
      </c>
      <c r="J1445" s="215">
        <v>1</v>
      </c>
      <c r="K1445" s="215">
        <v>1</v>
      </c>
      <c r="L1445" s="215">
        <v>1</v>
      </c>
      <c r="M1445" s="215">
        <v>1</v>
      </c>
    </row>
    <row r="1446" spans="1:13" x14ac:dyDescent="0.3">
      <c r="A1446">
        <v>525833</v>
      </c>
      <c r="B1446" s="211" t="s">
        <v>2262</v>
      </c>
      <c r="C1446" s="215">
        <v>1</v>
      </c>
      <c r="D1446" s="215">
        <v>1</v>
      </c>
      <c r="E1446" s="215">
        <v>1</v>
      </c>
      <c r="F1446" s="215">
        <v>1</v>
      </c>
      <c r="G1446" s="215">
        <v>1</v>
      </c>
      <c r="H1446" s="215">
        <v>1</v>
      </c>
      <c r="I1446" s="215">
        <v>1</v>
      </c>
      <c r="J1446" s="215">
        <v>1</v>
      </c>
      <c r="K1446" s="215">
        <v>1</v>
      </c>
      <c r="L1446" s="215">
        <v>1</v>
      </c>
      <c r="M1446" s="215">
        <v>1</v>
      </c>
    </row>
    <row r="1447" spans="1:13" x14ac:dyDescent="0.3">
      <c r="A1447">
        <v>525834</v>
      </c>
      <c r="B1447" s="211" t="s">
        <v>2262</v>
      </c>
      <c r="C1447" s="215">
        <v>1</v>
      </c>
      <c r="D1447" s="215">
        <v>1</v>
      </c>
      <c r="E1447" s="215">
        <v>1</v>
      </c>
      <c r="F1447" s="215">
        <v>1</v>
      </c>
      <c r="G1447" s="215">
        <v>1</v>
      </c>
      <c r="H1447" s="215">
        <v>1</v>
      </c>
      <c r="I1447" s="215">
        <v>1</v>
      </c>
      <c r="J1447" s="215">
        <v>1</v>
      </c>
      <c r="K1447" s="215">
        <v>1</v>
      </c>
      <c r="L1447" s="215">
        <v>1</v>
      </c>
      <c r="M1447" s="215">
        <v>1</v>
      </c>
    </row>
    <row r="1448" spans="1:13" x14ac:dyDescent="0.3">
      <c r="A1448">
        <v>525839</v>
      </c>
      <c r="B1448" s="211" t="s">
        <v>2262</v>
      </c>
      <c r="C1448" s="215">
        <v>1</v>
      </c>
      <c r="D1448" s="215">
        <v>1</v>
      </c>
      <c r="E1448" s="215">
        <v>1</v>
      </c>
      <c r="F1448" s="215">
        <v>1</v>
      </c>
      <c r="G1448" s="215">
        <v>1</v>
      </c>
      <c r="H1448" s="215">
        <v>1</v>
      </c>
      <c r="I1448" s="215">
        <v>1</v>
      </c>
      <c r="J1448" s="215">
        <v>1</v>
      </c>
      <c r="K1448" s="215">
        <v>1</v>
      </c>
      <c r="L1448" s="215">
        <v>1</v>
      </c>
      <c r="M1448" s="215">
        <v>1</v>
      </c>
    </row>
    <row r="1449" spans="1:13" x14ac:dyDescent="0.3">
      <c r="A1449">
        <v>525840</v>
      </c>
      <c r="B1449" s="211" t="s">
        <v>2262</v>
      </c>
      <c r="C1449" s="215">
        <v>1</v>
      </c>
      <c r="D1449" s="215">
        <v>1</v>
      </c>
      <c r="E1449" s="215">
        <v>1</v>
      </c>
      <c r="F1449" s="215">
        <v>1</v>
      </c>
      <c r="G1449" s="215">
        <v>1</v>
      </c>
      <c r="H1449" s="215">
        <v>1</v>
      </c>
      <c r="I1449" s="215">
        <v>1</v>
      </c>
      <c r="J1449" s="215">
        <v>1</v>
      </c>
      <c r="K1449" s="215">
        <v>1</v>
      </c>
      <c r="L1449" s="215">
        <v>1</v>
      </c>
      <c r="M1449" s="215">
        <v>1</v>
      </c>
    </row>
    <row r="1450" spans="1:13" x14ac:dyDescent="0.3">
      <c r="A1450">
        <v>525842</v>
      </c>
      <c r="B1450" s="211" t="s">
        <v>2262</v>
      </c>
      <c r="C1450" s="215">
        <v>1</v>
      </c>
      <c r="D1450" s="215">
        <v>1</v>
      </c>
      <c r="E1450" s="215">
        <v>1</v>
      </c>
      <c r="F1450" s="215">
        <v>1</v>
      </c>
      <c r="G1450" s="215">
        <v>1</v>
      </c>
      <c r="H1450" s="215">
        <v>1</v>
      </c>
      <c r="I1450" s="215">
        <v>1</v>
      </c>
      <c r="J1450" s="215">
        <v>1</v>
      </c>
      <c r="K1450" s="215">
        <v>1</v>
      </c>
      <c r="L1450" s="215">
        <v>1</v>
      </c>
      <c r="M1450" s="215">
        <v>1</v>
      </c>
    </row>
    <row r="1451" spans="1:13" x14ac:dyDescent="0.3">
      <c r="A1451">
        <v>525846</v>
      </c>
      <c r="B1451" s="211" t="s">
        <v>2262</v>
      </c>
      <c r="C1451" s="215">
        <v>1</v>
      </c>
      <c r="D1451" s="215">
        <v>1</v>
      </c>
      <c r="E1451" s="215">
        <v>1</v>
      </c>
      <c r="F1451" s="215">
        <v>1</v>
      </c>
      <c r="G1451" s="215">
        <v>1</v>
      </c>
      <c r="H1451" s="215">
        <v>1</v>
      </c>
      <c r="I1451" s="215">
        <v>1</v>
      </c>
      <c r="J1451" s="215">
        <v>1</v>
      </c>
      <c r="K1451" s="215">
        <v>1</v>
      </c>
      <c r="L1451" s="215">
        <v>1</v>
      </c>
      <c r="M1451" s="215">
        <v>1</v>
      </c>
    </row>
    <row r="1452" spans="1:13" x14ac:dyDescent="0.3">
      <c r="A1452">
        <v>525847</v>
      </c>
      <c r="B1452" s="211" t="s">
        <v>2262</v>
      </c>
      <c r="C1452" s="215">
        <v>1</v>
      </c>
      <c r="D1452" s="215">
        <v>1</v>
      </c>
      <c r="E1452" s="215">
        <v>1</v>
      </c>
      <c r="F1452" s="215">
        <v>1</v>
      </c>
      <c r="G1452" s="215">
        <v>1</v>
      </c>
      <c r="H1452" s="215">
        <v>1</v>
      </c>
      <c r="I1452" s="215">
        <v>1</v>
      </c>
      <c r="J1452" s="215">
        <v>1</v>
      </c>
      <c r="K1452" s="215">
        <v>1</v>
      </c>
      <c r="L1452" s="215">
        <v>1</v>
      </c>
      <c r="M1452" s="215">
        <v>1</v>
      </c>
    </row>
    <row r="1453" spans="1:13" x14ac:dyDescent="0.3">
      <c r="A1453">
        <v>525850</v>
      </c>
      <c r="B1453" s="211" t="s">
        <v>2262</v>
      </c>
      <c r="C1453" s="215">
        <v>1</v>
      </c>
      <c r="D1453" s="215">
        <v>1</v>
      </c>
      <c r="E1453" s="215">
        <v>1</v>
      </c>
      <c r="F1453" s="215">
        <v>1</v>
      </c>
      <c r="G1453" s="215">
        <v>1</v>
      </c>
      <c r="H1453" s="215">
        <v>1</v>
      </c>
      <c r="I1453" s="215">
        <v>1</v>
      </c>
      <c r="J1453" s="215">
        <v>1</v>
      </c>
      <c r="K1453" s="215">
        <v>1</v>
      </c>
      <c r="L1453" s="215">
        <v>1</v>
      </c>
      <c r="M1453" s="215">
        <v>1</v>
      </c>
    </row>
    <row r="1454" spans="1:13" x14ac:dyDescent="0.3">
      <c r="A1454">
        <v>525851</v>
      </c>
      <c r="B1454" s="211" t="s">
        <v>2262</v>
      </c>
      <c r="C1454" s="215">
        <v>1</v>
      </c>
      <c r="D1454" s="215">
        <v>1</v>
      </c>
      <c r="E1454" s="215">
        <v>1</v>
      </c>
      <c r="F1454" s="215">
        <v>1</v>
      </c>
      <c r="G1454" s="215">
        <v>1</v>
      </c>
      <c r="H1454" s="215">
        <v>1</v>
      </c>
      <c r="I1454" s="215">
        <v>1</v>
      </c>
      <c r="J1454" s="215">
        <v>1</v>
      </c>
      <c r="K1454" s="215">
        <v>1</v>
      </c>
      <c r="L1454" s="215">
        <v>1</v>
      </c>
      <c r="M1454" s="215">
        <v>1</v>
      </c>
    </row>
    <row r="1455" spans="1:13" x14ac:dyDescent="0.3">
      <c r="A1455">
        <v>525854</v>
      </c>
      <c r="B1455" s="211" t="s">
        <v>2262</v>
      </c>
      <c r="C1455" s="215">
        <v>1</v>
      </c>
      <c r="D1455" s="215">
        <v>1</v>
      </c>
      <c r="E1455" s="215">
        <v>1</v>
      </c>
      <c r="F1455" s="215">
        <v>1</v>
      </c>
      <c r="G1455" s="215">
        <v>1</v>
      </c>
      <c r="H1455" s="215">
        <v>1</v>
      </c>
      <c r="I1455" s="215">
        <v>1</v>
      </c>
      <c r="J1455" s="215">
        <v>1</v>
      </c>
      <c r="K1455" s="215">
        <v>1</v>
      </c>
      <c r="L1455" s="215">
        <v>1</v>
      </c>
      <c r="M1455" s="215">
        <v>1</v>
      </c>
    </row>
    <row r="1456" spans="1:13" x14ac:dyDescent="0.3">
      <c r="A1456">
        <v>525859</v>
      </c>
      <c r="B1456" s="211" t="s">
        <v>2262</v>
      </c>
      <c r="C1456" s="215">
        <v>1</v>
      </c>
      <c r="D1456" s="215">
        <v>1</v>
      </c>
      <c r="E1456" s="215">
        <v>1</v>
      </c>
      <c r="F1456" s="215">
        <v>1</v>
      </c>
      <c r="G1456" s="215">
        <v>1</v>
      </c>
      <c r="H1456" s="215">
        <v>1</v>
      </c>
      <c r="I1456" s="215">
        <v>1</v>
      </c>
      <c r="J1456" s="215">
        <v>1</v>
      </c>
      <c r="K1456" s="215">
        <v>1</v>
      </c>
      <c r="L1456" s="215">
        <v>1</v>
      </c>
      <c r="M1456" s="215">
        <v>1</v>
      </c>
    </row>
    <row r="1457" spans="1:13" x14ac:dyDescent="0.3">
      <c r="A1457">
        <v>525860</v>
      </c>
      <c r="B1457" s="211" t="s">
        <v>2262</v>
      </c>
      <c r="C1457" s="215">
        <v>1</v>
      </c>
      <c r="D1457" s="215">
        <v>1</v>
      </c>
      <c r="E1457" s="215">
        <v>1</v>
      </c>
      <c r="F1457" s="215">
        <v>1</v>
      </c>
      <c r="G1457" s="215">
        <v>1</v>
      </c>
      <c r="H1457" s="215">
        <v>1</v>
      </c>
      <c r="I1457" s="215">
        <v>1</v>
      </c>
      <c r="J1457" s="215">
        <v>1</v>
      </c>
      <c r="K1457" s="215">
        <v>1</v>
      </c>
      <c r="L1457" s="215">
        <v>1</v>
      </c>
      <c r="M1457" s="215">
        <v>1</v>
      </c>
    </row>
    <row r="1458" spans="1:13" x14ac:dyDescent="0.3">
      <c r="A1458">
        <v>525864</v>
      </c>
      <c r="B1458" s="211" t="s">
        <v>2262</v>
      </c>
      <c r="C1458" s="215">
        <v>1</v>
      </c>
      <c r="D1458" s="215">
        <v>1</v>
      </c>
      <c r="E1458" s="215">
        <v>1</v>
      </c>
      <c r="F1458" s="215">
        <v>1</v>
      </c>
      <c r="G1458" s="215">
        <v>1</v>
      </c>
      <c r="H1458" s="215">
        <v>1</v>
      </c>
      <c r="I1458" s="215">
        <v>1</v>
      </c>
      <c r="J1458" s="215">
        <v>1</v>
      </c>
      <c r="K1458" s="215">
        <v>1</v>
      </c>
      <c r="L1458" s="215">
        <v>1</v>
      </c>
      <c r="M1458" s="215">
        <v>1</v>
      </c>
    </row>
    <row r="1459" spans="1:13" x14ac:dyDescent="0.3">
      <c r="A1459">
        <v>525867</v>
      </c>
      <c r="B1459" s="211" t="s">
        <v>2262</v>
      </c>
      <c r="C1459" s="215">
        <v>1</v>
      </c>
      <c r="D1459" s="215">
        <v>1</v>
      </c>
      <c r="E1459" s="215">
        <v>1</v>
      </c>
      <c r="F1459" s="215">
        <v>1</v>
      </c>
      <c r="G1459" s="215">
        <v>1</v>
      </c>
      <c r="H1459" s="215">
        <v>1</v>
      </c>
      <c r="I1459" s="215">
        <v>1</v>
      </c>
      <c r="J1459" s="215">
        <v>1</v>
      </c>
      <c r="K1459" s="215">
        <v>1</v>
      </c>
      <c r="L1459" s="215">
        <v>1</v>
      </c>
      <c r="M1459" s="215">
        <v>1</v>
      </c>
    </row>
    <row r="1460" spans="1:13" x14ac:dyDescent="0.3">
      <c r="A1460">
        <v>525871</v>
      </c>
      <c r="B1460" s="211" t="s">
        <v>2262</v>
      </c>
      <c r="C1460" s="215">
        <v>1</v>
      </c>
      <c r="D1460" s="215">
        <v>1</v>
      </c>
      <c r="E1460" s="215">
        <v>1</v>
      </c>
      <c r="F1460" s="215">
        <v>1</v>
      </c>
      <c r="G1460" s="215">
        <v>1</v>
      </c>
      <c r="H1460" s="215">
        <v>1</v>
      </c>
      <c r="I1460" s="215">
        <v>1</v>
      </c>
      <c r="J1460" s="215">
        <v>1</v>
      </c>
      <c r="K1460" s="215">
        <v>1</v>
      </c>
      <c r="L1460" s="215">
        <v>1</v>
      </c>
      <c r="M1460" s="215">
        <v>1</v>
      </c>
    </row>
    <row r="1461" spans="1:13" x14ac:dyDescent="0.3">
      <c r="A1461">
        <v>525877</v>
      </c>
      <c r="B1461" s="211" t="s">
        <v>2262</v>
      </c>
      <c r="C1461" s="215">
        <v>1</v>
      </c>
      <c r="D1461" s="215">
        <v>1</v>
      </c>
      <c r="E1461" s="215">
        <v>1</v>
      </c>
      <c r="F1461" s="215">
        <v>1</v>
      </c>
      <c r="G1461" s="215">
        <v>1</v>
      </c>
      <c r="H1461" s="215">
        <v>1</v>
      </c>
      <c r="I1461" s="215">
        <v>1</v>
      </c>
      <c r="J1461" s="215">
        <v>1</v>
      </c>
      <c r="K1461" s="215">
        <v>1</v>
      </c>
      <c r="L1461" s="215">
        <v>1</v>
      </c>
      <c r="M1461" s="215">
        <v>1</v>
      </c>
    </row>
    <row r="1462" spans="1:13" x14ac:dyDescent="0.3">
      <c r="A1462">
        <v>525878</v>
      </c>
      <c r="B1462" s="211" t="s">
        <v>2262</v>
      </c>
      <c r="C1462" s="215">
        <v>1</v>
      </c>
      <c r="D1462" s="215">
        <v>1</v>
      </c>
      <c r="E1462" s="215">
        <v>1</v>
      </c>
      <c r="F1462" s="215">
        <v>1</v>
      </c>
      <c r="G1462" s="215">
        <v>1</v>
      </c>
      <c r="H1462" s="215">
        <v>1</v>
      </c>
      <c r="I1462" s="215">
        <v>1</v>
      </c>
      <c r="J1462" s="215">
        <v>1</v>
      </c>
      <c r="K1462" s="215">
        <v>1</v>
      </c>
      <c r="L1462" s="215">
        <v>1</v>
      </c>
      <c r="M1462" s="215">
        <v>1</v>
      </c>
    </row>
    <row r="1463" spans="1:13" x14ac:dyDescent="0.3">
      <c r="A1463">
        <v>525883</v>
      </c>
      <c r="B1463" s="211" t="s">
        <v>2262</v>
      </c>
      <c r="C1463" s="215">
        <v>1</v>
      </c>
      <c r="D1463" s="215">
        <v>1</v>
      </c>
      <c r="E1463" s="215">
        <v>1</v>
      </c>
      <c r="F1463" s="215">
        <v>1</v>
      </c>
      <c r="G1463" s="215">
        <v>1</v>
      </c>
      <c r="H1463" s="215">
        <v>1</v>
      </c>
      <c r="I1463" s="215">
        <v>1</v>
      </c>
      <c r="J1463" s="215">
        <v>1</v>
      </c>
      <c r="K1463" s="215">
        <v>1</v>
      </c>
      <c r="L1463" s="215">
        <v>1</v>
      </c>
      <c r="M1463" s="215">
        <v>1</v>
      </c>
    </row>
    <row r="1464" spans="1:13" x14ac:dyDescent="0.3">
      <c r="A1464">
        <v>525890</v>
      </c>
      <c r="B1464" s="211" t="s">
        <v>2262</v>
      </c>
      <c r="C1464" s="215">
        <v>1</v>
      </c>
      <c r="D1464" s="215">
        <v>1</v>
      </c>
      <c r="E1464" s="215">
        <v>1</v>
      </c>
      <c r="F1464" s="215">
        <v>1</v>
      </c>
      <c r="G1464" s="215">
        <v>1</v>
      </c>
      <c r="H1464" s="215">
        <v>1</v>
      </c>
      <c r="I1464" s="215">
        <v>1</v>
      </c>
      <c r="J1464" s="215">
        <v>1</v>
      </c>
      <c r="K1464" s="215">
        <v>1</v>
      </c>
      <c r="L1464" s="215">
        <v>1</v>
      </c>
      <c r="M1464" s="215">
        <v>1</v>
      </c>
    </row>
    <row r="1465" spans="1:13" x14ac:dyDescent="0.3">
      <c r="A1465">
        <v>525891</v>
      </c>
      <c r="B1465" s="211" t="s">
        <v>2262</v>
      </c>
      <c r="C1465" s="215">
        <v>1</v>
      </c>
      <c r="D1465" s="215">
        <v>1</v>
      </c>
      <c r="E1465" s="215">
        <v>1</v>
      </c>
      <c r="F1465" s="215">
        <v>1</v>
      </c>
      <c r="G1465" s="215">
        <v>1</v>
      </c>
      <c r="H1465" s="215">
        <v>1</v>
      </c>
      <c r="I1465" s="215">
        <v>1</v>
      </c>
      <c r="J1465" s="215">
        <v>1</v>
      </c>
      <c r="K1465" s="215">
        <v>1</v>
      </c>
      <c r="L1465" s="215">
        <v>1</v>
      </c>
      <c r="M1465" s="215">
        <v>1</v>
      </c>
    </row>
    <row r="1466" spans="1:13" x14ac:dyDescent="0.3">
      <c r="A1466">
        <v>525897</v>
      </c>
      <c r="B1466" s="211" t="s">
        <v>2262</v>
      </c>
      <c r="C1466" s="215">
        <v>1</v>
      </c>
      <c r="D1466" s="215">
        <v>1</v>
      </c>
      <c r="E1466" s="215">
        <v>1</v>
      </c>
      <c r="F1466" s="215">
        <v>1</v>
      </c>
      <c r="G1466" s="215">
        <v>1</v>
      </c>
      <c r="H1466" s="215">
        <v>1</v>
      </c>
      <c r="I1466" s="215">
        <v>1</v>
      </c>
      <c r="J1466" s="215">
        <v>1</v>
      </c>
      <c r="K1466" s="215">
        <v>1</v>
      </c>
      <c r="L1466" s="215">
        <v>1</v>
      </c>
      <c r="M1466" s="215">
        <v>1</v>
      </c>
    </row>
    <row r="1467" spans="1:13" x14ac:dyDescent="0.3">
      <c r="A1467">
        <v>525899</v>
      </c>
      <c r="B1467" s="211" t="s">
        <v>2262</v>
      </c>
      <c r="C1467" s="215">
        <v>1</v>
      </c>
      <c r="D1467" s="215">
        <v>1</v>
      </c>
      <c r="E1467" s="215">
        <v>1</v>
      </c>
      <c r="F1467" s="215">
        <v>1</v>
      </c>
      <c r="G1467" s="215">
        <v>1</v>
      </c>
      <c r="H1467" s="215">
        <v>1</v>
      </c>
      <c r="I1467" s="215">
        <v>1</v>
      </c>
      <c r="J1467" s="215">
        <v>1</v>
      </c>
      <c r="K1467" s="215">
        <v>1</v>
      </c>
      <c r="L1467" s="215">
        <v>1</v>
      </c>
      <c r="M1467" s="215">
        <v>1</v>
      </c>
    </row>
    <row r="1468" spans="1:13" x14ac:dyDescent="0.3">
      <c r="A1468">
        <v>525900</v>
      </c>
      <c r="B1468" s="211" t="s">
        <v>2262</v>
      </c>
      <c r="C1468" s="215">
        <v>1</v>
      </c>
      <c r="D1468" s="215">
        <v>1</v>
      </c>
      <c r="E1468" s="215">
        <v>1</v>
      </c>
      <c r="F1468" s="215">
        <v>1</v>
      </c>
      <c r="G1468" s="215">
        <v>1</v>
      </c>
      <c r="H1468" s="215">
        <v>1</v>
      </c>
      <c r="I1468" s="215">
        <v>1</v>
      </c>
      <c r="J1468" s="215">
        <v>1</v>
      </c>
      <c r="K1468" s="215">
        <v>1</v>
      </c>
      <c r="L1468" s="215">
        <v>1</v>
      </c>
      <c r="M1468" s="215">
        <v>1</v>
      </c>
    </row>
    <row r="1469" spans="1:13" x14ac:dyDescent="0.3">
      <c r="A1469">
        <v>525901</v>
      </c>
      <c r="B1469" s="211" t="s">
        <v>2262</v>
      </c>
      <c r="C1469" s="215">
        <v>1</v>
      </c>
      <c r="D1469" s="215">
        <v>1</v>
      </c>
      <c r="E1469" s="215">
        <v>1</v>
      </c>
      <c r="F1469" s="215">
        <v>1</v>
      </c>
      <c r="G1469" s="215">
        <v>1</v>
      </c>
      <c r="H1469" s="215">
        <v>1</v>
      </c>
      <c r="I1469" s="215">
        <v>1</v>
      </c>
      <c r="J1469" s="215">
        <v>1</v>
      </c>
      <c r="K1469" s="215">
        <v>1</v>
      </c>
      <c r="L1469" s="215">
        <v>1</v>
      </c>
      <c r="M1469" s="215">
        <v>1</v>
      </c>
    </row>
    <row r="1470" spans="1:13" x14ac:dyDescent="0.3">
      <c r="A1470">
        <v>525902</v>
      </c>
      <c r="B1470" s="211" t="s">
        <v>2262</v>
      </c>
      <c r="C1470" s="215">
        <v>1</v>
      </c>
      <c r="D1470" s="215">
        <v>1</v>
      </c>
      <c r="E1470" s="215">
        <v>1</v>
      </c>
      <c r="F1470" s="215">
        <v>1</v>
      </c>
      <c r="G1470" s="215">
        <v>1</v>
      </c>
      <c r="H1470" s="215">
        <v>1</v>
      </c>
      <c r="I1470" s="215">
        <v>1</v>
      </c>
      <c r="J1470" s="215">
        <v>1</v>
      </c>
      <c r="K1470" s="215">
        <v>1</v>
      </c>
      <c r="L1470" s="215">
        <v>1</v>
      </c>
      <c r="M1470" s="215">
        <v>1</v>
      </c>
    </row>
    <row r="1471" spans="1:13" x14ac:dyDescent="0.3">
      <c r="A1471">
        <v>525913</v>
      </c>
      <c r="B1471" s="211" t="s">
        <v>2262</v>
      </c>
      <c r="C1471" s="215">
        <v>1</v>
      </c>
      <c r="D1471" s="215">
        <v>1</v>
      </c>
      <c r="E1471" s="215">
        <v>1</v>
      </c>
      <c r="F1471" s="215">
        <v>1</v>
      </c>
      <c r="G1471" s="215">
        <v>1</v>
      </c>
      <c r="H1471" s="215">
        <v>1</v>
      </c>
      <c r="I1471" s="215">
        <v>1</v>
      </c>
      <c r="J1471" s="215">
        <v>1</v>
      </c>
      <c r="K1471" s="215">
        <v>1</v>
      </c>
      <c r="L1471" s="215">
        <v>1</v>
      </c>
      <c r="M1471" s="215">
        <v>1</v>
      </c>
    </row>
    <row r="1472" spans="1:13" x14ac:dyDescent="0.3">
      <c r="A1472">
        <v>525914</v>
      </c>
      <c r="B1472" s="211" t="s">
        <v>2262</v>
      </c>
      <c r="C1472" s="215">
        <v>1</v>
      </c>
      <c r="D1472" s="215">
        <v>1</v>
      </c>
      <c r="E1472" s="215">
        <v>1</v>
      </c>
      <c r="F1472" s="215">
        <v>1</v>
      </c>
      <c r="G1472" s="215">
        <v>1</v>
      </c>
      <c r="H1472" s="215">
        <v>1</v>
      </c>
      <c r="I1472" s="215">
        <v>1</v>
      </c>
      <c r="J1472" s="215">
        <v>1</v>
      </c>
      <c r="K1472" s="215">
        <v>1</v>
      </c>
      <c r="L1472" s="215">
        <v>1</v>
      </c>
      <c r="M1472" s="215">
        <v>1</v>
      </c>
    </row>
    <row r="1473" spans="1:13" x14ac:dyDescent="0.3">
      <c r="A1473">
        <v>525917</v>
      </c>
      <c r="B1473" s="211" t="s">
        <v>2262</v>
      </c>
      <c r="C1473" s="215">
        <v>1</v>
      </c>
      <c r="D1473" s="215">
        <v>1</v>
      </c>
      <c r="E1473" s="215">
        <v>1</v>
      </c>
      <c r="F1473" s="215">
        <v>1</v>
      </c>
      <c r="G1473" s="215">
        <v>1</v>
      </c>
      <c r="H1473" s="215">
        <v>1</v>
      </c>
      <c r="I1473" s="215">
        <v>1</v>
      </c>
      <c r="J1473" s="215">
        <v>1</v>
      </c>
      <c r="K1473" s="215">
        <v>1</v>
      </c>
      <c r="L1473" s="215">
        <v>1</v>
      </c>
      <c r="M1473" s="215">
        <v>1</v>
      </c>
    </row>
    <row r="1474" spans="1:13" x14ac:dyDescent="0.3">
      <c r="A1474">
        <v>525926</v>
      </c>
      <c r="B1474" s="211" t="s">
        <v>2262</v>
      </c>
      <c r="C1474" s="215">
        <v>1</v>
      </c>
      <c r="D1474" s="215">
        <v>1</v>
      </c>
      <c r="E1474" s="215">
        <v>1</v>
      </c>
      <c r="F1474" s="215">
        <v>1</v>
      </c>
      <c r="G1474" s="215">
        <v>1</v>
      </c>
      <c r="H1474" s="215">
        <v>1</v>
      </c>
      <c r="I1474" s="215">
        <v>1</v>
      </c>
      <c r="J1474" s="215">
        <v>1</v>
      </c>
      <c r="K1474" s="215">
        <v>1</v>
      </c>
      <c r="L1474" s="215">
        <v>1</v>
      </c>
      <c r="M1474" s="215">
        <v>1</v>
      </c>
    </row>
    <row r="1475" spans="1:13" x14ac:dyDescent="0.3">
      <c r="A1475">
        <v>525930</v>
      </c>
      <c r="B1475" s="211" t="s">
        <v>2262</v>
      </c>
      <c r="C1475" s="215">
        <v>1</v>
      </c>
      <c r="D1475" s="215">
        <v>1</v>
      </c>
      <c r="E1475" s="215">
        <v>1</v>
      </c>
      <c r="F1475" s="215">
        <v>1</v>
      </c>
      <c r="G1475" s="215">
        <v>1</v>
      </c>
      <c r="H1475" s="215">
        <v>1</v>
      </c>
      <c r="I1475" s="215">
        <v>1</v>
      </c>
      <c r="J1475" s="215">
        <v>1</v>
      </c>
      <c r="K1475" s="215">
        <v>1</v>
      </c>
      <c r="L1475" s="215">
        <v>1</v>
      </c>
      <c r="M1475" s="215">
        <v>1</v>
      </c>
    </row>
    <row r="1476" spans="1:13" x14ac:dyDescent="0.3">
      <c r="A1476">
        <v>525934</v>
      </c>
      <c r="B1476" s="211" t="s">
        <v>2262</v>
      </c>
      <c r="C1476" s="215">
        <v>1</v>
      </c>
      <c r="D1476" s="215">
        <v>1</v>
      </c>
      <c r="E1476" s="215">
        <v>1</v>
      </c>
      <c r="F1476" s="215">
        <v>1</v>
      </c>
      <c r="G1476" s="215">
        <v>1</v>
      </c>
      <c r="H1476" s="215">
        <v>1</v>
      </c>
      <c r="I1476" s="215">
        <v>1</v>
      </c>
      <c r="J1476" s="215">
        <v>1</v>
      </c>
      <c r="K1476" s="215">
        <v>1</v>
      </c>
      <c r="L1476" s="215">
        <v>1</v>
      </c>
      <c r="M1476" s="215">
        <v>1</v>
      </c>
    </row>
    <row r="1477" spans="1:13" x14ac:dyDescent="0.3">
      <c r="A1477">
        <v>525938</v>
      </c>
      <c r="B1477" s="211" t="s">
        <v>2262</v>
      </c>
      <c r="C1477" s="215">
        <v>1</v>
      </c>
      <c r="D1477" s="215">
        <v>1</v>
      </c>
      <c r="E1477" s="215">
        <v>1</v>
      </c>
      <c r="F1477" s="215">
        <v>1</v>
      </c>
      <c r="G1477" s="215">
        <v>1</v>
      </c>
      <c r="H1477" s="215">
        <v>1</v>
      </c>
      <c r="I1477" s="215">
        <v>1</v>
      </c>
      <c r="J1477" s="215">
        <v>1</v>
      </c>
      <c r="K1477" s="215">
        <v>1</v>
      </c>
      <c r="L1477" s="215">
        <v>1</v>
      </c>
      <c r="M1477" s="215">
        <v>1</v>
      </c>
    </row>
    <row r="1478" spans="1:13" x14ac:dyDescent="0.3">
      <c r="A1478">
        <v>525943</v>
      </c>
      <c r="B1478" s="211" t="s">
        <v>2262</v>
      </c>
      <c r="C1478" s="215">
        <v>1</v>
      </c>
      <c r="D1478" s="215">
        <v>1</v>
      </c>
      <c r="E1478" s="215">
        <v>1</v>
      </c>
      <c r="F1478" s="215">
        <v>1</v>
      </c>
      <c r="G1478" s="215">
        <v>1</v>
      </c>
      <c r="H1478" s="215">
        <v>1</v>
      </c>
      <c r="I1478" s="215">
        <v>1</v>
      </c>
      <c r="J1478" s="215">
        <v>1</v>
      </c>
      <c r="K1478" s="215">
        <v>1</v>
      </c>
      <c r="L1478" s="215">
        <v>1</v>
      </c>
      <c r="M1478" s="215">
        <v>1</v>
      </c>
    </row>
    <row r="1479" spans="1:13" x14ac:dyDescent="0.3">
      <c r="A1479">
        <v>525945</v>
      </c>
      <c r="B1479" s="211" t="s">
        <v>2262</v>
      </c>
      <c r="C1479" s="215">
        <v>1</v>
      </c>
      <c r="D1479" s="215">
        <v>1</v>
      </c>
      <c r="E1479" s="215">
        <v>1</v>
      </c>
      <c r="F1479" s="215">
        <v>1</v>
      </c>
      <c r="G1479" s="215">
        <v>1</v>
      </c>
      <c r="H1479" s="215">
        <v>1</v>
      </c>
      <c r="I1479" s="215">
        <v>1</v>
      </c>
      <c r="J1479" s="215">
        <v>1</v>
      </c>
      <c r="K1479" s="215">
        <v>1</v>
      </c>
      <c r="L1479" s="215">
        <v>1</v>
      </c>
      <c r="M1479" s="215">
        <v>1</v>
      </c>
    </row>
    <row r="1480" spans="1:13" x14ac:dyDescent="0.3">
      <c r="A1480">
        <v>525950</v>
      </c>
      <c r="B1480" s="211" t="s">
        <v>2262</v>
      </c>
      <c r="C1480" s="215">
        <v>1</v>
      </c>
      <c r="D1480" s="215">
        <v>1</v>
      </c>
      <c r="E1480" s="215">
        <v>1</v>
      </c>
      <c r="F1480" s="215">
        <v>1</v>
      </c>
      <c r="G1480" s="215">
        <v>1</v>
      </c>
      <c r="H1480" s="215">
        <v>1</v>
      </c>
      <c r="I1480" s="215">
        <v>1</v>
      </c>
      <c r="J1480" s="215">
        <v>1</v>
      </c>
      <c r="K1480" s="215">
        <v>1</v>
      </c>
      <c r="L1480" s="215">
        <v>1</v>
      </c>
      <c r="M1480" s="215">
        <v>1</v>
      </c>
    </row>
    <row r="1481" spans="1:13" x14ac:dyDescent="0.3">
      <c r="A1481">
        <v>525951</v>
      </c>
      <c r="B1481" s="211" t="s">
        <v>2262</v>
      </c>
      <c r="C1481" s="215">
        <v>1</v>
      </c>
      <c r="D1481" s="215">
        <v>1</v>
      </c>
      <c r="E1481" s="215">
        <v>1</v>
      </c>
      <c r="F1481" s="215">
        <v>1</v>
      </c>
      <c r="G1481" s="215">
        <v>1</v>
      </c>
      <c r="H1481" s="215">
        <v>1</v>
      </c>
      <c r="I1481" s="215">
        <v>1</v>
      </c>
      <c r="J1481" s="215">
        <v>1</v>
      </c>
      <c r="K1481" s="215">
        <v>1</v>
      </c>
      <c r="L1481" s="215">
        <v>1</v>
      </c>
      <c r="M1481" s="215">
        <v>1</v>
      </c>
    </row>
    <row r="1482" spans="1:13" x14ac:dyDescent="0.3">
      <c r="A1482">
        <v>525952</v>
      </c>
      <c r="B1482" s="211" t="s">
        <v>2262</v>
      </c>
      <c r="C1482" s="215">
        <v>1</v>
      </c>
      <c r="D1482" s="215">
        <v>1</v>
      </c>
      <c r="E1482" s="215">
        <v>1</v>
      </c>
      <c r="F1482" s="215">
        <v>1</v>
      </c>
      <c r="G1482" s="215">
        <v>1</v>
      </c>
      <c r="H1482" s="215">
        <v>1</v>
      </c>
      <c r="I1482" s="215">
        <v>1</v>
      </c>
      <c r="J1482" s="215">
        <v>1</v>
      </c>
      <c r="K1482" s="215">
        <v>1</v>
      </c>
      <c r="L1482" s="215">
        <v>1</v>
      </c>
      <c r="M1482" s="215">
        <v>1</v>
      </c>
    </row>
    <row r="1483" spans="1:13" x14ac:dyDescent="0.3">
      <c r="A1483">
        <v>525954</v>
      </c>
      <c r="B1483" s="211" t="s">
        <v>2262</v>
      </c>
      <c r="C1483" s="215">
        <v>1</v>
      </c>
      <c r="D1483" s="215">
        <v>1</v>
      </c>
      <c r="E1483" s="215">
        <v>1</v>
      </c>
      <c r="F1483" s="215">
        <v>1</v>
      </c>
      <c r="G1483" s="215">
        <v>1</v>
      </c>
      <c r="H1483" s="215">
        <v>1</v>
      </c>
      <c r="I1483" s="215">
        <v>1</v>
      </c>
      <c r="J1483" s="215">
        <v>1</v>
      </c>
      <c r="K1483" s="215">
        <v>1</v>
      </c>
      <c r="L1483" s="215">
        <v>1</v>
      </c>
      <c r="M1483" s="215">
        <v>1</v>
      </c>
    </row>
    <row r="1484" spans="1:13" x14ac:dyDescent="0.3">
      <c r="A1484">
        <v>525957</v>
      </c>
      <c r="B1484" s="211" t="s">
        <v>2262</v>
      </c>
      <c r="C1484" s="215">
        <v>1</v>
      </c>
      <c r="D1484" s="215">
        <v>1</v>
      </c>
      <c r="E1484" s="215">
        <v>1</v>
      </c>
      <c r="F1484" s="215">
        <v>1</v>
      </c>
      <c r="G1484" s="215">
        <v>1</v>
      </c>
      <c r="H1484" s="215">
        <v>1</v>
      </c>
      <c r="I1484" s="215">
        <v>1</v>
      </c>
      <c r="J1484" s="215">
        <v>1</v>
      </c>
      <c r="K1484" s="215">
        <v>1</v>
      </c>
      <c r="L1484" s="215">
        <v>1</v>
      </c>
      <c r="M1484" s="215">
        <v>1</v>
      </c>
    </row>
    <row r="1485" spans="1:13" x14ac:dyDescent="0.3">
      <c r="A1485">
        <v>525961</v>
      </c>
      <c r="B1485" s="211" t="s">
        <v>2262</v>
      </c>
      <c r="C1485" s="215">
        <v>1</v>
      </c>
      <c r="D1485" s="215">
        <v>1</v>
      </c>
      <c r="E1485" s="215">
        <v>1</v>
      </c>
      <c r="F1485" s="215">
        <v>1</v>
      </c>
      <c r="G1485" s="215">
        <v>1</v>
      </c>
      <c r="H1485" s="215">
        <v>1</v>
      </c>
      <c r="I1485" s="215">
        <v>1</v>
      </c>
      <c r="J1485" s="215">
        <v>1</v>
      </c>
      <c r="K1485" s="215">
        <v>1</v>
      </c>
      <c r="L1485" s="215">
        <v>1</v>
      </c>
      <c r="M1485" s="215">
        <v>1</v>
      </c>
    </row>
    <row r="1486" spans="1:13" x14ac:dyDescent="0.3">
      <c r="A1486">
        <v>525965</v>
      </c>
      <c r="B1486" s="211" t="s">
        <v>2262</v>
      </c>
      <c r="C1486" s="215">
        <v>1</v>
      </c>
      <c r="D1486" s="215">
        <v>1</v>
      </c>
      <c r="E1486" s="215">
        <v>1</v>
      </c>
      <c r="F1486" s="215">
        <v>1</v>
      </c>
      <c r="G1486" s="215">
        <v>1</v>
      </c>
      <c r="H1486" s="215">
        <v>1</v>
      </c>
      <c r="I1486" s="215">
        <v>1</v>
      </c>
      <c r="J1486" s="215">
        <v>1</v>
      </c>
      <c r="K1486" s="215">
        <v>1</v>
      </c>
      <c r="L1486" s="215">
        <v>1</v>
      </c>
      <c r="M1486" s="215">
        <v>1</v>
      </c>
    </row>
    <row r="1487" spans="1:13" x14ac:dyDescent="0.3">
      <c r="A1487">
        <v>525967</v>
      </c>
      <c r="B1487" s="211" t="s">
        <v>2262</v>
      </c>
      <c r="C1487" s="215">
        <v>1</v>
      </c>
      <c r="D1487" s="215">
        <v>1</v>
      </c>
      <c r="E1487" s="215">
        <v>1</v>
      </c>
      <c r="F1487" s="215">
        <v>1</v>
      </c>
      <c r="G1487" s="215">
        <v>1</v>
      </c>
      <c r="H1487" s="215">
        <v>1</v>
      </c>
      <c r="I1487" s="215">
        <v>1</v>
      </c>
      <c r="J1487" s="215">
        <v>1</v>
      </c>
      <c r="K1487" s="215">
        <v>1</v>
      </c>
      <c r="L1487" s="215">
        <v>1</v>
      </c>
      <c r="M1487" s="215">
        <v>1</v>
      </c>
    </row>
    <row r="1488" spans="1:13" x14ac:dyDescent="0.3">
      <c r="A1488">
        <v>525968</v>
      </c>
      <c r="B1488" s="211" t="s">
        <v>2262</v>
      </c>
      <c r="C1488" s="215">
        <v>1</v>
      </c>
      <c r="D1488" s="215">
        <v>1</v>
      </c>
      <c r="E1488" s="215">
        <v>1</v>
      </c>
      <c r="F1488" s="215">
        <v>1</v>
      </c>
      <c r="G1488" s="215">
        <v>1</v>
      </c>
      <c r="H1488" s="215">
        <v>1</v>
      </c>
      <c r="I1488" s="215">
        <v>1</v>
      </c>
      <c r="J1488" s="215">
        <v>1</v>
      </c>
      <c r="K1488" s="215">
        <v>1</v>
      </c>
      <c r="L1488" s="215">
        <v>1</v>
      </c>
      <c r="M1488" s="215">
        <v>1</v>
      </c>
    </row>
    <row r="1489" spans="1:13" x14ac:dyDescent="0.3">
      <c r="A1489">
        <v>525973</v>
      </c>
      <c r="B1489" s="211" t="s">
        <v>2262</v>
      </c>
      <c r="C1489" s="215">
        <v>1</v>
      </c>
      <c r="D1489" s="215">
        <v>1</v>
      </c>
      <c r="E1489" s="215">
        <v>1</v>
      </c>
      <c r="F1489" s="215">
        <v>1</v>
      </c>
      <c r="G1489" s="215">
        <v>1</v>
      </c>
      <c r="H1489" s="215">
        <v>1</v>
      </c>
      <c r="I1489" s="215">
        <v>1</v>
      </c>
      <c r="J1489" s="215">
        <v>1</v>
      </c>
      <c r="K1489" s="215">
        <v>1</v>
      </c>
      <c r="L1489" s="215">
        <v>1</v>
      </c>
      <c r="M1489" s="215">
        <v>1</v>
      </c>
    </row>
    <row r="1490" spans="1:13" x14ac:dyDescent="0.3">
      <c r="A1490">
        <v>525974</v>
      </c>
      <c r="B1490" s="211" t="s">
        <v>2262</v>
      </c>
      <c r="C1490" s="215">
        <v>1</v>
      </c>
      <c r="D1490" s="215">
        <v>1</v>
      </c>
      <c r="E1490" s="215">
        <v>1</v>
      </c>
      <c r="F1490" s="215">
        <v>1</v>
      </c>
      <c r="G1490" s="215">
        <v>1</v>
      </c>
      <c r="H1490" s="215">
        <v>1</v>
      </c>
      <c r="I1490" s="215">
        <v>1</v>
      </c>
      <c r="J1490" s="215">
        <v>1</v>
      </c>
      <c r="K1490" s="215">
        <v>1</v>
      </c>
      <c r="L1490" s="215">
        <v>1</v>
      </c>
      <c r="M1490" s="215">
        <v>1</v>
      </c>
    </row>
    <row r="1491" spans="1:13" x14ac:dyDescent="0.3">
      <c r="A1491">
        <v>525976</v>
      </c>
      <c r="B1491" s="211" t="s">
        <v>2262</v>
      </c>
      <c r="C1491" s="215">
        <v>1</v>
      </c>
      <c r="D1491" s="215">
        <v>1</v>
      </c>
      <c r="E1491" s="215">
        <v>1</v>
      </c>
      <c r="F1491" s="215">
        <v>1</v>
      </c>
      <c r="G1491" s="215">
        <v>1</v>
      </c>
      <c r="H1491" s="215">
        <v>1</v>
      </c>
      <c r="I1491" s="215">
        <v>1</v>
      </c>
      <c r="J1491" s="215">
        <v>1</v>
      </c>
      <c r="K1491" s="215">
        <v>1</v>
      </c>
      <c r="L1491" s="215">
        <v>1</v>
      </c>
      <c r="M1491" s="215">
        <v>1</v>
      </c>
    </row>
    <row r="1492" spans="1:13" x14ac:dyDescent="0.3">
      <c r="A1492">
        <v>525977</v>
      </c>
      <c r="B1492" s="211" t="s">
        <v>2262</v>
      </c>
      <c r="C1492" s="215">
        <v>1</v>
      </c>
      <c r="D1492" s="215">
        <v>1</v>
      </c>
      <c r="E1492" s="215">
        <v>1</v>
      </c>
      <c r="F1492" s="215">
        <v>1</v>
      </c>
      <c r="G1492" s="215">
        <v>1</v>
      </c>
      <c r="H1492" s="215">
        <v>1</v>
      </c>
      <c r="I1492" s="215">
        <v>1</v>
      </c>
      <c r="J1492" s="215">
        <v>1</v>
      </c>
      <c r="K1492" s="215">
        <v>1</v>
      </c>
      <c r="L1492" s="215">
        <v>1</v>
      </c>
      <c r="M1492" s="215">
        <v>1</v>
      </c>
    </row>
    <row r="1493" spans="1:13" x14ac:dyDescent="0.3">
      <c r="A1493">
        <v>525980</v>
      </c>
      <c r="B1493" s="211" t="s">
        <v>2262</v>
      </c>
      <c r="C1493" s="215">
        <v>1</v>
      </c>
      <c r="D1493" s="215">
        <v>1</v>
      </c>
      <c r="E1493" s="215">
        <v>1</v>
      </c>
      <c r="F1493" s="215">
        <v>1</v>
      </c>
      <c r="G1493" s="215">
        <v>1</v>
      </c>
      <c r="H1493" s="215">
        <v>1</v>
      </c>
      <c r="I1493" s="215">
        <v>1</v>
      </c>
      <c r="J1493" s="215">
        <v>1</v>
      </c>
      <c r="K1493" s="215">
        <v>1</v>
      </c>
      <c r="L1493" s="215">
        <v>1</v>
      </c>
      <c r="M1493" s="215">
        <v>1</v>
      </c>
    </row>
    <row r="1494" spans="1:13" x14ac:dyDescent="0.3">
      <c r="A1494">
        <v>525983</v>
      </c>
      <c r="B1494" s="211" t="s">
        <v>2262</v>
      </c>
      <c r="C1494" s="215">
        <v>1</v>
      </c>
      <c r="D1494" s="215">
        <v>1</v>
      </c>
      <c r="E1494" s="215">
        <v>1</v>
      </c>
      <c r="F1494" s="215">
        <v>1</v>
      </c>
      <c r="G1494" s="215">
        <v>1</v>
      </c>
      <c r="H1494" s="215">
        <v>1</v>
      </c>
      <c r="I1494" s="215">
        <v>1</v>
      </c>
      <c r="J1494" s="215">
        <v>1</v>
      </c>
      <c r="K1494" s="215">
        <v>1</v>
      </c>
      <c r="L1494" s="215">
        <v>1</v>
      </c>
      <c r="M1494" s="215">
        <v>1</v>
      </c>
    </row>
    <row r="1495" spans="1:13" x14ac:dyDescent="0.3">
      <c r="A1495">
        <v>525985</v>
      </c>
      <c r="B1495" s="211" t="s">
        <v>2262</v>
      </c>
      <c r="C1495" s="215">
        <v>1</v>
      </c>
      <c r="D1495" s="215">
        <v>1</v>
      </c>
      <c r="E1495" s="215">
        <v>1</v>
      </c>
      <c r="F1495" s="215">
        <v>1</v>
      </c>
      <c r="G1495" s="215">
        <v>1</v>
      </c>
      <c r="H1495" s="215">
        <v>1</v>
      </c>
      <c r="I1495" s="215">
        <v>1</v>
      </c>
      <c r="J1495" s="215">
        <v>1</v>
      </c>
      <c r="K1495" s="215">
        <v>1</v>
      </c>
      <c r="L1495" s="215">
        <v>1</v>
      </c>
      <c r="M1495" s="215">
        <v>1</v>
      </c>
    </row>
    <row r="1496" spans="1:13" x14ac:dyDescent="0.3">
      <c r="A1496">
        <v>525987</v>
      </c>
      <c r="B1496" s="211" t="s">
        <v>2262</v>
      </c>
      <c r="C1496" s="215">
        <v>1</v>
      </c>
      <c r="D1496" s="215">
        <v>1</v>
      </c>
      <c r="E1496" s="215">
        <v>1</v>
      </c>
      <c r="F1496" s="215">
        <v>1</v>
      </c>
      <c r="G1496" s="215">
        <v>1</v>
      </c>
      <c r="H1496" s="215">
        <v>1</v>
      </c>
      <c r="I1496" s="215">
        <v>1</v>
      </c>
      <c r="J1496" s="215">
        <v>1</v>
      </c>
      <c r="K1496" s="215">
        <v>1</v>
      </c>
      <c r="L1496" s="215">
        <v>1</v>
      </c>
      <c r="M1496" s="215">
        <v>1</v>
      </c>
    </row>
    <row r="1497" spans="1:13" x14ac:dyDescent="0.3">
      <c r="A1497">
        <v>525988</v>
      </c>
      <c r="B1497" s="211" t="s">
        <v>2262</v>
      </c>
      <c r="C1497" s="215">
        <v>1</v>
      </c>
      <c r="D1497" s="215">
        <v>1</v>
      </c>
      <c r="E1497" s="215">
        <v>1</v>
      </c>
      <c r="F1497" s="215">
        <v>1</v>
      </c>
      <c r="G1497" s="215">
        <v>1</v>
      </c>
      <c r="H1497" s="215">
        <v>1</v>
      </c>
      <c r="I1497" s="215">
        <v>1</v>
      </c>
      <c r="J1497" s="215">
        <v>1</v>
      </c>
      <c r="K1497" s="215">
        <v>1</v>
      </c>
      <c r="L1497" s="215">
        <v>1</v>
      </c>
      <c r="M1497" s="215">
        <v>1</v>
      </c>
    </row>
    <row r="1498" spans="1:13" x14ac:dyDescent="0.3">
      <c r="A1498">
        <v>525992</v>
      </c>
      <c r="B1498" s="211" t="s">
        <v>2262</v>
      </c>
      <c r="C1498" s="215">
        <v>1</v>
      </c>
      <c r="D1498" s="215">
        <v>1</v>
      </c>
      <c r="E1498" s="215">
        <v>1</v>
      </c>
      <c r="F1498" s="215">
        <v>1</v>
      </c>
      <c r="G1498" s="215">
        <v>1</v>
      </c>
      <c r="H1498" s="215">
        <v>1</v>
      </c>
      <c r="I1498" s="215">
        <v>1</v>
      </c>
      <c r="J1498" s="215">
        <v>1</v>
      </c>
      <c r="K1498" s="215">
        <v>1</v>
      </c>
      <c r="L1498" s="215">
        <v>1</v>
      </c>
      <c r="M1498" s="215">
        <v>1</v>
      </c>
    </row>
    <row r="1499" spans="1:13" x14ac:dyDescent="0.3">
      <c r="A1499">
        <v>525994</v>
      </c>
      <c r="B1499" s="211" t="s">
        <v>2262</v>
      </c>
      <c r="C1499" s="215">
        <v>1</v>
      </c>
      <c r="D1499" s="215">
        <v>1</v>
      </c>
      <c r="E1499" s="215">
        <v>1</v>
      </c>
      <c r="F1499" s="215">
        <v>1</v>
      </c>
      <c r="G1499" s="215">
        <v>1</v>
      </c>
      <c r="H1499" s="215">
        <v>1</v>
      </c>
      <c r="I1499" s="215">
        <v>1</v>
      </c>
      <c r="J1499" s="215">
        <v>1</v>
      </c>
      <c r="K1499" s="215">
        <v>1</v>
      </c>
      <c r="L1499" s="215">
        <v>1</v>
      </c>
      <c r="M1499" s="215">
        <v>1</v>
      </c>
    </row>
    <row r="1500" spans="1:13" x14ac:dyDescent="0.3">
      <c r="A1500">
        <v>525998</v>
      </c>
      <c r="B1500" s="211" t="s">
        <v>2262</v>
      </c>
      <c r="C1500" s="215">
        <v>1</v>
      </c>
      <c r="D1500" s="215">
        <v>1</v>
      </c>
      <c r="E1500" s="215">
        <v>1</v>
      </c>
      <c r="F1500" s="215">
        <v>1</v>
      </c>
      <c r="G1500" s="215">
        <v>1</v>
      </c>
      <c r="H1500" s="215">
        <v>1</v>
      </c>
      <c r="I1500" s="215">
        <v>1</v>
      </c>
      <c r="J1500" s="215">
        <v>1</v>
      </c>
      <c r="K1500" s="215">
        <v>1</v>
      </c>
      <c r="L1500" s="215">
        <v>1</v>
      </c>
      <c r="M1500" s="215">
        <v>1</v>
      </c>
    </row>
    <row r="1501" spans="1:13" x14ac:dyDescent="0.3">
      <c r="A1501">
        <v>526000</v>
      </c>
      <c r="B1501" s="211" t="s">
        <v>2262</v>
      </c>
      <c r="C1501" s="215">
        <v>1</v>
      </c>
      <c r="D1501" s="215">
        <v>1</v>
      </c>
      <c r="E1501" s="215">
        <v>1</v>
      </c>
      <c r="F1501" s="215">
        <v>1</v>
      </c>
      <c r="G1501" s="215">
        <v>1</v>
      </c>
      <c r="H1501" s="215">
        <v>1</v>
      </c>
      <c r="I1501" s="215">
        <v>1</v>
      </c>
      <c r="J1501" s="215">
        <v>1</v>
      </c>
      <c r="K1501" s="215">
        <v>1</v>
      </c>
      <c r="L1501" s="215">
        <v>1</v>
      </c>
      <c r="M1501" s="215">
        <v>1</v>
      </c>
    </row>
    <row r="1502" spans="1:13" x14ac:dyDescent="0.3">
      <c r="A1502">
        <v>526001</v>
      </c>
      <c r="B1502" s="211" t="s">
        <v>2262</v>
      </c>
      <c r="C1502" s="215">
        <v>1</v>
      </c>
      <c r="D1502" s="215">
        <v>1</v>
      </c>
      <c r="E1502" s="215">
        <v>1</v>
      </c>
      <c r="F1502" s="215">
        <v>1</v>
      </c>
      <c r="G1502" s="215">
        <v>1</v>
      </c>
      <c r="H1502" s="215">
        <v>1</v>
      </c>
      <c r="I1502" s="215">
        <v>1</v>
      </c>
      <c r="J1502" s="215">
        <v>1</v>
      </c>
      <c r="K1502" s="215">
        <v>1</v>
      </c>
      <c r="L1502" s="215">
        <v>1</v>
      </c>
      <c r="M1502" s="215">
        <v>1</v>
      </c>
    </row>
    <row r="1503" spans="1:13" x14ac:dyDescent="0.3">
      <c r="A1503">
        <v>526005</v>
      </c>
      <c r="B1503" s="211" t="s">
        <v>2262</v>
      </c>
      <c r="C1503" s="215">
        <v>1</v>
      </c>
      <c r="D1503" s="215">
        <v>1</v>
      </c>
      <c r="E1503" s="215">
        <v>1</v>
      </c>
      <c r="F1503" s="215">
        <v>1</v>
      </c>
      <c r="G1503" s="215">
        <v>1</v>
      </c>
      <c r="H1503" s="215">
        <v>1</v>
      </c>
      <c r="I1503" s="215">
        <v>1</v>
      </c>
      <c r="J1503" s="215">
        <v>1</v>
      </c>
      <c r="K1503" s="215">
        <v>1</v>
      </c>
      <c r="L1503" s="215">
        <v>1</v>
      </c>
      <c r="M1503" s="215">
        <v>1</v>
      </c>
    </row>
    <row r="1504" spans="1:13" x14ac:dyDescent="0.3">
      <c r="A1504">
        <v>526008</v>
      </c>
      <c r="B1504" s="211" t="s">
        <v>2262</v>
      </c>
      <c r="C1504" s="215">
        <v>1</v>
      </c>
      <c r="D1504" s="215">
        <v>1</v>
      </c>
      <c r="E1504" s="215">
        <v>1</v>
      </c>
      <c r="F1504" s="215">
        <v>1</v>
      </c>
      <c r="G1504" s="215">
        <v>1</v>
      </c>
      <c r="H1504" s="215">
        <v>1</v>
      </c>
      <c r="I1504" s="215">
        <v>1</v>
      </c>
      <c r="J1504" s="215">
        <v>1</v>
      </c>
      <c r="K1504" s="215">
        <v>1</v>
      </c>
      <c r="L1504" s="215">
        <v>1</v>
      </c>
      <c r="M1504" s="215">
        <v>1</v>
      </c>
    </row>
    <row r="1505" spans="1:13" x14ac:dyDescent="0.3">
      <c r="A1505">
        <v>526013</v>
      </c>
      <c r="B1505" s="211" t="s">
        <v>2262</v>
      </c>
      <c r="C1505" s="215">
        <v>1</v>
      </c>
      <c r="D1505" s="215">
        <v>1</v>
      </c>
      <c r="E1505" s="215">
        <v>1</v>
      </c>
      <c r="F1505" s="215">
        <v>1</v>
      </c>
      <c r="G1505" s="215">
        <v>1</v>
      </c>
      <c r="H1505" s="215">
        <v>1</v>
      </c>
      <c r="I1505" s="215">
        <v>1</v>
      </c>
      <c r="J1505" s="215">
        <v>1</v>
      </c>
      <c r="K1505" s="215">
        <v>1</v>
      </c>
      <c r="L1505" s="215">
        <v>1</v>
      </c>
      <c r="M1505" s="215">
        <v>1</v>
      </c>
    </row>
    <row r="1506" spans="1:13" x14ac:dyDescent="0.3">
      <c r="A1506">
        <v>526014</v>
      </c>
      <c r="B1506" s="211" t="s">
        <v>2262</v>
      </c>
      <c r="C1506" s="215">
        <v>1</v>
      </c>
      <c r="D1506" s="215">
        <v>1</v>
      </c>
      <c r="E1506" s="215">
        <v>1</v>
      </c>
      <c r="F1506" s="215">
        <v>1</v>
      </c>
      <c r="G1506" s="215">
        <v>1</v>
      </c>
      <c r="H1506" s="215">
        <v>1</v>
      </c>
      <c r="I1506" s="215">
        <v>1</v>
      </c>
      <c r="J1506" s="215">
        <v>1</v>
      </c>
      <c r="K1506" s="215">
        <v>1</v>
      </c>
      <c r="L1506" s="215">
        <v>1</v>
      </c>
      <c r="M1506" s="215">
        <v>1</v>
      </c>
    </row>
    <row r="1507" spans="1:13" x14ac:dyDescent="0.3">
      <c r="A1507">
        <v>526020</v>
      </c>
      <c r="B1507" s="211" t="s">
        <v>2262</v>
      </c>
      <c r="C1507" s="215">
        <v>1</v>
      </c>
      <c r="D1507" s="215">
        <v>1</v>
      </c>
      <c r="E1507" s="215">
        <v>1</v>
      </c>
      <c r="F1507" s="215">
        <v>1</v>
      </c>
      <c r="G1507" s="215">
        <v>1</v>
      </c>
      <c r="H1507" s="215">
        <v>1</v>
      </c>
      <c r="I1507" s="215">
        <v>1</v>
      </c>
      <c r="J1507" s="215">
        <v>1</v>
      </c>
      <c r="K1507" s="215">
        <v>1</v>
      </c>
      <c r="L1507" s="215">
        <v>1</v>
      </c>
      <c r="M1507" s="215">
        <v>1</v>
      </c>
    </row>
    <row r="1508" spans="1:13" x14ac:dyDescent="0.3">
      <c r="A1508">
        <v>526025</v>
      </c>
      <c r="B1508" s="211" t="s">
        <v>2262</v>
      </c>
      <c r="C1508" s="215">
        <v>1</v>
      </c>
      <c r="D1508" s="215">
        <v>1</v>
      </c>
      <c r="E1508" s="215">
        <v>1</v>
      </c>
      <c r="F1508" s="215">
        <v>1</v>
      </c>
      <c r="G1508" s="215">
        <v>1</v>
      </c>
      <c r="H1508" s="215">
        <v>1</v>
      </c>
      <c r="I1508" s="215">
        <v>1</v>
      </c>
      <c r="J1508" s="215">
        <v>1</v>
      </c>
      <c r="K1508" s="215">
        <v>1</v>
      </c>
      <c r="L1508" s="215">
        <v>1</v>
      </c>
      <c r="M1508" s="215">
        <v>1</v>
      </c>
    </row>
    <row r="1509" spans="1:13" x14ac:dyDescent="0.3">
      <c r="A1509">
        <v>526032</v>
      </c>
      <c r="B1509" s="211" t="s">
        <v>2262</v>
      </c>
      <c r="C1509" s="215">
        <v>1</v>
      </c>
      <c r="D1509" s="215">
        <v>1</v>
      </c>
      <c r="E1509" s="215">
        <v>1</v>
      </c>
      <c r="F1509" s="215">
        <v>1</v>
      </c>
      <c r="G1509" s="215">
        <v>1</v>
      </c>
      <c r="H1509" s="215">
        <v>1</v>
      </c>
      <c r="I1509" s="215">
        <v>1</v>
      </c>
      <c r="J1509" s="215">
        <v>1</v>
      </c>
      <c r="K1509" s="215">
        <v>1</v>
      </c>
      <c r="L1509" s="215">
        <v>1</v>
      </c>
      <c r="M1509" s="215">
        <v>1</v>
      </c>
    </row>
    <row r="1510" spans="1:13" x14ac:dyDescent="0.3">
      <c r="A1510">
        <v>526035</v>
      </c>
      <c r="B1510" s="211" t="s">
        <v>2262</v>
      </c>
      <c r="C1510" s="215">
        <v>1</v>
      </c>
      <c r="D1510" s="215">
        <v>1</v>
      </c>
      <c r="E1510" s="215">
        <v>1</v>
      </c>
      <c r="F1510" s="215">
        <v>1</v>
      </c>
      <c r="G1510" s="215">
        <v>1</v>
      </c>
      <c r="H1510" s="215">
        <v>1</v>
      </c>
      <c r="I1510" s="215">
        <v>1</v>
      </c>
      <c r="J1510" s="215">
        <v>1</v>
      </c>
      <c r="K1510" s="215">
        <v>1</v>
      </c>
      <c r="L1510" s="215">
        <v>1</v>
      </c>
      <c r="M1510" s="215">
        <v>1</v>
      </c>
    </row>
    <row r="1511" spans="1:13" x14ac:dyDescent="0.3">
      <c r="A1511">
        <v>526036</v>
      </c>
      <c r="B1511" s="211" t="s">
        <v>2262</v>
      </c>
      <c r="C1511" s="215">
        <v>1</v>
      </c>
      <c r="D1511" s="215">
        <v>1</v>
      </c>
      <c r="E1511" s="215">
        <v>1</v>
      </c>
      <c r="F1511" s="215">
        <v>1</v>
      </c>
      <c r="G1511" s="215">
        <v>1</v>
      </c>
      <c r="H1511" s="215">
        <v>1</v>
      </c>
      <c r="I1511" s="215">
        <v>1</v>
      </c>
      <c r="J1511" s="215">
        <v>1</v>
      </c>
      <c r="K1511" s="215">
        <v>1</v>
      </c>
      <c r="L1511" s="215">
        <v>1</v>
      </c>
      <c r="M1511" s="215">
        <v>1</v>
      </c>
    </row>
    <row r="1512" spans="1:13" x14ac:dyDescent="0.3">
      <c r="A1512">
        <v>526040</v>
      </c>
      <c r="B1512" s="211" t="s">
        <v>2262</v>
      </c>
      <c r="C1512" s="215">
        <v>1</v>
      </c>
      <c r="D1512" s="215">
        <v>1</v>
      </c>
      <c r="E1512" s="215">
        <v>1</v>
      </c>
      <c r="F1512" s="215">
        <v>1</v>
      </c>
      <c r="G1512" s="215">
        <v>1</v>
      </c>
      <c r="H1512" s="215">
        <v>1</v>
      </c>
      <c r="I1512" s="215">
        <v>1</v>
      </c>
      <c r="J1512" s="215">
        <v>1</v>
      </c>
      <c r="K1512" s="215">
        <v>1</v>
      </c>
      <c r="L1512" s="215">
        <v>1</v>
      </c>
      <c r="M1512" s="215">
        <v>1</v>
      </c>
    </row>
    <row r="1513" spans="1:13" x14ac:dyDescent="0.3">
      <c r="A1513">
        <v>526041</v>
      </c>
      <c r="B1513" s="211" t="s">
        <v>2262</v>
      </c>
      <c r="C1513" s="215">
        <v>1</v>
      </c>
      <c r="D1513" s="215">
        <v>1</v>
      </c>
      <c r="E1513" s="215">
        <v>1</v>
      </c>
      <c r="F1513" s="215">
        <v>1</v>
      </c>
      <c r="G1513" s="215">
        <v>1</v>
      </c>
      <c r="H1513" s="215">
        <v>1</v>
      </c>
      <c r="I1513" s="215">
        <v>1</v>
      </c>
      <c r="J1513" s="215">
        <v>1</v>
      </c>
      <c r="K1513" s="215">
        <v>1</v>
      </c>
      <c r="L1513" s="215">
        <v>1</v>
      </c>
      <c r="M1513" s="215">
        <v>1</v>
      </c>
    </row>
    <row r="1514" spans="1:13" x14ac:dyDescent="0.3">
      <c r="A1514">
        <v>526042</v>
      </c>
      <c r="B1514" s="211" t="s">
        <v>2262</v>
      </c>
      <c r="C1514" s="215">
        <v>1</v>
      </c>
      <c r="D1514" s="215">
        <v>1</v>
      </c>
      <c r="E1514" s="215">
        <v>1</v>
      </c>
      <c r="F1514" s="215">
        <v>1</v>
      </c>
      <c r="G1514" s="215">
        <v>1</v>
      </c>
      <c r="H1514" s="215">
        <v>1</v>
      </c>
      <c r="I1514" s="215">
        <v>1</v>
      </c>
      <c r="J1514" s="215">
        <v>1</v>
      </c>
      <c r="K1514" s="215">
        <v>1</v>
      </c>
      <c r="L1514" s="215">
        <v>1</v>
      </c>
      <c r="M1514" s="215">
        <v>1</v>
      </c>
    </row>
    <row r="1515" spans="1:13" x14ac:dyDescent="0.3">
      <c r="A1515">
        <v>526047</v>
      </c>
      <c r="B1515" s="211" t="s">
        <v>2262</v>
      </c>
      <c r="C1515" s="215">
        <v>1</v>
      </c>
      <c r="D1515" s="215">
        <v>1</v>
      </c>
      <c r="E1515" s="215">
        <v>1</v>
      </c>
      <c r="F1515" s="215">
        <v>1</v>
      </c>
      <c r="G1515" s="215">
        <v>1</v>
      </c>
      <c r="H1515" s="215">
        <v>1</v>
      </c>
      <c r="I1515" s="215">
        <v>1</v>
      </c>
      <c r="J1515" s="215">
        <v>1</v>
      </c>
      <c r="K1515" s="215">
        <v>1</v>
      </c>
      <c r="L1515" s="215">
        <v>1</v>
      </c>
      <c r="M1515" s="215">
        <v>1</v>
      </c>
    </row>
    <row r="1516" spans="1:13" x14ac:dyDescent="0.3">
      <c r="A1516">
        <v>526049</v>
      </c>
      <c r="B1516" s="211" t="s">
        <v>2262</v>
      </c>
      <c r="C1516" s="215">
        <v>1</v>
      </c>
      <c r="D1516" s="215">
        <v>1</v>
      </c>
      <c r="E1516" s="215">
        <v>1</v>
      </c>
      <c r="F1516" s="215">
        <v>1</v>
      </c>
      <c r="G1516" s="215">
        <v>1</v>
      </c>
      <c r="H1516" s="215">
        <v>1</v>
      </c>
      <c r="I1516" s="215">
        <v>1</v>
      </c>
      <c r="J1516" s="215">
        <v>1</v>
      </c>
      <c r="K1516" s="215">
        <v>1</v>
      </c>
      <c r="L1516" s="215">
        <v>1</v>
      </c>
      <c r="M1516" s="215">
        <v>1</v>
      </c>
    </row>
    <row r="1517" spans="1:13" x14ac:dyDescent="0.3">
      <c r="A1517">
        <v>526054</v>
      </c>
      <c r="B1517" s="211" t="s">
        <v>2262</v>
      </c>
      <c r="C1517" s="215">
        <v>1</v>
      </c>
      <c r="D1517" s="215">
        <v>1</v>
      </c>
      <c r="E1517" s="215">
        <v>1</v>
      </c>
      <c r="F1517" s="215">
        <v>1</v>
      </c>
      <c r="G1517" s="215">
        <v>1</v>
      </c>
      <c r="H1517" s="215">
        <v>1</v>
      </c>
      <c r="I1517" s="215">
        <v>1</v>
      </c>
      <c r="J1517" s="215">
        <v>1</v>
      </c>
      <c r="K1517" s="215">
        <v>1</v>
      </c>
      <c r="L1517" s="215">
        <v>1</v>
      </c>
      <c r="M1517" s="215">
        <v>1</v>
      </c>
    </row>
    <row r="1518" spans="1:13" x14ac:dyDescent="0.3">
      <c r="A1518">
        <v>526060</v>
      </c>
      <c r="B1518" s="211" t="s">
        <v>2262</v>
      </c>
      <c r="C1518" s="215">
        <v>1</v>
      </c>
      <c r="D1518" s="215">
        <v>1</v>
      </c>
      <c r="E1518" s="215">
        <v>1</v>
      </c>
      <c r="F1518" s="215">
        <v>1</v>
      </c>
      <c r="G1518" s="215">
        <v>1</v>
      </c>
      <c r="H1518" s="215">
        <v>1</v>
      </c>
      <c r="I1518" s="215">
        <v>1</v>
      </c>
      <c r="J1518" s="215">
        <v>1</v>
      </c>
      <c r="K1518" s="215">
        <v>1</v>
      </c>
      <c r="L1518" s="215">
        <v>1</v>
      </c>
      <c r="M1518" s="215">
        <v>1</v>
      </c>
    </row>
    <row r="1519" spans="1:13" x14ac:dyDescent="0.3">
      <c r="A1519">
        <v>526062</v>
      </c>
      <c r="B1519" s="211" t="s">
        <v>2262</v>
      </c>
      <c r="C1519" s="215">
        <v>1</v>
      </c>
      <c r="D1519" s="215">
        <v>1</v>
      </c>
      <c r="E1519" s="215">
        <v>1</v>
      </c>
      <c r="F1519" s="215">
        <v>1</v>
      </c>
      <c r="G1519" s="215">
        <v>1</v>
      </c>
      <c r="H1519" s="215">
        <v>1</v>
      </c>
      <c r="I1519" s="215">
        <v>1</v>
      </c>
      <c r="J1519" s="215">
        <v>1</v>
      </c>
      <c r="K1519" s="215">
        <v>1</v>
      </c>
      <c r="L1519" s="215">
        <v>1</v>
      </c>
      <c r="M1519" s="215">
        <v>1</v>
      </c>
    </row>
    <row r="1520" spans="1:13" x14ac:dyDescent="0.3">
      <c r="A1520">
        <v>526064</v>
      </c>
      <c r="B1520" s="211" t="s">
        <v>2262</v>
      </c>
      <c r="C1520" s="215">
        <v>1</v>
      </c>
      <c r="D1520" s="215">
        <v>1</v>
      </c>
      <c r="E1520" s="215">
        <v>1</v>
      </c>
      <c r="F1520" s="215">
        <v>1</v>
      </c>
      <c r="G1520" s="215">
        <v>1</v>
      </c>
      <c r="H1520" s="215">
        <v>1</v>
      </c>
      <c r="I1520" s="215">
        <v>1</v>
      </c>
      <c r="J1520" s="215">
        <v>1</v>
      </c>
      <c r="K1520" s="215">
        <v>1</v>
      </c>
      <c r="L1520" s="215">
        <v>1</v>
      </c>
      <c r="M1520" s="215">
        <v>1</v>
      </c>
    </row>
    <row r="1521" spans="1:13" x14ac:dyDescent="0.3">
      <c r="A1521">
        <v>526068</v>
      </c>
      <c r="B1521" s="211" t="s">
        <v>2262</v>
      </c>
      <c r="C1521" s="215">
        <v>1</v>
      </c>
      <c r="D1521" s="215">
        <v>1</v>
      </c>
      <c r="E1521" s="215">
        <v>1</v>
      </c>
      <c r="F1521" s="215">
        <v>1</v>
      </c>
      <c r="G1521" s="215">
        <v>1</v>
      </c>
      <c r="H1521" s="215">
        <v>1</v>
      </c>
      <c r="I1521" s="215">
        <v>1</v>
      </c>
      <c r="J1521" s="215">
        <v>1</v>
      </c>
      <c r="K1521" s="215">
        <v>1</v>
      </c>
      <c r="L1521" s="215">
        <v>1</v>
      </c>
      <c r="M1521" s="215">
        <v>1</v>
      </c>
    </row>
    <row r="1522" spans="1:13" x14ac:dyDescent="0.3">
      <c r="A1522">
        <v>526069</v>
      </c>
      <c r="B1522" s="211" t="s">
        <v>2262</v>
      </c>
      <c r="C1522" s="215">
        <v>1</v>
      </c>
      <c r="D1522" s="215">
        <v>1</v>
      </c>
      <c r="E1522" s="215">
        <v>1</v>
      </c>
      <c r="F1522" s="215">
        <v>1</v>
      </c>
      <c r="G1522" s="215">
        <v>1</v>
      </c>
      <c r="H1522" s="215">
        <v>1</v>
      </c>
      <c r="I1522" s="215">
        <v>1</v>
      </c>
      <c r="J1522" s="215">
        <v>1</v>
      </c>
      <c r="K1522" s="215">
        <v>1</v>
      </c>
      <c r="L1522" s="215">
        <v>1</v>
      </c>
      <c r="M1522" s="215">
        <v>1</v>
      </c>
    </row>
    <row r="1523" spans="1:13" x14ac:dyDescent="0.3">
      <c r="A1523">
        <v>526074</v>
      </c>
      <c r="B1523" s="211" t="s">
        <v>2262</v>
      </c>
      <c r="C1523" s="215">
        <v>1</v>
      </c>
      <c r="D1523" s="215">
        <v>1</v>
      </c>
      <c r="E1523" s="215">
        <v>1</v>
      </c>
      <c r="F1523" s="215">
        <v>1</v>
      </c>
      <c r="G1523" s="215">
        <v>1</v>
      </c>
      <c r="H1523" s="215">
        <v>1</v>
      </c>
      <c r="I1523" s="215">
        <v>1</v>
      </c>
      <c r="J1523" s="215">
        <v>1</v>
      </c>
      <c r="K1523" s="215">
        <v>1</v>
      </c>
      <c r="L1523" s="215">
        <v>1</v>
      </c>
      <c r="M1523" s="215">
        <v>1</v>
      </c>
    </row>
    <row r="1524" spans="1:13" x14ac:dyDescent="0.3">
      <c r="A1524">
        <v>526075</v>
      </c>
      <c r="B1524" s="211" t="s">
        <v>2262</v>
      </c>
      <c r="C1524" s="215">
        <v>1</v>
      </c>
      <c r="D1524" s="215">
        <v>1</v>
      </c>
      <c r="E1524" s="215">
        <v>1</v>
      </c>
      <c r="F1524" s="215">
        <v>1</v>
      </c>
      <c r="G1524" s="215">
        <v>1</v>
      </c>
      <c r="H1524" s="215">
        <v>1</v>
      </c>
      <c r="I1524" s="215">
        <v>1</v>
      </c>
      <c r="J1524" s="215">
        <v>1</v>
      </c>
      <c r="K1524" s="215">
        <v>1</v>
      </c>
      <c r="L1524" s="215">
        <v>1</v>
      </c>
      <c r="M1524" s="215">
        <v>1</v>
      </c>
    </row>
    <row r="1525" spans="1:13" x14ac:dyDescent="0.3">
      <c r="A1525">
        <v>526076</v>
      </c>
      <c r="B1525" s="211" t="s">
        <v>2262</v>
      </c>
      <c r="C1525" s="215">
        <v>1</v>
      </c>
      <c r="D1525" s="215">
        <v>1</v>
      </c>
      <c r="E1525" s="215">
        <v>1</v>
      </c>
      <c r="F1525" s="215">
        <v>1</v>
      </c>
      <c r="G1525" s="215">
        <v>1</v>
      </c>
      <c r="H1525" s="215">
        <v>1</v>
      </c>
      <c r="I1525" s="215">
        <v>1</v>
      </c>
      <c r="J1525" s="215">
        <v>1</v>
      </c>
      <c r="K1525" s="215">
        <v>1</v>
      </c>
      <c r="L1525" s="215">
        <v>1</v>
      </c>
      <c r="M1525" s="215">
        <v>1</v>
      </c>
    </row>
    <row r="1526" spans="1:13" x14ac:dyDescent="0.3">
      <c r="A1526">
        <v>526077</v>
      </c>
      <c r="B1526" s="211" t="s">
        <v>2262</v>
      </c>
      <c r="C1526" s="215">
        <v>1</v>
      </c>
      <c r="D1526" s="215">
        <v>1</v>
      </c>
      <c r="E1526" s="215">
        <v>1</v>
      </c>
      <c r="F1526" s="215">
        <v>1</v>
      </c>
      <c r="G1526" s="215">
        <v>1</v>
      </c>
      <c r="H1526" s="215">
        <v>1</v>
      </c>
      <c r="I1526" s="215">
        <v>1</v>
      </c>
      <c r="J1526" s="215">
        <v>1</v>
      </c>
      <c r="K1526" s="215">
        <v>1</v>
      </c>
      <c r="L1526" s="215">
        <v>1</v>
      </c>
      <c r="M1526" s="215">
        <v>1</v>
      </c>
    </row>
    <row r="1527" spans="1:13" x14ac:dyDescent="0.3">
      <c r="A1527">
        <v>526079</v>
      </c>
      <c r="B1527" s="211" t="s">
        <v>2262</v>
      </c>
      <c r="C1527" s="215">
        <v>1</v>
      </c>
      <c r="D1527" s="215">
        <v>1</v>
      </c>
      <c r="E1527" s="215">
        <v>1</v>
      </c>
      <c r="F1527" s="215">
        <v>1</v>
      </c>
      <c r="G1527" s="215">
        <v>1</v>
      </c>
      <c r="H1527" s="215">
        <v>1</v>
      </c>
      <c r="I1527" s="215">
        <v>1</v>
      </c>
      <c r="J1527" s="215">
        <v>1</v>
      </c>
      <c r="K1527" s="215">
        <v>1</v>
      </c>
      <c r="L1527" s="215">
        <v>1</v>
      </c>
      <c r="M1527" s="215">
        <v>1</v>
      </c>
    </row>
    <row r="1528" spans="1:13" x14ac:dyDescent="0.3">
      <c r="A1528">
        <v>526081</v>
      </c>
      <c r="B1528" s="211" t="s">
        <v>2262</v>
      </c>
      <c r="C1528" s="215">
        <v>1</v>
      </c>
      <c r="D1528" s="215">
        <v>1</v>
      </c>
      <c r="E1528" s="215">
        <v>1</v>
      </c>
      <c r="F1528" s="215">
        <v>1</v>
      </c>
      <c r="G1528" s="215">
        <v>1</v>
      </c>
      <c r="H1528" s="215">
        <v>1</v>
      </c>
      <c r="I1528" s="215">
        <v>1</v>
      </c>
      <c r="J1528" s="215">
        <v>1</v>
      </c>
      <c r="K1528" s="215">
        <v>1</v>
      </c>
      <c r="L1528" s="215">
        <v>1</v>
      </c>
      <c r="M1528" s="215">
        <v>1</v>
      </c>
    </row>
    <row r="1529" spans="1:13" x14ac:dyDescent="0.3">
      <c r="A1529">
        <v>526089</v>
      </c>
      <c r="B1529" s="211" t="s">
        <v>2262</v>
      </c>
      <c r="C1529" s="215">
        <v>1</v>
      </c>
      <c r="D1529" s="215">
        <v>1</v>
      </c>
      <c r="E1529" s="215">
        <v>1</v>
      </c>
      <c r="F1529" s="215">
        <v>1</v>
      </c>
      <c r="G1529" s="215">
        <v>1</v>
      </c>
      <c r="H1529" s="215">
        <v>1</v>
      </c>
      <c r="I1529" s="215">
        <v>1</v>
      </c>
      <c r="J1529" s="215">
        <v>1</v>
      </c>
      <c r="K1529" s="215">
        <v>1</v>
      </c>
      <c r="L1529" s="215">
        <v>1</v>
      </c>
      <c r="M1529" s="215">
        <v>1</v>
      </c>
    </row>
    <row r="1530" spans="1:13" x14ac:dyDescent="0.3">
      <c r="A1530">
        <v>526092</v>
      </c>
      <c r="B1530" s="211" t="s">
        <v>2262</v>
      </c>
      <c r="C1530" s="215">
        <v>1</v>
      </c>
      <c r="D1530" s="215">
        <v>1</v>
      </c>
      <c r="E1530" s="215">
        <v>1</v>
      </c>
      <c r="F1530" s="215">
        <v>1</v>
      </c>
      <c r="G1530" s="215">
        <v>1</v>
      </c>
      <c r="H1530" s="215">
        <v>1</v>
      </c>
      <c r="I1530" s="215">
        <v>1</v>
      </c>
      <c r="J1530" s="215">
        <v>1</v>
      </c>
      <c r="K1530" s="215">
        <v>1</v>
      </c>
      <c r="L1530" s="215">
        <v>1</v>
      </c>
      <c r="M1530" s="215">
        <v>1</v>
      </c>
    </row>
    <row r="1531" spans="1:13" x14ac:dyDescent="0.3">
      <c r="A1531">
        <v>526099</v>
      </c>
      <c r="B1531" s="211" t="s">
        <v>2262</v>
      </c>
      <c r="C1531" s="215">
        <v>1</v>
      </c>
      <c r="D1531" s="215">
        <v>1</v>
      </c>
      <c r="E1531" s="215">
        <v>1</v>
      </c>
      <c r="F1531" s="215">
        <v>1</v>
      </c>
      <c r="G1531" s="215">
        <v>1</v>
      </c>
      <c r="H1531" s="215">
        <v>1</v>
      </c>
      <c r="I1531" s="215">
        <v>1</v>
      </c>
      <c r="J1531" s="215">
        <v>1</v>
      </c>
      <c r="K1531" s="215">
        <v>1</v>
      </c>
      <c r="L1531" s="215">
        <v>1</v>
      </c>
      <c r="M1531" s="215">
        <v>1</v>
      </c>
    </row>
    <row r="1532" spans="1:13" x14ac:dyDescent="0.3">
      <c r="A1532">
        <v>526101</v>
      </c>
      <c r="B1532" s="211" t="s">
        <v>2262</v>
      </c>
      <c r="C1532" s="215">
        <v>1</v>
      </c>
      <c r="D1532" s="215">
        <v>1</v>
      </c>
      <c r="E1532" s="215">
        <v>1</v>
      </c>
      <c r="F1532" s="215">
        <v>1</v>
      </c>
      <c r="G1532" s="215">
        <v>1</v>
      </c>
      <c r="H1532" s="215">
        <v>1</v>
      </c>
      <c r="I1532" s="215">
        <v>1</v>
      </c>
      <c r="J1532" s="215">
        <v>1</v>
      </c>
      <c r="K1532" s="215">
        <v>1</v>
      </c>
      <c r="L1532" s="215">
        <v>1</v>
      </c>
      <c r="M1532" s="215">
        <v>1</v>
      </c>
    </row>
    <row r="1533" spans="1:13" x14ac:dyDescent="0.3">
      <c r="A1533">
        <v>526104</v>
      </c>
      <c r="B1533" s="211" t="s">
        <v>2262</v>
      </c>
      <c r="C1533" s="215">
        <v>1</v>
      </c>
      <c r="D1533" s="215">
        <v>1</v>
      </c>
      <c r="E1533" s="215">
        <v>1</v>
      </c>
      <c r="F1533" s="215">
        <v>1</v>
      </c>
      <c r="G1533" s="215">
        <v>1</v>
      </c>
      <c r="H1533" s="215">
        <v>1</v>
      </c>
      <c r="I1533" s="215">
        <v>1</v>
      </c>
      <c r="J1533" s="215">
        <v>1</v>
      </c>
      <c r="K1533" s="215">
        <v>1</v>
      </c>
      <c r="L1533" s="215">
        <v>1</v>
      </c>
      <c r="M1533" s="215">
        <v>1</v>
      </c>
    </row>
    <row r="1534" spans="1:13" x14ac:dyDescent="0.3">
      <c r="A1534">
        <v>526111</v>
      </c>
      <c r="B1534" s="211" t="s">
        <v>2262</v>
      </c>
      <c r="C1534" s="215">
        <v>1</v>
      </c>
      <c r="D1534" s="215">
        <v>1</v>
      </c>
      <c r="E1534" s="215">
        <v>1</v>
      </c>
      <c r="F1534" s="215">
        <v>1</v>
      </c>
      <c r="G1534" s="215">
        <v>1</v>
      </c>
      <c r="H1534" s="215">
        <v>1</v>
      </c>
      <c r="I1534" s="215">
        <v>1</v>
      </c>
      <c r="J1534" s="215">
        <v>1</v>
      </c>
      <c r="K1534" s="215">
        <v>1</v>
      </c>
      <c r="L1534" s="215">
        <v>1</v>
      </c>
      <c r="M1534" s="215">
        <v>1</v>
      </c>
    </row>
    <row r="1535" spans="1:13" x14ac:dyDescent="0.3">
      <c r="A1535">
        <v>526114</v>
      </c>
      <c r="B1535" s="211" t="s">
        <v>2262</v>
      </c>
      <c r="C1535" s="215">
        <v>1</v>
      </c>
      <c r="D1535" s="215">
        <v>1</v>
      </c>
      <c r="E1535" s="215">
        <v>1</v>
      </c>
      <c r="F1535" s="215">
        <v>1</v>
      </c>
      <c r="G1535" s="215">
        <v>1</v>
      </c>
      <c r="H1535" s="215">
        <v>1</v>
      </c>
      <c r="I1535" s="215">
        <v>1</v>
      </c>
      <c r="J1535" s="215">
        <v>1</v>
      </c>
      <c r="K1535" s="215">
        <v>1</v>
      </c>
      <c r="L1535" s="215">
        <v>1</v>
      </c>
      <c r="M1535" s="215">
        <v>1</v>
      </c>
    </row>
    <row r="1536" spans="1:13" x14ac:dyDescent="0.3">
      <c r="A1536">
        <v>526118</v>
      </c>
      <c r="B1536" s="211" t="s">
        <v>2262</v>
      </c>
      <c r="C1536" s="215">
        <v>1</v>
      </c>
      <c r="D1536" s="215">
        <v>1</v>
      </c>
      <c r="E1536" s="215">
        <v>1</v>
      </c>
      <c r="F1536" s="215">
        <v>1</v>
      </c>
      <c r="G1536" s="215">
        <v>1</v>
      </c>
      <c r="H1536" s="215">
        <v>1</v>
      </c>
      <c r="I1536" s="215">
        <v>1</v>
      </c>
      <c r="J1536" s="215">
        <v>1</v>
      </c>
      <c r="K1536" s="215">
        <v>1</v>
      </c>
      <c r="L1536" s="215">
        <v>1</v>
      </c>
      <c r="M1536" s="215">
        <v>1</v>
      </c>
    </row>
    <row r="1537" spans="1:13" x14ac:dyDescent="0.3">
      <c r="A1537">
        <v>526121</v>
      </c>
      <c r="B1537" s="211" t="s">
        <v>2262</v>
      </c>
      <c r="C1537" s="215">
        <v>1</v>
      </c>
      <c r="D1537" s="215">
        <v>1</v>
      </c>
      <c r="E1537" s="215">
        <v>1</v>
      </c>
      <c r="F1537" s="215">
        <v>1</v>
      </c>
      <c r="G1537" s="215">
        <v>1</v>
      </c>
      <c r="H1537" s="215">
        <v>1</v>
      </c>
      <c r="I1537" s="215">
        <v>1</v>
      </c>
      <c r="J1537" s="215">
        <v>1</v>
      </c>
      <c r="K1537" s="215">
        <v>1</v>
      </c>
      <c r="L1537" s="215">
        <v>1</v>
      </c>
      <c r="M1537" s="215">
        <v>1</v>
      </c>
    </row>
    <row r="1538" spans="1:13" x14ac:dyDescent="0.3">
      <c r="A1538">
        <v>526122</v>
      </c>
      <c r="B1538" s="211" t="s">
        <v>2262</v>
      </c>
      <c r="C1538" s="215">
        <v>1</v>
      </c>
      <c r="D1538" s="215">
        <v>1</v>
      </c>
      <c r="E1538" s="215">
        <v>1</v>
      </c>
      <c r="F1538" s="215">
        <v>1</v>
      </c>
      <c r="G1538" s="215">
        <v>1</v>
      </c>
      <c r="H1538" s="215">
        <v>1</v>
      </c>
      <c r="I1538" s="215">
        <v>1</v>
      </c>
      <c r="J1538" s="215">
        <v>1</v>
      </c>
      <c r="K1538" s="215">
        <v>1</v>
      </c>
      <c r="L1538" s="215">
        <v>1</v>
      </c>
      <c r="M1538" s="215">
        <v>1</v>
      </c>
    </row>
    <row r="1539" spans="1:13" x14ac:dyDescent="0.3">
      <c r="A1539">
        <v>526126</v>
      </c>
      <c r="B1539" s="211" t="s">
        <v>2262</v>
      </c>
      <c r="C1539" s="215">
        <v>1</v>
      </c>
      <c r="D1539" s="215">
        <v>1</v>
      </c>
      <c r="E1539" s="215">
        <v>1</v>
      </c>
      <c r="F1539" s="215">
        <v>1</v>
      </c>
      <c r="G1539" s="215">
        <v>1</v>
      </c>
      <c r="H1539" s="215">
        <v>1</v>
      </c>
      <c r="I1539" s="215">
        <v>1</v>
      </c>
      <c r="J1539" s="215">
        <v>1</v>
      </c>
      <c r="K1539" s="215">
        <v>1</v>
      </c>
      <c r="L1539" s="215">
        <v>1</v>
      </c>
      <c r="M1539" s="215">
        <v>1</v>
      </c>
    </row>
    <row r="1540" spans="1:13" x14ac:dyDescent="0.3">
      <c r="A1540">
        <v>526129</v>
      </c>
      <c r="B1540" s="211" t="s">
        <v>2262</v>
      </c>
      <c r="C1540" s="215">
        <v>1</v>
      </c>
      <c r="D1540" s="215">
        <v>1</v>
      </c>
      <c r="E1540" s="215">
        <v>1</v>
      </c>
      <c r="F1540" s="215">
        <v>1</v>
      </c>
      <c r="G1540" s="215">
        <v>1</v>
      </c>
      <c r="H1540" s="215">
        <v>1</v>
      </c>
      <c r="I1540" s="215">
        <v>1</v>
      </c>
      <c r="J1540" s="215">
        <v>1</v>
      </c>
      <c r="K1540" s="215">
        <v>1</v>
      </c>
      <c r="L1540" s="215">
        <v>1</v>
      </c>
      <c r="M1540" s="215">
        <v>1</v>
      </c>
    </row>
    <row r="1541" spans="1:13" x14ac:dyDescent="0.3">
      <c r="A1541">
        <v>526131</v>
      </c>
      <c r="B1541" s="211" t="s">
        <v>2262</v>
      </c>
      <c r="C1541" s="215">
        <v>1</v>
      </c>
      <c r="D1541" s="215">
        <v>1</v>
      </c>
      <c r="E1541" s="215">
        <v>1</v>
      </c>
      <c r="F1541" s="215">
        <v>1</v>
      </c>
      <c r="G1541" s="215">
        <v>1</v>
      </c>
      <c r="H1541" s="215">
        <v>1</v>
      </c>
      <c r="I1541" s="215">
        <v>1</v>
      </c>
      <c r="J1541" s="215">
        <v>1</v>
      </c>
      <c r="K1541" s="215">
        <v>1</v>
      </c>
      <c r="L1541" s="215">
        <v>1</v>
      </c>
      <c r="M1541" s="215">
        <v>1</v>
      </c>
    </row>
    <row r="1542" spans="1:13" x14ac:dyDescent="0.3">
      <c r="A1542">
        <v>526134</v>
      </c>
      <c r="B1542" s="211" t="s">
        <v>2262</v>
      </c>
      <c r="C1542" s="215">
        <v>1</v>
      </c>
      <c r="D1542" s="215">
        <v>1</v>
      </c>
      <c r="E1542" s="215">
        <v>1</v>
      </c>
      <c r="F1542" s="215">
        <v>1</v>
      </c>
      <c r="G1542" s="215">
        <v>1</v>
      </c>
      <c r="H1542" s="215">
        <v>1</v>
      </c>
      <c r="I1542" s="215">
        <v>1</v>
      </c>
      <c r="J1542" s="215">
        <v>1</v>
      </c>
      <c r="K1542" s="215">
        <v>1</v>
      </c>
      <c r="L1542" s="215">
        <v>1</v>
      </c>
      <c r="M1542" s="215">
        <v>1</v>
      </c>
    </row>
    <row r="1543" spans="1:13" x14ac:dyDescent="0.3">
      <c r="A1543">
        <v>526135</v>
      </c>
      <c r="B1543" s="211" t="s">
        <v>2262</v>
      </c>
      <c r="C1543" s="215">
        <v>1</v>
      </c>
      <c r="D1543" s="215">
        <v>1</v>
      </c>
      <c r="E1543" s="215">
        <v>1</v>
      </c>
      <c r="F1543" s="215">
        <v>1</v>
      </c>
      <c r="G1543" s="215">
        <v>1</v>
      </c>
      <c r="H1543" s="215">
        <v>1</v>
      </c>
      <c r="I1543" s="215">
        <v>1</v>
      </c>
      <c r="J1543" s="215">
        <v>1</v>
      </c>
      <c r="K1543" s="215">
        <v>1</v>
      </c>
      <c r="L1543" s="215">
        <v>1</v>
      </c>
      <c r="M1543" s="215">
        <v>1</v>
      </c>
    </row>
    <row r="1544" spans="1:13" x14ac:dyDescent="0.3">
      <c r="A1544">
        <v>526137</v>
      </c>
      <c r="B1544" s="211" t="s">
        <v>2262</v>
      </c>
      <c r="C1544" s="215">
        <v>1</v>
      </c>
      <c r="D1544" s="215">
        <v>1</v>
      </c>
      <c r="E1544" s="215">
        <v>1</v>
      </c>
      <c r="F1544" s="215">
        <v>1</v>
      </c>
      <c r="G1544" s="215">
        <v>1</v>
      </c>
      <c r="H1544" s="215">
        <v>1</v>
      </c>
      <c r="I1544" s="215">
        <v>1</v>
      </c>
      <c r="J1544" s="215">
        <v>1</v>
      </c>
      <c r="K1544" s="215">
        <v>1</v>
      </c>
      <c r="L1544" s="215">
        <v>1</v>
      </c>
      <c r="M1544" s="215">
        <v>1</v>
      </c>
    </row>
    <row r="1545" spans="1:13" x14ac:dyDescent="0.3">
      <c r="A1545">
        <v>526144</v>
      </c>
      <c r="B1545" s="211" t="s">
        <v>2262</v>
      </c>
      <c r="C1545" s="215">
        <v>1</v>
      </c>
      <c r="D1545" s="215">
        <v>1</v>
      </c>
      <c r="E1545" s="215">
        <v>1</v>
      </c>
      <c r="F1545" s="215">
        <v>1</v>
      </c>
      <c r="G1545" s="215">
        <v>1</v>
      </c>
      <c r="H1545" s="215">
        <v>1</v>
      </c>
      <c r="I1545" s="215">
        <v>1</v>
      </c>
      <c r="J1545" s="215">
        <v>1</v>
      </c>
      <c r="K1545" s="215">
        <v>1</v>
      </c>
      <c r="L1545" s="215">
        <v>1</v>
      </c>
      <c r="M1545" s="215">
        <v>1</v>
      </c>
    </row>
    <row r="1546" spans="1:13" x14ac:dyDescent="0.3">
      <c r="A1546">
        <v>526146</v>
      </c>
      <c r="B1546" s="211" t="s">
        <v>2262</v>
      </c>
      <c r="C1546" s="215">
        <v>1</v>
      </c>
      <c r="D1546" s="215">
        <v>1</v>
      </c>
      <c r="E1546" s="215">
        <v>1</v>
      </c>
      <c r="F1546" s="215">
        <v>1</v>
      </c>
      <c r="G1546" s="215">
        <v>1</v>
      </c>
      <c r="H1546" s="215">
        <v>1</v>
      </c>
      <c r="I1546" s="215">
        <v>1</v>
      </c>
      <c r="J1546" s="215">
        <v>1</v>
      </c>
      <c r="K1546" s="215">
        <v>1</v>
      </c>
      <c r="L1546" s="215">
        <v>1</v>
      </c>
      <c r="M1546" s="215">
        <v>1</v>
      </c>
    </row>
    <row r="1547" spans="1:13" x14ac:dyDescent="0.3">
      <c r="A1547">
        <v>526148</v>
      </c>
      <c r="B1547" s="211" t="s">
        <v>2262</v>
      </c>
      <c r="C1547" s="215">
        <v>1</v>
      </c>
      <c r="D1547" s="215">
        <v>1</v>
      </c>
      <c r="E1547" s="215">
        <v>1</v>
      </c>
      <c r="F1547" s="215">
        <v>1</v>
      </c>
      <c r="G1547" s="215">
        <v>1</v>
      </c>
      <c r="H1547" s="215">
        <v>1</v>
      </c>
      <c r="I1547" s="215">
        <v>1</v>
      </c>
      <c r="J1547" s="215">
        <v>1</v>
      </c>
      <c r="K1547" s="215">
        <v>1</v>
      </c>
      <c r="L1547" s="215">
        <v>1</v>
      </c>
      <c r="M1547" s="215">
        <v>1</v>
      </c>
    </row>
    <row r="1548" spans="1:13" x14ac:dyDescent="0.3">
      <c r="A1548">
        <v>526150</v>
      </c>
      <c r="B1548" s="211" t="s">
        <v>2262</v>
      </c>
      <c r="C1548" s="215">
        <v>1</v>
      </c>
      <c r="D1548" s="215">
        <v>1</v>
      </c>
      <c r="E1548" s="215">
        <v>1</v>
      </c>
      <c r="F1548" s="215">
        <v>1</v>
      </c>
      <c r="G1548" s="215">
        <v>1</v>
      </c>
      <c r="H1548" s="215">
        <v>1</v>
      </c>
      <c r="I1548" s="215">
        <v>1</v>
      </c>
      <c r="J1548" s="215">
        <v>1</v>
      </c>
      <c r="K1548" s="215">
        <v>1</v>
      </c>
      <c r="L1548" s="215">
        <v>1</v>
      </c>
      <c r="M1548" s="215">
        <v>1</v>
      </c>
    </row>
    <row r="1549" spans="1:13" x14ac:dyDescent="0.3">
      <c r="A1549">
        <v>526151</v>
      </c>
      <c r="B1549" s="211" t="s">
        <v>2262</v>
      </c>
      <c r="C1549" s="215">
        <v>1</v>
      </c>
      <c r="D1549" s="215">
        <v>1</v>
      </c>
      <c r="E1549" s="215">
        <v>1</v>
      </c>
      <c r="F1549" s="215">
        <v>1</v>
      </c>
      <c r="G1549" s="215">
        <v>1</v>
      </c>
      <c r="H1549" s="215">
        <v>1</v>
      </c>
      <c r="I1549" s="215">
        <v>1</v>
      </c>
      <c r="J1549" s="215">
        <v>1</v>
      </c>
      <c r="K1549" s="215">
        <v>1</v>
      </c>
      <c r="L1549" s="215">
        <v>1</v>
      </c>
      <c r="M1549" s="215">
        <v>1</v>
      </c>
    </row>
    <row r="1550" spans="1:13" x14ac:dyDescent="0.3">
      <c r="A1550">
        <v>526152</v>
      </c>
      <c r="B1550" s="211" t="s">
        <v>2262</v>
      </c>
      <c r="C1550" s="215">
        <v>1</v>
      </c>
      <c r="D1550" s="215">
        <v>1</v>
      </c>
      <c r="E1550" s="215">
        <v>1</v>
      </c>
      <c r="F1550" s="215">
        <v>1</v>
      </c>
      <c r="G1550" s="215">
        <v>1</v>
      </c>
      <c r="H1550" s="215">
        <v>1</v>
      </c>
      <c r="I1550" s="215">
        <v>1</v>
      </c>
      <c r="J1550" s="215">
        <v>1</v>
      </c>
      <c r="K1550" s="215">
        <v>1</v>
      </c>
      <c r="L1550" s="215">
        <v>1</v>
      </c>
      <c r="M1550" s="215">
        <v>1</v>
      </c>
    </row>
    <row r="1551" spans="1:13" x14ac:dyDescent="0.3">
      <c r="A1551">
        <v>526153</v>
      </c>
      <c r="B1551" s="211" t="s">
        <v>2262</v>
      </c>
      <c r="C1551" s="215">
        <v>1</v>
      </c>
      <c r="D1551" s="215">
        <v>1</v>
      </c>
      <c r="E1551" s="215">
        <v>1</v>
      </c>
      <c r="F1551" s="215">
        <v>1</v>
      </c>
      <c r="G1551" s="215">
        <v>1</v>
      </c>
      <c r="H1551" s="215">
        <v>1</v>
      </c>
      <c r="I1551" s="215">
        <v>1</v>
      </c>
      <c r="J1551" s="215">
        <v>1</v>
      </c>
      <c r="K1551" s="215">
        <v>1</v>
      </c>
      <c r="L1551" s="215">
        <v>1</v>
      </c>
      <c r="M1551" s="215">
        <v>1</v>
      </c>
    </row>
    <row r="1552" spans="1:13" x14ac:dyDescent="0.3">
      <c r="A1552">
        <v>526155</v>
      </c>
      <c r="B1552" s="211" t="s">
        <v>2262</v>
      </c>
      <c r="C1552" s="215">
        <v>1</v>
      </c>
      <c r="D1552" s="215">
        <v>1</v>
      </c>
      <c r="E1552" s="215">
        <v>1</v>
      </c>
      <c r="F1552" s="215">
        <v>1</v>
      </c>
      <c r="G1552" s="215">
        <v>1</v>
      </c>
      <c r="H1552" s="215">
        <v>1</v>
      </c>
      <c r="I1552" s="215">
        <v>1</v>
      </c>
      <c r="J1552" s="215">
        <v>1</v>
      </c>
      <c r="K1552" s="215">
        <v>1</v>
      </c>
      <c r="L1552" s="215">
        <v>1</v>
      </c>
      <c r="M1552" s="215">
        <v>1</v>
      </c>
    </row>
    <row r="1553" spans="1:13" x14ac:dyDescent="0.3">
      <c r="A1553">
        <v>526156</v>
      </c>
      <c r="B1553" s="211" t="s">
        <v>2262</v>
      </c>
      <c r="C1553" s="215">
        <v>1</v>
      </c>
      <c r="D1553" s="215">
        <v>1</v>
      </c>
      <c r="E1553" s="215">
        <v>1</v>
      </c>
      <c r="F1553" s="215">
        <v>1</v>
      </c>
      <c r="G1553" s="215">
        <v>1</v>
      </c>
      <c r="H1553" s="215">
        <v>1</v>
      </c>
      <c r="I1553" s="215">
        <v>1</v>
      </c>
      <c r="J1553" s="215">
        <v>1</v>
      </c>
      <c r="K1553" s="215">
        <v>1</v>
      </c>
      <c r="L1553" s="215">
        <v>1</v>
      </c>
      <c r="M1553" s="215">
        <v>1</v>
      </c>
    </row>
    <row r="1554" spans="1:13" x14ac:dyDescent="0.3">
      <c r="A1554">
        <v>526157</v>
      </c>
      <c r="B1554" s="211" t="s">
        <v>2262</v>
      </c>
      <c r="C1554" s="215">
        <v>1</v>
      </c>
      <c r="D1554" s="215">
        <v>1</v>
      </c>
      <c r="E1554" s="215">
        <v>1</v>
      </c>
      <c r="F1554" s="215">
        <v>1</v>
      </c>
      <c r="G1554" s="215">
        <v>1</v>
      </c>
      <c r="H1554" s="215">
        <v>1</v>
      </c>
      <c r="I1554" s="215">
        <v>1</v>
      </c>
      <c r="J1554" s="215">
        <v>1</v>
      </c>
      <c r="K1554" s="215">
        <v>1</v>
      </c>
      <c r="L1554" s="215">
        <v>1</v>
      </c>
      <c r="M1554" s="215">
        <v>1</v>
      </c>
    </row>
    <row r="1555" spans="1:13" x14ac:dyDescent="0.3">
      <c r="A1555">
        <v>526158</v>
      </c>
      <c r="B1555" s="211" t="s">
        <v>2262</v>
      </c>
      <c r="C1555" s="215">
        <v>1</v>
      </c>
      <c r="D1555" s="215">
        <v>1</v>
      </c>
      <c r="E1555" s="215">
        <v>1</v>
      </c>
      <c r="F1555" s="215">
        <v>1</v>
      </c>
      <c r="G1555" s="215">
        <v>1</v>
      </c>
      <c r="H1555" s="215">
        <v>1</v>
      </c>
      <c r="I1555" s="215">
        <v>1</v>
      </c>
      <c r="J1555" s="215">
        <v>1</v>
      </c>
      <c r="K1555" s="215">
        <v>1</v>
      </c>
      <c r="L1555" s="215">
        <v>1</v>
      </c>
      <c r="M1555" s="215">
        <v>1</v>
      </c>
    </row>
    <row r="1556" spans="1:13" x14ac:dyDescent="0.3">
      <c r="A1556">
        <v>526170</v>
      </c>
      <c r="B1556" s="211" t="s">
        <v>2262</v>
      </c>
      <c r="C1556" s="215">
        <v>1</v>
      </c>
      <c r="D1556" s="215">
        <v>1</v>
      </c>
      <c r="E1556" s="215">
        <v>1</v>
      </c>
      <c r="F1556" s="215">
        <v>1</v>
      </c>
      <c r="G1556" s="215">
        <v>1</v>
      </c>
      <c r="H1556" s="215">
        <v>1</v>
      </c>
      <c r="I1556" s="215">
        <v>1</v>
      </c>
      <c r="J1556" s="215">
        <v>1</v>
      </c>
      <c r="K1556" s="215">
        <v>1</v>
      </c>
      <c r="L1556" s="215">
        <v>1</v>
      </c>
      <c r="M1556" s="215">
        <v>1</v>
      </c>
    </row>
    <row r="1557" spans="1:13" x14ac:dyDescent="0.3">
      <c r="A1557">
        <v>526178</v>
      </c>
      <c r="B1557" s="211" t="s">
        <v>2262</v>
      </c>
      <c r="C1557" s="215">
        <v>1</v>
      </c>
      <c r="D1557" s="215">
        <v>1</v>
      </c>
      <c r="E1557" s="215">
        <v>1</v>
      </c>
      <c r="F1557" s="215">
        <v>1</v>
      </c>
      <c r="G1557" s="215">
        <v>1</v>
      </c>
      <c r="H1557" s="215">
        <v>1</v>
      </c>
      <c r="I1557" s="215">
        <v>1</v>
      </c>
      <c r="J1557" s="215">
        <v>1</v>
      </c>
      <c r="K1557" s="215">
        <v>1</v>
      </c>
      <c r="L1557" s="215">
        <v>1</v>
      </c>
      <c r="M1557" s="215">
        <v>1</v>
      </c>
    </row>
    <row r="1558" spans="1:13" x14ac:dyDescent="0.3">
      <c r="A1558">
        <v>526180</v>
      </c>
      <c r="B1558" s="211" t="s">
        <v>2262</v>
      </c>
      <c r="C1558" s="215">
        <v>1</v>
      </c>
      <c r="D1558" s="215">
        <v>1</v>
      </c>
      <c r="E1558" s="215">
        <v>1</v>
      </c>
      <c r="F1558" s="215">
        <v>1</v>
      </c>
      <c r="G1558" s="215">
        <v>1</v>
      </c>
      <c r="H1558" s="215">
        <v>1</v>
      </c>
      <c r="I1558" s="215">
        <v>1</v>
      </c>
      <c r="J1558" s="215">
        <v>1</v>
      </c>
      <c r="K1558" s="215">
        <v>1</v>
      </c>
      <c r="L1558" s="215">
        <v>1</v>
      </c>
      <c r="M1558" s="215">
        <v>1</v>
      </c>
    </row>
    <row r="1559" spans="1:13" x14ac:dyDescent="0.3">
      <c r="A1559">
        <v>526181</v>
      </c>
      <c r="B1559" s="211" t="s">
        <v>2262</v>
      </c>
      <c r="C1559" s="215">
        <v>1</v>
      </c>
      <c r="D1559" s="215">
        <v>1</v>
      </c>
      <c r="E1559" s="215">
        <v>1</v>
      </c>
      <c r="F1559" s="215">
        <v>1</v>
      </c>
      <c r="G1559" s="215">
        <v>1</v>
      </c>
      <c r="H1559" s="215">
        <v>1</v>
      </c>
      <c r="I1559" s="215">
        <v>1</v>
      </c>
      <c r="J1559" s="215">
        <v>1</v>
      </c>
      <c r="K1559" s="215">
        <v>1</v>
      </c>
      <c r="L1559" s="215">
        <v>1</v>
      </c>
      <c r="M1559" s="215">
        <v>1</v>
      </c>
    </row>
    <row r="1560" spans="1:13" x14ac:dyDescent="0.3">
      <c r="A1560">
        <v>526182</v>
      </c>
      <c r="B1560" s="211" t="s">
        <v>2262</v>
      </c>
      <c r="C1560" s="215">
        <v>1</v>
      </c>
      <c r="D1560" s="215">
        <v>1</v>
      </c>
      <c r="E1560" s="215">
        <v>1</v>
      </c>
      <c r="F1560" s="215">
        <v>1</v>
      </c>
      <c r="G1560" s="215">
        <v>1</v>
      </c>
      <c r="H1560" s="215">
        <v>1</v>
      </c>
      <c r="I1560" s="215">
        <v>1</v>
      </c>
      <c r="J1560" s="215">
        <v>1</v>
      </c>
      <c r="K1560" s="215">
        <v>1</v>
      </c>
      <c r="L1560" s="215">
        <v>1</v>
      </c>
      <c r="M1560" s="215">
        <v>1</v>
      </c>
    </row>
    <row r="1561" spans="1:13" x14ac:dyDescent="0.3">
      <c r="A1561">
        <v>526188</v>
      </c>
      <c r="B1561" s="211" t="s">
        <v>2262</v>
      </c>
      <c r="C1561" s="215">
        <v>1</v>
      </c>
      <c r="D1561" s="215">
        <v>1</v>
      </c>
      <c r="E1561" s="215">
        <v>1</v>
      </c>
      <c r="F1561" s="215">
        <v>1</v>
      </c>
      <c r="G1561" s="215">
        <v>1</v>
      </c>
      <c r="H1561" s="215">
        <v>1</v>
      </c>
      <c r="I1561" s="215">
        <v>1</v>
      </c>
      <c r="J1561" s="215">
        <v>1</v>
      </c>
      <c r="K1561" s="215">
        <v>1</v>
      </c>
      <c r="L1561" s="215">
        <v>1</v>
      </c>
      <c r="M1561" s="215">
        <v>1</v>
      </c>
    </row>
    <row r="1562" spans="1:13" x14ac:dyDescent="0.3">
      <c r="A1562">
        <v>526193</v>
      </c>
      <c r="B1562" s="211" t="s">
        <v>2262</v>
      </c>
      <c r="C1562" s="215">
        <v>1</v>
      </c>
      <c r="D1562" s="215">
        <v>1</v>
      </c>
      <c r="E1562" s="215">
        <v>1</v>
      </c>
      <c r="F1562" s="215">
        <v>1</v>
      </c>
      <c r="G1562" s="215">
        <v>1</v>
      </c>
      <c r="H1562" s="215">
        <v>1</v>
      </c>
      <c r="I1562" s="215">
        <v>1</v>
      </c>
      <c r="J1562" s="215">
        <v>1</v>
      </c>
      <c r="K1562" s="215">
        <v>1</v>
      </c>
      <c r="L1562" s="215">
        <v>1</v>
      </c>
      <c r="M1562" s="215">
        <v>1</v>
      </c>
    </row>
    <row r="1563" spans="1:13" x14ac:dyDescent="0.3">
      <c r="A1563">
        <v>526194</v>
      </c>
      <c r="B1563" s="211" t="s">
        <v>2262</v>
      </c>
      <c r="C1563" s="215">
        <v>1</v>
      </c>
      <c r="D1563" s="215">
        <v>1</v>
      </c>
      <c r="E1563" s="215">
        <v>1</v>
      </c>
      <c r="F1563" s="215">
        <v>1</v>
      </c>
      <c r="G1563" s="215">
        <v>1</v>
      </c>
      <c r="H1563" s="215">
        <v>1</v>
      </c>
      <c r="I1563" s="215">
        <v>1</v>
      </c>
      <c r="J1563" s="215">
        <v>1</v>
      </c>
      <c r="K1563" s="215">
        <v>1</v>
      </c>
      <c r="L1563" s="215">
        <v>1</v>
      </c>
      <c r="M1563" s="215">
        <v>1</v>
      </c>
    </row>
    <row r="1564" spans="1:13" x14ac:dyDescent="0.3">
      <c r="A1564">
        <v>526195</v>
      </c>
      <c r="B1564" s="211" t="s">
        <v>2262</v>
      </c>
      <c r="C1564" s="215">
        <v>1</v>
      </c>
      <c r="D1564" s="215">
        <v>1</v>
      </c>
      <c r="E1564" s="215">
        <v>1</v>
      </c>
      <c r="F1564" s="215">
        <v>1</v>
      </c>
      <c r="G1564" s="215">
        <v>1</v>
      </c>
      <c r="H1564" s="215">
        <v>1</v>
      </c>
      <c r="I1564" s="215">
        <v>1</v>
      </c>
      <c r="J1564" s="215">
        <v>1</v>
      </c>
      <c r="K1564" s="215">
        <v>1</v>
      </c>
      <c r="L1564" s="215">
        <v>1</v>
      </c>
      <c r="M1564" s="215">
        <v>1</v>
      </c>
    </row>
    <row r="1565" spans="1:13" x14ac:dyDescent="0.3">
      <c r="A1565">
        <v>526200</v>
      </c>
      <c r="B1565" s="211" t="s">
        <v>2262</v>
      </c>
      <c r="C1565" s="215">
        <v>1</v>
      </c>
      <c r="D1565" s="215">
        <v>1</v>
      </c>
      <c r="E1565" s="215">
        <v>1</v>
      </c>
      <c r="F1565" s="215">
        <v>1</v>
      </c>
      <c r="G1565" s="215">
        <v>1</v>
      </c>
      <c r="H1565" s="215">
        <v>1</v>
      </c>
      <c r="I1565" s="215">
        <v>1</v>
      </c>
      <c r="J1565" s="215">
        <v>1</v>
      </c>
      <c r="K1565" s="215">
        <v>1</v>
      </c>
      <c r="L1565" s="215">
        <v>1</v>
      </c>
      <c r="M1565" s="215">
        <v>1</v>
      </c>
    </row>
    <row r="1566" spans="1:13" x14ac:dyDescent="0.3">
      <c r="A1566">
        <v>526206</v>
      </c>
      <c r="B1566" s="211" t="s">
        <v>2262</v>
      </c>
      <c r="C1566" s="215">
        <v>1</v>
      </c>
      <c r="D1566" s="215">
        <v>1</v>
      </c>
      <c r="E1566" s="215">
        <v>1</v>
      </c>
      <c r="F1566" s="215">
        <v>1</v>
      </c>
      <c r="G1566" s="215">
        <v>1</v>
      </c>
      <c r="H1566" s="215">
        <v>1</v>
      </c>
      <c r="I1566" s="215">
        <v>1</v>
      </c>
      <c r="J1566" s="215">
        <v>1</v>
      </c>
      <c r="K1566" s="215">
        <v>1</v>
      </c>
      <c r="L1566" s="215">
        <v>1</v>
      </c>
      <c r="M1566" s="215">
        <v>1</v>
      </c>
    </row>
    <row r="1567" spans="1:13" x14ac:dyDescent="0.3">
      <c r="A1567">
        <v>526208</v>
      </c>
      <c r="B1567" s="211" t="s">
        <v>2262</v>
      </c>
      <c r="C1567" s="215">
        <v>1</v>
      </c>
      <c r="D1567" s="215">
        <v>1</v>
      </c>
      <c r="E1567" s="215">
        <v>1</v>
      </c>
      <c r="F1567" s="215">
        <v>1</v>
      </c>
      <c r="G1567" s="215">
        <v>1</v>
      </c>
      <c r="H1567" s="215">
        <v>1</v>
      </c>
      <c r="I1567" s="215">
        <v>1</v>
      </c>
      <c r="J1567" s="215">
        <v>1</v>
      </c>
      <c r="K1567" s="215">
        <v>1</v>
      </c>
      <c r="L1567" s="215">
        <v>1</v>
      </c>
      <c r="M1567" s="215">
        <v>1</v>
      </c>
    </row>
    <row r="1568" spans="1:13" x14ac:dyDescent="0.3">
      <c r="A1568">
        <v>526218</v>
      </c>
      <c r="B1568" s="211" t="s">
        <v>2262</v>
      </c>
      <c r="C1568" s="215">
        <v>1</v>
      </c>
      <c r="D1568" s="215">
        <v>1</v>
      </c>
      <c r="E1568" s="215">
        <v>1</v>
      </c>
      <c r="F1568" s="215">
        <v>1</v>
      </c>
      <c r="G1568" s="215">
        <v>1</v>
      </c>
      <c r="H1568" s="215">
        <v>1</v>
      </c>
      <c r="I1568" s="215">
        <v>1</v>
      </c>
      <c r="J1568" s="215">
        <v>1</v>
      </c>
      <c r="K1568" s="215">
        <v>1</v>
      </c>
      <c r="L1568" s="215">
        <v>1</v>
      </c>
      <c r="M1568" s="215">
        <v>1</v>
      </c>
    </row>
    <row r="1569" spans="1:13" x14ac:dyDescent="0.3">
      <c r="A1569">
        <v>526219</v>
      </c>
      <c r="B1569" s="211" t="s">
        <v>2262</v>
      </c>
      <c r="C1569" s="215">
        <v>1</v>
      </c>
      <c r="D1569" s="215">
        <v>1</v>
      </c>
      <c r="E1569" s="215">
        <v>1</v>
      </c>
      <c r="F1569" s="215">
        <v>1</v>
      </c>
      <c r="G1569" s="215">
        <v>1</v>
      </c>
      <c r="H1569" s="215">
        <v>1</v>
      </c>
      <c r="I1569" s="215">
        <v>1</v>
      </c>
      <c r="J1569" s="215">
        <v>1</v>
      </c>
      <c r="K1569" s="215">
        <v>1</v>
      </c>
      <c r="L1569" s="215">
        <v>1</v>
      </c>
      <c r="M1569" s="215">
        <v>1</v>
      </c>
    </row>
    <row r="1570" spans="1:13" x14ac:dyDescent="0.3">
      <c r="A1570">
        <v>526221</v>
      </c>
      <c r="B1570" s="211" t="s">
        <v>2262</v>
      </c>
      <c r="C1570" s="215">
        <v>1</v>
      </c>
      <c r="D1570" s="215">
        <v>1</v>
      </c>
      <c r="E1570" s="215">
        <v>1</v>
      </c>
      <c r="F1570" s="215">
        <v>1</v>
      </c>
      <c r="G1570" s="215">
        <v>1</v>
      </c>
      <c r="H1570" s="215">
        <v>1</v>
      </c>
      <c r="I1570" s="215">
        <v>1</v>
      </c>
      <c r="J1570" s="215">
        <v>1</v>
      </c>
      <c r="K1570" s="215">
        <v>1</v>
      </c>
      <c r="L1570" s="215">
        <v>1</v>
      </c>
      <c r="M1570" s="215">
        <v>1</v>
      </c>
    </row>
    <row r="1571" spans="1:13" x14ac:dyDescent="0.3">
      <c r="A1571">
        <v>526224</v>
      </c>
      <c r="B1571" s="211" t="s">
        <v>2262</v>
      </c>
      <c r="C1571" s="215">
        <v>1</v>
      </c>
      <c r="D1571" s="215">
        <v>1</v>
      </c>
      <c r="E1571" s="215">
        <v>1</v>
      </c>
      <c r="F1571" s="215">
        <v>1</v>
      </c>
      <c r="G1571" s="215">
        <v>1</v>
      </c>
      <c r="H1571" s="215">
        <v>1</v>
      </c>
      <c r="I1571" s="215">
        <v>1</v>
      </c>
      <c r="J1571" s="215">
        <v>1</v>
      </c>
      <c r="K1571" s="215">
        <v>1</v>
      </c>
      <c r="L1571" s="215">
        <v>1</v>
      </c>
      <c r="M1571" s="215">
        <v>1</v>
      </c>
    </row>
    <row r="1572" spans="1:13" x14ac:dyDescent="0.3">
      <c r="A1572">
        <v>526228</v>
      </c>
      <c r="B1572" s="211" t="s">
        <v>2262</v>
      </c>
      <c r="C1572" s="215">
        <v>1</v>
      </c>
      <c r="D1572" s="215">
        <v>1</v>
      </c>
      <c r="E1572" s="215">
        <v>1</v>
      </c>
      <c r="F1572" s="215">
        <v>1</v>
      </c>
      <c r="G1572" s="215">
        <v>1</v>
      </c>
      <c r="H1572" s="215">
        <v>1</v>
      </c>
      <c r="I1572" s="215">
        <v>1</v>
      </c>
      <c r="J1572" s="215">
        <v>1</v>
      </c>
      <c r="K1572" s="215">
        <v>1</v>
      </c>
      <c r="L1572" s="215">
        <v>1</v>
      </c>
      <c r="M1572" s="215">
        <v>1</v>
      </c>
    </row>
    <row r="1573" spans="1:13" x14ac:dyDescent="0.3">
      <c r="A1573">
        <v>526229</v>
      </c>
      <c r="B1573" s="211" t="s">
        <v>2262</v>
      </c>
      <c r="C1573" s="215">
        <v>1</v>
      </c>
      <c r="D1573" s="215">
        <v>1</v>
      </c>
      <c r="E1573" s="215">
        <v>1</v>
      </c>
      <c r="F1573" s="215">
        <v>1</v>
      </c>
      <c r="G1573" s="215">
        <v>1</v>
      </c>
      <c r="H1573" s="215">
        <v>1</v>
      </c>
      <c r="I1573" s="215">
        <v>1</v>
      </c>
      <c r="J1573" s="215">
        <v>1</v>
      </c>
      <c r="K1573" s="215">
        <v>1</v>
      </c>
      <c r="L1573" s="215">
        <v>1</v>
      </c>
      <c r="M1573" s="215">
        <v>1</v>
      </c>
    </row>
    <row r="1574" spans="1:13" x14ac:dyDescent="0.3">
      <c r="A1574">
        <v>526230</v>
      </c>
      <c r="B1574" s="211" t="s">
        <v>2262</v>
      </c>
      <c r="C1574" s="215">
        <v>1</v>
      </c>
      <c r="D1574" s="215">
        <v>1</v>
      </c>
      <c r="E1574" s="215">
        <v>1</v>
      </c>
      <c r="F1574" s="215">
        <v>1</v>
      </c>
      <c r="G1574" s="215">
        <v>1</v>
      </c>
      <c r="H1574" s="215">
        <v>1</v>
      </c>
      <c r="I1574" s="215">
        <v>1</v>
      </c>
      <c r="J1574" s="215">
        <v>1</v>
      </c>
      <c r="K1574" s="215">
        <v>1</v>
      </c>
      <c r="L1574" s="215">
        <v>1</v>
      </c>
      <c r="M1574" s="215">
        <v>1</v>
      </c>
    </row>
    <row r="1575" spans="1:13" x14ac:dyDescent="0.3">
      <c r="A1575">
        <v>526232</v>
      </c>
      <c r="B1575" s="211" t="s">
        <v>2262</v>
      </c>
      <c r="C1575" s="215">
        <v>1</v>
      </c>
      <c r="D1575" s="215">
        <v>1</v>
      </c>
      <c r="E1575" s="215">
        <v>1</v>
      </c>
      <c r="F1575" s="215">
        <v>1</v>
      </c>
      <c r="G1575" s="215">
        <v>1</v>
      </c>
      <c r="H1575" s="215">
        <v>1</v>
      </c>
      <c r="I1575" s="215">
        <v>1</v>
      </c>
      <c r="J1575" s="215">
        <v>1</v>
      </c>
      <c r="K1575" s="215">
        <v>1</v>
      </c>
      <c r="L1575" s="215">
        <v>1</v>
      </c>
      <c r="M1575" s="215">
        <v>1</v>
      </c>
    </row>
    <row r="1576" spans="1:13" x14ac:dyDescent="0.3">
      <c r="A1576">
        <v>526233</v>
      </c>
      <c r="B1576" s="211" t="s">
        <v>2262</v>
      </c>
      <c r="C1576" s="215">
        <v>1</v>
      </c>
      <c r="D1576" s="215">
        <v>1</v>
      </c>
      <c r="E1576" s="215">
        <v>1</v>
      </c>
      <c r="F1576" s="215">
        <v>1</v>
      </c>
      <c r="G1576" s="215">
        <v>1</v>
      </c>
      <c r="H1576" s="215">
        <v>1</v>
      </c>
      <c r="I1576" s="215">
        <v>1</v>
      </c>
      <c r="J1576" s="215">
        <v>1</v>
      </c>
      <c r="K1576" s="215">
        <v>1</v>
      </c>
      <c r="L1576" s="215">
        <v>1</v>
      </c>
      <c r="M1576" s="215">
        <v>1</v>
      </c>
    </row>
    <row r="1577" spans="1:13" x14ac:dyDescent="0.3">
      <c r="A1577">
        <v>526234</v>
      </c>
      <c r="B1577" s="211" t="s">
        <v>2262</v>
      </c>
      <c r="C1577" s="215">
        <v>1</v>
      </c>
      <c r="D1577" s="215">
        <v>1</v>
      </c>
      <c r="E1577" s="215">
        <v>1</v>
      </c>
      <c r="F1577" s="215">
        <v>1</v>
      </c>
      <c r="G1577" s="215">
        <v>1</v>
      </c>
      <c r="H1577" s="215">
        <v>1</v>
      </c>
      <c r="I1577" s="215">
        <v>1</v>
      </c>
      <c r="J1577" s="215">
        <v>1</v>
      </c>
      <c r="K1577" s="215">
        <v>1</v>
      </c>
      <c r="L1577" s="215">
        <v>1</v>
      </c>
      <c r="M1577" s="215">
        <v>1</v>
      </c>
    </row>
    <row r="1578" spans="1:13" x14ac:dyDescent="0.3">
      <c r="A1578">
        <v>526235</v>
      </c>
      <c r="B1578" s="211" t="s">
        <v>2262</v>
      </c>
      <c r="C1578" s="215">
        <v>1</v>
      </c>
      <c r="D1578" s="215">
        <v>1</v>
      </c>
      <c r="E1578" s="215">
        <v>1</v>
      </c>
      <c r="F1578" s="215">
        <v>1</v>
      </c>
      <c r="G1578" s="215">
        <v>1</v>
      </c>
      <c r="H1578" s="215">
        <v>1</v>
      </c>
      <c r="I1578" s="215">
        <v>1</v>
      </c>
      <c r="J1578" s="215">
        <v>1</v>
      </c>
      <c r="K1578" s="215">
        <v>1</v>
      </c>
      <c r="L1578" s="215">
        <v>1</v>
      </c>
      <c r="M1578" s="215">
        <v>1</v>
      </c>
    </row>
    <row r="1579" spans="1:13" x14ac:dyDescent="0.3">
      <c r="A1579">
        <v>526237</v>
      </c>
      <c r="B1579" s="211" t="s">
        <v>2262</v>
      </c>
      <c r="C1579" s="215">
        <v>1</v>
      </c>
      <c r="D1579" s="215">
        <v>1</v>
      </c>
      <c r="E1579" s="215">
        <v>1</v>
      </c>
      <c r="F1579" s="215">
        <v>1</v>
      </c>
      <c r="G1579" s="215">
        <v>1</v>
      </c>
      <c r="H1579" s="215">
        <v>1</v>
      </c>
      <c r="I1579" s="215">
        <v>1</v>
      </c>
      <c r="J1579" s="215">
        <v>1</v>
      </c>
      <c r="K1579" s="215">
        <v>1</v>
      </c>
      <c r="L1579" s="215">
        <v>1</v>
      </c>
      <c r="M1579" s="215">
        <v>1</v>
      </c>
    </row>
    <row r="1580" spans="1:13" x14ac:dyDescent="0.3">
      <c r="A1580">
        <v>526242</v>
      </c>
      <c r="B1580" s="211" t="s">
        <v>2262</v>
      </c>
      <c r="C1580" s="215">
        <v>1</v>
      </c>
      <c r="D1580" s="215">
        <v>1</v>
      </c>
      <c r="E1580" s="215">
        <v>1</v>
      </c>
      <c r="F1580" s="215">
        <v>1</v>
      </c>
      <c r="G1580" s="215">
        <v>1</v>
      </c>
      <c r="H1580" s="215">
        <v>1</v>
      </c>
      <c r="I1580" s="215">
        <v>1</v>
      </c>
      <c r="J1580" s="215">
        <v>1</v>
      </c>
      <c r="K1580" s="215">
        <v>1</v>
      </c>
      <c r="L1580" s="215">
        <v>1</v>
      </c>
      <c r="M1580" s="215">
        <v>1</v>
      </c>
    </row>
    <row r="1581" spans="1:13" x14ac:dyDescent="0.3">
      <c r="A1581">
        <v>526244</v>
      </c>
      <c r="B1581" s="211" t="s">
        <v>2262</v>
      </c>
      <c r="C1581" s="215">
        <v>1</v>
      </c>
      <c r="D1581" s="215">
        <v>1</v>
      </c>
      <c r="E1581" s="215">
        <v>1</v>
      </c>
      <c r="F1581" s="215">
        <v>1</v>
      </c>
      <c r="G1581" s="215">
        <v>1</v>
      </c>
      <c r="H1581" s="215">
        <v>1</v>
      </c>
      <c r="I1581" s="215">
        <v>1</v>
      </c>
      <c r="J1581" s="215">
        <v>1</v>
      </c>
      <c r="K1581" s="215">
        <v>1</v>
      </c>
      <c r="L1581" s="215">
        <v>1</v>
      </c>
      <c r="M1581" s="215">
        <v>1</v>
      </c>
    </row>
    <row r="1582" spans="1:13" x14ac:dyDescent="0.3">
      <c r="A1582">
        <v>526247</v>
      </c>
      <c r="B1582" s="211" t="s">
        <v>2262</v>
      </c>
      <c r="C1582" s="215">
        <v>1</v>
      </c>
      <c r="D1582" s="215">
        <v>1</v>
      </c>
      <c r="E1582" s="215">
        <v>1</v>
      </c>
      <c r="F1582" s="215">
        <v>1</v>
      </c>
      <c r="G1582" s="215">
        <v>1</v>
      </c>
      <c r="H1582" s="215">
        <v>1</v>
      </c>
      <c r="I1582" s="215">
        <v>1</v>
      </c>
      <c r="J1582" s="215">
        <v>1</v>
      </c>
      <c r="K1582" s="215">
        <v>1</v>
      </c>
      <c r="L1582" s="215">
        <v>1</v>
      </c>
      <c r="M1582" s="215">
        <v>1</v>
      </c>
    </row>
    <row r="1583" spans="1:13" x14ac:dyDescent="0.3">
      <c r="A1583">
        <v>526248</v>
      </c>
      <c r="B1583" s="211" t="s">
        <v>2262</v>
      </c>
      <c r="C1583" s="215">
        <v>1</v>
      </c>
      <c r="D1583" s="215">
        <v>1</v>
      </c>
      <c r="E1583" s="215">
        <v>1</v>
      </c>
      <c r="F1583" s="215">
        <v>1</v>
      </c>
      <c r="G1583" s="215">
        <v>1</v>
      </c>
      <c r="H1583" s="215">
        <v>1</v>
      </c>
      <c r="I1583" s="215">
        <v>1</v>
      </c>
      <c r="J1583" s="215">
        <v>1</v>
      </c>
      <c r="K1583" s="215">
        <v>1</v>
      </c>
      <c r="L1583" s="215">
        <v>1</v>
      </c>
      <c r="M1583" s="215">
        <v>1</v>
      </c>
    </row>
    <row r="1584" spans="1:13" x14ac:dyDescent="0.3">
      <c r="A1584">
        <v>526249</v>
      </c>
      <c r="B1584" s="211" t="s">
        <v>2262</v>
      </c>
      <c r="C1584" s="215">
        <v>1</v>
      </c>
      <c r="D1584" s="215">
        <v>1</v>
      </c>
      <c r="E1584" s="215">
        <v>1</v>
      </c>
      <c r="F1584" s="215">
        <v>1</v>
      </c>
      <c r="G1584" s="215">
        <v>1</v>
      </c>
      <c r="H1584" s="215">
        <v>1</v>
      </c>
      <c r="I1584" s="215">
        <v>1</v>
      </c>
      <c r="J1584" s="215">
        <v>1</v>
      </c>
      <c r="K1584" s="215">
        <v>1</v>
      </c>
      <c r="L1584" s="215">
        <v>1</v>
      </c>
      <c r="M1584" s="215">
        <v>1</v>
      </c>
    </row>
    <row r="1585" spans="1:13" x14ac:dyDescent="0.3">
      <c r="A1585">
        <v>526253</v>
      </c>
      <c r="B1585" s="211" t="s">
        <v>2262</v>
      </c>
      <c r="C1585" s="215">
        <v>1</v>
      </c>
      <c r="D1585" s="215">
        <v>1</v>
      </c>
      <c r="E1585" s="215">
        <v>1</v>
      </c>
      <c r="F1585" s="215">
        <v>1</v>
      </c>
      <c r="G1585" s="215">
        <v>1</v>
      </c>
      <c r="H1585" s="215">
        <v>1</v>
      </c>
      <c r="I1585" s="215">
        <v>1</v>
      </c>
      <c r="J1585" s="215">
        <v>1</v>
      </c>
      <c r="K1585" s="215">
        <v>1</v>
      </c>
      <c r="L1585" s="215">
        <v>1</v>
      </c>
      <c r="M1585" s="215">
        <v>1</v>
      </c>
    </row>
    <row r="1586" spans="1:13" x14ac:dyDescent="0.3">
      <c r="A1586">
        <v>526258</v>
      </c>
      <c r="B1586" s="211" t="s">
        <v>2262</v>
      </c>
      <c r="C1586" s="215">
        <v>1</v>
      </c>
      <c r="D1586" s="215">
        <v>1</v>
      </c>
      <c r="E1586" s="215">
        <v>1</v>
      </c>
      <c r="F1586" s="215">
        <v>1</v>
      </c>
      <c r="G1586" s="215">
        <v>1</v>
      </c>
      <c r="H1586" s="215">
        <v>1</v>
      </c>
      <c r="I1586" s="215">
        <v>1</v>
      </c>
      <c r="J1586" s="215">
        <v>1</v>
      </c>
      <c r="K1586" s="215">
        <v>1</v>
      </c>
      <c r="L1586" s="215">
        <v>1</v>
      </c>
      <c r="M1586" s="215">
        <v>1</v>
      </c>
    </row>
    <row r="1587" spans="1:13" x14ac:dyDescent="0.3">
      <c r="A1587">
        <v>526266</v>
      </c>
      <c r="B1587" s="211" t="s">
        <v>2262</v>
      </c>
      <c r="C1587" s="215">
        <v>1</v>
      </c>
      <c r="D1587" s="215">
        <v>1</v>
      </c>
      <c r="E1587" s="215">
        <v>1</v>
      </c>
      <c r="F1587" s="215">
        <v>1</v>
      </c>
      <c r="G1587" s="215">
        <v>1</v>
      </c>
      <c r="H1587" s="215">
        <v>1</v>
      </c>
      <c r="I1587" s="215">
        <v>1</v>
      </c>
      <c r="J1587" s="215">
        <v>1</v>
      </c>
      <c r="K1587" s="215">
        <v>1</v>
      </c>
      <c r="L1587" s="215">
        <v>1</v>
      </c>
      <c r="M1587" s="215">
        <v>1</v>
      </c>
    </row>
    <row r="1588" spans="1:13" x14ac:dyDescent="0.3">
      <c r="A1588">
        <v>526268</v>
      </c>
      <c r="B1588" s="211" t="s">
        <v>2262</v>
      </c>
      <c r="C1588" s="215">
        <v>1</v>
      </c>
      <c r="D1588" s="215">
        <v>1</v>
      </c>
      <c r="E1588" s="215">
        <v>1</v>
      </c>
      <c r="F1588" s="215">
        <v>1</v>
      </c>
      <c r="G1588" s="215">
        <v>1</v>
      </c>
      <c r="H1588" s="215">
        <v>1</v>
      </c>
      <c r="I1588" s="215">
        <v>1</v>
      </c>
      <c r="J1588" s="215">
        <v>1</v>
      </c>
      <c r="K1588" s="215">
        <v>1</v>
      </c>
      <c r="L1588" s="215">
        <v>1</v>
      </c>
      <c r="M1588" s="215">
        <v>1</v>
      </c>
    </row>
    <row r="1589" spans="1:13" x14ac:dyDescent="0.3">
      <c r="A1589">
        <v>526274</v>
      </c>
      <c r="B1589" s="211" t="s">
        <v>2262</v>
      </c>
      <c r="C1589" s="215">
        <v>1</v>
      </c>
      <c r="D1589" s="215">
        <v>1</v>
      </c>
      <c r="E1589" s="215">
        <v>1</v>
      </c>
      <c r="F1589" s="215">
        <v>1</v>
      </c>
      <c r="G1589" s="215">
        <v>1</v>
      </c>
      <c r="H1589" s="215">
        <v>1</v>
      </c>
      <c r="I1589" s="215">
        <v>1</v>
      </c>
      <c r="J1589" s="215">
        <v>1</v>
      </c>
      <c r="K1589" s="215">
        <v>1</v>
      </c>
      <c r="L1589" s="215">
        <v>1</v>
      </c>
      <c r="M1589" s="215">
        <v>1</v>
      </c>
    </row>
    <row r="1590" spans="1:13" x14ac:dyDescent="0.3">
      <c r="A1590">
        <v>526275</v>
      </c>
      <c r="B1590" s="211" t="s">
        <v>2262</v>
      </c>
      <c r="C1590" s="215">
        <v>1</v>
      </c>
      <c r="D1590" s="215">
        <v>1</v>
      </c>
      <c r="E1590" s="215">
        <v>1</v>
      </c>
      <c r="F1590" s="215">
        <v>1</v>
      </c>
      <c r="G1590" s="215">
        <v>1</v>
      </c>
      <c r="H1590" s="215">
        <v>1</v>
      </c>
      <c r="I1590" s="215">
        <v>1</v>
      </c>
      <c r="J1590" s="215">
        <v>1</v>
      </c>
      <c r="K1590" s="215">
        <v>1</v>
      </c>
      <c r="L1590" s="215">
        <v>1</v>
      </c>
      <c r="M1590" s="215">
        <v>1</v>
      </c>
    </row>
    <row r="1591" spans="1:13" x14ac:dyDescent="0.3">
      <c r="A1591">
        <v>526276</v>
      </c>
      <c r="B1591" s="211" t="s">
        <v>2262</v>
      </c>
      <c r="C1591" s="215">
        <v>1</v>
      </c>
      <c r="D1591" s="215">
        <v>1</v>
      </c>
      <c r="E1591" s="215">
        <v>1</v>
      </c>
      <c r="F1591" s="215">
        <v>1</v>
      </c>
      <c r="G1591" s="215">
        <v>1</v>
      </c>
      <c r="H1591" s="215">
        <v>1</v>
      </c>
      <c r="I1591" s="215">
        <v>1</v>
      </c>
      <c r="J1591" s="215">
        <v>1</v>
      </c>
      <c r="K1591" s="215">
        <v>1</v>
      </c>
      <c r="L1591" s="215">
        <v>1</v>
      </c>
      <c r="M1591" s="215">
        <v>1</v>
      </c>
    </row>
    <row r="1592" spans="1:13" x14ac:dyDescent="0.3">
      <c r="A1592">
        <v>526282</v>
      </c>
      <c r="B1592" s="211" t="s">
        <v>2262</v>
      </c>
      <c r="C1592" s="215">
        <v>1</v>
      </c>
      <c r="D1592" s="215">
        <v>1</v>
      </c>
      <c r="E1592" s="215">
        <v>1</v>
      </c>
      <c r="F1592" s="215">
        <v>1</v>
      </c>
      <c r="G1592" s="215">
        <v>1</v>
      </c>
      <c r="H1592" s="215">
        <v>1</v>
      </c>
      <c r="I1592" s="215">
        <v>1</v>
      </c>
      <c r="J1592" s="215">
        <v>1</v>
      </c>
      <c r="K1592" s="215">
        <v>1</v>
      </c>
      <c r="L1592" s="215">
        <v>1</v>
      </c>
      <c r="M1592" s="215">
        <v>1</v>
      </c>
    </row>
    <row r="1593" spans="1:13" x14ac:dyDescent="0.3">
      <c r="A1593">
        <v>526283</v>
      </c>
      <c r="B1593" s="211" t="s">
        <v>2262</v>
      </c>
      <c r="C1593" s="215">
        <v>1</v>
      </c>
      <c r="D1593" s="215">
        <v>1</v>
      </c>
      <c r="E1593" s="215">
        <v>1</v>
      </c>
      <c r="F1593" s="215">
        <v>1</v>
      </c>
      <c r="G1593" s="215">
        <v>1</v>
      </c>
      <c r="H1593" s="215">
        <v>1</v>
      </c>
      <c r="I1593" s="215">
        <v>1</v>
      </c>
      <c r="J1593" s="215">
        <v>1</v>
      </c>
      <c r="K1593" s="215">
        <v>1</v>
      </c>
      <c r="L1593" s="215">
        <v>1</v>
      </c>
      <c r="M1593" s="215">
        <v>1</v>
      </c>
    </row>
    <row r="1594" spans="1:13" x14ac:dyDescent="0.3">
      <c r="A1594">
        <v>526284</v>
      </c>
      <c r="B1594" s="211" t="s">
        <v>2262</v>
      </c>
      <c r="C1594" s="215">
        <v>1</v>
      </c>
      <c r="D1594" s="215">
        <v>1</v>
      </c>
      <c r="E1594" s="215">
        <v>1</v>
      </c>
      <c r="F1594" s="215">
        <v>1</v>
      </c>
      <c r="G1594" s="215">
        <v>1</v>
      </c>
      <c r="H1594" s="215">
        <v>1</v>
      </c>
      <c r="I1594" s="215">
        <v>1</v>
      </c>
      <c r="J1594" s="215">
        <v>1</v>
      </c>
      <c r="K1594" s="215">
        <v>1</v>
      </c>
      <c r="L1594" s="215">
        <v>1</v>
      </c>
      <c r="M1594" s="215">
        <v>1</v>
      </c>
    </row>
    <row r="1595" spans="1:13" x14ac:dyDescent="0.3">
      <c r="A1595">
        <v>526286</v>
      </c>
      <c r="B1595" s="211" t="s">
        <v>2262</v>
      </c>
      <c r="C1595" s="215">
        <v>1</v>
      </c>
      <c r="D1595" s="215">
        <v>1</v>
      </c>
      <c r="E1595" s="215">
        <v>1</v>
      </c>
      <c r="F1595" s="215">
        <v>1</v>
      </c>
      <c r="G1595" s="215">
        <v>1</v>
      </c>
      <c r="H1595" s="215">
        <v>1</v>
      </c>
      <c r="I1595" s="215">
        <v>1</v>
      </c>
      <c r="J1595" s="215">
        <v>1</v>
      </c>
      <c r="K1595" s="215">
        <v>1</v>
      </c>
      <c r="L1595" s="215">
        <v>1</v>
      </c>
      <c r="M1595" s="215">
        <v>1</v>
      </c>
    </row>
    <row r="1596" spans="1:13" x14ac:dyDescent="0.3">
      <c r="A1596">
        <v>526289</v>
      </c>
      <c r="B1596" s="211" t="s">
        <v>2262</v>
      </c>
      <c r="C1596" s="215">
        <v>1</v>
      </c>
      <c r="D1596" s="215">
        <v>1</v>
      </c>
      <c r="E1596" s="215">
        <v>1</v>
      </c>
      <c r="F1596" s="215">
        <v>1</v>
      </c>
      <c r="G1596" s="215">
        <v>1</v>
      </c>
      <c r="H1596" s="215">
        <v>1</v>
      </c>
      <c r="I1596" s="215">
        <v>1</v>
      </c>
      <c r="J1596" s="215">
        <v>1</v>
      </c>
      <c r="K1596" s="215">
        <v>1</v>
      </c>
      <c r="L1596" s="215">
        <v>1</v>
      </c>
      <c r="M1596" s="215">
        <v>1</v>
      </c>
    </row>
    <row r="1597" spans="1:13" x14ac:dyDescent="0.3">
      <c r="A1597">
        <v>526291</v>
      </c>
      <c r="B1597" s="211" t="s">
        <v>2262</v>
      </c>
      <c r="C1597" s="215">
        <v>1</v>
      </c>
      <c r="D1597" s="215">
        <v>1</v>
      </c>
      <c r="E1597" s="215">
        <v>1</v>
      </c>
      <c r="F1597" s="215">
        <v>1</v>
      </c>
      <c r="G1597" s="215">
        <v>1</v>
      </c>
      <c r="H1597" s="215">
        <v>1</v>
      </c>
      <c r="I1597" s="215">
        <v>1</v>
      </c>
      <c r="J1597" s="215">
        <v>1</v>
      </c>
      <c r="K1597" s="215">
        <v>1</v>
      </c>
      <c r="L1597" s="215">
        <v>1</v>
      </c>
      <c r="M1597" s="215">
        <v>1</v>
      </c>
    </row>
    <row r="1598" spans="1:13" x14ac:dyDescent="0.3">
      <c r="A1598">
        <v>526292</v>
      </c>
      <c r="B1598" s="211" t="s">
        <v>2262</v>
      </c>
      <c r="C1598" s="215">
        <v>1</v>
      </c>
      <c r="D1598" s="215">
        <v>1</v>
      </c>
      <c r="E1598" s="215">
        <v>1</v>
      </c>
      <c r="F1598" s="215">
        <v>1</v>
      </c>
      <c r="G1598" s="215">
        <v>1</v>
      </c>
      <c r="H1598" s="215">
        <v>1</v>
      </c>
      <c r="I1598" s="215">
        <v>1</v>
      </c>
      <c r="J1598" s="215">
        <v>1</v>
      </c>
      <c r="K1598" s="215">
        <v>1</v>
      </c>
      <c r="L1598" s="215">
        <v>1</v>
      </c>
      <c r="M1598" s="215">
        <v>1</v>
      </c>
    </row>
    <row r="1599" spans="1:13" x14ac:dyDescent="0.3">
      <c r="A1599">
        <v>526293</v>
      </c>
      <c r="B1599" s="211" t="s">
        <v>2262</v>
      </c>
      <c r="C1599" s="215">
        <v>1</v>
      </c>
      <c r="D1599" s="215">
        <v>1</v>
      </c>
      <c r="E1599" s="215">
        <v>1</v>
      </c>
      <c r="F1599" s="215">
        <v>1</v>
      </c>
      <c r="G1599" s="215">
        <v>1</v>
      </c>
      <c r="H1599" s="215">
        <v>1</v>
      </c>
      <c r="I1599" s="215">
        <v>1</v>
      </c>
      <c r="J1599" s="215">
        <v>1</v>
      </c>
      <c r="K1599" s="215">
        <v>1</v>
      </c>
      <c r="L1599" s="215">
        <v>1</v>
      </c>
      <c r="M1599" s="215">
        <v>1</v>
      </c>
    </row>
    <row r="1600" spans="1:13" x14ac:dyDescent="0.3">
      <c r="A1600">
        <v>526297</v>
      </c>
      <c r="B1600" s="211" t="s">
        <v>2262</v>
      </c>
      <c r="C1600" s="215">
        <v>1</v>
      </c>
      <c r="D1600" s="215">
        <v>1</v>
      </c>
      <c r="E1600" s="215">
        <v>1</v>
      </c>
      <c r="F1600" s="215">
        <v>1</v>
      </c>
      <c r="G1600" s="215">
        <v>1</v>
      </c>
      <c r="H1600" s="215">
        <v>1</v>
      </c>
      <c r="I1600" s="215">
        <v>1</v>
      </c>
      <c r="J1600" s="215">
        <v>1</v>
      </c>
      <c r="K1600" s="215">
        <v>1</v>
      </c>
      <c r="L1600" s="215">
        <v>1</v>
      </c>
      <c r="M1600" s="215">
        <v>1</v>
      </c>
    </row>
    <row r="1601" spans="1:13" x14ac:dyDescent="0.3">
      <c r="A1601">
        <v>526302</v>
      </c>
      <c r="B1601" s="211" t="s">
        <v>2262</v>
      </c>
      <c r="C1601" s="215">
        <v>1</v>
      </c>
      <c r="D1601" s="215">
        <v>1</v>
      </c>
      <c r="E1601" s="215">
        <v>1</v>
      </c>
      <c r="F1601" s="215">
        <v>1</v>
      </c>
      <c r="G1601" s="215">
        <v>1</v>
      </c>
      <c r="H1601" s="215">
        <v>1</v>
      </c>
      <c r="I1601" s="215">
        <v>1</v>
      </c>
      <c r="J1601" s="215">
        <v>1</v>
      </c>
      <c r="K1601" s="215">
        <v>1</v>
      </c>
      <c r="L1601" s="215">
        <v>1</v>
      </c>
      <c r="M1601" s="215">
        <v>1</v>
      </c>
    </row>
    <row r="1602" spans="1:13" x14ac:dyDescent="0.3">
      <c r="A1602">
        <v>526303</v>
      </c>
      <c r="B1602" s="211" t="s">
        <v>2262</v>
      </c>
      <c r="C1602" s="215">
        <v>1</v>
      </c>
      <c r="D1602" s="215">
        <v>1</v>
      </c>
      <c r="E1602" s="215">
        <v>1</v>
      </c>
      <c r="F1602" s="215">
        <v>1</v>
      </c>
      <c r="G1602" s="215">
        <v>1</v>
      </c>
      <c r="H1602" s="215">
        <v>1</v>
      </c>
      <c r="I1602" s="215">
        <v>1</v>
      </c>
      <c r="J1602" s="215">
        <v>1</v>
      </c>
      <c r="K1602" s="215">
        <v>1</v>
      </c>
      <c r="L1602" s="215">
        <v>1</v>
      </c>
      <c r="M1602" s="215">
        <v>1</v>
      </c>
    </row>
    <row r="1603" spans="1:13" x14ac:dyDescent="0.3">
      <c r="A1603">
        <v>526306</v>
      </c>
      <c r="B1603" s="211" t="s">
        <v>2262</v>
      </c>
      <c r="C1603" s="215">
        <v>1</v>
      </c>
      <c r="D1603" s="215">
        <v>1</v>
      </c>
      <c r="E1603" s="215">
        <v>1</v>
      </c>
      <c r="F1603" s="215">
        <v>1</v>
      </c>
      <c r="G1603" s="215">
        <v>1</v>
      </c>
      <c r="H1603" s="215">
        <v>1</v>
      </c>
      <c r="I1603" s="215">
        <v>1</v>
      </c>
      <c r="J1603" s="215">
        <v>1</v>
      </c>
      <c r="K1603" s="215">
        <v>1</v>
      </c>
      <c r="L1603" s="215">
        <v>1</v>
      </c>
      <c r="M1603" s="215">
        <v>1</v>
      </c>
    </row>
    <row r="1604" spans="1:13" x14ac:dyDescent="0.3">
      <c r="A1604">
        <v>526314</v>
      </c>
      <c r="B1604" s="211" t="s">
        <v>2262</v>
      </c>
      <c r="C1604" s="215">
        <v>1</v>
      </c>
      <c r="D1604" s="215">
        <v>1</v>
      </c>
      <c r="E1604" s="215">
        <v>1</v>
      </c>
      <c r="F1604" s="215">
        <v>1</v>
      </c>
      <c r="G1604" s="215">
        <v>1</v>
      </c>
      <c r="H1604" s="215">
        <v>1</v>
      </c>
      <c r="I1604" s="215">
        <v>1</v>
      </c>
      <c r="J1604" s="215">
        <v>1</v>
      </c>
      <c r="K1604" s="215">
        <v>1</v>
      </c>
      <c r="L1604" s="215">
        <v>1</v>
      </c>
      <c r="M1604" s="215">
        <v>1</v>
      </c>
    </row>
    <row r="1605" spans="1:13" x14ac:dyDescent="0.3">
      <c r="A1605">
        <v>526315</v>
      </c>
      <c r="B1605" s="211" t="s">
        <v>2262</v>
      </c>
      <c r="C1605" s="215">
        <v>1</v>
      </c>
      <c r="D1605" s="215">
        <v>1</v>
      </c>
      <c r="E1605" s="215">
        <v>1</v>
      </c>
      <c r="F1605" s="215">
        <v>1</v>
      </c>
      <c r="G1605" s="215">
        <v>1</v>
      </c>
      <c r="H1605" s="215">
        <v>1</v>
      </c>
      <c r="I1605" s="215">
        <v>1</v>
      </c>
      <c r="J1605" s="215">
        <v>1</v>
      </c>
      <c r="K1605" s="215">
        <v>1</v>
      </c>
      <c r="L1605" s="215">
        <v>1</v>
      </c>
      <c r="M1605" s="215">
        <v>1</v>
      </c>
    </row>
    <row r="1606" spans="1:13" x14ac:dyDescent="0.3">
      <c r="A1606">
        <v>526316</v>
      </c>
      <c r="B1606" s="211" t="s">
        <v>2262</v>
      </c>
      <c r="C1606" s="215">
        <v>1</v>
      </c>
      <c r="D1606" s="215">
        <v>1</v>
      </c>
      <c r="E1606" s="215">
        <v>1</v>
      </c>
      <c r="F1606" s="215">
        <v>1</v>
      </c>
      <c r="G1606" s="215">
        <v>1</v>
      </c>
      <c r="H1606" s="215">
        <v>1</v>
      </c>
      <c r="I1606" s="215">
        <v>1</v>
      </c>
      <c r="J1606" s="215">
        <v>1</v>
      </c>
      <c r="K1606" s="215">
        <v>1</v>
      </c>
      <c r="L1606" s="215">
        <v>1</v>
      </c>
      <c r="M1606" s="215">
        <v>1</v>
      </c>
    </row>
    <row r="1607" spans="1:13" x14ac:dyDescent="0.3">
      <c r="A1607">
        <v>526317</v>
      </c>
      <c r="B1607" s="211" t="s">
        <v>2262</v>
      </c>
      <c r="C1607" s="215">
        <v>1</v>
      </c>
      <c r="D1607" s="215">
        <v>1</v>
      </c>
      <c r="E1607" s="215">
        <v>1</v>
      </c>
      <c r="F1607" s="215">
        <v>1</v>
      </c>
      <c r="G1607" s="215">
        <v>1</v>
      </c>
      <c r="H1607" s="215">
        <v>1</v>
      </c>
      <c r="I1607" s="215">
        <v>1</v>
      </c>
      <c r="J1607" s="215">
        <v>1</v>
      </c>
      <c r="K1607" s="215">
        <v>1</v>
      </c>
      <c r="L1607" s="215">
        <v>1</v>
      </c>
      <c r="M1607" s="215">
        <v>1</v>
      </c>
    </row>
    <row r="1608" spans="1:13" x14ac:dyDescent="0.3">
      <c r="A1608">
        <v>526323</v>
      </c>
      <c r="B1608" s="211" t="s">
        <v>2262</v>
      </c>
      <c r="C1608" s="215">
        <v>1</v>
      </c>
      <c r="D1608" s="215">
        <v>1</v>
      </c>
      <c r="E1608" s="215">
        <v>1</v>
      </c>
      <c r="F1608" s="215">
        <v>1</v>
      </c>
      <c r="G1608" s="215">
        <v>1</v>
      </c>
      <c r="H1608" s="215">
        <v>1</v>
      </c>
      <c r="I1608" s="215">
        <v>1</v>
      </c>
      <c r="J1608" s="215">
        <v>1</v>
      </c>
      <c r="K1608" s="215">
        <v>1</v>
      </c>
      <c r="L1608" s="215">
        <v>1</v>
      </c>
      <c r="M1608" s="215">
        <v>1</v>
      </c>
    </row>
    <row r="1609" spans="1:13" x14ac:dyDescent="0.3">
      <c r="A1609">
        <v>526326</v>
      </c>
      <c r="B1609" s="211" t="s">
        <v>2262</v>
      </c>
      <c r="C1609" s="215">
        <v>1</v>
      </c>
      <c r="D1609" s="215">
        <v>1</v>
      </c>
      <c r="E1609" s="215">
        <v>1</v>
      </c>
      <c r="F1609" s="215">
        <v>1</v>
      </c>
      <c r="G1609" s="215">
        <v>1</v>
      </c>
      <c r="H1609" s="215">
        <v>1</v>
      </c>
      <c r="I1609" s="215">
        <v>1</v>
      </c>
      <c r="J1609" s="215">
        <v>1</v>
      </c>
      <c r="K1609" s="215">
        <v>1</v>
      </c>
      <c r="L1609" s="215">
        <v>1</v>
      </c>
      <c r="M1609" s="215">
        <v>1</v>
      </c>
    </row>
    <row r="1610" spans="1:13" x14ac:dyDescent="0.3">
      <c r="A1610">
        <v>526335</v>
      </c>
      <c r="B1610" s="211" t="s">
        <v>2262</v>
      </c>
      <c r="C1610" s="215">
        <v>1</v>
      </c>
      <c r="D1610" s="215">
        <v>1</v>
      </c>
      <c r="E1610" s="215">
        <v>1</v>
      </c>
      <c r="F1610" s="215">
        <v>1</v>
      </c>
      <c r="G1610" s="215">
        <v>1</v>
      </c>
      <c r="H1610" s="215">
        <v>1</v>
      </c>
      <c r="I1610" s="215">
        <v>1</v>
      </c>
      <c r="J1610" s="215">
        <v>1</v>
      </c>
      <c r="K1610" s="215">
        <v>1</v>
      </c>
      <c r="L1610" s="215">
        <v>1</v>
      </c>
      <c r="M1610" s="215">
        <v>1</v>
      </c>
    </row>
    <row r="1611" spans="1:13" x14ac:dyDescent="0.3">
      <c r="A1611">
        <v>526342</v>
      </c>
      <c r="B1611" s="211" t="s">
        <v>2262</v>
      </c>
      <c r="C1611" s="215">
        <v>1</v>
      </c>
      <c r="D1611" s="215">
        <v>1</v>
      </c>
      <c r="E1611" s="215">
        <v>1</v>
      </c>
      <c r="F1611" s="215">
        <v>1</v>
      </c>
      <c r="G1611" s="215">
        <v>1</v>
      </c>
      <c r="H1611" s="215">
        <v>1</v>
      </c>
      <c r="I1611" s="215">
        <v>1</v>
      </c>
      <c r="J1611" s="215">
        <v>1</v>
      </c>
      <c r="K1611" s="215">
        <v>1</v>
      </c>
      <c r="L1611" s="215">
        <v>1</v>
      </c>
      <c r="M1611" s="215">
        <v>1</v>
      </c>
    </row>
    <row r="1612" spans="1:13" x14ac:dyDescent="0.3">
      <c r="A1612">
        <v>526343</v>
      </c>
      <c r="B1612" s="211" t="s">
        <v>2262</v>
      </c>
      <c r="C1612" s="215">
        <v>1</v>
      </c>
      <c r="D1612" s="215">
        <v>1</v>
      </c>
      <c r="E1612" s="215">
        <v>1</v>
      </c>
      <c r="F1612" s="215">
        <v>1</v>
      </c>
      <c r="G1612" s="215">
        <v>1</v>
      </c>
      <c r="H1612" s="215">
        <v>1</v>
      </c>
      <c r="I1612" s="215">
        <v>1</v>
      </c>
      <c r="J1612" s="215">
        <v>1</v>
      </c>
      <c r="K1612" s="215">
        <v>1</v>
      </c>
      <c r="L1612" s="215">
        <v>1</v>
      </c>
      <c r="M1612" s="215">
        <v>1</v>
      </c>
    </row>
    <row r="1613" spans="1:13" x14ac:dyDescent="0.3">
      <c r="A1613">
        <v>526346</v>
      </c>
      <c r="B1613" s="211" t="s">
        <v>2262</v>
      </c>
      <c r="C1613" s="215">
        <v>1</v>
      </c>
      <c r="D1613" s="215">
        <v>1</v>
      </c>
      <c r="E1613" s="215">
        <v>1</v>
      </c>
      <c r="F1613" s="215">
        <v>1</v>
      </c>
      <c r="G1613" s="215">
        <v>1</v>
      </c>
      <c r="H1613" s="215">
        <v>1</v>
      </c>
      <c r="I1613" s="215">
        <v>1</v>
      </c>
      <c r="J1613" s="215">
        <v>1</v>
      </c>
      <c r="K1613" s="215">
        <v>1</v>
      </c>
      <c r="L1613" s="215">
        <v>1</v>
      </c>
      <c r="M1613" s="215">
        <v>1</v>
      </c>
    </row>
    <row r="1614" spans="1:13" x14ac:dyDescent="0.3">
      <c r="A1614"/>
      <c r="B1614" s="211"/>
    </row>
    <row r="1615" spans="1:13" x14ac:dyDescent="0.3">
      <c r="A1615"/>
      <c r="B1615" s="211"/>
    </row>
    <row r="1616" spans="1:13" x14ac:dyDescent="0.3">
      <c r="A1616"/>
      <c r="B1616" s="211"/>
    </row>
    <row r="1617" spans="1:2" x14ac:dyDescent="0.3">
      <c r="A1617"/>
      <c r="B1617" s="211"/>
    </row>
    <row r="1618" spans="1:2" x14ac:dyDescent="0.3">
      <c r="A1618"/>
      <c r="B1618" s="211"/>
    </row>
    <row r="1619" spans="1:2" x14ac:dyDescent="0.3">
      <c r="A1619"/>
      <c r="B1619" s="211"/>
    </row>
    <row r="1620" spans="1:2" x14ac:dyDescent="0.3">
      <c r="A1620"/>
      <c r="B1620" s="211"/>
    </row>
    <row r="1621" spans="1:2" x14ac:dyDescent="0.3">
      <c r="A1621"/>
      <c r="B1621" s="211"/>
    </row>
    <row r="1622" spans="1:2" x14ac:dyDescent="0.3">
      <c r="A1622"/>
      <c r="B1622" s="211"/>
    </row>
    <row r="1623" spans="1:2" x14ac:dyDescent="0.3">
      <c r="A1623"/>
      <c r="B1623" s="211"/>
    </row>
    <row r="1624" spans="1:2" x14ac:dyDescent="0.3">
      <c r="A1624"/>
      <c r="B1624" s="211"/>
    </row>
    <row r="1625" spans="1:2" x14ac:dyDescent="0.3">
      <c r="A1625"/>
      <c r="B1625" s="211"/>
    </row>
    <row r="1626" spans="1:2" x14ac:dyDescent="0.3">
      <c r="A1626"/>
      <c r="B1626" s="211"/>
    </row>
    <row r="1627" spans="1:2" x14ac:dyDescent="0.3">
      <c r="A1627"/>
      <c r="B1627" s="211"/>
    </row>
    <row r="1628" spans="1:2" x14ac:dyDescent="0.3">
      <c r="A1628"/>
      <c r="B1628" s="211"/>
    </row>
    <row r="1629" spans="1:2" x14ac:dyDescent="0.3">
      <c r="A1629"/>
      <c r="B1629" s="211"/>
    </row>
    <row r="1630" spans="1:2" x14ac:dyDescent="0.3">
      <c r="A1630"/>
      <c r="B1630" s="211"/>
    </row>
    <row r="1631" spans="1:2" x14ac:dyDescent="0.3">
      <c r="A1631"/>
      <c r="B1631" s="211"/>
    </row>
    <row r="1632" spans="1:2" x14ac:dyDescent="0.3">
      <c r="A1632"/>
      <c r="B1632" s="211"/>
    </row>
    <row r="1633" spans="1:2" x14ac:dyDescent="0.3">
      <c r="A1633"/>
      <c r="B1633" s="211"/>
    </row>
    <row r="1634" spans="1:2" x14ac:dyDescent="0.3">
      <c r="A1634"/>
      <c r="B1634" s="211"/>
    </row>
    <row r="1635" spans="1:2" x14ac:dyDescent="0.3">
      <c r="A1635"/>
      <c r="B1635" s="211"/>
    </row>
    <row r="1636" spans="1:2" x14ac:dyDescent="0.3">
      <c r="A1636"/>
      <c r="B1636" s="211"/>
    </row>
    <row r="1637" spans="1:2" x14ac:dyDescent="0.3">
      <c r="A1637"/>
      <c r="B1637" s="211"/>
    </row>
    <row r="1638" spans="1:2" x14ac:dyDescent="0.3">
      <c r="A1638"/>
      <c r="B1638" s="211"/>
    </row>
    <row r="1639" spans="1:2" x14ac:dyDescent="0.3">
      <c r="A1639"/>
      <c r="B1639" s="211"/>
    </row>
    <row r="1640" spans="1:2" x14ac:dyDescent="0.3">
      <c r="A1640"/>
      <c r="B1640" s="211"/>
    </row>
    <row r="1641" spans="1:2" x14ac:dyDescent="0.3">
      <c r="A1641"/>
      <c r="B1641" s="211"/>
    </row>
    <row r="1642" spans="1:2" x14ac:dyDescent="0.3">
      <c r="A1642"/>
      <c r="B1642" s="211"/>
    </row>
    <row r="1643" spans="1:2" x14ac:dyDescent="0.3">
      <c r="A1643"/>
      <c r="B1643" s="211"/>
    </row>
    <row r="1644" spans="1:2" x14ac:dyDescent="0.3">
      <c r="A1644"/>
      <c r="B1644" s="211"/>
    </row>
    <row r="1645" spans="1:2" x14ac:dyDescent="0.3">
      <c r="A1645"/>
      <c r="B1645" s="211"/>
    </row>
    <row r="1646" spans="1:2" x14ac:dyDescent="0.3">
      <c r="A1646"/>
      <c r="B1646" s="211"/>
    </row>
    <row r="1647" spans="1:2" x14ac:dyDescent="0.3">
      <c r="A1647"/>
      <c r="B1647" s="211"/>
    </row>
    <row r="1648" spans="1:2" x14ac:dyDescent="0.3">
      <c r="A1648"/>
      <c r="B1648" s="211"/>
    </row>
    <row r="1649" spans="1:2" x14ac:dyDescent="0.3">
      <c r="A1649"/>
      <c r="B1649" s="211"/>
    </row>
    <row r="1650" spans="1:2" x14ac:dyDescent="0.3">
      <c r="A1650"/>
      <c r="B1650" s="211"/>
    </row>
    <row r="1651" spans="1:2" x14ac:dyDescent="0.3">
      <c r="A1651"/>
      <c r="B1651" s="211"/>
    </row>
    <row r="1652" spans="1:2" x14ac:dyDescent="0.3">
      <c r="A1652"/>
      <c r="B1652" s="211"/>
    </row>
    <row r="1653" spans="1:2" x14ac:dyDescent="0.3">
      <c r="A1653"/>
      <c r="B1653" s="211"/>
    </row>
    <row r="1654" spans="1:2" x14ac:dyDescent="0.3">
      <c r="A1654"/>
      <c r="B1654" s="211"/>
    </row>
    <row r="1655" spans="1:2" x14ac:dyDescent="0.3">
      <c r="A1655"/>
      <c r="B1655" s="211"/>
    </row>
    <row r="1656" spans="1:2" x14ac:dyDescent="0.3">
      <c r="A1656"/>
      <c r="B1656" s="211"/>
    </row>
    <row r="1657" spans="1:2" x14ac:dyDescent="0.3">
      <c r="A1657"/>
      <c r="B1657" s="211"/>
    </row>
    <row r="1658" spans="1:2" x14ac:dyDescent="0.3">
      <c r="A1658"/>
      <c r="B1658" s="211"/>
    </row>
    <row r="1659" spans="1:2" x14ac:dyDescent="0.3">
      <c r="A1659"/>
      <c r="B1659" s="211"/>
    </row>
    <row r="1660" spans="1:2" x14ac:dyDescent="0.3">
      <c r="A1660"/>
      <c r="B1660" s="211"/>
    </row>
    <row r="1661" spans="1:2" x14ac:dyDescent="0.3">
      <c r="A1661"/>
      <c r="B1661" s="211"/>
    </row>
    <row r="1662" spans="1:2" x14ac:dyDescent="0.3">
      <c r="A1662"/>
      <c r="B1662" s="211"/>
    </row>
    <row r="1663" spans="1:2" x14ac:dyDescent="0.3">
      <c r="A1663"/>
      <c r="B1663" s="211"/>
    </row>
    <row r="1664" spans="1:2" x14ac:dyDescent="0.3">
      <c r="A1664"/>
      <c r="B1664" s="211"/>
    </row>
    <row r="1665" spans="1:2" x14ac:dyDescent="0.3">
      <c r="A1665"/>
      <c r="B1665" s="211"/>
    </row>
    <row r="1666" spans="1:2" x14ac:dyDescent="0.3">
      <c r="A1666"/>
      <c r="B1666" s="211"/>
    </row>
    <row r="1667" spans="1:2" x14ac:dyDescent="0.3">
      <c r="A1667"/>
      <c r="B1667" s="211"/>
    </row>
    <row r="1668" spans="1:2" x14ac:dyDescent="0.3">
      <c r="A1668"/>
      <c r="B1668" s="211"/>
    </row>
    <row r="1669" spans="1:2" x14ac:dyDescent="0.3">
      <c r="A1669"/>
      <c r="B1669" s="211"/>
    </row>
    <row r="1670" spans="1:2" x14ac:dyDescent="0.3">
      <c r="A1670"/>
      <c r="B1670" s="211"/>
    </row>
    <row r="1671" spans="1:2" x14ac:dyDescent="0.3">
      <c r="A1671"/>
      <c r="B1671" s="211"/>
    </row>
    <row r="1672" spans="1:2" x14ac:dyDescent="0.3">
      <c r="A1672"/>
      <c r="B1672" s="211"/>
    </row>
    <row r="1673" spans="1:2" x14ac:dyDescent="0.3">
      <c r="A1673"/>
      <c r="B1673" s="211"/>
    </row>
    <row r="1674" spans="1:2" x14ac:dyDescent="0.3">
      <c r="A1674"/>
      <c r="B1674" s="211"/>
    </row>
    <row r="1675" spans="1:2" x14ac:dyDescent="0.3">
      <c r="A1675"/>
      <c r="B1675" s="211"/>
    </row>
    <row r="1676" spans="1:2" x14ac:dyDescent="0.3">
      <c r="A1676"/>
      <c r="B1676" s="211"/>
    </row>
    <row r="1677" spans="1:2" x14ac:dyDescent="0.3">
      <c r="A1677"/>
      <c r="B1677" s="211"/>
    </row>
    <row r="1678" spans="1:2" x14ac:dyDescent="0.3">
      <c r="A1678"/>
      <c r="B1678" s="211"/>
    </row>
    <row r="1679" spans="1:2" x14ac:dyDescent="0.3">
      <c r="A1679"/>
      <c r="B1679" s="211"/>
    </row>
    <row r="1680" spans="1:2" x14ac:dyDescent="0.3">
      <c r="A1680"/>
      <c r="B1680" s="211"/>
    </row>
    <row r="1681" spans="1:2" x14ac:dyDescent="0.3">
      <c r="A1681"/>
      <c r="B1681" s="211"/>
    </row>
    <row r="1682" spans="1:2" x14ac:dyDescent="0.3">
      <c r="A1682"/>
      <c r="B1682" s="211"/>
    </row>
    <row r="1683" spans="1:2" x14ac:dyDescent="0.3">
      <c r="A1683"/>
      <c r="B1683" s="211"/>
    </row>
    <row r="1684" spans="1:2" x14ac:dyDescent="0.3">
      <c r="A1684"/>
      <c r="B1684" s="211"/>
    </row>
    <row r="1685" spans="1:2" x14ac:dyDescent="0.3">
      <c r="A1685"/>
      <c r="B1685" s="211"/>
    </row>
    <row r="1686" spans="1:2" x14ac:dyDescent="0.3">
      <c r="A1686"/>
      <c r="B1686" s="211"/>
    </row>
    <row r="1687" spans="1:2" x14ac:dyDescent="0.3">
      <c r="A1687"/>
      <c r="B1687" s="211"/>
    </row>
    <row r="1688" spans="1:2" x14ac:dyDescent="0.3">
      <c r="A1688"/>
      <c r="B1688" s="211"/>
    </row>
    <row r="1689" spans="1:2" x14ac:dyDescent="0.3">
      <c r="A1689"/>
      <c r="B1689" s="211"/>
    </row>
    <row r="1690" spans="1:2" x14ac:dyDescent="0.3">
      <c r="A1690"/>
      <c r="B1690" s="211"/>
    </row>
    <row r="1691" spans="1:2" x14ac:dyDescent="0.3">
      <c r="A1691"/>
      <c r="B1691" s="211"/>
    </row>
    <row r="1692" spans="1:2" x14ac:dyDescent="0.3">
      <c r="A1692"/>
      <c r="B1692" s="211"/>
    </row>
    <row r="1693" spans="1:2" x14ac:dyDescent="0.3">
      <c r="A1693"/>
      <c r="B1693" s="211"/>
    </row>
    <row r="1694" spans="1:2" x14ac:dyDescent="0.3">
      <c r="A1694"/>
      <c r="B1694" s="211"/>
    </row>
    <row r="1695" spans="1:2" x14ac:dyDescent="0.3">
      <c r="A1695"/>
      <c r="B1695" s="211"/>
    </row>
    <row r="1696" spans="1:2" x14ac:dyDescent="0.3">
      <c r="A1696"/>
      <c r="B1696" s="211"/>
    </row>
    <row r="1697" spans="1:2" x14ac:dyDescent="0.3">
      <c r="A1697"/>
      <c r="B1697" s="211"/>
    </row>
    <row r="1698" spans="1:2" x14ac:dyDescent="0.3">
      <c r="A1698"/>
      <c r="B1698" s="211"/>
    </row>
    <row r="1699" spans="1:2" x14ac:dyDescent="0.3">
      <c r="A1699"/>
      <c r="B1699" s="211"/>
    </row>
    <row r="1700" spans="1:2" x14ac:dyDescent="0.3">
      <c r="A1700"/>
      <c r="B1700" s="211"/>
    </row>
    <row r="1701" spans="1:2" x14ac:dyDescent="0.3">
      <c r="A1701"/>
      <c r="B1701" s="211"/>
    </row>
    <row r="1702" spans="1:2" x14ac:dyDescent="0.3">
      <c r="A1702"/>
      <c r="B1702" s="211"/>
    </row>
    <row r="1703" spans="1:2" x14ac:dyDescent="0.3">
      <c r="A1703"/>
      <c r="B1703" s="211"/>
    </row>
    <row r="1704" spans="1:2" x14ac:dyDescent="0.3">
      <c r="A1704"/>
      <c r="B1704" s="211"/>
    </row>
    <row r="1705" spans="1:2" x14ac:dyDescent="0.3">
      <c r="A1705"/>
      <c r="B1705" s="211"/>
    </row>
    <row r="1706" spans="1:2" x14ac:dyDescent="0.3">
      <c r="A1706"/>
      <c r="B1706" s="211"/>
    </row>
    <row r="1707" spans="1:2" x14ac:dyDescent="0.3">
      <c r="A1707"/>
      <c r="B1707" s="211"/>
    </row>
    <row r="1708" spans="1:2" x14ac:dyDescent="0.3">
      <c r="A1708"/>
      <c r="B1708" s="211"/>
    </row>
    <row r="1709" spans="1:2" x14ac:dyDescent="0.3">
      <c r="A1709"/>
      <c r="B1709" s="211"/>
    </row>
    <row r="1710" spans="1:2" x14ac:dyDescent="0.3">
      <c r="A1710"/>
      <c r="B1710" s="211"/>
    </row>
    <row r="1711" spans="1:2" x14ac:dyDescent="0.3">
      <c r="A1711"/>
      <c r="B1711" s="211"/>
    </row>
    <row r="1712" spans="1:2" x14ac:dyDescent="0.3">
      <c r="A1712"/>
      <c r="B1712" s="211"/>
    </row>
    <row r="1713" spans="1:2" x14ac:dyDescent="0.3">
      <c r="A1713"/>
      <c r="B1713" s="211"/>
    </row>
    <row r="1714" spans="1:2" x14ac:dyDescent="0.3">
      <c r="A1714"/>
      <c r="B1714" s="211"/>
    </row>
    <row r="1715" spans="1:2" x14ac:dyDescent="0.3">
      <c r="A1715"/>
      <c r="B1715" s="211"/>
    </row>
    <row r="1716" spans="1:2" x14ac:dyDescent="0.3">
      <c r="A1716"/>
      <c r="B1716" s="211"/>
    </row>
    <row r="1717" spans="1:2" x14ac:dyDescent="0.3">
      <c r="A1717"/>
      <c r="B1717" s="211"/>
    </row>
    <row r="1718" spans="1:2" x14ac:dyDescent="0.3">
      <c r="A1718"/>
      <c r="B1718" s="211"/>
    </row>
    <row r="1719" spans="1:2" x14ac:dyDescent="0.3">
      <c r="A1719"/>
      <c r="B1719" s="211"/>
    </row>
    <row r="1720" spans="1:2" x14ac:dyDescent="0.3">
      <c r="A1720"/>
      <c r="B1720" s="211"/>
    </row>
    <row r="1721" spans="1:2" x14ac:dyDescent="0.3">
      <c r="A1721"/>
      <c r="B1721" s="211"/>
    </row>
    <row r="1722" spans="1:2" x14ac:dyDescent="0.3">
      <c r="A1722"/>
      <c r="B1722" s="211"/>
    </row>
    <row r="1723" spans="1:2" x14ac:dyDescent="0.3">
      <c r="A1723"/>
      <c r="B1723" s="211"/>
    </row>
    <row r="1724" spans="1:2" x14ac:dyDescent="0.3">
      <c r="A1724"/>
      <c r="B1724" s="211"/>
    </row>
    <row r="1725" spans="1:2" x14ac:dyDescent="0.3">
      <c r="A1725"/>
      <c r="B1725" s="211"/>
    </row>
    <row r="1726" spans="1:2" x14ac:dyDescent="0.3">
      <c r="A1726"/>
      <c r="B1726" s="211"/>
    </row>
    <row r="1727" spans="1:2" x14ac:dyDescent="0.3">
      <c r="A1727"/>
      <c r="B1727" s="211"/>
    </row>
    <row r="1728" spans="1:2" x14ac:dyDescent="0.3">
      <c r="A1728"/>
      <c r="B1728" s="211"/>
    </row>
    <row r="1729" spans="1:2" x14ac:dyDescent="0.3">
      <c r="A1729"/>
      <c r="B1729" s="211"/>
    </row>
    <row r="1730" spans="1:2" x14ac:dyDescent="0.3">
      <c r="A1730"/>
      <c r="B1730" s="211"/>
    </row>
    <row r="1731" spans="1:2" x14ac:dyDescent="0.3">
      <c r="A1731"/>
      <c r="B1731" s="211"/>
    </row>
    <row r="1732" spans="1:2" x14ac:dyDescent="0.3">
      <c r="A1732"/>
      <c r="B1732" s="211"/>
    </row>
    <row r="1733" spans="1:2" x14ac:dyDescent="0.3">
      <c r="A1733"/>
      <c r="B1733" s="211"/>
    </row>
    <row r="1734" spans="1:2" x14ac:dyDescent="0.3">
      <c r="A1734"/>
      <c r="B1734" s="211"/>
    </row>
    <row r="1735" spans="1:2" x14ac:dyDescent="0.3">
      <c r="A1735"/>
      <c r="B1735" s="211"/>
    </row>
    <row r="1736" spans="1:2" x14ac:dyDescent="0.3">
      <c r="A1736"/>
      <c r="B1736" s="211"/>
    </row>
    <row r="1737" spans="1:2" x14ac:dyDescent="0.3">
      <c r="A1737"/>
      <c r="B1737" s="211"/>
    </row>
    <row r="1738" spans="1:2" x14ac:dyDescent="0.3">
      <c r="A1738"/>
      <c r="B1738" s="211"/>
    </row>
    <row r="1739" spans="1:2" x14ac:dyDescent="0.3">
      <c r="A1739"/>
      <c r="B1739" s="211"/>
    </row>
    <row r="1740" spans="1:2" x14ac:dyDescent="0.3">
      <c r="A1740"/>
      <c r="B1740" s="211"/>
    </row>
    <row r="1741" spans="1:2" x14ac:dyDescent="0.3">
      <c r="A1741"/>
      <c r="B1741" s="211"/>
    </row>
    <row r="1742" spans="1:2" x14ac:dyDescent="0.3">
      <c r="A1742"/>
      <c r="B1742" s="211"/>
    </row>
    <row r="1743" spans="1:2" x14ac:dyDescent="0.3">
      <c r="A1743"/>
      <c r="B1743" s="211"/>
    </row>
    <row r="1744" spans="1:2" x14ac:dyDescent="0.3">
      <c r="A1744"/>
      <c r="B1744" s="211"/>
    </row>
    <row r="1745" spans="1:2" x14ac:dyDescent="0.3">
      <c r="A1745"/>
      <c r="B1745" s="211"/>
    </row>
    <row r="1746" spans="1:2" x14ac:dyDescent="0.3">
      <c r="A1746"/>
      <c r="B1746" s="211"/>
    </row>
    <row r="1747" spans="1:2" x14ac:dyDescent="0.3">
      <c r="A1747"/>
      <c r="B1747" s="211"/>
    </row>
    <row r="1748" spans="1:2" x14ac:dyDescent="0.3">
      <c r="A1748"/>
      <c r="B1748" s="211"/>
    </row>
    <row r="1749" spans="1:2" x14ac:dyDescent="0.3">
      <c r="A1749"/>
      <c r="B1749" s="211"/>
    </row>
    <row r="1750" spans="1:2" x14ac:dyDescent="0.3">
      <c r="A1750"/>
      <c r="B1750" s="211"/>
    </row>
    <row r="1751" spans="1:2" x14ac:dyDescent="0.3">
      <c r="A1751"/>
      <c r="B1751" s="211"/>
    </row>
    <row r="1752" spans="1:2" x14ac:dyDescent="0.3">
      <c r="A1752"/>
      <c r="B1752" s="211"/>
    </row>
    <row r="1753" spans="1:2" x14ac:dyDescent="0.3">
      <c r="A1753"/>
      <c r="B1753" s="211"/>
    </row>
    <row r="1754" spans="1:2" x14ac:dyDescent="0.3">
      <c r="A1754"/>
      <c r="B1754" s="211"/>
    </row>
    <row r="1755" spans="1:2" x14ac:dyDescent="0.3">
      <c r="A1755"/>
      <c r="B1755" s="211"/>
    </row>
    <row r="1756" spans="1:2" x14ac:dyDescent="0.3">
      <c r="A1756"/>
      <c r="B1756" s="211"/>
    </row>
    <row r="1757" spans="1:2" x14ac:dyDescent="0.3">
      <c r="A1757"/>
      <c r="B1757" s="211"/>
    </row>
    <row r="1758" spans="1:2" x14ac:dyDescent="0.3">
      <c r="A1758"/>
      <c r="B1758" s="211"/>
    </row>
    <row r="1759" spans="1:2" x14ac:dyDescent="0.3">
      <c r="A1759"/>
      <c r="B1759" s="211"/>
    </row>
    <row r="1760" spans="1:2" x14ac:dyDescent="0.3">
      <c r="A1760"/>
      <c r="B1760" s="211"/>
    </row>
    <row r="1761" spans="1:2" x14ac:dyDescent="0.3">
      <c r="A1761"/>
      <c r="B1761" s="211"/>
    </row>
    <row r="1762" spans="1:2" x14ac:dyDescent="0.3">
      <c r="A1762"/>
      <c r="B1762" s="211"/>
    </row>
    <row r="1763" spans="1:2" x14ac:dyDescent="0.3">
      <c r="A1763"/>
      <c r="B1763" s="211"/>
    </row>
    <row r="1764" spans="1:2" x14ac:dyDescent="0.3">
      <c r="A1764"/>
      <c r="B1764" s="211"/>
    </row>
    <row r="1765" spans="1:2" x14ac:dyDescent="0.3">
      <c r="A1765"/>
      <c r="B1765" s="211"/>
    </row>
    <row r="1766" spans="1:2" x14ac:dyDescent="0.3">
      <c r="A1766"/>
      <c r="B1766" s="211"/>
    </row>
    <row r="1767" spans="1:2" x14ac:dyDescent="0.3">
      <c r="A1767"/>
      <c r="B1767" s="211"/>
    </row>
    <row r="1768" spans="1:2" x14ac:dyDescent="0.3">
      <c r="A1768"/>
      <c r="B1768" s="211"/>
    </row>
    <row r="1769" spans="1:2" x14ac:dyDescent="0.3">
      <c r="A1769"/>
      <c r="B1769" s="211"/>
    </row>
    <row r="1770" spans="1:2" x14ac:dyDescent="0.3">
      <c r="A1770"/>
      <c r="B1770" s="211"/>
    </row>
    <row r="1771" spans="1:2" x14ac:dyDescent="0.3">
      <c r="A1771"/>
      <c r="B1771" s="211"/>
    </row>
    <row r="1772" spans="1:2" x14ac:dyDescent="0.3">
      <c r="A1772"/>
      <c r="B1772" s="211"/>
    </row>
    <row r="1773" spans="1:2" x14ac:dyDescent="0.3">
      <c r="A1773"/>
      <c r="B1773" s="211"/>
    </row>
    <row r="1774" spans="1:2" x14ac:dyDescent="0.3">
      <c r="A1774"/>
      <c r="B1774" s="211"/>
    </row>
    <row r="1775" spans="1:2" x14ac:dyDescent="0.3">
      <c r="A1775"/>
      <c r="B1775" s="211"/>
    </row>
    <row r="1776" spans="1:2" x14ac:dyDescent="0.3">
      <c r="A1776"/>
      <c r="B1776" s="211"/>
    </row>
    <row r="1777" spans="1:2" x14ac:dyDescent="0.3">
      <c r="A1777"/>
      <c r="B1777" s="211"/>
    </row>
    <row r="1778" spans="1:2" x14ac:dyDescent="0.3">
      <c r="A1778"/>
      <c r="B1778" s="211"/>
    </row>
    <row r="1779" spans="1:2" x14ac:dyDescent="0.3">
      <c r="A1779"/>
      <c r="B1779" s="211"/>
    </row>
    <row r="1780" spans="1:2" x14ac:dyDescent="0.3">
      <c r="A1780"/>
      <c r="B1780" s="211"/>
    </row>
    <row r="1781" spans="1:2" x14ac:dyDescent="0.3">
      <c r="A1781"/>
      <c r="B1781" s="211"/>
    </row>
    <row r="1782" spans="1:2" x14ac:dyDescent="0.3">
      <c r="A1782"/>
      <c r="B1782" s="211"/>
    </row>
    <row r="1783" spans="1:2" x14ac:dyDescent="0.3">
      <c r="A1783"/>
      <c r="B1783" s="211"/>
    </row>
    <row r="1784" spans="1:2" x14ac:dyDescent="0.3">
      <c r="A1784"/>
      <c r="B1784" s="211"/>
    </row>
    <row r="1785" spans="1:2" x14ac:dyDescent="0.3">
      <c r="A1785"/>
      <c r="B1785" s="211"/>
    </row>
    <row r="1786" spans="1:2" x14ac:dyDescent="0.3">
      <c r="A1786"/>
      <c r="B1786" s="211"/>
    </row>
    <row r="1787" spans="1:2" x14ac:dyDescent="0.3">
      <c r="A1787"/>
      <c r="B1787" s="211"/>
    </row>
    <row r="1788" spans="1:2" x14ac:dyDescent="0.3">
      <c r="A1788"/>
      <c r="B1788" s="211"/>
    </row>
    <row r="1789" spans="1:2" x14ac:dyDescent="0.3">
      <c r="A1789"/>
      <c r="B1789" s="211"/>
    </row>
    <row r="1790" spans="1:2" x14ac:dyDescent="0.3">
      <c r="A1790"/>
      <c r="B1790" s="211"/>
    </row>
    <row r="1791" spans="1:2" x14ac:dyDescent="0.3">
      <c r="A1791"/>
      <c r="B1791" s="211"/>
    </row>
    <row r="1792" spans="1:2" x14ac:dyDescent="0.3">
      <c r="A1792"/>
      <c r="B1792" s="211"/>
    </row>
    <row r="1793" spans="1:2" x14ac:dyDescent="0.3">
      <c r="A1793"/>
      <c r="B1793" s="211"/>
    </row>
    <row r="1794" spans="1:2" x14ac:dyDescent="0.3">
      <c r="A1794"/>
      <c r="B1794" s="211"/>
    </row>
    <row r="1795" spans="1:2" x14ac:dyDescent="0.3">
      <c r="A1795"/>
      <c r="B1795" s="211"/>
    </row>
    <row r="1796" spans="1:2" x14ac:dyDescent="0.3">
      <c r="A1796"/>
      <c r="B1796" s="211"/>
    </row>
    <row r="1797" spans="1:2" x14ac:dyDescent="0.3">
      <c r="A1797"/>
      <c r="B1797" s="211"/>
    </row>
    <row r="1798" spans="1:2" x14ac:dyDescent="0.3">
      <c r="A1798"/>
      <c r="B1798" s="211"/>
    </row>
    <row r="1799" spans="1:2" x14ac:dyDescent="0.3">
      <c r="A1799"/>
      <c r="B1799" s="211"/>
    </row>
    <row r="1800" spans="1:2" x14ac:dyDescent="0.3">
      <c r="A1800"/>
      <c r="B1800" s="211"/>
    </row>
    <row r="1801" spans="1:2" x14ac:dyDescent="0.3">
      <c r="A1801"/>
      <c r="B1801" s="211"/>
    </row>
    <row r="1802" spans="1:2" x14ac:dyDescent="0.3">
      <c r="A1802"/>
      <c r="B1802" s="211"/>
    </row>
    <row r="1803" spans="1:2" x14ac:dyDescent="0.3">
      <c r="A1803"/>
      <c r="B1803" s="211"/>
    </row>
    <row r="1804" spans="1:2" x14ac:dyDescent="0.3">
      <c r="A1804"/>
      <c r="B1804" s="211"/>
    </row>
    <row r="1805" spans="1:2" x14ac:dyDescent="0.3">
      <c r="A1805"/>
      <c r="B1805" s="211"/>
    </row>
    <row r="1806" spans="1:2" x14ac:dyDescent="0.3">
      <c r="A1806"/>
      <c r="B1806" s="211"/>
    </row>
    <row r="1807" spans="1:2" x14ac:dyDescent="0.3">
      <c r="A1807"/>
      <c r="B1807" s="211"/>
    </row>
    <row r="1808" spans="1:2" x14ac:dyDescent="0.3">
      <c r="A1808"/>
      <c r="B1808" s="211"/>
    </row>
    <row r="1809" spans="1:2" x14ac:dyDescent="0.3">
      <c r="A1809"/>
      <c r="B1809" s="211"/>
    </row>
    <row r="1810" spans="1:2" x14ac:dyDescent="0.3">
      <c r="A1810"/>
      <c r="B1810" s="211"/>
    </row>
    <row r="1811" spans="1:2" x14ac:dyDescent="0.3">
      <c r="A1811"/>
      <c r="B1811" s="211"/>
    </row>
    <row r="1812" spans="1:2" x14ac:dyDescent="0.3">
      <c r="A1812"/>
      <c r="B1812" s="211"/>
    </row>
    <row r="1813" spans="1:2" x14ac:dyDescent="0.3">
      <c r="A1813"/>
      <c r="B1813" s="211"/>
    </row>
    <row r="1814" spans="1:2" x14ac:dyDescent="0.3">
      <c r="A1814"/>
      <c r="B1814" s="211"/>
    </row>
    <row r="1815" spans="1:2" x14ac:dyDescent="0.3">
      <c r="A1815"/>
      <c r="B1815" s="211"/>
    </row>
    <row r="1816" spans="1:2" x14ac:dyDescent="0.3">
      <c r="A1816"/>
      <c r="B1816" s="211"/>
    </row>
    <row r="1817" spans="1:2" x14ac:dyDescent="0.3">
      <c r="A1817"/>
      <c r="B1817" s="211"/>
    </row>
    <row r="1818" spans="1:2" x14ac:dyDescent="0.3">
      <c r="A1818"/>
      <c r="B1818" s="211"/>
    </row>
    <row r="1819" spans="1:2" x14ac:dyDescent="0.3">
      <c r="A1819"/>
      <c r="B1819" s="211"/>
    </row>
    <row r="1820" spans="1:2" x14ac:dyDescent="0.3">
      <c r="A1820"/>
      <c r="B1820" s="211"/>
    </row>
    <row r="1821" spans="1:2" x14ac:dyDescent="0.3">
      <c r="A1821"/>
      <c r="B1821" s="211"/>
    </row>
    <row r="1822" spans="1:2" x14ac:dyDescent="0.3">
      <c r="A1822"/>
      <c r="B1822" s="211"/>
    </row>
    <row r="1823" spans="1:2" x14ac:dyDescent="0.3">
      <c r="A1823"/>
      <c r="B1823" s="211"/>
    </row>
    <row r="1824" spans="1:2" x14ac:dyDescent="0.3">
      <c r="A1824"/>
      <c r="B1824" s="211"/>
    </row>
    <row r="1825" spans="1:2" x14ac:dyDescent="0.3">
      <c r="A1825"/>
      <c r="B1825" s="211"/>
    </row>
    <row r="1826" spans="1:2" x14ac:dyDescent="0.3">
      <c r="A1826"/>
      <c r="B1826" s="211"/>
    </row>
    <row r="1827" spans="1:2" x14ac:dyDescent="0.3">
      <c r="A1827"/>
      <c r="B1827" s="211"/>
    </row>
    <row r="1828" spans="1:2" x14ac:dyDescent="0.3">
      <c r="A1828"/>
      <c r="B1828" s="211"/>
    </row>
    <row r="1829" spans="1:2" x14ac:dyDescent="0.3">
      <c r="A1829"/>
      <c r="B1829" s="211"/>
    </row>
    <row r="1830" spans="1:2" x14ac:dyDescent="0.3">
      <c r="A1830"/>
      <c r="B1830" s="211"/>
    </row>
    <row r="1831" spans="1:2" x14ac:dyDescent="0.3">
      <c r="A1831"/>
      <c r="B1831" s="211"/>
    </row>
    <row r="1832" spans="1:2" x14ac:dyDescent="0.3">
      <c r="A1832"/>
      <c r="B1832" s="211"/>
    </row>
    <row r="1833" spans="1:2" x14ac:dyDescent="0.3">
      <c r="A1833"/>
      <c r="B1833" s="211"/>
    </row>
    <row r="1834" spans="1:2" x14ac:dyDescent="0.3">
      <c r="A1834"/>
      <c r="B1834" s="211"/>
    </row>
    <row r="1835" spans="1:2" x14ac:dyDescent="0.3">
      <c r="A1835"/>
      <c r="B1835" s="211"/>
    </row>
    <row r="1836" spans="1:2" x14ac:dyDescent="0.3">
      <c r="A1836"/>
      <c r="B1836" s="211"/>
    </row>
    <row r="1837" spans="1:2" x14ac:dyDescent="0.3">
      <c r="A1837"/>
      <c r="B1837" s="211"/>
    </row>
    <row r="1838" spans="1:2" x14ac:dyDescent="0.3">
      <c r="A1838"/>
      <c r="B1838" s="211"/>
    </row>
    <row r="1839" spans="1:2" x14ac:dyDescent="0.3">
      <c r="A1839"/>
      <c r="B1839" s="211"/>
    </row>
    <row r="1840" spans="1:2" x14ac:dyDescent="0.3">
      <c r="A1840"/>
      <c r="B1840" s="211"/>
    </row>
    <row r="1841" spans="1:2" x14ac:dyDescent="0.3">
      <c r="A1841"/>
      <c r="B1841" s="211"/>
    </row>
    <row r="1842" spans="1:2" x14ac:dyDescent="0.3">
      <c r="A1842"/>
      <c r="B1842" s="211"/>
    </row>
    <row r="1843" spans="1:2" x14ac:dyDescent="0.3">
      <c r="A1843"/>
      <c r="B1843" s="211"/>
    </row>
    <row r="1844" spans="1:2" x14ac:dyDescent="0.3">
      <c r="A1844"/>
      <c r="B1844" s="211"/>
    </row>
    <row r="1845" spans="1:2" x14ac:dyDescent="0.3">
      <c r="A1845"/>
      <c r="B1845" s="211"/>
    </row>
    <row r="1846" spans="1:2" x14ac:dyDescent="0.3">
      <c r="A1846"/>
      <c r="B1846" s="211"/>
    </row>
    <row r="1847" spans="1:2" x14ac:dyDescent="0.3">
      <c r="A1847"/>
      <c r="B1847" s="211"/>
    </row>
    <row r="1848" spans="1:2" x14ac:dyDescent="0.3">
      <c r="A1848"/>
      <c r="B1848" s="211"/>
    </row>
    <row r="1849" spans="1:2" x14ac:dyDescent="0.3">
      <c r="A1849"/>
      <c r="B1849" s="211"/>
    </row>
    <row r="1850" spans="1:2" x14ac:dyDescent="0.3">
      <c r="A1850"/>
      <c r="B1850" s="211"/>
    </row>
    <row r="1851" spans="1:2" x14ac:dyDescent="0.3">
      <c r="A1851"/>
      <c r="B1851" s="211"/>
    </row>
    <row r="1852" spans="1:2" x14ac:dyDescent="0.3">
      <c r="A1852"/>
      <c r="B1852" s="211"/>
    </row>
    <row r="1853" spans="1:2" x14ac:dyDescent="0.3">
      <c r="A1853"/>
      <c r="B1853" s="211"/>
    </row>
    <row r="1854" spans="1:2" x14ac:dyDescent="0.3">
      <c r="A1854"/>
      <c r="B1854" s="211"/>
    </row>
    <row r="1855" spans="1:2" x14ac:dyDescent="0.3">
      <c r="A1855"/>
      <c r="B1855" s="211"/>
    </row>
    <row r="1856" spans="1:2" x14ac:dyDescent="0.3">
      <c r="A1856"/>
      <c r="B1856" s="211"/>
    </row>
    <row r="1857" spans="1:2" x14ac:dyDescent="0.3">
      <c r="A1857"/>
      <c r="B1857" s="211"/>
    </row>
    <row r="1858" spans="1:2" x14ac:dyDescent="0.3">
      <c r="A1858"/>
      <c r="B1858" s="211"/>
    </row>
    <row r="1859" spans="1:2" x14ac:dyDescent="0.3">
      <c r="A1859"/>
      <c r="B1859" s="211"/>
    </row>
    <row r="1860" spans="1:2" x14ac:dyDescent="0.3">
      <c r="A1860"/>
      <c r="B1860" s="211"/>
    </row>
    <row r="1861" spans="1:2" x14ac:dyDescent="0.3">
      <c r="A1861"/>
      <c r="B1861" s="211"/>
    </row>
    <row r="1862" spans="1:2" x14ac:dyDescent="0.3">
      <c r="A1862"/>
      <c r="B1862" s="211"/>
    </row>
    <row r="1863" spans="1:2" x14ac:dyDescent="0.3">
      <c r="A1863"/>
      <c r="B1863" s="211"/>
    </row>
    <row r="1864" spans="1:2" x14ac:dyDescent="0.3">
      <c r="A1864"/>
      <c r="B1864" s="211"/>
    </row>
    <row r="1865" spans="1:2" x14ac:dyDescent="0.3">
      <c r="A1865"/>
      <c r="B1865" s="211"/>
    </row>
    <row r="1866" spans="1:2" x14ac:dyDescent="0.3">
      <c r="A1866"/>
      <c r="B1866" s="211"/>
    </row>
    <row r="1867" spans="1:2" x14ac:dyDescent="0.3">
      <c r="A1867"/>
      <c r="B1867" s="211"/>
    </row>
    <row r="1868" spans="1:2" x14ac:dyDescent="0.3">
      <c r="A1868"/>
      <c r="B1868" s="211"/>
    </row>
    <row r="1869" spans="1:2" x14ac:dyDescent="0.3">
      <c r="A1869"/>
      <c r="B1869" s="211"/>
    </row>
    <row r="1870" spans="1:2" x14ac:dyDescent="0.3">
      <c r="A1870"/>
      <c r="B1870" s="211"/>
    </row>
    <row r="1871" spans="1:2" x14ac:dyDescent="0.3">
      <c r="A1871"/>
      <c r="B1871" s="211"/>
    </row>
    <row r="1872" spans="1:2" x14ac:dyDescent="0.3">
      <c r="A1872"/>
      <c r="B1872" s="211"/>
    </row>
    <row r="1873" spans="1:2" x14ac:dyDescent="0.3">
      <c r="A1873"/>
      <c r="B1873" s="211"/>
    </row>
    <row r="1874" spans="1:2" x14ac:dyDescent="0.3">
      <c r="A1874"/>
      <c r="B1874" s="211"/>
    </row>
    <row r="1875" spans="1:2" x14ac:dyDescent="0.3">
      <c r="A1875"/>
      <c r="B1875" s="211"/>
    </row>
    <row r="1876" spans="1:2" x14ac:dyDescent="0.3">
      <c r="A1876"/>
      <c r="B1876" s="211"/>
    </row>
    <row r="1877" spans="1:2" x14ac:dyDescent="0.3">
      <c r="A1877"/>
      <c r="B1877" s="211"/>
    </row>
    <row r="1878" spans="1:2" x14ac:dyDescent="0.3">
      <c r="A1878"/>
      <c r="B1878" s="211"/>
    </row>
    <row r="1879" spans="1:2" x14ac:dyDescent="0.3">
      <c r="A1879"/>
      <c r="B1879" s="211"/>
    </row>
    <row r="1880" spans="1:2" x14ac:dyDescent="0.3">
      <c r="A1880"/>
      <c r="B1880" s="211"/>
    </row>
    <row r="1881" spans="1:2" x14ac:dyDescent="0.3">
      <c r="A1881"/>
      <c r="B1881" s="211"/>
    </row>
    <row r="1882" spans="1:2" x14ac:dyDescent="0.3">
      <c r="A1882"/>
      <c r="B1882" s="211"/>
    </row>
    <row r="1883" spans="1:2" x14ac:dyDescent="0.3">
      <c r="A1883"/>
      <c r="B1883" s="211"/>
    </row>
    <row r="1884" spans="1:2" x14ac:dyDescent="0.3">
      <c r="A1884"/>
      <c r="B1884" s="211"/>
    </row>
    <row r="1885" spans="1:2" x14ac:dyDescent="0.3">
      <c r="A1885"/>
      <c r="B1885" s="211"/>
    </row>
    <row r="1886" spans="1:2" x14ac:dyDescent="0.3">
      <c r="A1886"/>
      <c r="B1886" s="211"/>
    </row>
    <row r="1887" spans="1:2" x14ac:dyDescent="0.3">
      <c r="A1887"/>
      <c r="B1887" s="211"/>
    </row>
    <row r="1888" spans="1:2" x14ac:dyDescent="0.3">
      <c r="A1888"/>
      <c r="B1888" s="211"/>
    </row>
    <row r="1889" spans="1:2" x14ac:dyDescent="0.3">
      <c r="A1889"/>
      <c r="B1889" s="211"/>
    </row>
    <row r="1890" spans="1:2" x14ac:dyDescent="0.3">
      <c r="A1890"/>
      <c r="B1890" s="211"/>
    </row>
    <row r="1891" spans="1:2" x14ac:dyDescent="0.3">
      <c r="A1891"/>
      <c r="B1891" s="211"/>
    </row>
    <row r="1892" spans="1:2" x14ac:dyDescent="0.3">
      <c r="A1892"/>
      <c r="B1892" s="211"/>
    </row>
    <row r="1893" spans="1:2" x14ac:dyDescent="0.3">
      <c r="A1893"/>
      <c r="B1893" s="211"/>
    </row>
    <row r="1894" spans="1:2" x14ac:dyDescent="0.3">
      <c r="A1894"/>
      <c r="B1894" s="211"/>
    </row>
    <row r="1895" spans="1:2" x14ac:dyDescent="0.3">
      <c r="A1895"/>
      <c r="B1895" s="211"/>
    </row>
    <row r="1896" spans="1:2" x14ac:dyDescent="0.3">
      <c r="A1896"/>
      <c r="B1896" s="211"/>
    </row>
    <row r="1897" spans="1:2" x14ac:dyDescent="0.3">
      <c r="A1897"/>
      <c r="B1897" s="211"/>
    </row>
    <row r="1898" spans="1:2" x14ac:dyDescent="0.3">
      <c r="A1898"/>
      <c r="B1898" s="211"/>
    </row>
    <row r="1899" spans="1:2" x14ac:dyDescent="0.3">
      <c r="A1899"/>
      <c r="B1899" s="211"/>
    </row>
    <row r="1900" spans="1:2" x14ac:dyDescent="0.3">
      <c r="A1900"/>
      <c r="B1900" s="211"/>
    </row>
    <row r="1901" spans="1:2" x14ac:dyDescent="0.3">
      <c r="A1901"/>
      <c r="B1901" s="211"/>
    </row>
    <row r="1902" spans="1:2" x14ac:dyDescent="0.3">
      <c r="A1902"/>
      <c r="B1902" s="211"/>
    </row>
    <row r="1903" spans="1:2" x14ac:dyDescent="0.3">
      <c r="A1903"/>
      <c r="B1903" s="211"/>
    </row>
    <row r="1904" spans="1:2" x14ac:dyDescent="0.3">
      <c r="A1904"/>
      <c r="B1904" s="211"/>
    </row>
    <row r="1905" spans="1:2" x14ac:dyDescent="0.3">
      <c r="A1905"/>
      <c r="B1905" s="211"/>
    </row>
    <row r="1906" spans="1:2" x14ac:dyDescent="0.3">
      <c r="A1906"/>
      <c r="B1906" s="211"/>
    </row>
    <row r="1907" spans="1:2" x14ac:dyDescent="0.3">
      <c r="A1907"/>
      <c r="B1907" s="211"/>
    </row>
    <row r="1908" spans="1:2" x14ac:dyDescent="0.3">
      <c r="A1908"/>
      <c r="B1908" s="211"/>
    </row>
    <row r="1909" spans="1:2" x14ac:dyDescent="0.3">
      <c r="A1909"/>
      <c r="B1909" s="211"/>
    </row>
    <row r="1910" spans="1:2" x14ac:dyDescent="0.3">
      <c r="A1910"/>
      <c r="B1910" s="211"/>
    </row>
    <row r="1911" spans="1:2" x14ac:dyDescent="0.3">
      <c r="A1911"/>
      <c r="B1911" s="211"/>
    </row>
    <row r="1912" spans="1:2" x14ac:dyDescent="0.3">
      <c r="A1912"/>
      <c r="B1912" s="211"/>
    </row>
    <row r="1913" spans="1:2" x14ac:dyDescent="0.3">
      <c r="A1913"/>
      <c r="B1913" s="211"/>
    </row>
    <row r="1914" spans="1:2" x14ac:dyDescent="0.3">
      <c r="A1914"/>
      <c r="B1914" s="211"/>
    </row>
    <row r="1915" spans="1:2" x14ac:dyDescent="0.3">
      <c r="A1915"/>
      <c r="B1915" s="211"/>
    </row>
    <row r="1916" spans="1:2" x14ac:dyDescent="0.3">
      <c r="A1916"/>
      <c r="B1916" s="211"/>
    </row>
    <row r="1917" spans="1:2" x14ac:dyDescent="0.3">
      <c r="A1917"/>
      <c r="B1917" s="211"/>
    </row>
    <row r="1918" spans="1:2" x14ac:dyDescent="0.3">
      <c r="A1918"/>
      <c r="B1918" s="211"/>
    </row>
    <row r="1919" spans="1:2" x14ac:dyDescent="0.3">
      <c r="A1919"/>
      <c r="B1919" s="211"/>
    </row>
    <row r="1920" spans="1:2" x14ac:dyDescent="0.3">
      <c r="A1920"/>
      <c r="B1920" s="211"/>
    </row>
    <row r="1921" spans="1:2" x14ac:dyDescent="0.3">
      <c r="A1921"/>
      <c r="B1921" s="211"/>
    </row>
    <row r="1922" spans="1:2" x14ac:dyDescent="0.3">
      <c r="A1922"/>
      <c r="B1922" s="211"/>
    </row>
    <row r="1923" spans="1:2" x14ac:dyDescent="0.3">
      <c r="A1923"/>
      <c r="B1923" s="211"/>
    </row>
    <row r="1924" spans="1:2" x14ac:dyDescent="0.3">
      <c r="A1924"/>
      <c r="B1924" s="211"/>
    </row>
    <row r="1925" spans="1:2" x14ac:dyDescent="0.3">
      <c r="A1925"/>
      <c r="B1925" s="211"/>
    </row>
    <row r="1926" spans="1:2" x14ac:dyDescent="0.3">
      <c r="A1926"/>
      <c r="B1926" s="211"/>
    </row>
    <row r="1927" spans="1:2" x14ac:dyDescent="0.3">
      <c r="A1927"/>
      <c r="B1927" s="211"/>
    </row>
    <row r="1928" spans="1:2" x14ac:dyDescent="0.3">
      <c r="A1928"/>
      <c r="B1928" s="211"/>
    </row>
    <row r="1929" spans="1:2" x14ac:dyDescent="0.3">
      <c r="A1929"/>
      <c r="B1929" s="211"/>
    </row>
    <row r="1930" spans="1:2" x14ac:dyDescent="0.3">
      <c r="A1930"/>
      <c r="B1930" s="211"/>
    </row>
    <row r="1931" spans="1:2" x14ac:dyDescent="0.3">
      <c r="A1931"/>
      <c r="B1931" s="211"/>
    </row>
    <row r="1932" spans="1:2" x14ac:dyDescent="0.3">
      <c r="A1932"/>
      <c r="B1932" s="211"/>
    </row>
    <row r="1933" spans="1:2" x14ac:dyDescent="0.3">
      <c r="A1933"/>
      <c r="B1933" s="211"/>
    </row>
    <row r="1934" spans="1:2" x14ac:dyDescent="0.3">
      <c r="A1934"/>
      <c r="B1934" s="211"/>
    </row>
    <row r="1935" spans="1:2" x14ac:dyDescent="0.3">
      <c r="A1935"/>
      <c r="B1935" s="211"/>
    </row>
    <row r="1936" spans="1:2" x14ac:dyDescent="0.3">
      <c r="A1936"/>
      <c r="B1936" s="211"/>
    </row>
    <row r="1937" spans="1:2" x14ac:dyDescent="0.3">
      <c r="A1937"/>
      <c r="B1937" s="211"/>
    </row>
    <row r="1938" spans="1:2" x14ac:dyDescent="0.3">
      <c r="A1938"/>
      <c r="B1938" s="211"/>
    </row>
    <row r="1939" spans="1:2" x14ac:dyDescent="0.3">
      <c r="A1939"/>
      <c r="B1939" s="211"/>
    </row>
    <row r="1940" spans="1:2" x14ac:dyDescent="0.3">
      <c r="A1940"/>
      <c r="B1940" s="211"/>
    </row>
    <row r="1941" spans="1:2" x14ac:dyDescent="0.3">
      <c r="A1941"/>
      <c r="B1941" s="211"/>
    </row>
    <row r="1942" spans="1:2" x14ac:dyDescent="0.3">
      <c r="A1942"/>
      <c r="B1942" s="211"/>
    </row>
    <row r="1943" spans="1:2" x14ac:dyDescent="0.3">
      <c r="A1943"/>
      <c r="B1943" s="211"/>
    </row>
    <row r="1944" spans="1:2" x14ac:dyDescent="0.3">
      <c r="A1944"/>
      <c r="B1944" s="211"/>
    </row>
    <row r="1945" spans="1:2" x14ac:dyDescent="0.3">
      <c r="A1945"/>
      <c r="B1945" s="211"/>
    </row>
    <row r="1946" spans="1:2" x14ac:dyDescent="0.3">
      <c r="A1946"/>
      <c r="B1946" s="211"/>
    </row>
    <row r="1947" spans="1:2" x14ac:dyDescent="0.3">
      <c r="A1947"/>
      <c r="B1947" s="211"/>
    </row>
    <row r="1948" spans="1:2" x14ac:dyDescent="0.3">
      <c r="A1948"/>
      <c r="B1948" s="211"/>
    </row>
    <row r="1949" spans="1:2" x14ac:dyDescent="0.3">
      <c r="A1949"/>
      <c r="B1949" s="211"/>
    </row>
    <row r="1950" spans="1:2" x14ac:dyDescent="0.3">
      <c r="A1950"/>
      <c r="B1950" s="211"/>
    </row>
    <row r="1951" spans="1:2" x14ac:dyDescent="0.3">
      <c r="A1951"/>
      <c r="B1951" s="211"/>
    </row>
    <row r="1952" spans="1:2" x14ac:dyDescent="0.3">
      <c r="A1952"/>
      <c r="B1952" s="211"/>
    </row>
    <row r="1953" spans="1:2" x14ac:dyDescent="0.3">
      <c r="A1953"/>
      <c r="B1953" s="211"/>
    </row>
    <row r="1954" spans="1:2" x14ac:dyDescent="0.3">
      <c r="A1954"/>
      <c r="B1954" s="211"/>
    </row>
    <row r="1955" spans="1:2" x14ac:dyDescent="0.3">
      <c r="A1955"/>
      <c r="B1955" s="211"/>
    </row>
    <row r="1956" spans="1:2" x14ac:dyDescent="0.3">
      <c r="A1956"/>
      <c r="B1956" s="211"/>
    </row>
    <row r="1957" spans="1:2" x14ac:dyDescent="0.3">
      <c r="A1957"/>
      <c r="B1957" s="211"/>
    </row>
    <row r="1958" spans="1:2" x14ac:dyDescent="0.3">
      <c r="A1958"/>
      <c r="B1958" s="211"/>
    </row>
    <row r="1959" spans="1:2" x14ac:dyDescent="0.3">
      <c r="A1959"/>
      <c r="B1959" s="211"/>
    </row>
    <row r="1960" spans="1:2" x14ac:dyDescent="0.3">
      <c r="A1960"/>
      <c r="B1960" s="211"/>
    </row>
    <row r="1961" spans="1:2" x14ac:dyDescent="0.3">
      <c r="A1961"/>
      <c r="B1961" s="211"/>
    </row>
    <row r="1962" spans="1:2" x14ac:dyDescent="0.3">
      <c r="A1962"/>
      <c r="B1962" s="211"/>
    </row>
    <row r="1963" spans="1:2" x14ac:dyDescent="0.3">
      <c r="A1963"/>
      <c r="B1963" s="211"/>
    </row>
    <row r="1964" spans="1:2" x14ac:dyDescent="0.3">
      <c r="A1964"/>
      <c r="B1964" s="211"/>
    </row>
    <row r="1965" spans="1:2" x14ac:dyDescent="0.3">
      <c r="A1965"/>
      <c r="B1965" s="211"/>
    </row>
    <row r="1966" spans="1:2" x14ac:dyDescent="0.3">
      <c r="A1966"/>
      <c r="B1966" s="211"/>
    </row>
    <row r="1967" spans="1:2" x14ac:dyDescent="0.3">
      <c r="A1967"/>
      <c r="B1967" s="211"/>
    </row>
    <row r="1968" spans="1:2" x14ac:dyDescent="0.3">
      <c r="A1968"/>
      <c r="B1968" s="211"/>
    </row>
    <row r="1969" spans="1:2" x14ac:dyDescent="0.3">
      <c r="A1969"/>
      <c r="B1969" s="211"/>
    </row>
    <row r="1970" spans="1:2" x14ac:dyDescent="0.3">
      <c r="A1970"/>
      <c r="B1970" s="211"/>
    </row>
    <row r="1971" spans="1:2" x14ac:dyDescent="0.3">
      <c r="A1971"/>
      <c r="B1971" s="211"/>
    </row>
    <row r="1972" spans="1:2" x14ac:dyDescent="0.3">
      <c r="A1972"/>
      <c r="B1972" s="211"/>
    </row>
    <row r="1973" spans="1:2" x14ac:dyDescent="0.3">
      <c r="A1973"/>
      <c r="B1973" s="211"/>
    </row>
    <row r="1974" spans="1:2" x14ac:dyDescent="0.3">
      <c r="A1974"/>
      <c r="B1974" s="211"/>
    </row>
    <row r="1975" spans="1:2" x14ac:dyDescent="0.3">
      <c r="A1975"/>
      <c r="B1975" s="211"/>
    </row>
    <row r="1976" spans="1:2" x14ac:dyDescent="0.3">
      <c r="A1976"/>
      <c r="B1976" s="211"/>
    </row>
    <row r="1977" spans="1:2" x14ac:dyDescent="0.3">
      <c r="A1977"/>
      <c r="B1977" s="211"/>
    </row>
    <row r="1978" spans="1:2" x14ac:dyDescent="0.3">
      <c r="A1978"/>
      <c r="B1978" s="211"/>
    </row>
    <row r="1979" spans="1:2" x14ac:dyDescent="0.3">
      <c r="A1979"/>
      <c r="B1979" s="211"/>
    </row>
    <row r="1980" spans="1:2" x14ac:dyDescent="0.3">
      <c r="A1980"/>
      <c r="B1980" s="211"/>
    </row>
    <row r="1981" spans="1:2" x14ac:dyDescent="0.3">
      <c r="A1981"/>
      <c r="B1981" s="211"/>
    </row>
    <row r="1982" spans="1:2" x14ac:dyDescent="0.3">
      <c r="A1982"/>
      <c r="B1982" s="211"/>
    </row>
    <row r="1983" spans="1:2" x14ac:dyDescent="0.3">
      <c r="A1983"/>
      <c r="B1983" s="211"/>
    </row>
    <row r="1984" spans="1:2" x14ac:dyDescent="0.3">
      <c r="A1984"/>
      <c r="B1984" s="211"/>
    </row>
    <row r="1985" spans="1:2" x14ac:dyDescent="0.3">
      <c r="A1985"/>
      <c r="B1985" s="211"/>
    </row>
    <row r="1986" spans="1:2" x14ac:dyDescent="0.3">
      <c r="A1986"/>
      <c r="B1986" s="211"/>
    </row>
    <row r="1987" spans="1:2" x14ac:dyDescent="0.3">
      <c r="A1987"/>
      <c r="B1987" s="211"/>
    </row>
    <row r="1988" spans="1:2" x14ac:dyDescent="0.3">
      <c r="A1988"/>
      <c r="B1988" s="211"/>
    </row>
    <row r="1989" spans="1:2" x14ac:dyDescent="0.3">
      <c r="A1989"/>
      <c r="B1989" s="211"/>
    </row>
    <row r="1990" spans="1:2" x14ac:dyDescent="0.3">
      <c r="A1990"/>
      <c r="B1990" s="211"/>
    </row>
    <row r="1991" spans="1:2" x14ac:dyDescent="0.3">
      <c r="A1991"/>
      <c r="B1991" s="211"/>
    </row>
    <row r="1992" spans="1:2" x14ac:dyDescent="0.3">
      <c r="A1992"/>
      <c r="B1992" s="211"/>
    </row>
    <row r="1993" spans="1:2" x14ac:dyDescent="0.3">
      <c r="A1993"/>
      <c r="B1993" s="211"/>
    </row>
    <row r="1994" spans="1:2" x14ac:dyDescent="0.3">
      <c r="A1994"/>
      <c r="B1994" s="211"/>
    </row>
    <row r="1995" spans="1:2" x14ac:dyDescent="0.3">
      <c r="A1995"/>
      <c r="B1995" s="211"/>
    </row>
    <row r="1996" spans="1:2" x14ac:dyDescent="0.3">
      <c r="A1996"/>
      <c r="B1996" s="211"/>
    </row>
    <row r="1997" spans="1:2" x14ac:dyDescent="0.3">
      <c r="A1997"/>
      <c r="B1997" s="211"/>
    </row>
    <row r="1998" spans="1:2" x14ac:dyDescent="0.3">
      <c r="A1998"/>
      <c r="B1998" s="211"/>
    </row>
    <row r="1999" spans="1:2" x14ac:dyDescent="0.3">
      <c r="A1999"/>
      <c r="B1999" s="211"/>
    </row>
    <row r="2000" spans="1:2" x14ac:dyDescent="0.3">
      <c r="A2000"/>
      <c r="B2000" s="211"/>
    </row>
    <row r="2001" spans="1:2" x14ac:dyDescent="0.3">
      <c r="A2001"/>
      <c r="B2001" s="211"/>
    </row>
    <row r="2002" spans="1:2" x14ac:dyDescent="0.3">
      <c r="A2002"/>
      <c r="B2002" s="211"/>
    </row>
    <row r="2003" spans="1:2" x14ac:dyDescent="0.3">
      <c r="A2003"/>
      <c r="B2003" s="211"/>
    </row>
    <row r="2004" spans="1:2" x14ac:dyDescent="0.3">
      <c r="A2004"/>
      <c r="B2004" s="211"/>
    </row>
    <row r="2005" spans="1:2" x14ac:dyDescent="0.3">
      <c r="A2005"/>
      <c r="B2005" s="211"/>
    </row>
    <row r="2006" spans="1:2" x14ac:dyDescent="0.3">
      <c r="A2006"/>
      <c r="B2006" s="211"/>
    </row>
    <row r="2007" spans="1:2" x14ac:dyDescent="0.3">
      <c r="A2007"/>
      <c r="B2007" s="211"/>
    </row>
    <row r="2008" spans="1:2" x14ac:dyDescent="0.3">
      <c r="A2008"/>
      <c r="B2008" s="211"/>
    </row>
    <row r="2009" spans="1:2" x14ac:dyDescent="0.3">
      <c r="A2009"/>
      <c r="B2009" s="211"/>
    </row>
    <row r="2010" spans="1:2" x14ac:dyDescent="0.3">
      <c r="A2010"/>
      <c r="B2010" s="211"/>
    </row>
    <row r="2011" spans="1:2" x14ac:dyDescent="0.3">
      <c r="A2011"/>
      <c r="B2011" s="211"/>
    </row>
    <row r="2012" spans="1:2" x14ac:dyDescent="0.3">
      <c r="A2012"/>
      <c r="B2012" s="211"/>
    </row>
    <row r="2013" spans="1:2" x14ac:dyDescent="0.3">
      <c r="A2013"/>
      <c r="B2013" s="211"/>
    </row>
    <row r="2014" spans="1:2" x14ac:dyDescent="0.3">
      <c r="A2014"/>
      <c r="B2014" s="211"/>
    </row>
    <row r="2015" spans="1:2" x14ac:dyDescent="0.3">
      <c r="A2015"/>
      <c r="B2015" s="211"/>
    </row>
    <row r="2016" spans="1:2" x14ac:dyDescent="0.3">
      <c r="A2016"/>
      <c r="B2016" s="211"/>
    </row>
    <row r="2017" spans="1:2" x14ac:dyDescent="0.3">
      <c r="A2017"/>
      <c r="B2017" s="211"/>
    </row>
    <row r="2018" spans="1:2" x14ac:dyDescent="0.3">
      <c r="A2018"/>
      <c r="B2018" s="211"/>
    </row>
    <row r="2019" spans="1:2" x14ac:dyDescent="0.3">
      <c r="A2019"/>
      <c r="B2019" s="211"/>
    </row>
    <row r="2020" spans="1:2" x14ac:dyDescent="0.3">
      <c r="A2020"/>
      <c r="B2020" s="211"/>
    </row>
    <row r="2021" spans="1:2" x14ac:dyDescent="0.3">
      <c r="A2021"/>
      <c r="B2021" s="211"/>
    </row>
    <row r="2022" spans="1:2" x14ac:dyDescent="0.3">
      <c r="A2022"/>
      <c r="B2022" s="211"/>
    </row>
    <row r="2023" spans="1:2" x14ac:dyDescent="0.3">
      <c r="A2023"/>
      <c r="B2023" s="211"/>
    </row>
    <row r="2024" spans="1:2" x14ac:dyDescent="0.3">
      <c r="A2024"/>
      <c r="B2024" s="211"/>
    </row>
    <row r="2025" spans="1:2" x14ac:dyDescent="0.3">
      <c r="A2025"/>
      <c r="B2025" s="211"/>
    </row>
    <row r="2026" spans="1:2" x14ac:dyDescent="0.3">
      <c r="A2026"/>
      <c r="B2026" s="211"/>
    </row>
    <row r="2027" spans="1:2" x14ac:dyDescent="0.3">
      <c r="A2027"/>
      <c r="B2027" s="211"/>
    </row>
    <row r="2028" spans="1:2" x14ac:dyDescent="0.3">
      <c r="A2028"/>
      <c r="B2028" s="211"/>
    </row>
    <row r="2029" spans="1:2" x14ac:dyDescent="0.3">
      <c r="A2029"/>
      <c r="B2029" s="211"/>
    </row>
    <row r="2030" spans="1:2" x14ac:dyDescent="0.3">
      <c r="A2030"/>
      <c r="B2030" s="211"/>
    </row>
    <row r="2031" spans="1:2" x14ac:dyDescent="0.3">
      <c r="A2031"/>
      <c r="B2031" s="211"/>
    </row>
    <row r="2032" spans="1:2" x14ac:dyDescent="0.3">
      <c r="A2032"/>
      <c r="B2032" s="211"/>
    </row>
    <row r="2033" spans="1:2" x14ac:dyDescent="0.3">
      <c r="A2033"/>
      <c r="B2033" s="211"/>
    </row>
    <row r="2034" spans="1:2" x14ac:dyDescent="0.3">
      <c r="A2034"/>
      <c r="B2034" s="211"/>
    </row>
    <row r="2035" spans="1:2" x14ac:dyDescent="0.3">
      <c r="A2035"/>
      <c r="B2035" s="211"/>
    </row>
    <row r="2036" spans="1:2" x14ac:dyDescent="0.3">
      <c r="A2036"/>
      <c r="B2036" s="211"/>
    </row>
    <row r="2037" spans="1:2" x14ac:dyDescent="0.3">
      <c r="A2037"/>
      <c r="B2037" s="211"/>
    </row>
    <row r="2038" spans="1:2" x14ac:dyDescent="0.3">
      <c r="A2038"/>
      <c r="B2038" s="211"/>
    </row>
    <row r="2039" spans="1:2" x14ac:dyDescent="0.3">
      <c r="A2039"/>
      <c r="B2039" s="211"/>
    </row>
    <row r="2040" spans="1:2" x14ac:dyDescent="0.3">
      <c r="A2040"/>
      <c r="B2040" s="211"/>
    </row>
    <row r="2041" spans="1:2" x14ac:dyDescent="0.3">
      <c r="A2041"/>
      <c r="B2041" s="211"/>
    </row>
    <row r="2042" spans="1:2" x14ac:dyDescent="0.3">
      <c r="A2042"/>
      <c r="B2042" s="211"/>
    </row>
    <row r="2043" spans="1:2" x14ac:dyDescent="0.3">
      <c r="A2043"/>
      <c r="B2043" s="211"/>
    </row>
    <row r="2044" spans="1:2" x14ac:dyDescent="0.3">
      <c r="A2044"/>
      <c r="B2044" s="211"/>
    </row>
    <row r="2045" spans="1:2" x14ac:dyDescent="0.3">
      <c r="A2045"/>
      <c r="B2045" s="211"/>
    </row>
    <row r="2046" spans="1:2" x14ac:dyDescent="0.3">
      <c r="A2046"/>
      <c r="B2046" s="211"/>
    </row>
    <row r="2047" spans="1:2" x14ac:dyDescent="0.3">
      <c r="A2047"/>
      <c r="B2047" s="211"/>
    </row>
    <row r="2048" spans="1:2" x14ac:dyDescent="0.3">
      <c r="A2048"/>
      <c r="B2048" s="211"/>
    </row>
    <row r="2049" spans="1:2" x14ac:dyDescent="0.3">
      <c r="A2049"/>
      <c r="B2049" s="211"/>
    </row>
    <row r="2050" spans="1:2" x14ac:dyDescent="0.3">
      <c r="A2050"/>
      <c r="B2050" s="211"/>
    </row>
    <row r="2051" spans="1:2" x14ac:dyDescent="0.3">
      <c r="A2051"/>
      <c r="B2051" s="211"/>
    </row>
    <row r="2052" spans="1:2" x14ac:dyDescent="0.3">
      <c r="A2052"/>
      <c r="B2052" s="211"/>
    </row>
    <row r="2053" spans="1:2" x14ac:dyDescent="0.3">
      <c r="A2053"/>
      <c r="B2053" s="211"/>
    </row>
    <row r="2054" spans="1:2" x14ac:dyDescent="0.3">
      <c r="A2054"/>
      <c r="B2054" s="211"/>
    </row>
    <row r="2055" spans="1:2" x14ac:dyDescent="0.3">
      <c r="A2055"/>
      <c r="B2055" s="211"/>
    </row>
    <row r="2056" spans="1:2" x14ac:dyDescent="0.3">
      <c r="A2056"/>
      <c r="B2056" s="211"/>
    </row>
    <row r="2057" spans="1:2" x14ac:dyDescent="0.3">
      <c r="A2057"/>
      <c r="B2057" s="211"/>
    </row>
    <row r="2058" spans="1:2" x14ac:dyDescent="0.3">
      <c r="A2058"/>
      <c r="B2058" s="211"/>
    </row>
    <row r="2059" spans="1:2" x14ac:dyDescent="0.3">
      <c r="A2059"/>
      <c r="B2059" s="211"/>
    </row>
    <row r="2060" spans="1:2" x14ac:dyDescent="0.3">
      <c r="A2060"/>
      <c r="B2060" s="211"/>
    </row>
    <row r="2061" spans="1:2" x14ac:dyDescent="0.3">
      <c r="A2061"/>
      <c r="B2061" s="211"/>
    </row>
    <row r="2062" spans="1:2" x14ac:dyDescent="0.3">
      <c r="A2062"/>
      <c r="B2062" s="211"/>
    </row>
    <row r="2063" spans="1:2" x14ac:dyDescent="0.3">
      <c r="A2063"/>
      <c r="B2063" s="211"/>
    </row>
    <row r="2064" spans="1:2" x14ac:dyDescent="0.3">
      <c r="A2064"/>
      <c r="B2064" s="211"/>
    </row>
    <row r="2065" spans="1:2" x14ac:dyDescent="0.3">
      <c r="A2065"/>
      <c r="B2065" s="211"/>
    </row>
    <row r="2066" spans="1:2" x14ac:dyDescent="0.3">
      <c r="A2066"/>
      <c r="B2066" s="211"/>
    </row>
    <row r="2067" spans="1:2" x14ac:dyDescent="0.3">
      <c r="A2067"/>
      <c r="B2067" s="211"/>
    </row>
    <row r="2068" spans="1:2" x14ac:dyDescent="0.3">
      <c r="A2068"/>
      <c r="B2068" s="211"/>
    </row>
    <row r="2069" spans="1:2" x14ac:dyDescent="0.3">
      <c r="A2069"/>
      <c r="B2069" s="211"/>
    </row>
    <row r="2070" spans="1:2" x14ac:dyDescent="0.3">
      <c r="A2070"/>
      <c r="B2070" s="211"/>
    </row>
    <row r="2071" spans="1:2" x14ac:dyDescent="0.3">
      <c r="A2071"/>
      <c r="B2071" s="211"/>
    </row>
    <row r="2072" spans="1:2" x14ac:dyDescent="0.3">
      <c r="A2072"/>
      <c r="B2072" s="211"/>
    </row>
    <row r="2073" spans="1:2" x14ac:dyDescent="0.3">
      <c r="A2073"/>
      <c r="B2073" s="211"/>
    </row>
    <row r="2074" spans="1:2" x14ac:dyDescent="0.3">
      <c r="A2074"/>
      <c r="B2074" s="211"/>
    </row>
    <row r="2075" spans="1:2" x14ac:dyDescent="0.3">
      <c r="A2075"/>
      <c r="B2075" s="211"/>
    </row>
    <row r="2076" spans="1:2" x14ac:dyDescent="0.3">
      <c r="A2076"/>
      <c r="B2076" s="211"/>
    </row>
    <row r="2077" spans="1:2" x14ac:dyDescent="0.3">
      <c r="A2077"/>
      <c r="B2077" s="211"/>
    </row>
    <row r="2078" spans="1:2" x14ac:dyDescent="0.3">
      <c r="A2078"/>
      <c r="B2078" s="211"/>
    </row>
    <row r="2079" spans="1:2" x14ac:dyDescent="0.3">
      <c r="A2079"/>
      <c r="B2079" s="211"/>
    </row>
    <row r="2080" spans="1:2" x14ac:dyDescent="0.3">
      <c r="A2080"/>
      <c r="B2080" s="211"/>
    </row>
    <row r="2081" spans="1:2" x14ac:dyDescent="0.3">
      <c r="A2081"/>
      <c r="B2081" s="211"/>
    </row>
    <row r="2082" spans="1:2" x14ac:dyDescent="0.3">
      <c r="A2082"/>
      <c r="B2082" s="211"/>
    </row>
    <row r="2083" spans="1:2" x14ac:dyDescent="0.3">
      <c r="A2083"/>
      <c r="B2083" s="211"/>
    </row>
    <row r="2084" spans="1:2" x14ac:dyDescent="0.3">
      <c r="A2084"/>
      <c r="B2084" s="211"/>
    </row>
    <row r="2085" spans="1:2" x14ac:dyDescent="0.3">
      <c r="A2085"/>
      <c r="B2085" s="211"/>
    </row>
    <row r="2086" spans="1:2" x14ac:dyDescent="0.3">
      <c r="A2086"/>
      <c r="B2086" s="211"/>
    </row>
    <row r="2087" spans="1:2" x14ac:dyDescent="0.3">
      <c r="A2087"/>
      <c r="B2087" s="211"/>
    </row>
    <row r="2088" spans="1:2" x14ac:dyDescent="0.3">
      <c r="A2088"/>
      <c r="B2088" s="211"/>
    </row>
    <row r="2089" spans="1:2" x14ac:dyDescent="0.3">
      <c r="A2089"/>
      <c r="B2089" s="211"/>
    </row>
    <row r="2090" spans="1:2" x14ac:dyDescent="0.3">
      <c r="A2090"/>
      <c r="B2090" s="211"/>
    </row>
    <row r="2091" spans="1:2" x14ac:dyDescent="0.3">
      <c r="A2091"/>
      <c r="B2091" s="211"/>
    </row>
    <row r="2092" spans="1:2" x14ac:dyDescent="0.3">
      <c r="A2092"/>
      <c r="B2092" s="211"/>
    </row>
    <row r="2093" spans="1:2" x14ac:dyDescent="0.3">
      <c r="A2093"/>
      <c r="B2093" s="211"/>
    </row>
    <row r="2094" spans="1:2" x14ac:dyDescent="0.3">
      <c r="A2094"/>
      <c r="B2094" s="211"/>
    </row>
    <row r="2095" spans="1:2" x14ac:dyDescent="0.3">
      <c r="A2095"/>
      <c r="B2095" s="211"/>
    </row>
    <row r="2096" spans="1:2" x14ac:dyDescent="0.3">
      <c r="A2096"/>
      <c r="B2096" s="211"/>
    </row>
    <row r="2097" spans="1:2" x14ac:dyDescent="0.3">
      <c r="A2097"/>
      <c r="B2097" s="211"/>
    </row>
    <row r="2098" spans="1:2" x14ac:dyDescent="0.3">
      <c r="A2098"/>
      <c r="B2098" s="211"/>
    </row>
    <row r="2099" spans="1:2" x14ac:dyDescent="0.3">
      <c r="A2099"/>
      <c r="B2099" s="211"/>
    </row>
    <row r="2100" spans="1:2" x14ac:dyDescent="0.3">
      <c r="A2100"/>
      <c r="B2100" s="211"/>
    </row>
    <row r="2101" spans="1:2" x14ac:dyDescent="0.3">
      <c r="A2101"/>
      <c r="B2101" s="211"/>
    </row>
    <row r="2102" spans="1:2" x14ac:dyDescent="0.3">
      <c r="A2102"/>
      <c r="B2102" s="211"/>
    </row>
    <row r="2103" spans="1:2" x14ac:dyDescent="0.3">
      <c r="A2103"/>
      <c r="B2103" s="211"/>
    </row>
    <row r="2104" spans="1:2" x14ac:dyDescent="0.3">
      <c r="A2104"/>
      <c r="B2104" s="211"/>
    </row>
    <row r="2105" spans="1:2" x14ac:dyDescent="0.3">
      <c r="A2105"/>
      <c r="B2105" s="211"/>
    </row>
    <row r="2106" spans="1:2" x14ac:dyDescent="0.3">
      <c r="A2106"/>
      <c r="B2106" s="211"/>
    </row>
    <row r="2107" spans="1:2" x14ac:dyDescent="0.3">
      <c r="A2107"/>
      <c r="B2107" s="211"/>
    </row>
    <row r="2108" spans="1:2" x14ac:dyDescent="0.3">
      <c r="A2108"/>
      <c r="B2108" s="211"/>
    </row>
    <row r="2109" spans="1:2" x14ac:dyDescent="0.3">
      <c r="A2109"/>
      <c r="B2109" s="211"/>
    </row>
    <row r="2110" spans="1:2" x14ac:dyDescent="0.3">
      <c r="A2110"/>
      <c r="B2110" s="211"/>
    </row>
    <row r="2111" spans="1:2" x14ac:dyDescent="0.3">
      <c r="A2111"/>
      <c r="B2111" s="211"/>
    </row>
    <row r="2112" spans="1:2" x14ac:dyDescent="0.3">
      <c r="A2112"/>
      <c r="B2112" s="211"/>
    </row>
    <row r="2113" spans="1:2" x14ac:dyDescent="0.3">
      <c r="A2113"/>
      <c r="B2113" s="211"/>
    </row>
    <row r="2114" spans="1:2" x14ac:dyDescent="0.3">
      <c r="A2114"/>
      <c r="B2114" s="211"/>
    </row>
    <row r="2115" spans="1:2" x14ac:dyDescent="0.3">
      <c r="A2115"/>
      <c r="B2115" s="211"/>
    </row>
    <row r="2116" spans="1:2" x14ac:dyDescent="0.3">
      <c r="A2116"/>
      <c r="B2116" s="211"/>
    </row>
    <row r="2117" spans="1:2" x14ac:dyDescent="0.3">
      <c r="A2117"/>
      <c r="B2117" s="211"/>
    </row>
    <row r="2118" spans="1:2" x14ac:dyDescent="0.3">
      <c r="A2118"/>
      <c r="B2118" s="211"/>
    </row>
    <row r="2119" spans="1:2" x14ac:dyDescent="0.3">
      <c r="A2119"/>
      <c r="B2119" s="211"/>
    </row>
    <row r="2120" spans="1:2" x14ac:dyDescent="0.3">
      <c r="A2120"/>
      <c r="B2120" s="211"/>
    </row>
    <row r="2121" spans="1:2" x14ac:dyDescent="0.3">
      <c r="A2121"/>
      <c r="B2121" s="211"/>
    </row>
    <row r="2122" spans="1:2" x14ac:dyDescent="0.3">
      <c r="A2122"/>
      <c r="B2122" s="211"/>
    </row>
    <row r="2123" spans="1:2" x14ac:dyDescent="0.3">
      <c r="A2123"/>
      <c r="B2123" s="211"/>
    </row>
    <row r="2124" spans="1:2" x14ac:dyDescent="0.3">
      <c r="A2124"/>
      <c r="B2124" s="211"/>
    </row>
    <row r="2125" spans="1:2" x14ac:dyDescent="0.3">
      <c r="A2125"/>
      <c r="B2125" s="211"/>
    </row>
    <row r="2126" spans="1:2" x14ac:dyDescent="0.3">
      <c r="A2126"/>
      <c r="B2126" s="211"/>
    </row>
    <row r="2127" spans="1:2" x14ac:dyDescent="0.3">
      <c r="A2127"/>
      <c r="B2127" s="211"/>
    </row>
    <row r="2128" spans="1:2" x14ac:dyDescent="0.3">
      <c r="A2128"/>
      <c r="B2128" s="211"/>
    </row>
    <row r="2129" spans="1:2" x14ac:dyDescent="0.3">
      <c r="A2129"/>
      <c r="B2129" s="211"/>
    </row>
    <row r="2130" spans="1:2" x14ac:dyDescent="0.3">
      <c r="A2130"/>
      <c r="B2130" s="211"/>
    </row>
    <row r="2131" spans="1:2" x14ac:dyDescent="0.3">
      <c r="A2131"/>
      <c r="B2131" s="211"/>
    </row>
    <row r="2132" spans="1:2" x14ac:dyDescent="0.3">
      <c r="A2132"/>
      <c r="B2132" s="211"/>
    </row>
    <row r="2133" spans="1:2" x14ac:dyDescent="0.3">
      <c r="A2133"/>
      <c r="B2133" s="211"/>
    </row>
    <row r="2134" spans="1:2" x14ac:dyDescent="0.3">
      <c r="A2134"/>
      <c r="B2134" s="211"/>
    </row>
    <row r="2135" spans="1:2" x14ac:dyDescent="0.3">
      <c r="A2135"/>
      <c r="B2135" s="211"/>
    </row>
    <row r="2136" spans="1:2" x14ac:dyDescent="0.3">
      <c r="A2136"/>
      <c r="B2136" s="211"/>
    </row>
    <row r="2137" spans="1:2" x14ac:dyDescent="0.3">
      <c r="A2137"/>
      <c r="B2137" s="211"/>
    </row>
    <row r="2138" spans="1:2" x14ac:dyDescent="0.3">
      <c r="A2138"/>
      <c r="B2138" s="211"/>
    </row>
    <row r="2139" spans="1:2" x14ac:dyDescent="0.3">
      <c r="A2139"/>
      <c r="B2139" s="211"/>
    </row>
    <row r="2140" spans="1:2" x14ac:dyDescent="0.3">
      <c r="A2140"/>
      <c r="B2140" s="211"/>
    </row>
    <row r="2141" spans="1:2" x14ac:dyDescent="0.3">
      <c r="A2141"/>
      <c r="B2141" s="211"/>
    </row>
    <row r="2142" spans="1:2" x14ac:dyDescent="0.3">
      <c r="A2142"/>
      <c r="B2142" s="211"/>
    </row>
    <row r="2143" spans="1:2" x14ac:dyDescent="0.3">
      <c r="A2143"/>
      <c r="B2143" s="211"/>
    </row>
    <row r="2144" spans="1:2" x14ac:dyDescent="0.3">
      <c r="A2144"/>
      <c r="B2144" s="211"/>
    </row>
    <row r="2145" spans="1:2" x14ac:dyDescent="0.3">
      <c r="A2145"/>
      <c r="B2145" s="211"/>
    </row>
    <row r="2146" spans="1:2" x14ac:dyDescent="0.3">
      <c r="A2146"/>
      <c r="B2146" s="211"/>
    </row>
    <row r="2147" spans="1:2" x14ac:dyDescent="0.3">
      <c r="A2147"/>
      <c r="B2147" s="211"/>
    </row>
    <row r="2148" spans="1:2" x14ac:dyDescent="0.3">
      <c r="A2148"/>
      <c r="B2148" s="211"/>
    </row>
    <row r="2149" spans="1:2" x14ac:dyDescent="0.3">
      <c r="A2149"/>
      <c r="B2149" s="211"/>
    </row>
    <row r="2150" spans="1:2" x14ac:dyDescent="0.3">
      <c r="A2150"/>
      <c r="B2150" s="211"/>
    </row>
    <row r="2151" spans="1:2" x14ac:dyDescent="0.3">
      <c r="A2151"/>
      <c r="B2151" s="211"/>
    </row>
    <row r="2152" spans="1:2" x14ac:dyDescent="0.3">
      <c r="A2152"/>
      <c r="B2152" s="211"/>
    </row>
    <row r="2153" spans="1:2" x14ac:dyDescent="0.3">
      <c r="A2153"/>
      <c r="B2153" s="211"/>
    </row>
    <row r="2154" spans="1:2" x14ac:dyDescent="0.3">
      <c r="A2154"/>
      <c r="B2154" s="211"/>
    </row>
    <row r="2155" spans="1:2" x14ac:dyDescent="0.3">
      <c r="A2155"/>
      <c r="B2155" s="211"/>
    </row>
    <row r="2156" spans="1:2" x14ac:dyDescent="0.3">
      <c r="A2156"/>
      <c r="B2156" s="211"/>
    </row>
    <row r="2157" spans="1:2" x14ac:dyDescent="0.3">
      <c r="A2157"/>
      <c r="B2157" s="211"/>
    </row>
    <row r="2158" spans="1:2" x14ac:dyDescent="0.3">
      <c r="A2158"/>
      <c r="B2158" s="211"/>
    </row>
    <row r="2159" spans="1:2" x14ac:dyDescent="0.3">
      <c r="A2159"/>
      <c r="B2159" s="211"/>
    </row>
    <row r="2160" spans="1:2" x14ac:dyDescent="0.3">
      <c r="A2160"/>
      <c r="B2160" s="211"/>
    </row>
    <row r="2161" spans="1:2" x14ac:dyDescent="0.3">
      <c r="A2161"/>
      <c r="B2161" s="211"/>
    </row>
    <row r="2162" spans="1:2" x14ac:dyDescent="0.3">
      <c r="A2162"/>
      <c r="B2162" s="211"/>
    </row>
    <row r="2163" spans="1:2" x14ac:dyDescent="0.3">
      <c r="A2163"/>
      <c r="B2163" s="211"/>
    </row>
    <row r="2164" spans="1:2" x14ac:dyDescent="0.3">
      <c r="A2164"/>
      <c r="B2164" s="211"/>
    </row>
    <row r="2165" spans="1:2" x14ac:dyDescent="0.3">
      <c r="A2165"/>
      <c r="B2165" s="211"/>
    </row>
    <row r="2166" spans="1:2" x14ac:dyDescent="0.3">
      <c r="A2166"/>
      <c r="B2166" s="211"/>
    </row>
    <row r="2167" spans="1:2" x14ac:dyDescent="0.3">
      <c r="A2167"/>
      <c r="B2167" s="211"/>
    </row>
    <row r="2168" spans="1:2" x14ac:dyDescent="0.3">
      <c r="A2168"/>
      <c r="B2168" s="211"/>
    </row>
    <row r="2169" spans="1:2" x14ac:dyDescent="0.3">
      <c r="A2169"/>
      <c r="B2169" s="211"/>
    </row>
    <row r="2170" spans="1:2" x14ac:dyDescent="0.3">
      <c r="A2170"/>
      <c r="B2170" s="211"/>
    </row>
    <row r="2171" spans="1:2" x14ac:dyDescent="0.3">
      <c r="A2171"/>
      <c r="B2171" s="211"/>
    </row>
    <row r="2172" spans="1:2" x14ac:dyDescent="0.3">
      <c r="A2172"/>
      <c r="B2172" s="211"/>
    </row>
    <row r="2173" spans="1:2" x14ac:dyDescent="0.3">
      <c r="A2173"/>
      <c r="B2173" s="211"/>
    </row>
    <row r="2174" spans="1:2" x14ac:dyDescent="0.3">
      <c r="A2174"/>
      <c r="B2174" s="211"/>
    </row>
    <row r="2175" spans="1:2" x14ac:dyDescent="0.3">
      <c r="A2175"/>
      <c r="B2175" s="211"/>
    </row>
    <row r="2176" spans="1:2" x14ac:dyDescent="0.3">
      <c r="A2176"/>
      <c r="B2176" s="211"/>
    </row>
    <row r="2177" spans="1:2" x14ac:dyDescent="0.3">
      <c r="A2177"/>
      <c r="B2177" s="211"/>
    </row>
    <row r="2178" spans="1:2" x14ac:dyDescent="0.3">
      <c r="A2178"/>
      <c r="B2178" s="211"/>
    </row>
    <row r="2179" spans="1:2" x14ac:dyDescent="0.3">
      <c r="A2179"/>
      <c r="B2179" s="211"/>
    </row>
    <row r="2180" spans="1:2" x14ac:dyDescent="0.3">
      <c r="A2180"/>
      <c r="B2180" s="211"/>
    </row>
    <row r="2181" spans="1:2" x14ac:dyDescent="0.3">
      <c r="A2181"/>
      <c r="B2181" s="211"/>
    </row>
    <row r="2182" spans="1:2" x14ac:dyDescent="0.3">
      <c r="A2182"/>
      <c r="B2182" s="211"/>
    </row>
    <row r="2183" spans="1:2" x14ac:dyDescent="0.3">
      <c r="A2183"/>
      <c r="B2183" s="211"/>
    </row>
    <row r="2184" spans="1:2" x14ac:dyDescent="0.3">
      <c r="A2184"/>
      <c r="B2184" s="211"/>
    </row>
    <row r="2185" spans="1:2" x14ac:dyDescent="0.3">
      <c r="A2185"/>
      <c r="B2185" s="211"/>
    </row>
    <row r="2186" spans="1:2" x14ac:dyDescent="0.3">
      <c r="A2186"/>
      <c r="B2186" s="211"/>
    </row>
    <row r="2187" spans="1:2" x14ac:dyDescent="0.3">
      <c r="A2187"/>
      <c r="B2187" s="211"/>
    </row>
    <row r="2188" spans="1:2" x14ac:dyDescent="0.3">
      <c r="A2188"/>
      <c r="B2188" s="211"/>
    </row>
    <row r="2189" spans="1:2" x14ac:dyDescent="0.3">
      <c r="A2189"/>
      <c r="B2189" s="211"/>
    </row>
    <row r="2190" spans="1:2" x14ac:dyDescent="0.3">
      <c r="A2190"/>
      <c r="B2190" s="211"/>
    </row>
    <row r="2191" spans="1:2" x14ac:dyDescent="0.3">
      <c r="A2191"/>
      <c r="B2191" s="211"/>
    </row>
    <row r="2192" spans="1:2" x14ac:dyDescent="0.3">
      <c r="A2192"/>
      <c r="B2192" s="211"/>
    </row>
    <row r="2193" spans="1:2" x14ac:dyDescent="0.3">
      <c r="A2193"/>
      <c r="B2193" s="211"/>
    </row>
    <row r="2194" spans="1:2" x14ac:dyDescent="0.3">
      <c r="A2194"/>
      <c r="B2194" s="211"/>
    </row>
    <row r="2195" spans="1:2" x14ac:dyDescent="0.3">
      <c r="A2195"/>
      <c r="B2195" s="211"/>
    </row>
    <row r="2196" spans="1:2" x14ac:dyDescent="0.3">
      <c r="A2196"/>
      <c r="B2196" s="211"/>
    </row>
    <row r="2197" spans="1:2" x14ac:dyDescent="0.3">
      <c r="A2197"/>
      <c r="B2197" s="211"/>
    </row>
    <row r="2198" spans="1:2" x14ac:dyDescent="0.3">
      <c r="A2198"/>
      <c r="B2198" s="211"/>
    </row>
    <row r="2199" spans="1:2" x14ac:dyDescent="0.3">
      <c r="A2199"/>
      <c r="B2199" s="211"/>
    </row>
    <row r="2200" spans="1:2" x14ac:dyDescent="0.3">
      <c r="A2200"/>
      <c r="B2200" s="211"/>
    </row>
    <row r="2201" spans="1:2" x14ac:dyDescent="0.3">
      <c r="A2201"/>
      <c r="B2201" s="211"/>
    </row>
    <row r="2202" spans="1:2" x14ac:dyDescent="0.3">
      <c r="A2202"/>
      <c r="B2202" s="211"/>
    </row>
    <row r="2203" spans="1:2" x14ac:dyDescent="0.3">
      <c r="A2203"/>
      <c r="B2203" s="211"/>
    </row>
    <row r="2204" spans="1:2" x14ac:dyDescent="0.3">
      <c r="A2204"/>
      <c r="B2204" s="211"/>
    </row>
    <row r="2205" spans="1:2" x14ac:dyDescent="0.3">
      <c r="A2205"/>
      <c r="B2205" s="211"/>
    </row>
    <row r="2206" spans="1:2" x14ac:dyDescent="0.3">
      <c r="A2206"/>
      <c r="B2206" s="211"/>
    </row>
    <row r="2207" spans="1:2" x14ac:dyDescent="0.3">
      <c r="A2207"/>
      <c r="B2207" s="211"/>
    </row>
    <row r="2208" spans="1:2" x14ac:dyDescent="0.3">
      <c r="A2208"/>
      <c r="B2208" s="211"/>
    </row>
    <row r="2209" spans="1:2" x14ac:dyDescent="0.3">
      <c r="A2209"/>
      <c r="B2209" s="211"/>
    </row>
    <row r="2210" spans="1:2" x14ac:dyDescent="0.3">
      <c r="A2210"/>
      <c r="B2210" s="211"/>
    </row>
    <row r="2211" spans="1:2" x14ac:dyDescent="0.3">
      <c r="A2211"/>
      <c r="B2211" s="211"/>
    </row>
    <row r="2212" spans="1:2" x14ac:dyDescent="0.3">
      <c r="A2212"/>
      <c r="B2212" s="211"/>
    </row>
    <row r="2213" spans="1:2" x14ac:dyDescent="0.3">
      <c r="A2213"/>
      <c r="B2213" s="211"/>
    </row>
    <row r="2214" spans="1:2" x14ac:dyDescent="0.3">
      <c r="A2214"/>
      <c r="B2214" s="211"/>
    </row>
    <row r="2215" spans="1:2" x14ac:dyDescent="0.3">
      <c r="A2215"/>
      <c r="B2215" s="211"/>
    </row>
    <row r="2216" spans="1:2" x14ac:dyDescent="0.3">
      <c r="A2216"/>
      <c r="B2216" s="211"/>
    </row>
    <row r="2217" spans="1:2" x14ac:dyDescent="0.3">
      <c r="A2217"/>
      <c r="B2217" s="211"/>
    </row>
    <row r="2218" spans="1:2" x14ac:dyDescent="0.3">
      <c r="A2218"/>
      <c r="B2218" s="211"/>
    </row>
    <row r="2219" spans="1:2" x14ac:dyDescent="0.3">
      <c r="A2219"/>
      <c r="B2219" s="211"/>
    </row>
    <row r="2220" spans="1:2" x14ac:dyDescent="0.3">
      <c r="A2220"/>
      <c r="B2220" s="211"/>
    </row>
    <row r="2221" spans="1:2" x14ac:dyDescent="0.3">
      <c r="A2221"/>
      <c r="B2221" s="211"/>
    </row>
    <row r="2222" spans="1:2" x14ac:dyDescent="0.3">
      <c r="A2222"/>
      <c r="B2222" s="211"/>
    </row>
    <row r="2223" spans="1:2" x14ac:dyDescent="0.3">
      <c r="A2223"/>
      <c r="B2223" s="211"/>
    </row>
    <row r="2224" spans="1:2" x14ac:dyDescent="0.3">
      <c r="A2224"/>
      <c r="B2224" s="211"/>
    </row>
    <row r="2225" spans="1:2" x14ac:dyDescent="0.3">
      <c r="A2225"/>
      <c r="B2225" s="211"/>
    </row>
    <row r="2226" spans="1:2" x14ac:dyDescent="0.3">
      <c r="A2226"/>
      <c r="B2226" s="211"/>
    </row>
    <row r="2227" spans="1:2" x14ac:dyDescent="0.3">
      <c r="A2227"/>
      <c r="B2227" s="211"/>
    </row>
    <row r="2228" spans="1:2" x14ac:dyDescent="0.3">
      <c r="A2228"/>
      <c r="B2228" s="211"/>
    </row>
    <row r="2229" spans="1:2" x14ac:dyDescent="0.3">
      <c r="A2229"/>
      <c r="B2229" s="211"/>
    </row>
    <row r="2230" spans="1:2" x14ac:dyDescent="0.3">
      <c r="A2230"/>
      <c r="B2230" s="211"/>
    </row>
    <row r="2231" spans="1:2" x14ac:dyDescent="0.3">
      <c r="A2231"/>
      <c r="B2231" s="211"/>
    </row>
    <row r="2232" spans="1:2" x14ac:dyDescent="0.3">
      <c r="A2232"/>
      <c r="B2232" s="211"/>
    </row>
    <row r="2233" spans="1:2" x14ac:dyDescent="0.3">
      <c r="A2233"/>
      <c r="B2233" s="211"/>
    </row>
    <row r="2234" spans="1:2" x14ac:dyDescent="0.3">
      <c r="A2234"/>
      <c r="B2234" s="211"/>
    </row>
    <row r="2235" spans="1:2" x14ac:dyDescent="0.3">
      <c r="A2235"/>
      <c r="B2235" s="211"/>
    </row>
    <row r="2236" spans="1:2" x14ac:dyDescent="0.3">
      <c r="A2236"/>
      <c r="B2236" s="211"/>
    </row>
    <row r="2237" spans="1:2" x14ac:dyDescent="0.3">
      <c r="A2237"/>
      <c r="B2237" s="211"/>
    </row>
    <row r="2238" spans="1:2" x14ac:dyDescent="0.3">
      <c r="A2238"/>
      <c r="B2238" s="211"/>
    </row>
    <row r="2239" spans="1:2" x14ac:dyDescent="0.3">
      <c r="A2239"/>
      <c r="B2239" s="211"/>
    </row>
    <row r="2240" spans="1:2" x14ac:dyDescent="0.3">
      <c r="A2240"/>
      <c r="B2240" s="211"/>
    </row>
    <row r="2241" spans="1:2" x14ac:dyDescent="0.3">
      <c r="A2241"/>
      <c r="B2241" s="211"/>
    </row>
    <row r="2242" spans="1:2" x14ac:dyDescent="0.3">
      <c r="A2242"/>
      <c r="B2242" s="211"/>
    </row>
    <row r="2243" spans="1:2" x14ac:dyDescent="0.3">
      <c r="A2243"/>
      <c r="B2243" s="211"/>
    </row>
    <row r="2244" spans="1:2" x14ac:dyDescent="0.3">
      <c r="A2244"/>
      <c r="B2244" s="211"/>
    </row>
    <row r="2245" spans="1:2" x14ac:dyDescent="0.3">
      <c r="A2245"/>
      <c r="B2245" s="211"/>
    </row>
    <row r="2246" spans="1:2" x14ac:dyDescent="0.3">
      <c r="A2246"/>
      <c r="B2246" s="211"/>
    </row>
    <row r="2247" spans="1:2" x14ac:dyDescent="0.3">
      <c r="A2247"/>
      <c r="B2247" s="211"/>
    </row>
    <row r="2248" spans="1:2" x14ac:dyDescent="0.3">
      <c r="A2248"/>
      <c r="B2248" s="211"/>
    </row>
    <row r="2249" spans="1:2" x14ac:dyDescent="0.3">
      <c r="A2249"/>
      <c r="B2249" s="211"/>
    </row>
    <row r="2250" spans="1:2" x14ac:dyDescent="0.3">
      <c r="A2250"/>
      <c r="B2250" s="211"/>
    </row>
    <row r="2251" spans="1:2" x14ac:dyDescent="0.3">
      <c r="A2251"/>
      <c r="B2251" s="211"/>
    </row>
    <row r="2252" spans="1:2" x14ac:dyDescent="0.3">
      <c r="A2252"/>
      <c r="B2252" s="211"/>
    </row>
    <row r="2253" spans="1:2" x14ac:dyDescent="0.3">
      <c r="A2253"/>
      <c r="B2253" s="211"/>
    </row>
    <row r="2254" spans="1:2" x14ac:dyDescent="0.3">
      <c r="A2254"/>
      <c r="B2254" s="211"/>
    </row>
    <row r="2255" spans="1:2" x14ac:dyDescent="0.3">
      <c r="A2255"/>
      <c r="B2255" s="211"/>
    </row>
    <row r="2256" spans="1:2" x14ac:dyDescent="0.3">
      <c r="A2256"/>
      <c r="B2256" s="211"/>
    </row>
    <row r="2257" spans="1:2" x14ac:dyDescent="0.3">
      <c r="A2257"/>
      <c r="B2257" s="211"/>
    </row>
    <row r="2258" spans="1:2" x14ac:dyDescent="0.3">
      <c r="A2258"/>
      <c r="B2258" s="211"/>
    </row>
    <row r="2259" spans="1:2" x14ac:dyDescent="0.3">
      <c r="A2259"/>
      <c r="B2259" s="211"/>
    </row>
    <row r="2260" spans="1:2" x14ac:dyDescent="0.3">
      <c r="A2260"/>
      <c r="B2260" s="211"/>
    </row>
    <row r="2261" spans="1:2" x14ac:dyDescent="0.3">
      <c r="A2261"/>
      <c r="B2261" s="211"/>
    </row>
    <row r="2262" spans="1:2" x14ac:dyDescent="0.3">
      <c r="A2262"/>
      <c r="B2262" s="211"/>
    </row>
    <row r="2263" spans="1:2" x14ac:dyDescent="0.3">
      <c r="A2263"/>
      <c r="B2263" s="211"/>
    </row>
    <row r="2264" spans="1:2" x14ac:dyDescent="0.3">
      <c r="A2264"/>
      <c r="B2264" s="211"/>
    </row>
    <row r="2265" spans="1:2" x14ac:dyDescent="0.3">
      <c r="A2265"/>
      <c r="B2265" s="211"/>
    </row>
    <row r="2266" spans="1:2" x14ac:dyDescent="0.3">
      <c r="A2266"/>
      <c r="B2266" s="211"/>
    </row>
    <row r="2267" spans="1:2" x14ac:dyDescent="0.3">
      <c r="A2267"/>
      <c r="B2267" s="211"/>
    </row>
    <row r="2268" spans="1:2" x14ac:dyDescent="0.3">
      <c r="A2268"/>
      <c r="B2268" s="211"/>
    </row>
    <row r="2269" spans="1:2" x14ac:dyDescent="0.3">
      <c r="A2269"/>
      <c r="B2269" s="211"/>
    </row>
    <row r="2270" spans="1:2" x14ac:dyDescent="0.3">
      <c r="A2270"/>
      <c r="B2270" s="211"/>
    </row>
    <row r="2271" spans="1:2" x14ac:dyDescent="0.3">
      <c r="A2271"/>
      <c r="B2271" s="211"/>
    </row>
    <row r="2272" spans="1:2" x14ac:dyDescent="0.3">
      <c r="A2272"/>
      <c r="B2272" s="211"/>
    </row>
    <row r="2273" spans="1:2" x14ac:dyDescent="0.3">
      <c r="A2273"/>
      <c r="B2273" s="211"/>
    </row>
    <row r="2274" spans="1:2" x14ac:dyDescent="0.3">
      <c r="A2274"/>
      <c r="B2274" s="211"/>
    </row>
    <row r="2275" spans="1:2" x14ac:dyDescent="0.3">
      <c r="A2275"/>
      <c r="B2275" s="211"/>
    </row>
    <row r="2276" spans="1:2" x14ac:dyDescent="0.3">
      <c r="A2276"/>
      <c r="B2276" s="211"/>
    </row>
    <row r="2277" spans="1:2" x14ac:dyDescent="0.3">
      <c r="A2277"/>
      <c r="B2277" s="211"/>
    </row>
    <row r="2278" spans="1:2" x14ac:dyDescent="0.3">
      <c r="A2278"/>
      <c r="B2278" s="211"/>
    </row>
    <row r="2279" spans="1:2" x14ac:dyDescent="0.3">
      <c r="A2279"/>
      <c r="B2279" s="211"/>
    </row>
    <row r="2280" spans="1:2" x14ac:dyDescent="0.3">
      <c r="A2280"/>
      <c r="B2280" s="211"/>
    </row>
    <row r="2281" spans="1:2" x14ac:dyDescent="0.3">
      <c r="A2281"/>
      <c r="B2281" s="211"/>
    </row>
    <row r="2282" spans="1:2" x14ac:dyDescent="0.3">
      <c r="A2282"/>
      <c r="B2282" s="211"/>
    </row>
    <row r="2283" spans="1:2" x14ac:dyDescent="0.3">
      <c r="A2283"/>
      <c r="B2283" s="211"/>
    </row>
    <row r="2284" spans="1:2" x14ac:dyDescent="0.3">
      <c r="A2284"/>
      <c r="B2284" s="211"/>
    </row>
    <row r="2285" spans="1:2" x14ac:dyDescent="0.3">
      <c r="A2285"/>
      <c r="B2285" s="211"/>
    </row>
    <row r="2286" spans="1:2" x14ac:dyDescent="0.3">
      <c r="A2286"/>
      <c r="B2286" s="211"/>
    </row>
    <row r="2287" spans="1:2" x14ac:dyDescent="0.3">
      <c r="A2287"/>
      <c r="B2287" s="211"/>
    </row>
    <row r="2288" spans="1:2" x14ac:dyDescent="0.3">
      <c r="A2288"/>
      <c r="B2288" s="211"/>
    </row>
    <row r="2289" spans="1:2" x14ac:dyDescent="0.3">
      <c r="A2289"/>
      <c r="B2289" s="211"/>
    </row>
    <row r="2290" spans="1:2" x14ac:dyDescent="0.3">
      <c r="A2290"/>
      <c r="B2290" s="211"/>
    </row>
    <row r="2291" spans="1:2" x14ac:dyDescent="0.3">
      <c r="A2291"/>
      <c r="B2291" s="211"/>
    </row>
    <row r="2292" spans="1:2" x14ac:dyDescent="0.3">
      <c r="A2292"/>
      <c r="B2292" s="211"/>
    </row>
    <row r="2293" spans="1:2" x14ac:dyDescent="0.3">
      <c r="A2293"/>
      <c r="B2293" s="211"/>
    </row>
    <row r="2294" spans="1:2" x14ac:dyDescent="0.3">
      <c r="A2294"/>
      <c r="B2294" s="211"/>
    </row>
    <row r="2295" spans="1:2" x14ac:dyDescent="0.3">
      <c r="A2295"/>
      <c r="B2295" s="211"/>
    </row>
    <row r="2296" spans="1:2" x14ac:dyDescent="0.3">
      <c r="A2296"/>
      <c r="B2296" s="211"/>
    </row>
    <row r="2297" spans="1:2" x14ac:dyDescent="0.3">
      <c r="A2297"/>
      <c r="B2297" s="211"/>
    </row>
    <row r="2298" spans="1:2" x14ac:dyDescent="0.3">
      <c r="A2298"/>
      <c r="B2298" s="211"/>
    </row>
    <row r="2299" spans="1:2" x14ac:dyDescent="0.3">
      <c r="A2299"/>
      <c r="B2299" s="211"/>
    </row>
    <row r="2300" spans="1:2" x14ac:dyDescent="0.3">
      <c r="A2300"/>
      <c r="B2300" s="211"/>
    </row>
    <row r="2301" spans="1:2" x14ac:dyDescent="0.3">
      <c r="A2301"/>
      <c r="B2301" s="211"/>
    </row>
    <row r="2302" spans="1:2" x14ac:dyDescent="0.3">
      <c r="A2302"/>
      <c r="B2302" s="211"/>
    </row>
    <row r="2303" spans="1:2" x14ac:dyDescent="0.3">
      <c r="A2303"/>
      <c r="B2303" s="211"/>
    </row>
    <row r="2304" spans="1:2" x14ac:dyDescent="0.3">
      <c r="A2304"/>
      <c r="B2304" s="211"/>
    </row>
    <row r="2305" spans="1:2" x14ac:dyDescent="0.3">
      <c r="A2305"/>
      <c r="B2305" s="211"/>
    </row>
    <row r="2306" spans="1:2" x14ac:dyDescent="0.3">
      <c r="A2306"/>
      <c r="B2306" s="211"/>
    </row>
    <row r="2307" spans="1:2" x14ac:dyDescent="0.3">
      <c r="A2307"/>
      <c r="B2307" s="211"/>
    </row>
    <row r="2308" spans="1:2" x14ac:dyDescent="0.3">
      <c r="A2308"/>
      <c r="B2308" s="211"/>
    </row>
    <row r="2309" spans="1:2" x14ac:dyDescent="0.3">
      <c r="A2309"/>
      <c r="B2309" s="211"/>
    </row>
    <row r="2310" spans="1:2" x14ac:dyDescent="0.3">
      <c r="A2310"/>
      <c r="B2310" s="211"/>
    </row>
    <row r="2311" spans="1:2" x14ac:dyDescent="0.3">
      <c r="A2311"/>
      <c r="B2311" s="211"/>
    </row>
    <row r="2312" spans="1:2" x14ac:dyDescent="0.3">
      <c r="A2312"/>
      <c r="B2312" s="211"/>
    </row>
    <row r="2313" spans="1:2" x14ac:dyDescent="0.3">
      <c r="A2313"/>
      <c r="B2313" s="211"/>
    </row>
    <row r="2314" spans="1:2" x14ac:dyDescent="0.3">
      <c r="A2314"/>
      <c r="B2314" s="211"/>
    </row>
    <row r="2315" spans="1:2" x14ac:dyDescent="0.3">
      <c r="A2315"/>
      <c r="B2315" s="211"/>
    </row>
    <row r="2316" spans="1:2" x14ac:dyDescent="0.3">
      <c r="A2316"/>
      <c r="B2316" s="211"/>
    </row>
    <row r="2317" spans="1:2" x14ac:dyDescent="0.3">
      <c r="A2317"/>
      <c r="B2317" s="211"/>
    </row>
    <row r="2318" spans="1:2" x14ac:dyDescent="0.3">
      <c r="A2318"/>
      <c r="B2318" s="211"/>
    </row>
    <row r="2319" spans="1:2" x14ac:dyDescent="0.3">
      <c r="A2319"/>
      <c r="B2319" s="211"/>
    </row>
    <row r="2320" spans="1:2" x14ac:dyDescent="0.3">
      <c r="A2320"/>
      <c r="B2320" s="211"/>
    </row>
    <row r="2321" spans="1:2" x14ac:dyDescent="0.3">
      <c r="A2321"/>
      <c r="B2321" s="211"/>
    </row>
    <row r="2322" spans="1:2" x14ac:dyDescent="0.3">
      <c r="A2322"/>
      <c r="B2322" s="211"/>
    </row>
    <row r="2323" spans="1:2" x14ac:dyDescent="0.3">
      <c r="A2323"/>
      <c r="B2323" s="211"/>
    </row>
    <row r="2324" spans="1:2" x14ac:dyDescent="0.3">
      <c r="A2324"/>
      <c r="B2324" s="211"/>
    </row>
    <row r="2325" spans="1:2" x14ac:dyDescent="0.3">
      <c r="A2325"/>
      <c r="B2325" s="211"/>
    </row>
    <row r="2326" spans="1:2" x14ac:dyDescent="0.3">
      <c r="A2326"/>
      <c r="B2326" s="211"/>
    </row>
    <row r="2327" spans="1:2" x14ac:dyDescent="0.3">
      <c r="A2327"/>
      <c r="B2327" s="211"/>
    </row>
    <row r="2328" spans="1:2" x14ac:dyDescent="0.3">
      <c r="A2328"/>
      <c r="B2328" s="211"/>
    </row>
    <row r="2329" spans="1:2" x14ac:dyDescent="0.3">
      <c r="A2329"/>
      <c r="B2329" s="211"/>
    </row>
    <row r="2330" spans="1:2" x14ac:dyDescent="0.3">
      <c r="A2330"/>
      <c r="B2330" s="211"/>
    </row>
    <row r="2331" spans="1:2" x14ac:dyDescent="0.3">
      <c r="A2331"/>
      <c r="B2331" s="211"/>
    </row>
    <row r="2332" spans="1:2" x14ac:dyDescent="0.3">
      <c r="A2332"/>
      <c r="B2332" s="211"/>
    </row>
    <row r="2333" spans="1:2" x14ac:dyDescent="0.3">
      <c r="A2333"/>
      <c r="B2333" s="211"/>
    </row>
    <row r="2334" spans="1:2" x14ac:dyDescent="0.3">
      <c r="A2334"/>
      <c r="B2334" s="211"/>
    </row>
    <row r="2335" spans="1:2" x14ac:dyDescent="0.3">
      <c r="A2335"/>
      <c r="B2335" s="211"/>
    </row>
    <row r="2336" spans="1:2" x14ac:dyDescent="0.3">
      <c r="A2336"/>
      <c r="B2336" s="211"/>
    </row>
    <row r="2337" spans="1:2" x14ac:dyDescent="0.3">
      <c r="A2337"/>
      <c r="B2337" s="211"/>
    </row>
    <row r="2338" spans="1:2" x14ac:dyDescent="0.3">
      <c r="A2338"/>
      <c r="B2338" s="211"/>
    </row>
    <row r="2339" spans="1:2" x14ac:dyDescent="0.3">
      <c r="A2339"/>
      <c r="B2339" s="211"/>
    </row>
    <row r="2340" spans="1:2" x14ac:dyDescent="0.3">
      <c r="A2340"/>
      <c r="B2340" s="211"/>
    </row>
    <row r="2341" spans="1:2" x14ac:dyDescent="0.3">
      <c r="A2341"/>
      <c r="B2341" s="211"/>
    </row>
    <row r="2342" spans="1:2" x14ac:dyDescent="0.3">
      <c r="A2342"/>
      <c r="B2342" s="211"/>
    </row>
    <row r="2343" spans="1:2" x14ac:dyDescent="0.3">
      <c r="A2343"/>
      <c r="B2343" s="211"/>
    </row>
    <row r="2344" spans="1:2" x14ac:dyDescent="0.3">
      <c r="A2344"/>
      <c r="B2344" s="211"/>
    </row>
    <row r="2345" spans="1:2" x14ac:dyDescent="0.3">
      <c r="A2345"/>
      <c r="B2345" s="211"/>
    </row>
    <row r="2346" spans="1:2" x14ac:dyDescent="0.3">
      <c r="A2346"/>
      <c r="B2346" s="211"/>
    </row>
    <row r="2347" spans="1:2" x14ac:dyDescent="0.3">
      <c r="A2347"/>
      <c r="B2347" s="211"/>
    </row>
    <row r="2348" spans="1:2" x14ac:dyDescent="0.3">
      <c r="A2348"/>
      <c r="B2348" s="211"/>
    </row>
    <row r="2349" spans="1:2" x14ac:dyDescent="0.3">
      <c r="A2349"/>
      <c r="B2349" s="211"/>
    </row>
    <row r="2350" spans="1:2" x14ac:dyDescent="0.3">
      <c r="A2350"/>
      <c r="B2350" s="211"/>
    </row>
    <row r="2351" spans="1:2" x14ac:dyDescent="0.3">
      <c r="A2351"/>
      <c r="B2351" s="211"/>
    </row>
    <row r="2352" spans="1:2" x14ac:dyDescent="0.3">
      <c r="A2352"/>
      <c r="B2352" s="211"/>
    </row>
    <row r="2353" spans="1:2" x14ac:dyDescent="0.3">
      <c r="A2353"/>
      <c r="B2353" s="211"/>
    </row>
    <row r="2354" spans="1:2" x14ac:dyDescent="0.3">
      <c r="A2354"/>
      <c r="B2354" s="211"/>
    </row>
    <row r="2355" spans="1:2" x14ac:dyDescent="0.3">
      <c r="A2355"/>
      <c r="B2355" s="211"/>
    </row>
    <row r="2356" spans="1:2" x14ac:dyDescent="0.3">
      <c r="A2356"/>
      <c r="B2356" s="211"/>
    </row>
    <row r="2357" spans="1:2" x14ac:dyDescent="0.3">
      <c r="A2357"/>
      <c r="B2357" s="211"/>
    </row>
    <row r="2358" spans="1:2" x14ac:dyDescent="0.3">
      <c r="A2358"/>
      <c r="B2358" s="211"/>
    </row>
    <row r="2359" spans="1:2" x14ac:dyDescent="0.3">
      <c r="A2359"/>
      <c r="B2359" s="211"/>
    </row>
    <row r="2360" spans="1:2" x14ac:dyDescent="0.3">
      <c r="A2360"/>
      <c r="B2360" s="211"/>
    </row>
    <row r="2361" spans="1:2" x14ac:dyDescent="0.3">
      <c r="A2361"/>
      <c r="B2361" s="211"/>
    </row>
    <row r="2362" spans="1:2" x14ac:dyDescent="0.3">
      <c r="A2362"/>
      <c r="B2362" s="211"/>
    </row>
    <row r="2363" spans="1:2" x14ac:dyDescent="0.3">
      <c r="A2363"/>
      <c r="B2363" s="211"/>
    </row>
    <row r="2364" spans="1:2" x14ac:dyDescent="0.3">
      <c r="A2364"/>
      <c r="B2364" s="211"/>
    </row>
    <row r="2365" spans="1:2" x14ac:dyDescent="0.3">
      <c r="A2365"/>
      <c r="B2365" s="211"/>
    </row>
    <row r="2366" spans="1:2" x14ac:dyDescent="0.3">
      <c r="A2366"/>
      <c r="B2366" s="211"/>
    </row>
    <row r="2367" spans="1:2" x14ac:dyDescent="0.3">
      <c r="A2367"/>
      <c r="B2367" s="211"/>
    </row>
    <row r="2368" spans="1:2" x14ac:dyDescent="0.3">
      <c r="A2368"/>
      <c r="B2368" s="211"/>
    </row>
    <row r="2369" spans="1:2" x14ac:dyDescent="0.3">
      <c r="A2369"/>
      <c r="B2369" s="211"/>
    </row>
    <row r="2370" spans="1:2" x14ac:dyDescent="0.3">
      <c r="A2370"/>
      <c r="B2370" s="211"/>
    </row>
    <row r="2371" spans="1:2" x14ac:dyDescent="0.3">
      <c r="A2371"/>
      <c r="B2371" s="211"/>
    </row>
    <row r="2372" spans="1:2" x14ac:dyDescent="0.3">
      <c r="A2372"/>
      <c r="B2372" s="211"/>
    </row>
    <row r="2373" spans="1:2" x14ac:dyDescent="0.3">
      <c r="A2373"/>
      <c r="B2373" s="211"/>
    </row>
    <row r="2374" spans="1:2" x14ac:dyDescent="0.3">
      <c r="A2374"/>
      <c r="B2374" s="211"/>
    </row>
    <row r="2375" spans="1:2" x14ac:dyDescent="0.3">
      <c r="A2375"/>
      <c r="B2375" s="211"/>
    </row>
    <row r="2376" spans="1:2" x14ac:dyDescent="0.3">
      <c r="A2376"/>
      <c r="B2376" s="211"/>
    </row>
    <row r="2377" spans="1:2" x14ac:dyDescent="0.3">
      <c r="A2377"/>
      <c r="B2377" s="211"/>
    </row>
    <row r="2378" spans="1:2" x14ac:dyDescent="0.3">
      <c r="A2378"/>
      <c r="B2378" s="211"/>
    </row>
    <row r="2379" spans="1:2" x14ac:dyDescent="0.3">
      <c r="A2379"/>
      <c r="B2379" s="211"/>
    </row>
    <row r="2380" spans="1:2" x14ac:dyDescent="0.3">
      <c r="A2380"/>
      <c r="B2380" s="211"/>
    </row>
    <row r="2381" spans="1:2" x14ac:dyDescent="0.3">
      <c r="A2381"/>
      <c r="B2381" s="211"/>
    </row>
    <row r="2382" spans="1:2" x14ac:dyDescent="0.3">
      <c r="A2382"/>
      <c r="B2382" s="211"/>
    </row>
    <row r="2383" spans="1:2" x14ac:dyDescent="0.3">
      <c r="A2383"/>
      <c r="B2383" s="211"/>
    </row>
    <row r="2384" spans="1:2" x14ac:dyDescent="0.3">
      <c r="A2384"/>
      <c r="B2384" s="211"/>
    </row>
    <row r="2385" spans="1:2" x14ac:dyDescent="0.3">
      <c r="A2385"/>
      <c r="B2385" s="211"/>
    </row>
    <row r="2386" spans="1:2" x14ac:dyDescent="0.3">
      <c r="A2386"/>
      <c r="B2386" s="211"/>
    </row>
    <row r="2387" spans="1:2" x14ac:dyDescent="0.3">
      <c r="A2387"/>
      <c r="B2387" s="211"/>
    </row>
    <row r="2388" spans="1:2" x14ac:dyDescent="0.3">
      <c r="A2388"/>
      <c r="B2388" s="211"/>
    </row>
    <row r="2389" spans="1:2" x14ac:dyDescent="0.3">
      <c r="A2389"/>
      <c r="B2389" s="211"/>
    </row>
    <row r="2390" spans="1:2" x14ac:dyDescent="0.3">
      <c r="A2390"/>
      <c r="B2390" s="211"/>
    </row>
    <row r="2391" spans="1:2" x14ac:dyDescent="0.3">
      <c r="A2391"/>
      <c r="B2391" s="211"/>
    </row>
    <row r="2392" spans="1:2" x14ac:dyDescent="0.3">
      <c r="A2392"/>
      <c r="B2392" s="211"/>
    </row>
    <row r="2393" spans="1:2" x14ac:dyDescent="0.3">
      <c r="A2393"/>
      <c r="B2393" s="211"/>
    </row>
    <row r="2394" spans="1:2" x14ac:dyDescent="0.3">
      <c r="A2394"/>
      <c r="B2394" s="211"/>
    </row>
    <row r="2395" spans="1:2" x14ac:dyDescent="0.3">
      <c r="A2395"/>
      <c r="B2395" s="211"/>
    </row>
    <row r="2396" spans="1:2" x14ac:dyDescent="0.3">
      <c r="A2396"/>
      <c r="B2396" s="211"/>
    </row>
    <row r="2397" spans="1:2" x14ac:dyDescent="0.3">
      <c r="A2397"/>
      <c r="B2397" s="211"/>
    </row>
    <row r="2398" spans="1:2" x14ac:dyDescent="0.3">
      <c r="A2398"/>
      <c r="B2398" s="211"/>
    </row>
    <row r="2399" spans="1:2" x14ac:dyDescent="0.3">
      <c r="A2399"/>
      <c r="B2399" s="211"/>
    </row>
    <row r="2400" spans="1:2" x14ac:dyDescent="0.3">
      <c r="A2400"/>
      <c r="B2400" s="211"/>
    </row>
    <row r="2401" spans="1:2" x14ac:dyDescent="0.3">
      <c r="A2401"/>
      <c r="B2401" s="211"/>
    </row>
    <row r="2402" spans="1:2" x14ac:dyDescent="0.3">
      <c r="A2402"/>
      <c r="B2402" s="211"/>
    </row>
    <row r="2403" spans="1:2" x14ac:dyDescent="0.3">
      <c r="A2403"/>
      <c r="B2403" s="211"/>
    </row>
    <row r="2404" spans="1:2" x14ac:dyDescent="0.3">
      <c r="A2404"/>
      <c r="B2404" s="211"/>
    </row>
    <row r="2405" spans="1:2" x14ac:dyDescent="0.3">
      <c r="A2405"/>
      <c r="B2405" s="211"/>
    </row>
    <row r="2406" spans="1:2" x14ac:dyDescent="0.3">
      <c r="A2406"/>
      <c r="B2406" s="211"/>
    </row>
    <row r="2407" spans="1:2" x14ac:dyDescent="0.3">
      <c r="A2407"/>
      <c r="B2407" s="211"/>
    </row>
    <row r="2408" spans="1:2" x14ac:dyDescent="0.3">
      <c r="A2408"/>
      <c r="B2408" s="211"/>
    </row>
    <row r="2409" spans="1:2" x14ac:dyDescent="0.3">
      <c r="A2409"/>
      <c r="B2409" s="211"/>
    </row>
    <row r="2410" spans="1:2" x14ac:dyDescent="0.3">
      <c r="A2410"/>
      <c r="B2410" s="211"/>
    </row>
    <row r="2411" spans="1:2" x14ac:dyDescent="0.3">
      <c r="A2411"/>
      <c r="B2411" s="211"/>
    </row>
    <row r="2412" spans="1:2" x14ac:dyDescent="0.3">
      <c r="A2412"/>
      <c r="B2412" s="211"/>
    </row>
    <row r="2413" spans="1:2" x14ac:dyDescent="0.3">
      <c r="A2413"/>
      <c r="B2413" s="211"/>
    </row>
    <row r="2414" spans="1:2" x14ac:dyDescent="0.3">
      <c r="A2414"/>
      <c r="B2414" s="211"/>
    </row>
    <row r="2415" spans="1:2" x14ac:dyDescent="0.3">
      <c r="A2415"/>
      <c r="B2415" s="211"/>
    </row>
    <row r="2416" spans="1:2" x14ac:dyDescent="0.3">
      <c r="A2416"/>
      <c r="B2416" s="211"/>
    </row>
    <row r="2417" spans="1:2" x14ac:dyDescent="0.3">
      <c r="A2417"/>
      <c r="B2417" s="211"/>
    </row>
    <row r="2418" spans="1:2" x14ac:dyDescent="0.3">
      <c r="A2418"/>
      <c r="B2418" s="211"/>
    </row>
    <row r="2419" spans="1:2" x14ac:dyDescent="0.3">
      <c r="A2419"/>
      <c r="B2419" s="211"/>
    </row>
    <row r="2420" spans="1:2" x14ac:dyDescent="0.3">
      <c r="A2420"/>
      <c r="B2420" s="211"/>
    </row>
    <row r="2421" spans="1:2" x14ac:dyDescent="0.3">
      <c r="A2421"/>
      <c r="B2421" s="211"/>
    </row>
    <row r="2422" spans="1:2" x14ac:dyDescent="0.3">
      <c r="A2422"/>
      <c r="B2422" s="211"/>
    </row>
    <row r="2423" spans="1:2" x14ac:dyDescent="0.3">
      <c r="A2423"/>
      <c r="B2423" s="211"/>
    </row>
    <row r="2424" spans="1:2" x14ac:dyDescent="0.3">
      <c r="A2424"/>
      <c r="B2424" s="211"/>
    </row>
    <row r="2425" spans="1:2" x14ac:dyDescent="0.3">
      <c r="A2425"/>
      <c r="B2425" s="211"/>
    </row>
    <row r="2426" spans="1:2" x14ac:dyDescent="0.3">
      <c r="A2426"/>
      <c r="B2426" s="211"/>
    </row>
    <row r="2427" spans="1:2" x14ac:dyDescent="0.3">
      <c r="A2427"/>
      <c r="B2427" s="211"/>
    </row>
    <row r="2428" spans="1:2" x14ac:dyDescent="0.3">
      <c r="A2428"/>
      <c r="B2428" s="211"/>
    </row>
    <row r="2429" spans="1:2" x14ac:dyDescent="0.3">
      <c r="A2429"/>
      <c r="B2429" s="211"/>
    </row>
    <row r="2430" spans="1:2" x14ac:dyDescent="0.3">
      <c r="A2430"/>
      <c r="B2430" s="211"/>
    </row>
    <row r="2431" spans="1:2" x14ac:dyDescent="0.3">
      <c r="A2431"/>
      <c r="B2431" s="211"/>
    </row>
    <row r="2432" spans="1:2" x14ac:dyDescent="0.3">
      <c r="A2432"/>
      <c r="B2432" s="211"/>
    </row>
    <row r="2433" spans="1:2" x14ac:dyDescent="0.3">
      <c r="A2433"/>
      <c r="B2433" s="211"/>
    </row>
    <row r="2434" spans="1:2" x14ac:dyDescent="0.3">
      <c r="A2434"/>
      <c r="B2434" s="211"/>
    </row>
    <row r="2435" spans="1:2" x14ac:dyDescent="0.3">
      <c r="A2435"/>
      <c r="B2435" s="211"/>
    </row>
    <row r="2436" spans="1:2" x14ac:dyDescent="0.3">
      <c r="A2436"/>
      <c r="B2436" s="211"/>
    </row>
    <row r="2437" spans="1:2" x14ac:dyDescent="0.3">
      <c r="A2437"/>
      <c r="B2437" s="211"/>
    </row>
    <row r="2438" spans="1:2" x14ac:dyDescent="0.3">
      <c r="A2438"/>
      <c r="B2438" s="211"/>
    </row>
    <row r="2439" spans="1:2" x14ac:dyDescent="0.3">
      <c r="A2439"/>
      <c r="B2439" s="211"/>
    </row>
    <row r="2440" spans="1:2" x14ac:dyDescent="0.3">
      <c r="A2440"/>
      <c r="B2440" s="211"/>
    </row>
    <row r="2441" spans="1:2" x14ac:dyDescent="0.3">
      <c r="A2441"/>
      <c r="B2441" s="211"/>
    </row>
    <row r="2442" spans="1:2" x14ac:dyDescent="0.3">
      <c r="A2442"/>
      <c r="B2442" s="211"/>
    </row>
    <row r="2443" spans="1:2" x14ac:dyDescent="0.3">
      <c r="A2443"/>
      <c r="B2443" s="211"/>
    </row>
    <row r="2444" spans="1:2" x14ac:dyDescent="0.3">
      <c r="A2444"/>
      <c r="B2444" s="211"/>
    </row>
    <row r="2445" spans="1:2" x14ac:dyDescent="0.3">
      <c r="A2445"/>
      <c r="B2445" s="211"/>
    </row>
    <row r="2446" spans="1:2" x14ac:dyDescent="0.3">
      <c r="A2446"/>
      <c r="B2446" s="211"/>
    </row>
    <row r="2447" spans="1:2" x14ac:dyDescent="0.3">
      <c r="A2447"/>
      <c r="B2447" s="211"/>
    </row>
    <row r="2448" spans="1:2" x14ac:dyDescent="0.3">
      <c r="A2448"/>
      <c r="B2448" s="211"/>
    </row>
    <row r="2449" spans="1:2" x14ac:dyDescent="0.3">
      <c r="A2449"/>
      <c r="B2449" s="211"/>
    </row>
    <row r="2450" spans="1:2" x14ac:dyDescent="0.3">
      <c r="A2450"/>
      <c r="B2450" s="211"/>
    </row>
    <row r="2451" spans="1:2" x14ac:dyDescent="0.3">
      <c r="A2451"/>
      <c r="B2451" s="211"/>
    </row>
    <row r="2452" spans="1:2" x14ac:dyDescent="0.3">
      <c r="A2452"/>
      <c r="B2452" s="211"/>
    </row>
    <row r="2453" spans="1:2" x14ac:dyDescent="0.3">
      <c r="A2453"/>
      <c r="B2453" s="211"/>
    </row>
    <row r="2454" spans="1:2" x14ac:dyDescent="0.3">
      <c r="A2454"/>
      <c r="B2454" s="211"/>
    </row>
    <row r="2455" spans="1:2" x14ac:dyDescent="0.3">
      <c r="A2455"/>
      <c r="B2455" s="211"/>
    </row>
    <row r="2456" spans="1:2" x14ac:dyDescent="0.3">
      <c r="A2456"/>
      <c r="B2456" s="211"/>
    </row>
    <row r="2457" spans="1:2" x14ac:dyDescent="0.3">
      <c r="A2457"/>
      <c r="B2457" s="211"/>
    </row>
    <row r="2458" spans="1:2" x14ac:dyDescent="0.3">
      <c r="A2458"/>
      <c r="B2458" s="211"/>
    </row>
    <row r="2459" spans="1:2" x14ac:dyDescent="0.3">
      <c r="A2459"/>
      <c r="B2459" s="211"/>
    </row>
    <row r="2460" spans="1:2" x14ac:dyDescent="0.3">
      <c r="A2460"/>
      <c r="B2460" s="211"/>
    </row>
    <row r="2461" spans="1:2" x14ac:dyDescent="0.3">
      <c r="A2461"/>
      <c r="B2461" s="211"/>
    </row>
    <row r="2462" spans="1:2" x14ac:dyDescent="0.3">
      <c r="A2462"/>
      <c r="B2462" s="211"/>
    </row>
    <row r="2463" spans="1:2" x14ac:dyDescent="0.3">
      <c r="A2463"/>
      <c r="B2463" s="211"/>
    </row>
    <row r="2464" spans="1:2" x14ac:dyDescent="0.3">
      <c r="A2464"/>
      <c r="B2464" s="211"/>
    </row>
    <row r="2465" spans="1:2" x14ac:dyDescent="0.3">
      <c r="A2465"/>
      <c r="B2465" s="211"/>
    </row>
    <row r="2466" spans="1:2" x14ac:dyDescent="0.3">
      <c r="A2466"/>
      <c r="B2466" s="211"/>
    </row>
    <row r="2467" spans="1:2" x14ac:dyDescent="0.3">
      <c r="A2467"/>
      <c r="B2467" s="211"/>
    </row>
    <row r="2468" spans="1:2" x14ac:dyDescent="0.3">
      <c r="A2468"/>
      <c r="B2468" s="211"/>
    </row>
    <row r="2469" spans="1:2" x14ac:dyDescent="0.3">
      <c r="A2469"/>
      <c r="B2469" s="211"/>
    </row>
    <row r="2470" spans="1:2" x14ac:dyDescent="0.3">
      <c r="A2470"/>
      <c r="B2470" s="211"/>
    </row>
    <row r="2471" spans="1:2" x14ac:dyDescent="0.3">
      <c r="A2471"/>
      <c r="B2471" s="211"/>
    </row>
    <row r="2472" spans="1:2" x14ac:dyDescent="0.3">
      <c r="A2472"/>
      <c r="B2472" s="211"/>
    </row>
    <row r="2473" spans="1:2" x14ac:dyDescent="0.3">
      <c r="A2473"/>
      <c r="B2473" s="211"/>
    </row>
    <row r="2474" spans="1:2" x14ac:dyDescent="0.3">
      <c r="A2474"/>
      <c r="B2474" s="211"/>
    </row>
    <row r="2475" spans="1:2" x14ac:dyDescent="0.3">
      <c r="A2475"/>
      <c r="B2475" s="211"/>
    </row>
    <row r="2476" spans="1:2" x14ac:dyDescent="0.3">
      <c r="A2476"/>
      <c r="B2476" s="211"/>
    </row>
    <row r="2477" spans="1:2" x14ac:dyDescent="0.3">
      <c r="A2477"/>
      <c r="B2477" s="211"/>
    </row>
    <row r="2478" spans="1:2" x14ac:dyDescent="0.3">
      <c r="A2478"/>
      <c r="B2478" s="211"/>
    </row>
    <row r="2479" spans="1:2" x14ac:dyDescent="0.3">
      <c r="A2479"/>
      <c r="B2479" s="211"/>
    </row>
    <row r="2480" spans="1:2" x14ac:dyDescent="0.3">
      <c r="A2480"/>
      <c r="B2480" s="211"/>
    </row>
    <row r="2481" spans="1:2" x14ac:dyDescent="0.3">
      <c r="A2481"/>
      <c r="B2481" s="211"/>
    </row>
    <row r="2482" spans="1:2" x14ac:dyDescent="0.3">
      <c r="A2482"/>
      <c r="B2482" s="211"/>
    </row>
    <row r="2483" spans="1:2" x14ac:dyDescent="0.3">
      <c r="A2483"/>
      <c r="B2483" s="211"/>
    </row>
    <row r="2484" spans="1:2" x14ac:dyDescent="0.3">
      <c r="A2484"/>
      <c r="B2484" s="211"/>
    </row>
    <row r="2485" spans="1:2" x14ac:dyDescent="0.3">
      <c r="A2485"/>
      <c r="B2485" s="211"/>
    </row>
    <row r="2486" spans="1:2" x14ac:dyDescent="0.3">
      <c r="A2486"/>
      <c r="B2486" s="211"/>
    </row>
    <row r="2487" spans="1:2" x14ac:dyDescent="0.3">
      <c r="A2487"/>
      <c r="B2487" s="211"/>
    </row>
    <row r="2488" spans="1:2" x14ac:dyDescent="0.3">
      <c r="A2488"/>
      <c r="B2488" s="211"/>
    </row>
    <row r="2489" spans="1:2" x14ac:dyDescent="0.3">
      <c r="A2489"/>
      <c r="B2489" s="211"/>
    </row>
    <row r="2490" spans="1:2" x14ac:dyDescent="0.3">
      <c r="A2490"/>
      <c r="B2490" s="211"/>
    </row>
    <row r="2491" spans="1:2" x14ac:dyDescent="0.3">
      <c r="A2491"/>
      <c r="B2491" s="211"/>
    </row>
    <row r="2492" spans="1:2" x14ac:dyDescent="0.3">
      <c r="A2492"/>
      <c r="B2492" s="211"/>
    </row>
    <row r="2493" spans="1:2" x14ac:dyDescent="0.3">
      <c r="A2493"/>
      <c r="B2493" s="211"/>
    </row>
    <row r="2494" spans="1:2" x14ac:dyDescent="0.3">
      <c r="A2494"/>
      <c r="B2494" s="211"/>
    </row>
    <row r="2495" spans="1:2" x14ac:dyDescent="0.3">
      <c r="A2495"/>
      <c r="B2495" s="211"/>
    </row>
    <row r="2496" spans="1:2" x14ac:dyDescent="0.3">
      <c r="A2496"/>
      <c r="B2496" s="211"/>
    </row>
    <row r="2497" spans="1:2" x14ac:dyDescent="0.3">
      <c r="A2497"/>
      <c r="B2497" s="211"/>
    </row>
    <row r="2498" spans="1:2" x14ac:dyDescent="0.3">
      <c r="A2498"/>
      <c r="B2498" s="211"/>
    </row>
    <row r="2499" spans="1:2" x14ac:dyDescent="0.3">
      <c r="A2499"/>
      <c r="B2499" s="211"/>
    </row>
    <row r="2500" spans="1:2" x14ac:dyDescent="0.3">
      <c r="A2500"/>
      <c r="B2500" s="211"/>
    </row>
    <row r="2501" spans="1:2" x14ac:dyDescent="0.3">
      <c r="A2501"/>
      <c r="B2501" s="211"/>
    </row>
    <row r="2502" spans="1:2" x14ac:dyDescent="0.3">
      <c r="A2502"/>
      <c r="B2502" s="211"/>
    </row>
    <row r="2503" spans="1:2" x14ac:dyDescent="0.3">
      <c r="A2503"/>
      <c r="B2503" s="211"/>
    </row>
    <row r="2504" spans="1:2" x14ac:dyDescent="0.3">
      <c r="A2504"/>
      <c r="B2504" s="211"/>
    </row>
    <row r="2505" spans="1:2" x14ac:dyDescent="0.3">
      <c r="A2505"/>
      <c r="B2505" s="211"/>
    </row>
    <row r="2506" spans="1:2" x14ac:dyDescent="0.3">
      <c r="A2506"/>
      <c r="B2506" s="211"/>
    </row>
    <row r="2507" spans="1:2" x14ac:dyDescent="0.3">
      <c r="A2507"/>
      <c r="B2507" s="211"/>
    </row>
    <row r="2508" spans="1:2" x14ac:dyDescent="0.3">
      <c r="A2508"/>
      <c r="B2508" s="211"/>
    </row>
    <row r="2509" spans="1:2" x14ac:dyDescent="0.3">
      <c r="A2509"/>
      <c r="B2509" s="211"/>
    </row>
    <row r="2510" spans="1:2" x14ac:dyDescent="0.3">
      <c r="A2510"/>
      <c r="B2510" s="211"/>
    </row>
    <row r="2511" spans="1:2" x14ac:dyDescent="0.3">
      <c r="A2511"/>
      <c r="B2511" s="211"/>
    </row>
    <row r="2512" spans="1:2" x14ac:dyDescent="0.3">
      <c r="A2512"/>
      <c r="B2512" s="211"/>
    </row>
    <row r="2513" spans="1:2" x14ac:dyDescent="0.3">
      <c r="A2513"/>
      <c r="B2513" s="211"/>
    </row>
    <row r="2514" spans="1:2" x14ac:dyDescent="0.3">
      <c r="A2514"/>
      <c r="B2514" s="211"/>
    </row>
    <row r="2515" spans="1:2" x14ac:dyDescent="0.3">
      <c r="A2515"/>
      <c r="B2515" s="211"/>
    </row>
    <row r="2516" spans="1:2" x14ac:dyDescent="0.3">
      <c r="A2516"/>
      <c r="B2516" s="211"/>
    </row>
    <row r="2517" spans="1:2" x14ac:dyDescent="0.3">
      <c r="A2517"/>
      <c r="B2517" s="211"/>
    </row>
    <row r="2518" spans="1:2" x14ac:dyDescent="0.3">
      <c r="A2518"/>
      <c r="B2518" s="211"/>
    </row>
    <row r="2519" spans="1:2" x14ac:dyDescent="0.3">
      <c r="A2519"/>
      <c r="B2519" s="211"/>
    </row>
    <row r="2520" spans="1:2" x14ac:dyDescent="0.3">
      <c r="A2520"/>
      <c r="B2520" s="211"/>
    </row>
    <row r="2521" spans="1:2" x14ac:dyDescent="0.3">
      <c r="A2521"/>
      <c r="B2521" s="211"/>
    </row>
    <row r="2522" spans="1:2" x14ac:dyDescent="0.3">
      <c r="A2522"/>
      <c r="B2522" s="211"/>
    </row>
    <row r="2523" spans="1:2" x14ac:dyDescent="0.3">
      <c r="A2523"/>
      <c r="B2523" s="211"/>
    </row>
    <row r="2524" spans="1:2" x14ac:dyDescent="0.3">
      <c r="A2524"/>
      <c r="B2524" s="211"/>
    </row>
    <row r="2525" spans="1:2" x14ac:dyDescent="0.3">
      <c r="A2525"/>
      <c r="B2525" s="211"/>
    </row>
    <row r="2526" spans="1:2" x14ac:dyDescent="0.3">
      <c r="A2526"/>
      <c r="B2526" s="211"/>
    </row>
    <row r="2527" spans="1:2" x14ac:dyDescent="0.3">
      <c r="A2527"/>
      <c r="B2527" s="211"/>
    </row>
    <row r="2528" spans="1:2" x14ac:dyDescent="0.3">
      <c r="A2528"/>
      <c r="B2528" s="211"/>
    </row>
    <row r="2529" spans="1:2" x14ac:dyDescent="0.3">
      <c r="A2529"/>
      <c r="B2529" s="211"/>
    </row>
    <row r="2530" spans="1:2" x14ac:dyDescent="0.3">
      <c r="A2530"/>
      <c r="B2530" s="211"/>
    </row>
    <row r="2531" spans="1:2" x14ac:dyDescent="0.3">
      <c r="A2531"/>
      <c r="B2531" s="211"/>
    </row>
    <row r="2532" spans="1:2" x14ac:dyDescent="0.3">
      <c r="A2532"/>
      <c r="B2532" s="211"/>
    </row>
    <row r="2533" spans="1:2" x14ac:dyDescent="0.3">
      <c r="A2533"/>
      <c r="B2533" s="211"/>
    </row>
    <row r="2534" spans="1:2" x14ac:dyDescent="0.3">
      <c r="A2534"/>
      <c r="B2534" s="211"/>
    </row>
    <row r="2535" spans="1:2" x14ac:dyDescent="0.3">
      <c r="A2535"/>
      <c r="B2535" s="211"/>
    </row>
    <row r="2536" spans="1:2" x14ac:dyDescent="0.3">
      <c r="A2536"/>
      <c r="B2536" s="211"/>
    </row>
    <row r="2537" spans="1:2" x14ac:dyDescent="0.3">
      <c r="A2537"/>
      <c r="B2537" s="211"/>
    </row>
    <row r="2538" spans="1:2" x14ac:dyDescent="0.3">
      <c r="A2538"/>
      <c r="B2538" s="211"/>
    </row>
    <row r="2539" spans="1:2" x14ac:dyDescent="0.3">
      <c r="A2539"/>
      <c r="B2539" s="211"/>
    </row>
    <row r="2540" spans="1:2" x14ac:dyDescent="0.3">
      <c r="A2540"/>
      <c r="B2540" s="211"/>
    </row>
    <row r="2541" spans="1:2" x14ac:dyDescent="0.3">
      <c r="A2541"/>
      <c r="B2541" s="211"/>
    </row>
    <row r="2542" spans="1:2" x14ac:dyDescent="0.3">
      <c r="A2542"/>
      <c r="B2542" s="211"/>
    </row>
    <row r="2543" spans="1:2" x14ac:dyDescent="0.3">
      <c r="A2543"/>
      <c r="B2543" s="211"/>
    </row>
    <row r="2544" spans="1:2" x14ac:dyDescent="0.3">
      <c r="A2544"/>
      <c r="B2544" s="211"/>
    </row>
    <row r="2545" spans="1:2" x14ac:dyDescent="0.3">
      <c r="A2545"/>
      <c r="B2545" s="211"/>
    </row>
    <row r="2546" spans="1:2" x14ac:dyDescent="0.3">
      <c r="A2546"/>
      <c r="B2546" s="211"/>
    </row>
    <row r="2547" spans="1:2" x14ac:dyDescent="0.3">
      <c r="A2547"/>
      <c r="B2547" s="211"/>
    </row>
    <row r="2548" spans="1:2" x14ac:dyDescent="0.3">
      <c r="A2548"/>
      <c r="B2548" s="211"/>
    </row>
    <row r="2549" spans="1:2" x14ac:dyDescent="0.3">
      <c r="A2549"/>
      <c r="B2549" s="211"/>
    </row>
    <row r="2550" spans="1:2" x14ac:dyDescent="0.3">
      <c r="A2550"/>
      <c r="B2550" s="211"/>
    </row>
    <row r="2551" spans="1:2" x14ac:dyDescent="0.3">
      <c r="A2551"/>
      <c r="B2551" s="211"/>
    </row>
    <row r="2552" spans="1:2" x14ac:dyDescent="0.3">
      <c r="A2552"/>
      <c r="B2552" s="211"/>
    </row>
    <row r="2553" spans="1:2" x14ac:dyDescent="0.3">
      <c r="A2553"/>
      <c r="B2553" s="211"/>
    </row>
    <row r="2554" spans="1:2" x14ac:dyDescent="0.3">
      <c r="A2554"/>
      <c r="B2554" s="211"/>
    </row>
    <row r="2555" spans="1:2" x14ac:dyDescent="0.3">
      <c r="A2555"/>
      <c r="B2555" s="211"/>
    </row>
    <row r="2556" spans="1:2" x14ac:dyDescent="0.3">
      <c r="A2556"/>
      <c r="B2556" s="211"/>
    </row>
    <row r="2557" spans="1:2" x14ac:dyDescent="0.3">
      <c r="A2557"/>
      <c r="B2557" s="211"/>
    </row>
    <row r="2558" spans="1:2" x14ac:dyDescent="0.3">
      <c r="A2558"/>
      <c r="B2558" s="211"/>
    </row>
    <row r="2559" spans="1:2" x14ac:dyDescent="0.3">
      <c r="A2559"/>
      <c r="B2559" s="211"/>
    </row>
    <row r="2560" spans="1:2" x14ac:dyDescent="0.3">
      <c r="A2560"/>
      <c r="B2560" s="211"/>
    </row>
    <row r="2561" spans="1:2" x14ac:dyDescent="0.3">
      <c r="A2561"/>
      <c r="B2561" s="211"/>
    </row>
    <row r="2562" spans="1:2" x14ac:dyDescent="0.3">
      <c r="A2562"/>
      <c r="B2562" s="211"/>
    </row>
    <row r="2563" spans="1:2" x14ac:dyDescent="0.3">
      <c r="A2563"/>
      <c r="B2563" s="211"/>
    </row>
    <row r="2564" spans="1:2" x14ac:dyDescent="0.3">
      <c r="A2564"/>
      <c r="B2564" s="211"/>
    </row>
    <row r="2565" spans="1:2" x14ac:dyDescent="0.3">
      <c r="A2565"/>
      <c r="B2565" s="211"/>
    </row>
    <row r="2566" spans="1:2" x14ac:dyDescent="0.3">
      <c r="A2566"/>
      <c r="B2566" s="211"/>
    </row>
    <row r="2567" spans="1:2" x14ac:dyDescent="0.3">
      <c r="A2567"/>
      <c r="B2567" s="211"/>
    </row>
    <row r="2568" spans="1:2" x14ac:dyDescent="0.3">
      <c r="A2568"/>
      <c r="B2568" s="211"/>
    </row>
    <row r="2569" spans="1:2" x14ac:dyDescent="0.3">
      <c r="A2569"/>
      <c r="B2569" s="211"/>
    </row>
    <row r="2570" spans="1:2" x14ac:dyDescent="0.3">
      <c r="A2570"/>
      <c r="B2570" s="211"/>
    </row>
    <row r="2571" spans="1:2" x14ac:dyDescent="0.3">
      <c r="A2571"/>
      <c r="B2571" s="211"/>
    </row>
    <row r="2572" spans="1:2" x14ac:dyDescent="0.3">
      <c r="A2572"/>
      <c r="B2572" s="211"/>
    </row>
    <row r="2573" spans="1:2" x14ac:dyDescent="0.3">
      <c r="A2573"/>
      <c r="B2573" s="211"/>
    </row>
    <row r="2574" spans="1:2" x14ac:dyDescent="0.3">
      <c r="A2574"/>
      <c r="B2574" s="211"/>
    </row>
    <row r="2575" spans="1:2" x14ac:dyDescent="0.3">
      <c r="A2575"/>
      <c r="B2575" s="211"/>
    </row>
    <row r="2576" spans="1:2" x14ac:dyDescent="0.3">
      <c r="A2576"/>
      <c r="B2576" s="211"/>
    </row>
    <row r="2577" spans="1:2" x14ac:dyDescent="0.3">
      <c r="A2577"/>
      <c r="B2577" s="211"/>
    </row>
    <row r="2578" spans="1:2" x14ac:dyDescent="0.3">
      <c r="A2578"/>
      <c r="B2578" s="211"/>
    </row>
    <row r="2579" spans="1:2" x14ac:dyDescent="0.3">
      <c r="A2579"/>
      <c r="B2579" s="211"/>
    </row>
    <row r="2580" spans="1:2" x14ac:dyDescent="0.3">
      <c r="A2580"/>
      <c r="B2580" s="211"/>
    </row>
    <row r="2581" spans="1:2" x14ac:dyDescent="0.3">
      <c r="A2581"/>
      <c r="B2581" s="211"/>
    </row>
    <row r="2582" spans="1:2" x14ac:dyDescent="0.3">
      <c r="A2582"/>
      <c r="B2582" s="211"/>
    </row>
    <row r="2583" spans="1:2" x14ac:dyDescent="0.3">
      <c r="A2583"/>
      <c r="B2583" s="211"/>
    </row>
    <row r="2584" spans="1:2" x14ac:dyDescent="0.3">
      <c r="A2584"/>
      <c r="B2584" s="211"/>
    </row>
    <row r="2585" spans="1:2" x14ac:dyDescent="0.3">
      <c r="A2585"/>
      <c r="B2585" s="211"/>
    </row>
    <row r="2586" spans="1:2" x14ac:dyDescent="0.3">
      <c r="A2586"/>
      <c r="B2586" s="211"/>
    </row>
    <row r="2587" spans="1:2" x14ac:dyDescent="0.3">
      <c r="A2587"/>
      <c r="B2587" s="211"/>
    </row>
    <row r="2588" spans="1:2" x14ac:dyDescent="0.3">
      <c r="A2588"/>
      <c r="B2588" s="211"/>
    </row>
    <row r="2589" spans="1:2" x14ac:dyDescent="0.3">
      <c r="A2589"/>
      <c r="B2589" s="211"/>
    </row>
    <row r="2590" spans="1:2" x14ac:dyDescent="0.3">
      <c r="A2590"/>
      <c r="B2590" s="211"/>
    </row>
    <row r="2591" spans="1:2" x14ac:dyDescent="0.3">
      <c r="A2591"/>
      <c r="B2591" s="211"/>
    </row>
    <row r="2592" spans="1:2" x14ac:dyDescent="0.3">
      <c r="A2592"/>
      <c r="B2592" s="211"/>
    </row>
    <row r="2593" spans="1:2" x14ac:dyDescent="0.3">
      <c r="A2593"/>
      <c r="B2593" s="211"/>
    </row>
    <row r="2594" spans="1:2" x14ac:dyDescent="0.3">
      <c r="A2594"/>
      <c r="B2594" s="211"/>
    </row>
    <row r="2595" spans="1:2" x14ac:dyDescent="0.3">
      <c r="A2595"/>
      <c r="B2595" s="211"/>
    </row>
    <row r="2596" spans="1:2" x14ac:dyDescent="0.3">
      <c r="A2596"/>
      <c r="B2596" s="211"/>
    </row>
    <row r="2597" spans="1:2" x14ac:dyDescent="0.3">
      <c r="A2597"/>
      <c r="B2597" s="211"/>
    </row>
    <row r="2598" spans="1:2" x14ac:dyDescent="0.3">
      <c r="A2598"/>
      <c r="B2598" s="211"/>
    </row>
    <row r="2599" spans="1:2" x14ac:dyDescent="0.3">
      <c r="A2599"/>
      <c r="B2599" s="211"/>
    </row>
    <row r="2600" spans="1:2" x14ac:dyDescent="0.3">
      <c r="A2600"/>
      <c r="B2600" s="211"/>
    </row>
    <row r="2601" spans="1:2" x14ac:dyDescent="0.3">
      <c r="A2601"/>
      <c r="B2601" s="211"/>
    </row>
    <row r="2602" spans="1:2" x14ac:dyDescent="0.3">
      <c r="A2602"/>
      <c r="B2602" s="211"/>
    </row>
    <row r="2603" spans="1:2" x14ac:dyDescent="0.3">
      <c r="A2603"/>
      <c r="B2603" s="211"/>
    </row>
    <row r="2604" spans="1:2" x14ac:dyDescent="0.3">
      <c r="A2604"/>
      <c r="B2604" s="211"/>
    </row>
    <row r="2605" spans="1:2" x14ac:dyDescent="0.3">
      <c r="A2605"/>
      <c r="B2605" s="211"/>
    </row>
    <row r="2606" spans="1:2" x14ac:dyDescent="0.3">
      <c r="A2606"/>
      <c r="B2606" s="211"/>
    </row>
    <row r="2607" spans="1:2" x14ac:dyDescent="0.3">
      <c r="A2607"/>
      <c r="B2607" s="211"/>
    </row>
    <row r="2608" spans="1:2" x14ac:dyDescent="0.3">
      <c r="A2608"/>
      <c r="B2608" s="211"/>
    </row>
    <row r="2609" spans="1:2" x14ac:dyDescent="0.3">
      <c r="A2609"/>
      <c r="B2609" s="211"/>
    </row>
    <row r="2610" spans="1:2" x14ac:dyDescent="0.3">
      <c r="A2610"/>
      <c r="B2610" s="211"/>
    </row>
    <row r="2611" spans="1:2" x14ac:dyDescent="0.3">
      <c r="A2611"/>
      <c r="B2611" s="211"/>
    </row>
    <row r="2612" spans="1:2" x14ac:dyDescent="0.3">
      <c r="A2612"/>
      <c r="B2612" s="211"/>
    </row>
    <row r="2613" spans="1:2" x14ac:dyDescent="0.3">
      <c r="A2613"/>
      <c r="B2613" s="211"/>
    </row>
    <row r="2614" spans="1:2" x14ac:dyDescent="0.3">
      <c r="A2614"/>
      <c r="B2614" s="211"/>
    </row>
    <row r="2615" spans="1:2" x14ac:dyDescent="0.3">
      <c r="A2615"/>
      <c r="B2615" s="211"/>
    </row>
    <row r="2616" spans="1:2" x14ac:dyDescent="0.3">
      <c r="A2616"/>
      <c r="B2616" s="211"/>
    </row>
    <row r="2617" spans="1:2" x14ac:dyDescent="0.3">
      <c r="A2617"/>
      <c r="B2617" s="211"/>
    </row>
    <row r="2618" spans="1:2" x14ac:dyDescent="0.3">
      <c r="A2618"/>
      <c r="B2618" s="211"/>
    </row>
    <row r="2619" spans="1:2" x14ac:dyDescent="0.3">
      <c r="A2619"/>
      <c r="B2619" s="211"/>
    </row>
    <row r="2620" spans="1:2" x14ac:dyDescent="0.3">
      <c r="A2620"/>
      <c r="B2620" s="211"/>
    </row>
    <row r="2621" spans="1:2" x14ac:dyDescent="0.3">
      <c r="A2621"/>
      <c r="B2621" s="211"/>
    </row>
    <row r="2622" spans="1:2" x14ac:dyDescent="0.3">
      <c r="A2622"/>
      <c r="B2622" s="211"/>
    </row>
    <row r="2623" spans="1:2" x14ac:dyDescent="0.3">
      <c r="A2623"/>
      <c r="B2623" s="211"/>
    </row>
    <row r="2624" spans="1:2" x14ac:dyDescent="0.3">
      <c r="A2624"/>
      <c r="B2624" s="211"/>
    </row>
    <row r="2625" spans="1:2" x14ac:dyDescent="0.3">
      <c r="A2625"/>
      <c r="B2625" s="211"/>
    </row>
    <row r="2626" spans="1:2" x14ac:dyDescent="0.3">
      <c r="A2626"/>
      <c r="B2626" s="211"/>
    </row>
    <row r="2627" spans="1:2" x14ac:dyDescent="0.3">
      <c r="A2627"/>
      <c r="B2627" s="211"/>
    </row>
    <row r="2628" spans="1:2" x14ac:dyDescent="0.3">
      <c r="A2628"/>
      <c r="B2628" s="211"/>
    </row>
    <row r="2629" spans="1:2" x14ac:dyDescent="0.3">
      <c r="A2629"/>
      <c r="B2629" s="211"/>
    </row>
    <row r="2630" spans="1:2" x14ac:dyDescent="0.3">
      <c r="A2630"/>
      <c r="B2630" s="211"/>
    </row>
    <row r="2631" spans="1:2" x14ac:dyDescent="0.3">
      <c r="A2631"/>
      <c r="B2631" s="211"/>
    </row>
    <row r="2632" spans="1:2" x14ac:dyDescent="0.3">
      <c r="A2632"/>
      <c r="B2632" s="211"/>
    </row>
    <row r="2633" spans="1:2" x14ac:dyDescent="0.3">
      <c r="A2633"/>
      <c r="B2633" s="211"/>
    </row>
    <row r="2634" spans="1:2" x14ac:dyDescent="0.3">
      <c r="A2634"/>
      <c r="B2634" s="211"/>
    </row>
    <row r="2635" spans="1:2" x14ac:dyDescent="0.3">
      <c r="A2635"/>
      <c r="B2635" s="211"/>
    </row>
    <row r="2636" spans="1:2" x14ac:dyDescent="0.3">
      <c r="A2636"/>
      <c r="B2636" s="211"/>
    </row>
    <row r="2637" spans="1:2" x14ac:dyDescent="0.3">
      <c r="A2637"/>
      <c r="B2637" s="211"/>
    </row>
    <row r="2638" spans="1:2" x14ac:dyDescent="0.3">
      <c r="A2638"/>
      <c r="B2638" s="211"/>
    </row>
    <row r="2639" spans="1:2" x14ac:dyDescent="0.3">
      <c r="A2639"/>
      <c r="B2639" s="211"/>
    </row>
    <row r="2640" spans="1:2" x14ac:dyDescent="0.3">
      <c r="A2640"/>
      <c r="B2640" s="211"/>
    </row>
    <row r="2641" spans="1:2" x14ac:dyDescent="0.3">
      <c r="A2641"/>
      <c r="B2641" s="211"/>
    </row>
    <row r="2642" spans="1:2" x14ac:dyDescent="0.3">
      <c r="A2642"/>
      <c r="B2642" s="211"/>
    </row>
    <row r="2643" spans="1:2" x14ac:dyDescent="0.3">
      <c r="A2643"/>
      <c r="B2643" s="211"/>
    </row>
    <row r="2644" spans="1:2" x14ac:dyDescent="0.3">
      <c r="A2644"/>
      <c r="B2644" s="211"/>
    </row>
    <row r="2645" spans="1:2" x14ac:dyDescent="0.3">
      <c r="A2645"/>
      <c r="B2645" s="211"/>
    </row>
    <row r="2646" spans="1:2" x14ac:dyDescent="0.3">
      <c r="A2646"/>
      <c r="B2646" s="211"/>
    </row>
    <row r="2647" spans="1:2" x14ac:dyDescent="0.3">
      <c r="A2647"/>
      <c r="B2647" s="211"/>
    </row>
    <row r="2648" spans="1:2" x14ac:dyDescent="0.3">
      <c r="A2648"/>
      <c r="B2648" s="211"/>
    </row>
    <row r="2649" spans="1:2" x14ac:dyDescent="0.3">
      <c r="A2649"/>
      <c r="B2649" s="211"/>
    </row>
    <row r="2650" spans="1:2" x14ac:dyDescent="0.3">
      <c r="A2650"/>
      <c r="B2650" s="211"/>
    </row>
    <row r="2651" spans="1:2" x14ac:dyDescent="0.3">
      <c r="A2651"/>
      <c r="B2651" s="211"/>
    </row>
    <row r="2652" spans="1:2" x14ac:dyDescent="0.3">
      <c r="A2652"/>
      <c r="B2652" s="211"/>
    </row>
    <row r="2653" spans="1:2" x14ac:dyDescent="0.3">
      <c r="A2653"/>
      <c r="B2653" s="211"/>
    </row>
    <row r="2654" spans="1:2" x14ac:dyDescent="0.3">
      <c r="A2654"/>
      <c r="B2654" s="211"/>
    </row>
    <row r="2655" spans="1:2" x14ac:dyDescent="0.3">
      <c r="A2655"/>
      <c r="B2655" s="211"/>
    </row>
    <row r="2656" spans="1:2" x14ac:dyDescent="0.3">
      <c r="A2656"/>
      <c r="B2656" s="211"/>
    </row>
    <row r="2657" spans="1:2" x14ac:dyDescent="0.3">
      <c r="A2657"/>
      <c r="B2657" s="211"/>
    </row>
    <row r="2658" spans="1:2" x14ac:dyDescent="0.3">
      <c r="A2658"/>
      <c r="B2658" s="211"/>
    </row>
    <row r="2659" spans="1:2" x14ac:dyDescent="0.3">
      <c r="A2659"/>
      <c r="B2659" s="211"/>
    </row>
    <row r="2660" spans="1:2" x14ac:dyDescent="0.3">
      <c r="A2660"/>
      <c r="B2660" s="211"/>
    </row>
    <row r="2661" spans="1:2" x14ac:dyDescent="0.3">
      <c r="A2661"/>
      <c r="B2661" s="211"/>
    </row>
    <row r="2662" spans="1:2" x14ac:dyDescent="0.3">
      <c r="A2662"/>
      <c r="B2662" s="211"/>
    </row>
    <row r="2663" spans="1:2" x14ac:dyDescent="0.3">
      <c r="A2663"/>
      <c r="B2663" s="211"/>
    </row>
    <row r="2664" spans="1:2" x14ac:dyDescent="0.3">
      <c r="A2664"/>
      <c r="B2664" s="211"/>
    </row>
    <row r="2665" spans="1:2" x14ac:dyDescent="0.3">
      <c r="A2665"/>
      <c r="B2665" s="211"/>
    </row>
    <row r="2666" spans="1:2" x14ac:dyDescent="0.3">
      <c r="A2666"/>
      <c r="B2666" s="211"/>
    </row>
    <row r="2667" spans="1:2" x14ac:dyDescent="0.3">
      <c r="A2667"/>
      <c r="B2667" s="211"/>
    </row>
    <row r="2668" spans="1:2" x14ac:dyDescent="0.3">
      <c r="A2668"/>
      <c r="B2668" s="211"/>
    </row>
    <row r="2669" spans="1:2" x14ac:dyDescent="0.3">
      <c r="A2669"/>
      <c r="B2669" s="211"/>
    </row>
    <row r="2670" spans="1:2" x14ac:dyDescent="0.3">
      <c r="A2670"/>
      <c r="B2670" s="211"/>
    </row>
    <row r="2671" spans="1:2" x14ac:dyDescent="0.3">
      <c r="A2671"/>
      <c r="B2671" s="211"/>
    </row>
    <row r="2672" spans="1:2" x14ac:dyDescent="0.3">
      <c r="A2672"/>
      <c r="B2672" s="211"/>
    </row>
    <row r="2673" spans="1:2" x14ac:dyDescent="0.3">
      <c r="A2673"/>
      <c r="B2673" s="211"/>
    </row>
    <row r="2674" spans="1:2" x14ac:dyDescent="0.3">
      <c r="A2674"/>
      <c r="B2674" s="211"/>
    </row>
    <row r="2675" spans="1:2" x14ac:dyDescent="0.3">
      <c r="A2675"/>
      <c r="B2675" s="211"/>
    </row>
    <row r="2676" spans="1:2" x14ac:dyDescent="0.3">
      <c r="A2676"/>
      <c r="B2676" s="211"/>
    </row>
    <row r="2677" spans="1:2" x14ac:dyDescent="0.3">
      <c r="A2677"/>
      <c r="B2677" s="211"/>
    </row>
    <row r="2678" spans="1:2" x14ac:dyDescent="0.3">
      <c r="A2678"/>
      <c r="B2678" s="211"/>
    </row>
    <row r="2679" spans="1:2" x14ac:dyDescent="0.3">
      <c r="A2679"/>
      <c r="B2679" s="211"/>
    </row>
    <row r="2680" spans="1:2" x14ac:dyDescent="0.3">
      <c r="A2680"/>
      <c r="B2680" s="211"/>
    </row>
    <row r="2681" spans="1:2" x14ac:dyDescent="0.3">
      <c r="A2681"/>
      <c r="B2681" s="211"/>
    </row>
    <row r="2682" spans="1:2" x14ac:dyDescent="0.3">
      <c r="A2682"/>
      <c r="B2682" s="211"/>
    </row>
    <row r="2683" spans="1:2" x14ac:dyDescent="0.3">
      <c r="A2683"/>
      <c r="B2683" s="211"/>
    </row>
    <row r="2684" spans="1:2" x14ac:dyDescent="0.3">
      <c r="A2684"/>
      <c r="B2684" s="211"/>
    </row>
    <row r="2685" spans="1:2" x14ac:dyDescent="0.3">
      <c r="A2685"/>
      <c r="B2685" s="211"/>
    </row>
    <row r="2686" spans="1:2" x14ac:dyDescent="0.3">
      <c r="A2686"/>
      <c r="B2686" s="211"/>
    </row>
    <row r="2687" spans="1:2" x14ac:dyDescent="0.3">
      <c r="A2687"/>
      <c r="B2687" s="211"/>
    </row>
    <row r="2688" spans="1:2" x14ac:dyDescent="0.3">
      <c r="A2688"/>
      <c r="B2688" s="211"/>
    </row>
    <row r="2689" spans="1:2" x14ac:dyDescent="0.3">
      <c r="A2689"/>
      <c r="B2689" s="211"/>
    </row>
    <row r="2690" spans="1:2" x14ac:dyDescent="0.3">
      <c r="A2690"/>
      <c r="B2690" s="211"/>
    </row>
    <row r="2691" spans="1:2" x14ac:dyDescent="0.3">
      <c r="A2691"/>
      <c r="B2691" s="211"/>
    </row>
    <row r="2692" spans="1:2" x14ac:dyDescent="0.3">
      <c r="A2692"/>
      <c r="B2692" s="211"/>
    </row>
    <row r="2693" spans="1:2" x14ac:dyDescent="0.3">
      <c r="A2693"/>
      <c r="B2693" s="211"/>
    </row>
    <row r="2694" spans="1:2" x14ac:dyDescent="0.3">
      <c r="A2694"/>
      <c r="B2694" s="211"/>
    </row>
    <row r="2695" spans="1:2" x14ac:dyDescent="0.3">
      <c r="A2695"/>
      <c r="B2695" s="211"/>
    </row>
    <row r="2696" spans="1:2" x14ac:dyDescent="0.3">
      <c r="A2696"/>
      <c r="B2696" s="211"/>
    </row>
    <row r="2697" spans="1:2" x14ac:dyDescent="0.3">
      <c r="A2697"/>
      <c r="B2697" s="211"/>
    </row>
    <row r="2698" spans="1:2" x14ac:dyDescent="0.3">
      <c r="A2698"/>
      <c r="B2698" s="211"/>
    </row>
    <row r="2699" spans="1:2" x14ac:dyDescent="0.3">
      <c r="A2699"/>
      <c r="B2699" s="211"/>
    </row>
    <row r="2700" spans="1:2" x14ac:dyDescent="0.3">
      <c r="A2700"/>
      <c r="B2700" s="211"/>
    </row>
    <row r="2701" spans="1:2" x14ac:dyDescent="0.3">
      <c r="A2701"/>
      <c r="B2701" s="211"/>
    </row>
    <row r="2702" spans="1:2" x14ac:dyDescent="0.3">
      <c r="A2702"/>
      <c r="B2702" s="211"/>
    </row>
    <row r="2703" spans="1:2" x14ac:dyDescent="0.3">
      <c r="A2703"/>
      <c r="B2703" s="211"/>
    </row>
    <row r="2704" spans="1:2" x14ac:dyDescent="0.3">
      <c r="A2704"/>
      <c r="B2704" s="211"/>
    </row>
    <row r="2705" spans="1:2" x14ac:dyDescent="0.3">
      <c r="A2705"/>
      <c r="B2705" s="211"/>
    </row>
    <row r="2706" spans="1:2" x14ac:dyDescent="0.3">
      <c r="A2706"/>
      <c r="B2706" s="211"/>
    </row>
    <row r="2707" spans="1:2" x14ac:dyDescent="0.3">
      <c r="A2707"/>
      <c r="B2707" s="211"/>
    </row>
    <row r="2708" spans="1:2" x14ac:dyDescent="0.3">
      <c r="A2708"/>
      <c r="B2708" s="211"/>
    </row>
    <row r="2709" spans="1:2" x14ac:dyDescent="0.3">
      <c r="A2709"/>
      <c r="B2709" s="211"/>
    </row>
    <row r="2710" spans="1:2" x14ac:dyDescent="0.3">
      <c r="A2710"/>
      <c r="B2710" s="211"/>
    </row>
    <row r="2711" spans="1:2" x14ac:dyDescent="0.3">
      <c r="A2711"/>
      <c r="B2711" s="211"/>
    </row>
    <row r="2712" spans="1:2" x14ac:dyDescent="0.3">
      <c r="A2712"/>
      <c r="B2712" s="211"/>
    </row>
    <row r="2713" spans="1:2" x14ac:dyDescent="0.3">
      <c r="A2713"/>
      <c r="B2713" s="211"/>
    </row>
    <row r="2714" spans="1:2" x14ac:dyDescent="0.3">
      <c r="A2714"/>
      <c r="B2714" s="211"/>
    </row>
    <row r="2715" spans="1:2" x14ac:dyDescent="0.3">
      <c r="A2715"/>
      <c r="B2715" s="211"/>
    </row>
    <row r="2716" spans="1:2" x14ac:dyDescent="0.3">
      <c r="A2716"/>
      <c r="B2716" s="211"/>
    </row>
    <row r="2717" spans="1:2" x14ac:dyDescent="0.3">
      <c r="A2717"/>
      <c r="B2717" s="211"/>
    </row>
    <row r="2718" spans="1:2" x14ac:dyDescent="0.3">
      <c r="A2718"/>
      <c r="B2718" s="211"/>
    </row>
    <row r="2719" spans="1:2" x14ac:dyDescent="0.3">
      <c r="A2719"/>
      <c r="B2719" s="211"/>
    </row>
    <row r="2720" spans="1:2" x14ac:dyDescent="0.3">
      <c r="A2720"/>
      <c r="B2720" s="211"/>
    </row>
    <row r="2721" spans="1:2" x14ac:dyDescent="0.3">
      <c r="A2721"/>
      <c r="B2721" s="211"/>
    </row>
    <row r="2722" spans="1:2" x14ac:dyDescent="0.3">
      <c r="A2722"/>
      <c r="B2722" s="211"/>
    </row>
    <row r="2723" spans="1:2" x14ac:dyDescent="0.3">
      <c r="A2723"/>
      <c r="B2723" s="211"/>
    </row>
    <row r="2724" spans="1:2" x14ac:dyDescent="0.3">
      <c r="A2724"/>
      <c r="B2724" s="211"/>
    </row>
    <row r="2725" spans="1:2" x14ac:dyDescent="0.3">
      <c r="A2725"/>
      <c r="B2725" s="211"/>
    </row>
    <row r="2726" spans="1:2" x14ac:dyDescent="0.3">
      <c r="A2726"/>
      <c r="B2726" s="211"/>
    </row>
    <row r="2727" spans="1:2" x14ac:dyDescent="0.3">
      <c r="A2727"/>
      <c r="B2727" s="211"/>
    </row>
    <row r="2728" spans="1:2" x14ac:dyDescent="0.3">
      <c r="A2728"/>
      <c r="B2728" s="211"/>
    </row>
    <row r="2729" spans="1:2" x14ac:dyDescent="0.3">
      <c r="A2729"/>
      <c r="B2729" s="211"/>
    </row>
    <row r="2730" spans="1:2" x14ac:dyDescent="0.3">
      <c r="A2730"/>
      <c r="B2730" s="211"/>
    </row>
    <row r="2731" spans="1:2" x14ac:dyDescent="0.3">
      <c r="A2731"/>
      <c r="B2731" s="211"/>
    </row>
    <row r="2732" spans="1:2" x14ac:dyDescent="0.3">
      <c r="A2732"/>
      <c r="B2732" s="211"/>
    </row>
    <row r="2733" spans="1:2" x14ac:dyDescent="0.3">
      <c r="A2733"/>
      <c r="B2733" s="211"/>
    </row>
    <row r="2734" spans="1:2" x14ac:dyDescent="0.3">
      <c r="A2734"/>
      <c r="B2734" s="211"/>
    </row>
    <row r="2735" spans="1:2" x14ac:dyDescent="0.3">
      <c r="A2735"/>
      <c r="B2735" s="211"/>
    </row>
    <row r="2736" spans="1:2" x14ac:dyDescent="0.3">
      <c r="A2736"/>
      <c r="B2736" s="211"/>
    </row>
    <row r="2737" spans="1:2" x14ac:dyDescent="0.3">
      <c r="A2737"/>
      <c r="B2737" s="211"/>
    </row>
    <row r="2738" spans="1:2" x14ac:dyDescent="0.3">
      <c r="A2738"/>
      <c r="B2738" s="211"/>
    </row>
    <row r="2739" spans="1:2" x14ac:dyDescent="0.3">
      <c r="A2739"/>
      <c r="B2739" s="211"/>
    </row>
    <row r="2740" spans="1:2" x14ac:dyDescent="0.3">
      <c r="A2740"/>
      <c r="B2740" s="211"/>
    </row>
    <row r="2741" spans="1:2" x14ac:dyDescent="0.3">
      <c r="A2741"/>
      <c r="B2741" s="211"/>
    </row>
    <row r="2742" spans="1:2" x14ac:dyDescent="0.3">
      <c r="A2742"/>
      <c r="B2742" s="211"/>
    </row>
    <row r="2743" spans="1:2" x14ac:dyDescent="0.3">
      <c r="A2743"/>
      <c r="B2743" s="211"/>
    </row>
    <row r="2744" spans="1:2" x14ac:dyDescent="0.3">
      <c r="A2744"/>
      <c r="B2744" s="211"/>
    </row>
    <row r="2745" spans="1:2" x14ac:dyDescent="0.3">
      <c r="A2745"/>
      <c r="B2745" s="211"/>
    </row>
    <row r="2746" spans="1:2" x14ac:dyDescent="0.3">
      <c r="A2746"/>
      <c r="B2746" s="211"/>
    </row>
    <row r="2747" spans="1:2" x14ac:dyDescent="0.3">
      <c r="A2747"/>
      <c r="B2747" s="211"/>
    </row>
    <row r="2748" spans="1:2" x14ac:dyDescent="0.3">
      <c r="A2748"/>
      <c r="B2748" s="211"/>
    </row>
    <row r="2749" spans="1:2" x14ac:dyDescent="0.3">
      <c r="A2749"/>
      <c r="B2749" s="211"/>
    </row>
    <row r="2750" spans="1:2" x14ac:dyDescent="0.3">
      <c r="A2750"/>
      <c r="B2750" s="211"/>
    </row>
    <row r="2751" spans="1:2" x14ac:dyDescent="0.3">
      <c r="A2751"/>
      <c r="B2751" s="211"/>
    </row>
    <row r="2752" spans="1:2" x14ac:dyDescent="0.3">
      <c r="A2752"/>
      <c r="B2752" s="211"/>
    </row>
    <row r="2753" spans="1:2" x14ac:dyDescent="0.3">
      <c r="A2753"/>
      <c r="B2753" s="211"/>
    </row>
    <row r="2754" spans="1:2" x14ac:dyDescent="0.3">
      <c r="A2754"/>
      <c r="B2754" s="211"/>
    </row>
    <row r="2755" spans="1:2" x14ac:dyDescent="0.3">
      <c r="A2755"/>
      <c r="B2755" s="211"/>
    </row>
    <row r="2756" spans="1:2" x14ac:dyDescent="0.3">
      <c r="A2756"/>
      <c r="B2756" s="211"/>
    </row>
    <row r="2757" spans="1:2" x14ac:dyDescent="0.3">
      <c r="A2757"/>
      <c r="B2757" s="211"/>
    </row>
    <row r="2758" spans="1:2" x14ac:dyDescent="0.3">
      <c r="A2758"/>
      <c r="B2758" s="211"/>
    </row>
    <row r="2759" spans="1:2" x14ac:dyDescent="0.3">
      <c r="A2759"/>
      <c r="B2759" s="211"/>
    </row>
    <row r="2760" spans="1:2" x14ac:dyDescent="0.3">
      <c r="A2760"/>
      <c r="B2760" s="211"/>
    </row>
    <row r="2761" spans="1:2" x14ac:dyDescent="0.3">
      <c r="A2761"/>
      <c r="B2761" s="211"/>
    </row>
    <row r="2762" spans="1:2" x14ac:dyDescent="0.3">
      <c r="A2762"/>
      <c r="B2762" s="211"/>
    </row>
    <row r="2763" spans="1:2" x14ac:dyDescent="0.3">
      <c r="A2763"/>
      <c r="B2763" s="211"/>
    </row>
    <row r="2764" spans="1:2" x14ac:dyDescent="0.3">
      <c r="A2764"/>
      <c r="B2764" s="211"/>
    </row>
    <row r="2765" spans="1:2" x14ac:dyDescent="0.3">
      <c r="A2765"/>
      <c r="B2765" s="211"/>
    </row>
    <row r="2766" spans="1:2" x14ac:dyDescent="0.3">
      <c r="A2766"/>
      <c r="B2766" s="211"/>
    </row>
    <row r="2767" spans="1:2" x14ac:dyDescent="0.3">
      <c r="A2767"/>
      <c r="B2767" s="211"/>
    </row>
    <row r="2768" spans="1:2" x14ac:dyDescent="0.3">
      <c r="A2768"/>
      <c r="B2768" s="211"/>
    </row>
    <row r="2769" spans="1:2" x14ac:dyDescent="0.3">
      <c r="A2769"/>
      <c r="B2769" s="211"/>
    </row>
    <row r="2770" spans="1:2" x14ac:dyDescent="0.3">
      <c r="A2770"/>
      <c r="B2770" s="211"/>
    </row>
    <row r="2771" spans="1:2" x14ac:dyDescent="0.3">
      <c r="A2771"/>
      <c r="B2771" s="211"/>
    </row>
    <row r="2772" spans="1:2" x14ac:dyDescent="0.3">
      <c r="A2772"/>
      <c r="B2772" s="211"/>
    </row>
    <row r="2773" spans="1:2" x14ac:dyDescent="0.3">
      <c r="A2773"/>
      <c r="B2773" s="211"/>
    </row>
    <row r="2774" spans="1:2" x14ac:dyDescent="0.3">
      <c r="A2774"/>
      <c r="B2774" s="211"/>
    </row>
    <row r="2775" spans="1:2" x14ac:dyDescent="0.3">
      <c r="A2775"/>
      <c r="B2775" s="211"/>
    </row>
    <row r="2776" spans="1:2" x14ac:dyDescent="0.3">
      <c r="A2776"/>
      <c r="B2776" s="211"/>
    </row>
    <row r="2777" spans="1:2" x14ac:dyDescent="0.3">
      <c r="A2777"/>
      <c r="B2777" s="211"/>
    </row>
    <row r="2778" spans="1:2" x14ac:dyDescent="0.3">
      <c r="A2778"/>
      <c r="B2778" s="211"/>
    </row>
    <row r="2779" spans="1:2" x14ac:dyDescent="0.3">
      <c r="A2779"/>
      <c r="B2779" s="211"/>
    </row>
    <row r="2780" spans="1:2" x14ac:dyDescent="0.3">
      <c r="A2780"/>
      <c r="B2780" s="211"/>
    </row>
    <row r="2781" spans="1:2" x14ac:dyDescent="0.3">
      <c r="A2781"/>
      <c r="B2781" s="211"/>
    </row>
    <row r="2782" spans="1:2" x14ac:dyDescent="0.3">
      <c r="A2782"/>
      <c r="B2782" s="211"/>
    </row>
    <row r="2783" spans="1:2" x14ac:dyDescent="0.3">
      <c r="A2783"/>
      <c r="B2783" s="211"/>
    </row>
    <row r="2784" spans="1:2" x14ac:dyDescent="0.3">
      <c r="A2784"/>
      <c r="B2784" s="211"/>
    </row>
    <row r="2785" spans="1:2" x14ac:dyDescent="0.3">
      <c r="A2785"/>
      <c r="B2785" s="211"/>
    </row>
    <row r="2786" spans="1:2" x14ac:dyDescent="0.3">
      <c r="A2786"/>
      <c r="B2786" s="211"/>
    </row>
    <row r="2787" spans="1:2" x14ac:dyDescent="0.3">
      <c r="A2787"/>
      <c r="B2787" s="211"/>
    </row>
    <row r="2788" spans="1:2" x14ac:dyDescent="0.3">
      <c r="A2788"/>
      <c r="B2788" s="211"/>
    </row>
    <row r="2789" spans="1:2" x14ac:dyDescent="0.3">
      <c r="A2789"/>
      <c r="B2789" s="211"/>
    </row>
    <row r="2790" spans="1:2" x14ac:dyDescent="0.3">
      <c r="A2790"/>
      <c r="B2790" s="211"/>
    </row>
    <row r="2791" spans="1:2" x14ac:dyDescent="0.3">
      <c r="A2791"/>
      <c r="B2791" s="211"/>
    </row>
    <row r="2792" spans="1:2" x14ac:dyDescent="0.3">
      <c r="A2792"/>
      <c r="B2792" s="211"/>
    </row>
    <row r="2793" spans="1:2" x14ac:dyDescent="0.3">
      <c r="A2793"/>
      <c r="B2793" s="211"/>
    </row>
    <row r="2794" spans="1:2" x14ac:dyDescent="0.3">
      <c r="A2794"/>
      <c r="B2794" s="211"/>
    </row>
    <row r="2795" spans="1:2" x14ac:dyDescent="0.3">
      <c r="A2795"/>
      <c r="B2795" s="211"/>
    </row>
    <row r="2796" spans="1:2" x14ac:dyDescent="0.3">
      <c r="A2796"/>
      <c r="B2796" s="211"/>
    </row>
    <row r="2797" spans="1:2" x14ac:dyDescent="0.3">
      <c r="A2797"/>
      <c r="B2797" s="211"/>
    </row>
    <row r="2798" spans="1:2" x14ac:dyDescent="0.3">
      <c r="A2798"/>
      <c r="B2798" s="211"/>
    </row>
    <row r="2799" spans="1:2" x14ac:dyDescent="0.3">
      <c r="A2799"/>
      <c r="B2799" s="211"/>
    </row>
    <row r="2800" spans="1:2" x14ac:dyDescent="0.3">
      <c r="A2800"/>
      <c r="B2800" s="211"/>
    </row>
    <row r="2801" spans="1:2" x14ac:dyDescent="0.3">
      <c r="A2801"/>
      <c r="B2801" s="211"/>
    </row>
    <row r="2802" spans="1:2" x14ac:dyDescent="0.3">
      <c r="A2802"/>
      <c r="B2802" s="211"/>
    </row>
    <row r="2803" spans="1:2" x14ac:dyDescent="0.3">
      <c r="A2803"/>
      <c r="B2803" s="211"/>
    </row>
    <row r="2804" spans="1:2" x14ac:dyDescent="0.3">
      <c r="A2804"/>
      <c r="B2804" s="211"/>
    </row>
    <row r="2805" spans="1:2" x14ac:dyDescent="0.3">
      <c r="A2805"/>
      <c r="B2805" s="211"/>
    </row>
    <row r="2806" spans="1:2" x14ac:dyDescent="0.3">
      <c r="A2806"/>
      <c r="B2806" s="211"/>
    </row>
    <row r="2807" spans="1:2" x14ac:dyDescent="0.3">
      <c r="A2807"/>
      <c r="B2807" s="211"/>
    </row>
    <row r="2808" spans="1:2" x14ac:dyDescent="0.3">
      <c r="A2808"/>
      <c r="B2808" s="211"/>
    </row>
    <row r="2809" spans="1:2" x14ac:dyDescent="0.3">
      <c r="A2809"/>
      <c r="B2809" s="211"/>
    </row>
    <row r="2810" spans="1:2" x14ac:dyDescent="0.3">
      <c r="A2810"/>
      <c r="B2810" s="211"/>
    </row>
    <row r="2811" spans="1:2" x14ac:dyDescent="0.3">
      <c r="A2811"/>
      <c r="B2811" s="211"/>
    </row>
    <row r="2812" spans="1:2" x14ac:dyDescent="0.3">
      <c r="A2812"/>
      <c r="B2812" s="211"/>
    </row>
    <row r="2813" spans="1:2" x14ac:dyDescent="0.3">
      <c r="A2813"/>
      <c r="B2813" s="211"/>
    </row>
    <row r="2814" spans="1:2" x14ac:dyDescent="0.3">
      <c r="A2814"/>
      <c r="B2814" s="211"/>
    </row>
    <row r="2815" spans="1:2" x14ac:dyDescent="0.3">
      <c r="A2815"/>
      <c r="B2815" s="211"/>
    </row>
    <row r="2816" spans="1:2" x14ac:dyDescent="0.3">
      <c r="A2816"/>
      <c r="B2816" s="211"/>
    </row>
    <row r="2817" spans="1:2" x14ac:dyDescent="0.3">
      <c r="A2817"/>
      <c r="B2817" s="211"/>
    </row>
    <row r="2818" spans="1:2" x14ac:dyDescent="0.3">
      <c r="A2818"/>
      <c r="B2818" s="211"/>
    </row>
    <row r="2819" spans="1:2" x14ac:dyDescent="0.3">
      <c r="A2819"/>
      <c r="B2819" s="211"/>
    </row>
    <row r="2820" spans="1:2" x14ac:dyDescent="0.3">
      <c r="A2820"/>
      <c r="B2820" s="211"/>
    </row>
    <row r="2821" spans="1:2" x14ac:dyDescent="0.3">
      <c r="A2821"/>
      <c r="B2821" s="211"/>
    </row>
    <row r="2822" spans="1:2" x14ac:dyDescent="0.3">
      <c r="A2822"/>
      <c r="B2822" s="211"/>
    </row>
    <row r="2823" spans="1:2" x14ac:dyDescent="0.3">
      <c r="A2823"/>
      <c r="B2823" s="211"/>
    </row>
    <row r="2824" spans="1:2" x14ac:dyDescent="0.3">
      <c r="A2824"/>
      <c r="B2824" s="211"/>
    </row>
    <row r="2825" spans="1:2" x14ac:dyDescent="0.3">
      <c r="A2825"/>
      <c r="B2825" s="211"/>
    </row>
    <row r="2826" spans="1:2" x14ac:dyDescent="0.3">
      <c r="A2826"/>
      <c r="B2826" s="211"/>
    </row>
    <row r="2827" spans="1:2" x14ac:dyDescent="0.3">
      <c r="A2827"/>
      <c r="B2827" s="211"/>
    </row>
    <row r="2828" spans="1:2" x14ac:dyDescent="0.3">
      <c r="A2828"/>
      <c r="B2828" s="211"/>
    </row>
    <row r="2829" spans="1:2" x14ac:dyDescent="0.3">
      <c r="A2829"/>
      <c r="B2829" s="211"/>
    </row>
    <row r="2830" spans="1:2" x14ac:dyDescent="0.3">
      <c r="A2830"/>
      <c r="B2830" s="211"/>
    </row>
    <row r="2831" spans="1:2" x14ac:dyDescent="0.3">
      <c r="A2831"/>
      <c r="B2831" s="211"/>
    </row>
    <row r="2832" spans="1:2" x14ac:dyDescent="0.3">
      <c r="A2832"/>
      <c r="B2832" s="211"/>
    </row>
    <row r="2833" spans="1:2" x14ac:dyDescent="0.3">
      <c r="A2833"/>
      <c r="B2833" s="211"/>
    </row>
    <row r="2834" spans="1:2" x14ac:dyDescent="0.3">
      <c r="A2834"/>
      <c r="B2834" s="211"/>
    </row>
    <row r="2835" spans="1:2" x14ac:dyDescent="0.3">
      <c r="A2835"/>
      <c r="B2835" s="211"/>
    </row>
    <row r="2836" spans="1:2" x14ac:dyDescent="0.3">
      <c r="A2836"/>
      <c r="B2836" s="211"/>
    </row>
    <row r="2837" spans="1:2" x14ac:dyDescent="0.3">
      <c r="A2837"/>
      <c r="B2837" s="211"/>
    </row>
    <row r="2838" spans="1:2" x14ac:dyDescent="0.3">
      <c r="A2838"/>
      <c r="B2838" s="211"/>
    </row>
    <row r="2839" spans="1:2" x14ac:dyDescent="0.3">
      <c r="A2839"/>
      <c r="B2839" s="211"/>
    </row>
    <row r="2840" spans="1:2" x14ac:dyDescent="0.3">
      <c r="A2840"/>
      <c r="B2840" s="211"/>
    </row>
    <row r="2841" spans="1:2" x14ac:dyDescent="0.3">
      <c r="A2841"/>
      <c r="B2841" s="211"/>
    </row>
    <row r="2842" spans="1:2" x14ac:dyDescent="0.3">
      <c r="A2842"/>
      <c r="B2842" s="211"/>
    </row>
    <row r="2843" spans="1:2" x14ac:dyDescent="0.3">
      <c r="A2843"/>
      <c r="B2843" s="211"/>
    </row>
    <row r="2844" spans="1:2" x14ac:dyDescent="0.3">
      <c r="A2844"/>
      <c r="B2844" s="211"/>
    </row>
    <row r="2845" spans="1:2" x14ac:dyDescent="0.3">
      <c r="A2845"/>
      <c r="B2845" s="211"/>
    </row>
    <row r="2846" spans="1:2" x14ac:dyDescent="0.3">
      <c r="A2846"/>
      <c r="B2846" s="211"/>
    </row>
    <row r="2847" spans="1:2" x14ac:dyDescent="0.3">
      <c r="A2847"/>
      <c r="B2847" s="211"/>
    </row>
    <row r="2848" spans="1:2" x14ac:dyDescent="0.3">
      <c r="A2848"/>
      <c r="B2848" s="211"/>
    </row>
    <row r="2849" spans="1:2" x14ac:dyDescent="0.3">
      <c r="A2849"/>
      <c r="B2849" s="211"/>
    </row>
    <row r="2850" spans="1:2" x14ac:dyDescent="0.3">
      <c r="A2850"/>
      <c r="B2850" s="211"/>
    </row>
    <row r="2851" spans="1:2" x14ac:dyDescent="0.3">
      <c r="A2851"/>
      <c r="B2851" s="211"/>
    </row>
    <row r="2852" spans="1:2" x14ac:dyDescent="0.3">
      <c r="A2852"/>
      <c r="B2852" s="211"/>
    </row>
    <row r="2853" spans="1:2" x14ac:dyDescent="0.3">
      <c r="A2853"/>
      <c r="B2853" s="211"/>
    </row>
    <row r="2854" spans="1:2" x14ac:dyDescent="0.3">
      <c r="A2854"/>
      <c r="B2854" s="211"/>
    </row>
    <row r="2855" spans="1:2" x14ac:dyDescent="0.3">
      <c r="A2855"/>
      <c r="B2855" s="211"/>
    </row>
    <row r="2856" spans="1:2" x14ac:dyDescent="0.3">
      <c r="A2856"/>
      <c r="B2856" s="211"/>
    </row>
    <row r="2857" spans="1:2" x14ac:dyDescent="0.3">
      <c r="A2857"/>
      <c r="B2857" s="211"/>
    </row>
    <row r="2858" spans="1:2" x14ac:dyDescent="0.3">
      <c r="A2858"/>
      <c r="B2858" s="211"/>
    </row>
    <row r="2859" spans="1:2" x14ac:dyDescent="0.3">
      <c r="A2859"/>
      <c r="B2859" s="211"/>
    </row>
    <row r="2860" spans="1:2" x14ac:dyDescent="0.3">
      <c r="A2860"/>
      <c r="B2860" s="211"/>
    </row>
    <row r="2861" spans="1:2" x14ac:dyDescent="0.3">
      <c r="A2861"/>
      <c r="B2861" s="211"/>
    </row>
    <row r="2862" spans="1:2" x14ac:dyDescent="0.3">
      <c r="A2862"/>
      <c r="B2862" s="211"/>
    </row>
    <row r="2863" spans="1:2" x14ac:dyDescent="0.3">
      <c r="A2863"/>
      <c r="B2863" s="211"/>
    </row>
    <row r="2864" spans="1:2" x14ac:dyDescent="0.3">
      <c r="A2864"/>
      <c r="B2864" s="211"/>
    </row>
    <row r="2865" spans="1:2" x14ac:dyDescent="0.3">
      <c r="A2865"/>
      <c r="B2865" s="211"/>
    </row>
    <row r="2866" spans="1:2" x14ac:dyDescent="0.3">
      <c r="A2866"/>
      <c r="B2866" s="211"/>
    </row>
    <row r="2867" spans="1:2" x14ac:dyDescent="0.3">
      <c r="A2867"/>
      <c r="B2867" s="211"/>
    </row>
    <row r="2868" spans="1:2" x14ac:dyDescent="0.3">
      <c r="A2868"/>
      <c r="B2868" s="211"/>
    </row>
    <row r="2869" spans="1:2" x14ac:dyDescent="0.3">
      <c r="A2869"/>
      <c r="B2869" s="211"/>
    </row>
    <row r="2870" spans="1:2" x14ac:dyDescent="0.3">
      <c r="A2870"/>
      <c r="B2870" s="211"/>
    </row>
    <row r="2871" spans="1:2" x14ac:dyDescent="0.3">
      <c r="A2871"/>
      <c r="B2871" s="211"/>
    </row>
    <row r="2872" spans="1:2" x14ac:dyDescent="0.3">
      <c r="A2872"/>
      <c r="B2872" s="211"/>
    </row>
    <row r="2873" spans="1:2" x14ac:dyDescent="0.3">
      <c r="A2873"/>
      <c r="B2873" s="211"/>
    </row>
    <row r="2874" spans="1:2" x14ac:dyDescent="0.3">
      <c r="A2874"/>
      <c r="B2874" s="211"/>
    </row>
    <row r="2875" spans="1:2" x14ac:dyDescent="0.3">
      <c r="A2875"/>
      <c r="B2875" s="211"/>
    </row>
    <row r="2876" spans="1:2" x14ac:dyDescent="0.3">
      <c r="A2876"/>
      <c r="B2876" s="211"/>
    </row>
    <row r="2877" spans="1:2" x14ac:dyDescent="0.3">
      <c r="A2877"/>
      <c r="B2877" s="211"/>
    </row>
    <row r="2878" spans="1:2" x14ac:dyDescent="0.3">
      <c r="A2878"/>
      <c r="B2878" s="211"/>
    </row>
    <row r="2879" spans="1:2" x14ac:dyDescent="0.3">
      <c r="A2879"/>
      <c r="B2879" s="211"/>
    </row>
    <row r="2880" spans="1:2" x14ac:dyDescent="0.3">
      <c r="A2880"/>
      <c r="B2880" s="211"/>
    </row>
    <row r="2881" spans="1:2" x14ac:dyDescent="0.3">
      <c r="A2881"/>
      <c r="B2881" s="211"/>
    </row>
    <row r="2882" spans="1:2" x14ac:dyDescent="0.3">
      <c r="A2882"/>
      <c r="B2882" s="211"/>
    </row>
    <row r="2883" spans="1:2" x14ac:dyDescent="0.3">
      <c r="A2883"/>
      <c r="B2883" s="211"/>
    </row>
    <row r="2884" spans="1:2" x14ac:dyDescent="0.3">
      <c r="A2884"/>
      <c r="B2884" s="211"/>
    </row>
    <row r="2885" spans="1:2" x14ac:dyDescent="0.3">
      <c r="A2885"/>
      <c r="B2885" s="211"/>
    </row>
    <row r="2886" spans="1:2" x14ac:dyDescent="0.3">
      <c r="A2886"/>
      <c r="B2886" s="211"/>
    </row>
    <row r="2887" spans="1:2" x14ac:dyDescent="0.3">
      <c r="A2887"/>
      <c r="B2887" s="211"/>
    </row>
    <row r="2888" spans="1:2" x14ac:dyDescent="0.3">
      <c r="A2888"/>
      <c r="B2888" s="211"/>
    </row>
    <row r="2889" spans="1:2" x14ac:dyDescent="0.3">
      <c r="A2889"/>
      <c r="B2889" s="211"/>
    </row>
    <row r="2890" spans="1:2" x14ac:dyDescent="0.3">
      <c r="A2890"/>
      <c r="B2890" s="211"/>
    </row>
    <row r="2891" spans="1:2" x14ac:dyDescent="0.3">
      <c r="A2891"/>
      <c r="B2891" s="211"/>
    </row>
    <row r="2892" spans="1:2" x14ac:dyDescent="0.3">
      <c r="A2892"/>
      <c r="B2892" s="211"/>
    </row>
    <row r="2893" spans="1:2" x14ac:dyDescent="0.3">
      <c r="A2893"/>
      <c r="B2893" s="211"/>
    </row>
    <row r="2894" spans="1:2" x14ac:dyDescent="0.3">
      <c r="A2894"/>
      <c r="B2894" s="211"/>
    </row>
    <row r="2895" spans="1:2" x14ac:dyDescent="0.3">
      <c r="A2895"/>
      <c r="B2895" s="211"/>
    </row>
    <row r="2896" spans="1:2" x14ac:dyDescent="0.3">
      <c r="A2896"/>
      <c r="B2896" s="211"/>
    </row>
    <row r="2897" spans="1:2" x14ac:dyDescent="0.3">
      <c r="A2897"/>
      <c r="B2897" s="211"/>
    </row>
    <row r="2898" spans="1:2" x14ac:dyDescent="0.3">
      <c r="A2898"/>
      <c r="B2898" s="211"/>
    </row>
    <row r="2899" spans="1:2" x14ac:dyDescent="0.3">
      <c r="A2899"/>
      <c r="B2899" s="211"/>
    </row>
    <row r="2900" spans="1:2" x14ac:dyDescent="0.3">
      <c r="A2900"/>
      <c r="B2900" s="211"/>
    </row>
    <row r="2901" spans="1:2" x14ac:dyDescent="0.3">
      <c r="A2901"/>
      <c r="B2901" s="211"/>
    </row>
    <row r="2902" spans="1:2" x14ac:dyDescent="0.3">
      <c r="A2902"/>
      <c r="B2902" s="211"/>
    </row>
    <row r="2903" spans="1:2" x14ac:dyDescent="0.3">
      <c r="A2903"/>
      <c r="B2903" s="211"/>
    </row>
    <row r="2904" spans="1:2" x14ac:dyDescent="0.3">
      <c r="A2904"/>
      <c r="B2904" s="211"/>
    </row>
    <row r="2905" spans="1:2" x14ac:dyDescent="0.3">
      <c r="A2905"/>
      <c r="B2905" s="211"/>
    </row>
    <row r="2906" spans="1:2" x14ac:dyDescent="0.3">
      <c r="A2906"/>
      <c r="B2906" s="211"/>
    </row>
    <row r="2907" spans="1:2" x14ac:dyDescent="0.3">
      <c r="A2907"/>
      <c r="B2907" s="211"/>
    </row>
    <row r="2908" spans="1:2" x14ac:dyDescent="0.3">
      <c r="A2908"/>
      <c r="B2908" s="211"/>
    </row>
    <row r="2909" spans="1:2" x14ac:dyDescent="0.3">
      <c r="A2909"/>
      <c r="B2909" s="211"/>
    </row>
    <row r="2910" spans="1:2" x14ac:dyDescent="0.3">
      <c r="A2910"/>
      <c r="B2910" s="211"/>
    </row>
    <row r="2911" spans="1:2" x14ac:dyDescent="0.3">
      <c r="A2911"/>
      <c r="B2911" s="211"/>
    </row>
    <row r="2912" spans="1:2" x14ac:dyDescent="0.3">
      <c r="A2912"/>
      <c r="B2912" s="211"/>
    </row>
    <row r="2913" spans="1:2" x14ac:dyDescent="0.3">
      <c r="A2913"/>
      <c r="B2913" s="211"/>
    </row>
    <row r="2914" spans="1:2" x14ac:dyDescent="0.3">
      <c r="A2914"/>
      <c r="B2914" s="211"/>
    </row>
    <row r="2915" spans="1:2" x14ac:dyDescent="0.3">
      <c r="A2915"/>
      <c r="B2915" s="211"/>
    </row>
    <row r="2916" spans="1:2" x14ac:dyDescent="0.3">
      <c r="A2916"/>
      <c r="B2916" s="211"/>
    </row>
    <row r="2917" spans="1:2" x14ac:dyDescent="0.3">
      <c r="A2917"/>
      <c r="B2917" s="211"/>
    </row>
    <row r="2918" spans="1:2" x14ac:dyDescent="0.3">
      <c r="A2918"/>
      <c r="B2918" s="211"/>
    </row>
    <row r="2919" spans="1:2" x14ac:dyDescent="0.3">
      <c r="A2919"/>
      <c r="B2919" s="211"/>
    </row>
    <row r="2920" spans="1:2" x14ac:dyDescent="0.3">
      <c r="A2920"/>
      <c r="B2920" s="211"/>
    </row>
    <row r="2921" spans="1:2" x14ac:dyDescent="0.3">
      <c r="A2921"/>
      <c r="B2921" s="211"/>
    </row>
    <row r="2922" spans="1:2" x14ac:dyDescent="0.3">
      <c r="A2922"/>
      <c r="B2922" s="211"/>
    </row>
    <row r="2923" spans="1:2" x14ac:dyDescent="0.3">
      <c r="A2923"/>
      <c r="B2923" s="211"/>
    </row>
    <row r="2924" spans="1:2" x14ac:dyDescent="0.3">
      <c r="A2924"/>
      <c r="B2924" s="211"/>
    </row>
    <row r="2925" spans="1:2" x14ac:dyDescent="0.3">
      <c r="A2925"/>
      <c r="B2925" s="211"/>
    </row>
    <row r="2926" spans="1:2" x14ac:dyDescent="0.3">
      <c r="A2926"/>
      <c r="B2926" s="211"/>
    </row>
    <row r="2927" spans="1:2" x14ac:dyDescent="0.3">
      <c r="A2927"/>
      <c r="B2927" s="211"/>
    </row>
    <row r="2928" spans="1:2" x14ac:dyDescent="0.3">
      <c r="A2928"/>
      <c r="B2928" s="211"/>
    </row>
    <row r="2929" spans="1:2" x14ac:dyDescent="0.3">
      <c r="A2929"/>
      <c r="B2929" s="211"/>
    </row>
    <row r="2930" spans="1:2" x14ac:dyDescent="0.3">
      <c r="A2930"/>
      <c r="B2930" s="211"/>
    </row>
    <row r="2931" spans="1:2" x14ac:dyDescent="0.3">
      <c r="A2931"/>
      <c r="B2931" s="211"/>
    </row>
    <row r="2932" spans="1:2" x14ac:dyDescent="0.3">
      <c r="A2932"/>
      <c r="B2932" s="211"/>
    </row>
    <row r="2933" spans="1:2" x14ac:dyDescent="0.3">
      <c r="A2933"/>
      <c r="B2933" s="211"/>
    </row>
    <row r="2934" spans="1:2" x14ac:dyDescent="0.3">
      <c r="A2934"/>
      <c r="B2934" s="211"/>
    </row>
    <row r="2935" spans="1:2" x14ac:dyDescent="0.3">
      <c r="A2935"/>
      <c r="B2935" s="211"/>
    </row>
    <row r="2936" spans="1:2" x14ac:dyDescent="0.3">
      <c r="A2936"/>
      <c r="B2936" s="211"/>
    </row>
    <row r="2937" spans="1:2" x14ac:dyDescent="0.3">
      <c r="A2937"/>
      <c r="B2937" s="211"/>
    </row>
    <row r="2938" spans="1:2" x14ac:dyDescent="0.3">
      <c r="A2938"/>
      <c r="B2938" s="211"/>
    </row>
    <row r="2939" spans="1:2" x14ac:dyDescent="0.3">
      <c r="A2939"/>
      <c r="B2939" s="211"/>
    </row>
    <row r="2940" spans="1:2" x14ac:dyDescent="0.3">
      <c r="A2940"/>
      <c r="B2940" s="211"/>
    </row>
    <row r="2941" spans="1:2" x14ac:dyDescent="0.3">
      <c r="A2941"/>
      <c r="B2941" s="211"/>
    </row>
    <row r="2942" spans="1:2" x14ac:dyDescent="0.3">
      <c r="A2942"/>
      <c r="B2942" s="211"/>
    </row>
    <row r="2943" spans="1:2" x14ac:dyDescent="0.3">
      <c r="A2943"/>
      <c r="B2943" s="211"/>
    </row>
    <row r="2944" spans="1:2" x14ac:dyDescent="0.3">
      <c r="A2944"/>
      <c r="B2944" s="211"/>
    </row>
    <row r="2945" spans="1:2" x14ac:dyDescent="0.3">
      <c r="A2945"/>
      <c r="B2945" s="211"/>
    </row>
    <row r="2946" spans="1:2" x14ac:dyDescent="0.3">
      <c r="A2946"/>
      <c r="B2946" s="211"/>
    </row>
    <row r="2947" spans="1:2" x14ac:dyDescent="0.3">
      <c r="A2947"/>
      <c r="B2947" s="211"/>
    </row>
    <row r="2948" spans="1:2" x14ac:dyDescent="0.3">
      <c r="A2948"/>
      <c r="B2948" s="211"/>
    </row>
    <row r="2949" spans="1:2" x14ac:dyDescent="0.3">
      <c r="A2949"/>
      <c r="B2949" s="211"/>
    </row>
    <row r="2950" spans="1:2" x14ac:dyDescent="0.3">
      <c r="A2950"/>
      <c r="B2950" s="211"/>
    </row>
    <row r="2951" spans="1:2" x14ac:dyDescent="0.3">
      <c r="A2951"/>
      <c r="B2951" s="211"/>
    </row>
    <row r="2952" spans="1:2" x14ac:dyDescent="0.3">
      <c r="A2952"/>
      <c r="B2952" s="211"/>
    </row>
    <row r="2953" spans="1:2" x14ac:dyDescent="0.3">
      <c r="A2953"/>
      <c r="B2953" s="211"/>
    </row>
    <row r="2954" spans="1:2" x14ac:dyDescent="0.3">
      <c r="A2954"/>
      <c r="B2954" s="211"/>
    </row>
    <row r="2955" spans="1:2" x14ac:dyDescent="0.3">
      <c r="A2955"/>
      <c r="B2955" s="211"/>
    </row>
    <row r="2956" spans="1:2" x14ac:dyDescent="0.3">
      <c r="A2956"/>
      <c r="B2956" s="211"/>
    </row>
    <row r="2957" spans="1:2" x14ac:dyDescent="0.3">
      <c r="A2957"/>
      <c r="B2957" s="211"/>
    </row>
    <row r="2958" spans="1:2" x14ac:dyDescent="0.3">
      <c r="A2958"/>
      <c r="B2958" s="211"/>
    </row>
    <row r="2959" spans="1:2" x14ac:dyDescent="0.3">
      <c r="A2959"/>
      <c r="B2959" s="211"/>
    </row>
    <row r="2960" spans="1:2" x14ac:dyDescent="0.3">
      <c r="A2960"/>
      <c r="B2960" s="211"/>
    </row>
    <row r="2961" spans="1:2" x14ac:dyDescent="0.3">
      <c r="A2961"/>
      <c r="B2961" s="211"/>
    </row>
    <row r="2962" spans="1:2" x14ac:dyDescent="0.3">
      <c r="A2962"/>
      <c r="B2962" s="211"/>
    </row>
    <row r="2963" spans="1:2" x14ac:dyDescent="0.3">
      <c r="A2963"/>
      <c r="B2963" s="211"/>
    </row>
    <row r="2964" spans="1:2" x14ac:dyDescent="0.3">
      <c r="A2964"/>
      <c r="B2964" s="211"/>
    </row>
    <row r="2965" spans="1:2" x14ac:dyDescent="0.3">
      <c r="A2965"/>
      <c r="B2965" s="211"/>
    </row>
    <row r="2966" spans="1:2" x14ac:dyDescent="0.3">
      <c r="A2966"/>
      <c r="B2966" s="211"/>
    </row>
    <row r="2967" spans="1:2" x14ac:dyDescent="0.3">
      <c r="A2967"/>
      <c r="B2967" s="211"/>
    </row>
    <row r="2968" spans="1:2" x14ac:dyDescent="0.3">
      <c r="A2968"/>
      <c r="B2968" s="211"/>
    </row>
    <row r="2969" spans="1:2" x14ac:dyDescent="0.3">
      <c r="A2969"/>
      <c r="B2969" s="211"/>
    </row>
    <row r="2970" spans="1:2" x14ac:dyDescent="0.3">
      <c r="A2970"/>
      <c r="B2970" s="211"/>
    </row>
    <row r="2971" spans="1:2" x14ac:dyDescent="0.3">
      <c r="A2971"/>
      <c r="B2971" s="211"/>
    </row>
    <row r="2972" spans="1:2" x14ac:dyDescent="0.3">
      <c r="A2972"/>
      <c r="B2972" s="211"/>
    </row>
    <row r="2973" spans="1:2" x14ac:dyDescent="0.3">
      <c r="A2973"/>
      <c r="B2973" s="211"/>
    </row>
    <row r="2974" spans="1:2" x14ac:dyDescent="0.3">
      <c r="A2974"/>
      <c r="B2974" s="211"/>
    </row>
    <row r="2975" spans="1:2" x14ac:dyDescent="0.3">
      <c r="A2975"/>
      <c r="B2975" s="211"/>
    </row>
    <row r="2976" spans="1:2" x14ac:dyDescent="0.3">
      <c r="A2976"/>
      <c r="B2976" s="211"/>
    </row>
    <row r="2977" spans="1:2" x14ac:dyDescent="0.3">
      <c r="A2977"/>
      <c r="B2977" s="211"/>
    </row>
    <row r="2978" spans="1:2" x14ac:dyDescent="0.3">
      <c r="A2978"/>
      <c r="B2978" s="211"/>
    </row>
    <row r="2979" spans="1:2" x14ac:dyDescent="0.3">
      <c r="A2979"/>
      <c r="B2979" s="211"/>
    </row>
    <row r="2980" spans="1:2" x14ac:dyDescent="0.3">
      <c r="A2980"/>
      <c r="B2980" s="211"/>
    </row>
    <row r="2981" spans="1:2" x14ac:dyDescent="0.3">
      <c r="A2981"/>
      <c r="B2981" s="211"/>
    </row>
    <row r="2982" spans="1:2" x14ac:dyDescent="0.3">
      <c r="A2982"/>
      <c r="B2982" s="211"/>
    </row>
    <row r="2983" spans="1:2" x14ac:dyDescent="0.3">
      <c r="A2983"/>
      <c r="B2983" s="211"/>
    </row>
    <row r="2984" spans="1:2" x14ac:dyDescent="0.3">
      <c r="A2984"/>
      <c r="B2984" s="211"/>
    </row>
    <row r="2985" spans="1:2" x14ac:dyDescent="0.3">
      <c r="A2985"/>
      <c r="B2985" s="211"/>
    </row>
    <row r="2986" spans="1:2" x14ac:dyDescent="0.3">
      <c r="A2986"/>
      <c r="B2986" s="211"/>
    </row>
    <row r="2987" spans="1:2" x14ac:dyDescent="0.3">
      <c r="A2987"/>
      <c r="B2987" s="211"/>
    </row>
    <row r="2988" spans="1:2" x14ac:dyDescent="0.3">
      <c r="A2988"/>
      <c r="B2988" s="211"/>
    </row>
    <row r="2989" spans="1:2" x14ac:dyDescent="0.3">
      <c r="A2989"/>
      <c r="B2989" s="211"/>
    </row>
    <row r="2990" spans="1:2" x14ac:dyDescent="0.3">
      <c r="A2990"/>
      <c r="B2990" s="211"/>
    </row>
    <row r="2991" spans="1:2" x14ac:dyDescent="0.3">
      <c r="A2991"/>
      <c r="B2991" s="211"/>
    </row>
    <row r="2992" spans="1:2" x14ac:dyDescent="0.3">
      <c r="A2992"/>
      <c r="B2992" s="211"/>
    </row>
    <row r="2993" spans="1:2" x14ac:dyDescent="0.3">
      <c r="A2993"/>
      <c r="B2993" s="211"/>
    </row>
    <row r="2994" spans="1:2" x14ac:dyDescent="0.3">
      <c r="A2994"/>
      <c r="B2994" s="211"/>
    </row>
    <row r="2995" spans="1:2" x14ac:dyDescent="0.3">
      <c r="A2995"/>
      <c r="B2995" s="211"/>
    </row>
    <row r="2996" spans="1:2" x14ac:dyDescent="0.3">
      <c r="A2996"/>
      <c r="B2996" s="211"/>
    </row>
    <row r="2997" spans="1:2" x14ac:dyDescent="0.3">
      <c r="A2997"/>
      <c r="B2997" s="211"/>
    </row>
    <row r="2998" spans="1:2" x14ac:dyDescent="0.3">
      <c r="A2998"/>
      <c r="B2998" s="211"/>
    </row>
    <row r="2999" spans="1:2" x14ac:dyDescent="0.3">
      <c r="A2999"/>
      <c r="B2999" s="211"/>
    </row>
    <row r="3000" spans="1:2" x14ac:dyDescent="0.3">
      <c r="A3000"/>
      <c r="B3000" s="211"/>
    </row>
    <row r="3001" spans="1:2" x14ac:dyDescent="0.3">
      <c r="A3001"/>
      <c r="B3001" s="211"/>
    </row>
    <row r="3002" spans="1:2" x14ac:dyDescent="0.3">
      <c r="A3002"/>
      <c r="B3002" s="211"/>
    </row>
    <row r="3003" spans="1:2" x14ac:dyDescent="0.3">
      <c r="A3003"/>
      <c r="B3003" s="211"/>
    </row>
    <row r="3004" spans="1:2" x14ac:dyDescent="0.3">
      <c r="A3004"/>
      <c r="B3004" s="211"/>
    </row>
    <row r="3005" spans="1:2" x14ac:dyDescent="0.3">
      <c r="A3005"/>
      <c r="B3005" s="211"/>
    </row>
    <row r="3006" spans="1:2" x14ac:dyDescent="0.3">
      <c r="A3006"/>
      <c r="B3006" s="211"/>
    </row>
    <row r="3007" spans="1:2" x14ac:dyDescent="0.3">
      <c r="A3007"/>
      <c r="B3007" s="211"/>
    </row>
    <row r="3008" spans="1:2" x14ac:dyDescent="0.3">
      <c r="A3008"/>
      <c r="B3008" s="211"/>
    </row>
    <row r="3009" spans="1:2" x14ac:dyDescent="0.3">
      <c r="A3009"/>
      <c r="B3009" s="211"/>
    </row>
    <row r="3010" spans="1:2" x14ac:dyDescent="0.3">
      <c r="A3010"/>
      <c r="B3010" s="211"/>
    </row>
    <row r="3011" spans="1:2" x14ac:dyDescent="0.3">
      <c r="A3011"/>
      <c r="B3011" s="211"/>
    </row>
    <row r="3012" spans="1:2" x14ac:dyDescent="0.3">
      <c r="A3012"/>
      <c r="B3012" s="211"/>
    </row>
    <row r="3013" spans="1:2" x14ac:dyDescent="0.3">
      <c r="A3013"/>
      <c r="B3013" s="211"/>
    </row>
    <row r="3014" spans="1:2" x14ac:dyDescent="0.3">
      <c r="A3014"/>
      <c r="B3014" s="211"/>
    </row>
    <row r="3015" spans="1:2" x14ac:dyDescent="0.3">
      <c r="A3015"/>
      <c r="B3015" s="211"/>
    </row>
    <row r="3016" spans="1:2" x14ac:dyDescent="0.3">
      <c r="A3016"/>
      <c r="B3016" s="211"/>
    </row>
    <row r="3017" spans="1:2" x14ac:dyDescent="0.3">
      <c r="A3017"/>
      <c r="B3017" s="211"/>
    </row>
    <row r="3018" spans="1:2" x14ac:dyDescent="0.3">
      <c r="A3018"/>
      <c r="B3018" s="211"/>
    </row>
    <row r="3019" spans="1:2" x14ac:dyDescent="0.3">
      <c r="A3019"/>
      <c r="B3019" s="211"/>
    </row>
    <row r="3020" spans="1:2" x14ac:dyDescent="0.3">
      <c r="A3020"/>
      <c r="B3020" s="211"/>
    </row>
    <row r="3021" spans="1:2" x14ac:dyDescent="0.3">
      <c r="A3021"/>
      <c r="B3021" s="211"/>
    </row>
    <row r="3022" spans="1:2" x14ac:dyDescent="0.3">
      <c r="A3022"/>
      <c r="B3022" s="211"/>
    </row>
    <row r="3023" spans="1:2" x14ac:dyDescent="0.3">
      <c r="A3023"/>
      <c r="B3023" s="211"/>
    </row>
    <row r="3024" spans="1:2" x14ac:dyDescent="0.3">
      <c r="A3024"/>
      <c r="B3024" s="211"/>
    </row>
    <row r="3025" spans="1:2" x14ac:dyDescent="0.3">
      <c r="A3025"/>
      <c r="B3025" s="211"/>
    </row>
    <row r="3026" spans="1:2" x14ac:dyDescent="0.3">
      <c r="A3026"/>
      <c r="B3026" s="211"/>
    </row>
    <row r="3027" spans="1:2" x14ac:dyDescent="0.3">
      <c r="A3027"/>
      <c r="B3027" s="211"/>
    </row>
    <row r="3028" spans="1:2" x14ac:dyDescent="0.3">
      <c r="A3028"/>
      <c r="B3028" s="211"/>
    </row>
    <row r="3029" spans="1:2" x14ac:dyDescent="0.3">
      <c r="A3029"/>
      <c r="B3029" s="211"/>
    </row>
    <row r="3030" spans="1:2" x14ac:dyDescent="0.3">
      <c r="A3030"/>
      <c r="B3030" s="211"/>
    </row>
    <row r="3031" spans="1:2" x14ac:dyDescent="0.3">
      <c r="A3031"/>
      <c r="B3031" s="211"/>
    </row>
    <row r="3032" spans="1:2" x14ac:dyDescent="0.3">
      <c r="A3032"/>
      <c r="B3032" s="211"/>
    </row>
    <row r="3033" spans="1:2" x14ac:dyDescent="0.3">
      <c r="A3033"/>
      <c r="B3033" s="211"/>
    </row>
    <row r="3034" spans="1:2" x14ac:dyDescent="0.3">
      <c r="A3034"/>
      <c r="B3034" s="211"/>
    </row>
    <row r="3035" spans="1:2" x14ac:dyDescent="0.3">
      <c r="A3035"/>
      <c r="B3035" s="211"/>
    </row>
    <row r="3036" spans="1:2" x14ac:dyDescent="0.3">
      <c r="A3036"/>
      <c r="B3036" s="211"/>
    </row>
    <row r="3037" spans="1:2" x14ac:dyDescent="0.3">
      <c r="A3037"/>
      <c r="B3037" s="211"/>
    </row>
    <row r="3038" spans="1:2" x14ac:dyDescent="0.3">
      <c r="A3038"/>
      <c r="B3038" s="211"/>
    </row>
    <row r="3039" spans="1:2" x14ac:dyDescent="0.3">
      <c r="A3039"/>
      <c r="B3039" s="211"/>
    </row>
    <row r="3040" spans="1:2" x14ac:dyDescent="0.3">
      <c r="A3040"/>
      <c r="B3040" s="211"/>
    </row>
    <row r="3041" spans="1:2" x14ac:dyDescent="0.3">
      <c r="A3041"/>
      <c r="B3041" s="211"/>
    </row>
    <row r="3042" spans="1:2" x14ac:dyDescent="0.3">
      <c r="A3042"/>
      <c r="B3042" s="211"/>
    </row>
    <row r="3043" spans="1:2" x14ac:dyDescent="0.3">
      <c r="A3043"/>
      <c r="B3043" s="211"/>
    </row>
    <row r="3044" spans="1:2" x14ac:dyDescent="0.3">
      <c r="A3044"/>
      <c r="B3044" s="211"/>
    </row>
    <row r="3045" spans="1:2" x14ac:dyDescent="0.3">
      <c r="A3045"/>
      <c r="B3045" s="211"/>
    </row>
    <row r="3046" spans="1:2" x14ac:dyDescent="0.3">
      <c r="A3046"/>
      <c r="B3046" s="211"/>
    </row>
    <row r="3047" spans="1:2" x14ac:dyDescent="0.3">
      <c r="A3047"/>
      <c r="B3047" s="211"/>
    </row>
    <row r="3048" spans="1:2" x14ac:dyDescent="0.3">
      <c r="A3048"/>
      <c r="B3048" s="211"/>
    </row>
    <row r="3049" spans="1:2" x14ac:dyDescent="0.3">
      <c r="A3049"/>
      <c r="B3049" s="211"/>
    </row>
    <row r="3050" spans="1:2" x14ac:dyDescent="0.3">
      <c r="A3050"/>
      <c r="B3050" s="211"/>
    </row>
    <row r="3051" spans="1:2" x14ac:dyDescent="0.3">
      <c r="A3051"/>
      <c r="B3051" s="211"/>
    </row>
    <row r="3052" spans="1:2" x14ac:dyDescent="0.3">
      <c r="A3052"/>
      <c r="B3052" s="211"/>
    </row>
    <row r="3053" spans="1:2" x14ac:dyDescent="0.3">
      <c r="A3053"/>
      <c r="B3053" s="211"/>
    </row>
    <row r="3054" spans="1:2" x14ac:dyDescent="0.3">
      <c r="A3054"/>
      <c r="B3054" s="211"/>
    </row>
    <row r="3055" spans="1:2" x14ac:dyDescent="0.3">
      <c r="A3055"/>
      <c r="B3055" s="211"/>
    </row>
    <row r="3056" spans="1:2" x14ac:dyDescent="0.3">
      <c r="A3056"/>
      <c r="B3056" s="211"/>
    </row>
    <row r="3057" spans="1:2" x14ac:dyDescent="0.3">
      <c r="A3057"/>
      <c r="B3057" s="211"/>
    </row>
    <row r="3058" spans="1:2" x14ac:dyDescent="0.3">
      <c r="A3058"/>
      <c r="B3058" s="211"/>
    </row>
    <row r="3059" spans="1:2" x14ac:dyDescent="0.3">
      <c r="A3059"/>
      <c r="B3059" s="211"/>
    </row>
    <row r="3060" spans="1:2" x14ac:dyDescent="0.3">
      <c r="A3060"/>
      <c r="B3060" s="211"/>
    </row>
    <row r="3061" spans="1:2" x14ac:dyDescent="0.3">
      <c r="A3061"/>
      <c r="B3061" s="211"/>
    </row>
    <row r="3062" spans="1:2" x14ac:dyDescent="0.3">
      <c r="A3062"/>
      <c r="B3062" s="211"/>
    </row>
    <row r="3063" spans="1:2" x14ac:dyDescent="0.3">
      <c r="A3063"/>
      <c r="B3063" s="211"/>
    </row>
    <row r="3064" spans="1:2" x14ac:dyDescent="0.3">
      <c r="A3064"/>
      <c r="B3064" s="211"/>
    </row>
    <row r="3065" spans="1:2" x14ac:dyDescent="0.3">
      <c r="A3065"/>
      <c r="B3065" s="211"/>
    </row>
    <row r="3066" spans="1:2" x14ac:dyDescent="0.3">
      <c r="A3066"/>
      <c r="B3066" s="211"/>
    </row>
    <row r="3067" spans="1:2" x14ac:dyDescent="0.3">
      <c r="A3067"/>
      <c r="B3067" s="211"/>
    </row>
    <row r="3068" spans="1:2" x14ac:dyDescent="0.3">
      <c r="A3068"/>
      <c r="B3068" s="211"/>
    </row>
    <row r="3069" spans="1:2" x14ac:dyDescent="0.3">
      <c r="A3069"/>
      <c r="B3069" s="211"/>
    </row>
    <row r="3070" spans="1:2" x14ac:dyDescent="0.3">
      <c r="A3070"/>
      <c r="B3070" s="211"/>
    </row>
    <row r="3071" spans="1:2" x14ac:dyDescent="0.3">
      <c r="A3071"/>
      <c r="B3071" s="211"/>
    </row>
    <row r="3072" spans="1:2" x14ac:dyDescent="0.3">
      <c r="A3072"/>
      <c r="B3072" s="211"/>
    </row>
    <row r="3073" spans="1:2" x14ac:dyDescent="0.3">
      <c r="A3073"/>
      <c r="B3073" s="211"/>
    </row>
    <row r="3074" spans="1:2" x14ac:dyDescent="0.3">
      <c r="A3074"/>
      <c r="B3074" s="211"/>
    </row>
    <row r="3075" spans="1:2" x14ac:dyDescent="0.3">
      <c r="A3075"/>
      <c r="B3075" s="211"/>
    </row>
    <row r="3076" spans="1:2" x14ac:dyDescent="0.3">
      <c r="A3076"/>
      <c r="B3076" s="211"/>
    </row>
    <row r="3077" spans="1:2" x14ac:dyDescent="0.3">
      <c r="A3077"/>
      <c r="B3077" s="211"/>
    </row>
    <row r="3078" spans="1:2" x14ac:dyDescent="0.3">
      <c r="A3078"/>
      <c r="B3078" s="211"/>
    </row>
    <row r="3079" spans="1:2" x14ac:dyDescent="0.3">
      <c r="A3079"/>
      <c r="B3079" s="211"/>
    </row>
    <row r="3080" spans="1:2" x14ac:dyDescent="0.3">
      <c r="A3080"/>
      <c r="B3080" s="211"/>
    </row>
    <row r="3081" spans="1:2" x14ac:dyDescent="0.3">
      <c r="A3081"/>
      <c r="B3081" s="211"/>
    </row>
    <row r="3082" spans="1:2" x14ac:dyDescent="0.3">
      <c r="A3082"/>
      <c r="B3082" s="211"/>
    </row>
    <row r="3083" spans="1:2" x14ac:dyDescent="0.3">
      <c r="A3083"/>
      <c r="B3083" s="211"/>
    </row>
    <row r="3084" spans="1:2" x14ac:dyDescent="0.3">
      <c r="A3084"/>
      <c r="B3084" s="211"/>
    </row>
    <row r="3085" spans="1:2" x14ac:dyDescent="0.3">
      <c r="A3085"/>
      <c r="B3085" s="211"/>
    </row>
    <row r="3086" spans="1:2" x14ac:dyDescent="0.3">
      <c r="A3086"/>
      <c r="B3086" s="211"/>
    </row>
    <row r="3087" spans="1:2" x14ac:dyDescent="0.3">
      <c r="A3087"/>
      <c r="B3087" s="211"/>
    </row>
    <row r="3088" spans="1:2" x14ac:dyDescent="0.3">
      <c r="A3088"/>
      <c r="B3088" s="211"/>
    </row>
    <row r="3089" spans="1:2" x14ac:dyDescent="0.3">
      <c r="A3089"/>
      <c r="B3089" s="211"/>
    </row>
    <row r="3090" spans="1:2" x14ac:dyDescent="0.3">
      <c r="A3090"/>
      <c r="B3090" s="211"/>
    </row>
    <row r="3091" spans="1:2" x14ac:dyDescent="0.3">
      <c r="A3091"/>
      <c r="B3091" s="211"/>
    </row>
    <row r="3092" spans="1:2" x14ac:dyDescent="0.3">
      <c r="A3092"/>
      <c r="B3092" s="211"/>
    </row>
    <row r="3093" spans="1:2" x14ac:dyDescent="0.3">
      <c r="A3093"/>
      <c r="B3093" s="211"/>
    </row>
    <row r="3094" spans="1:2" x14ac:dyDescent="0.3">
      <c r="A3094"/>
      <c r="B3094" s="211"/>
    </row>
    <row r="3095" spans="1:2" x14ac:dyDescent="0.3">
      <c r="A3095"/>
      <c r="B3095" s="211"/>
    </row>
    <row r="3096" spans="1:2" x14ac:dyDescent="0.3">
      <c r="A3096"/>
      <c r="B3096" s="211"/>
    </row>
    <row r="3097" spans="1:2" x14ac:dyDescent="0.3">
      <c r="A3097"/>
      <c r="B3097" s="211"/>
    </row>
    <row r="3098" spans="1:2" x14ac:dyDescent="0.3">
      <c r="A3098"/>
      <c r="B3098" s="211"/>
    </row>
    <row r="3099" spans="1:2" x14ac:dyDescent="0.3">
      <c r="A3099"/>
      <c r="B3099" s="211"/>
    </row>
    <row r="3100" spans="1:2" x14ac:dyDescent="0.3">
      <c r="A3100"/>
      <c r="B3100" s="211"/>
    </row>
    <row r="3101" spans="1:2" x14ac:dyDescent="0.3">
      <c r="A3101"/>
      <c r="B3101" s="211"/>
    </row>
    <row r="3102" spans="1:2" x14ac:dyDescent="0.3">
      <c r="A3102"/>
      <c r="B3102" s="211"/>
    </row>
    <row r="3103" spans="1:2" x14ac:dyDescent="0.3">
      <c r="A3103"/>
      <c r="B3103" s="211"/>
    </row>
    <row r="3104" spans="1:2" x14ac:dyDescent="0.3">
      <c r="A3104"/>
      <c r="B3104" s="211"/>
    </row>
    <row r="3105" spans="1:2" x14ac:dyDescent="0.3">
      <c r="A3105"/>
      <c r="B3105" s="211"/>
    </row>
    <row r="3106" spans="1:2" x14ac:dyDescent="0.3">
      <c r="A3106"/>
      <c r="B3106" s="211"/>
    </row>
    <row r="3107" spans="1:2" x14ac:dyDescent="0.3">
      <c r="A3107"/>
      <c r="B3107" s="211"/>
    </row>
    <row r="3108" spans="1:2" x14ac:dyDescent="0.3">
      <c r="A3108"/>
      <c r="B3108" s="211"/>
    </row>
    <row r="3109" spans="1:2" x14ac:dyDescent="0.3">
      <c r="A3109"/>
      <c r="B3109" s="211"/>
    </row>
    <row r="3110" spans="1:2" x14ac:dyDescent="0.3">
      <c r="A3110"/>
      <c r="B3110" s="211"/>
    </row>
    <row r="3111" spans="1:2" x14ac:dyDescent="0.3">
      <c r="A3111"/>
      <c r="B3111" s="211"/>
    </row>
    <row r="3112" spans="1:2" x14ac:dyDescent="0.3">
      <c r="A3112"/>
      <c r="B3112" s="211"/>
    </row>
    <row r="3113" spans="1:2" x14ac:dyDescent="0.3">
      <c r="A3113"/>
      <c r="B3113" s="211"/>
    </row>
    <row r="3114" spans="1:2" x14ac:dyDescent="0.3">
      <c r="A3114"/>
      <c r="B3114" s="211"/>
    </row>
    <row r="3115" spans="1:2" x14ac:dyDescent="0.3">
      <c r="A3115"/>
      <c r="B3115" s="211"/>
    </row>
    <row r="3116" spans="1:2" x14ac:dyDescent="0.3">
      <c r="A3116"/>
      <c r="B3116" s="211"/>
    </row>
    <row r="3117" spans="1:2" x14ac:dyDescent="0.3">
      <c r="A3117"/>
      <c r="B3117" s="211"/>
    </row>
    <row r="3118" spans="1:2" x14ac:dyDescent="0.3">
      <c r="A3118"/>
      <c r="B3118" s="211"/>
    </row>
    <row r="3119" spans="1:2" x14ac:dyDescent="0.3">
      <c r="A3119"/>
      <c r="B3119" s="211"/>
    </row>
    <row r="3120" spans="1:2" x14ac:dyDescent="0.3">
      <c r="A3120"/>
      <c r="B3120" s="211"/>
    </row>
    <row r="3121" spans="1:2" x14ac:dyDescent="0.3">
      <c r="A3121"/>
      <c r="B3121" s="211"/>
    </row>
    <row r="3122" spans="1:2" x14ac:dyDescent="0.3">
      <c r="A3122"/>
      <c r="B3122" s="211"/>
    </row>
    <row r="3123" spans="1:2" x14ac:dyDescent="0.3">
      <c r="A3123"/>
      <c r="B3123" s="211"/>
    </row>
    <row r="3124" spans="1:2" x14ac:dyDescent="0.3">
      <c r="A3124"/>
      <c r="B3124" s="211"/>
    </row>
    <row r="3125" spans="1:2" x14ac:dyDescent="0.3">
      <c r="A3125"/>
      <c r="B3125" s="211"/>
    </row>
    <row r="3126" spans="1:2" x14ac:dyDescent="0.3">
      <c r="A3126"/>
      <c r="B3126" s="211"/>
    </row>
    <row r="3127" spans="1:2" x14ac:dyDescent="0.3">
      <c r="A3127"/>
      <c r="B3127" s="211"/>
    </row>
    <row r="3128" spans="1:2" x14ac:dyDescent="0.3">
      <c r="A3128"/>
      <c r="B3128" s="211"/>
    </row>
    <row r="3129" spans="1:2" x14ac:dyDescent="0.3">
      <c r="A3129"/>
      <c r="B3129" s="211"/>
    </row>
    <row r="3130" spans="1:2" x14ac:dyDescent="0.3">
      <c r="A3130"/>
      <c r="B3130" s="211"/>
    </row>
    <row r="3131" spans="1:2" x14ac:dyDescent="0.3">
      <c r="A3131"/>
      <c r="B3131" s="211"/>
    </row>
    <row r="3132" spans="1:2" x14ac:dyDescent="0.3">
      <c r="A3132"/>
      <c r="B3132" s="211"/>
    </row>
    <row r="3133" spans="1:2" x14ac:dyDescent="0.3">
      <c r="A3133"/>
      <c r="B3133" s="211"/>
    </row>
    <row r="3134" spans="1:2" x14ac:dyDescent="0.3">
      <c r="A3134"/>
      <c r="B3134" s="211"/>
    </row>
    <row r="3135" spans="1:2" x14ac:dyDescent="0.3">
      <c r="A3135"/>
      <c r="B3135" s="211"/>
    </row>
    <row r="3136" spans="1:2" x14ac:dyDescent="0.3">
      <c r="A3136"/>
      <c r="B3136" s="211"/>
    </row>
    <row r="3137" spans="1:2" x14ac:dyDescent="0.3">
      <c r="A3137"/>
      <c r="B3137" s="211"/>
    </row>
    <row r="3138" spans="1:2" x14ac:dyDescent="0.3">
      <c r="A3138"/>
      <c r="B3138" s="211"/>
    </row>
    <row r="3139" spans="1:2" x14ac:dyDescent="0.3">
      <c r="A3139"/>
      <c r="B3139" s="211"/>
    </row>
    <row r="3140" spans="1:2" x14ac:dyDescent="0.3">
      <c r="A3140"/>
      <c r="B3140" s="211"/>
    </row>
    <row r="3141" spans="1:2" x14ac:dyDescent="0.3">
      <c r="A3141"/>
      <c r="B3141" s="211"/>
    </row>
    <row r="3142" spans="1:2" x14ac:dyDescent="0.3">
      <c r="A3142"/>
      <c r="B3142" s="211"/>
    </row>
    <row r="3143" spans="1:2" x14ac:dyDescent="0.3">
      <c r="A3143"/>
      <c r="B3143" s="211"/>
    </row>
    <row r="3144" spans="1:2" x14ac:dyDescent="0.3">
      <c r="A3144"/>
      <c r="B3144" s="211"/>
    </row>
    <row r="3145" spans="1:2" x14ac:dyDescent="0.3">
      <c r="A3145"/>
      <c r="B3145" s="211"/>
    </row>
    <row r="3146" spans="1:2" x14ac:dyDescent="0.3">
      <c r="A3146"/>
      <c r="B3146" s="211"/>
    </row>
    <row r="3147" spans="1:2" x14ac:dyDescent="0.3">
      <c r="A3147"/>
      <c r="B3147" s="211"/>
    </row>
    <row r="3148" spans="1:2" x14ac:dyDescent="0.3">
      <c r="A3148"/>
      <c r="B3148" s="211"/>
    </row>
    <row r="3149" spans="1:2" x14ac:dyDescent="0.3">
      <c r="A3149"/>
      <c r="B3149" s="211"/>
    </row>
    <row r="3150" spans="1:2" x14ac:dyDescent="0.3">
      <c r="A3150"/>
      <c r="B3150" s="211"/>
    </row>
    <row r="3151" spans="1:2" x14ac:dyDescent="0.3">
      <c r="A3151"/>
      <c r="B3151" s="211"/>
    </row>
    <row r="3152" spans="1:2" x14ac:dyDescent="0.3">
      <c r="A3152"/>
      <c r="B3152" s="211"/>
    </row>
    <row r="3153" spans="1:2" x14ac:dyDescent="0.3">
      <c r="A3153"/>
      <c r="B3153" s="211"/>
    </row>
    <row r="3154" spans="1:2" x14ac:dyDescent="0.3">
      <c r="A3154"/>
      <c r="B3154" s="211"/>
    </row>
    <row r="3155" spans="1:2" x14ac:dyDescent="0.3">
      <c r="A3155"/>
      <c r="B3155" s="211"/>
    </row>
    <row r="3156" spans="1:2" x14ac:dyDescent="0.3">
      <c r="A3156"/>
      <c r="B3156" s="211"/>
    </row>
    <row r="3157" spans="1:2" x14ac:dyDescent="0.3">
      <c r="A3157"/>
      <c r="B3157" s="211"/>
    </row>
    <row r="3158" spans="1:2" x14ac:dyDescent="0.3">
      <c r="A3158"/>
      <c r="B3158" s="211"/>
    </row>
    <row r="3159" spans="1:2" x14ac:dyDescent="0.3">
      <c r="A3159"/>
      <c r="B3159" s="211"/>
    </row>
    <row r="3160" spans="1:2" x14ac:dyDescent="0.3">
      <c r="A3160"/>
      <c r="B3160" s="211"/>
    </row>
    <row r="3161" spans="1:2" x14ac:dyDescent="0.3">
      <c r="A3161"/>
      <c r="B3161" s="211"/>
    </row>
    <row r="3162" spans="1:2" x14ac:dyDescent="0.3">
      <c r="A3162"/>
      <c r="B3162" s="211"/>
    </row>
    <row r="3163" spans="1:2" x14ac:dyDescent="0.3">
      <c r="A3163"/>
      <c r="B3163" s="211"/>
    </row>
    <row r="3164" spans="1:2" x14ac:dyDescent="0.3">
      <c r="A3164"/>
      <c r="B3164" s="211"/>
    </row>
    <row r="3165" spans="1:2" x14ac:dyDescent="0.3">
      <c r="A3165"/>
      <c r="B3165" s="211"/>
    </row>
    <row r="3166" spans="1:2" x14ac:dyDescent="0.3">
      <c r="A3166"/>
      <c r="B3166" s="211"/>
    </row>
    <row r="3167" spans="1:2" x14ac:dyDescent="0.3">
      <c r="A3167"/>
      <c r="B3167" s="211"/>
    </row>
    <row r="3168" spans="1:2" x14ac:dyDescent="0.3">
      <c r="A3168"/>
      <c r="B3168" s="211"/>
    </row>
    <row r="3169" spans="1:2" x14ac:dyDescent="0.3">
      <c r="A3169"/>
      <c r="B3169" s="211"/>
    </row>
    <row r="3170" spans="1:2" x14ac:dyDescent="0.3">
      <c r="A3170"/>
      <c r="B3170" s="211"/>
    </row>
    <row r="3171" spans="1:2" x14ac:dyDescent="0.3">
      <c r="A3171"/>
      <c r="B3171" s="211"/>
    </row>
    <row r="3172" spans="1:2" x14ac:dyDescent="0.3">
      <c r="A3172"/>
      <c r="B3172" s="211"/>
    </row>
    <row r="3173" spans="1:2" x14ac:dyDescent="0.3">
      <c r="A3173"/>
      <c r="B3173" s="211"/>
    </row>
    <row r="3174" spans="1:2" x14ac:dyDescent="0.3">
      <c r="A3174"/>
      <c r="B3174" s="211"/>
    </row>
    <row r="3175" spans="1:2" x14ac:dyDescent="0.3">
      <c r="A3175"/>
      <c r="B3175" s="211"/>
    </row>
    <row r="3176" spans="1:2" x14ac:dyDescent="0.3">
      <c r="A3176"/>
      <c r="B3176" s="211"/>
    </row>
    <row r="3177" spans="1:2" x14ac:dyDescent="0.3">
      <c r="A3177"/>
      <c r="B3177" s="211"/>
    </row>
    <row r="3178" spans="1:2" x14ac:dyDescent="0.3">
      <c r="A3178"/>
      <c r="B3178" s="211"/>
    </row>
    <row r="3179" spans="1:2" x14ac:dyDescent="0.3">
      <c r="A3179"/>
      <c r="B3179" s="211"/>
    </row>
    <row r="3180" spans="1:2" x14ac:dyDescent="0.3">
      <c r="A3180"/>
      <c r="B3180" s="211"/>
    </row>
    <row r="3181" spans="1:2" x14ac:dyDescent="0.3">
      <c r="A3181"/>
      <c r="B3181" s="211"/>
    </row>
    <row r="3182" spans="1:2" x14ac:dyDescent="0.3">
      <c r="A3182"/>
      <c r="B3182" s="211"/>
    </row>
    <row r="3183" spans="1:2" x14ac:dyDescent="0.3">
      <c r="A3183"/>
      <c r="B3183" s="211"/>
    </row>
    <row r="3184" spans="1:2" x14ac:dyDescent="0.3">
      <c r="A3184"/>
      <c r="B3184" s="211"/>
    </row>
    <row r="3185" spans="1:2" x14ac:dyDescent="0.3">
      <c r="A3185"/>
      <c r="B3185" s="211"/>
    </row>
    <row r="3186" spans="1:2" x14ac:dyDescent="0.3">
      <c r="A3186"/>
      <c r="B3186" s="211"/>
    </row>
    <row r="3187" spans="1:2" x14ac:dyDescent="0.3">
      <c r="A3187"/>
      <c r="B3187" s="211"/>
    </row>
    <row r="3188" spans="1:2" x14ac:dyDescent="0.3">
      <c r="A3188"/>
      <c r="B3188" s="211"/>
    </row>
    <row r="3189" spans="1:2" x14ac:dyDescent="0.3">
      <c r="A3189"/>
      <c r="B3189" s="211"/>
    </row>
    <row r="3190" spans="1:2" x14ac:dyDescent="0.3">
      <c r="A3190"/>
      <c r="B3190" s="211"/>
    </row>
    <row r="3191" spans="1:2" x14ac:dyDescent="0.3">
      <c r="A3191"/>
      <c r="B3191" s="211"/>
    </row>
    <row r="3192" spans="1:2" x14ac:dyDescent="0.3">
      <c r="A3192"/>
      <c r="B3192" s="211"/>
    </row>
    <row r="3193" spans="1:2" x14ac:dyDescent="0.3">
      <c r="A3193"/>
      <c r="B3193" s="211"/>
    </row>
    <row r="3194" spans="1:2" x14ac:dyDescent="0.3">
      <c r="A3194"/>
      <c r="B3194" s="211"/>
    </row>
    <row r="3195" spans="1:2" x14ac:dyDescent="0.3">
      <c r="A3195"/>
      <c r="B3195" s="211"/>
    </row>
    <row r="3196" spans="1:2" x14ac:dyDescent="0.3">
      <c r="A3196"/>
      <c r="B3196" s="211"/>
    </row>
    <row r="3197" spans="1:2" x14ac:dyDescent="0.3">
      <c r="A3197"/>
      <c r="B3197" s="211"/>
    </row>
    <row r="3198" spans="1:2" x14ac:dyDescent="0.3">
      <c r="A3198"/>
      <c r="B3198" s="211"/>
    </row>
    <row r="3199" spans="1:2" x14ac:dyDescent="0.3">
      <c r="A3199"/>
      <c r="B3199" s="211"/>
    </row>
    <row r="3200" spans="1:2" x14ac:dyDescent="0.3">
      <c r="A3200"/>
      <c r="B3200" s="211"/>
    </row>
    <row r="3201" spans="1:2" x14ac:dyDescent="0.3">
      <c r="A3201"/>
      <c r="B3201" s="211"/>
    </row>
    <row r="3202" spans="1:2" x14ac:dyDescent="0.3">
      <c r="A3202"/>
      <c r="B3202" s="211"/>
    </row>
    <row r="3203" spans="1:2" x14ac:dyDescent="0.3">
      <c r="A3203"/>
      <c r="B3203" s="211"/>
    </row>
    <row r="3204" spans="1:2" x14ac:dyDescent="0.3">
      <c r="A3204"/>
      <c r="B3204" s="211"/>
    </row>
    <row r="3205" spans="1:2" x14ac:dyDescent="0.3">
      <c r="A3205"/>
      <c r="B3205" s="211"/>
    </row>
    <row r="3206" spans="1:2" x14ac:dyDescent="0.3">
      <c r="A3206"/>
      <c r="B3206" s="211"/>
    </row>
    <row r="3207" spans="1:2" x14ac:dyDescent="0.3">
      <c r="A3207"/>
      <c r="B3207" s="211"/>
    </row>
    <row r="3208" spans="1:2" x14ac:dyDescent="0.3">
      <c r="A3208"/>
      <c r="B3208" s="211"/>
    </row>
    <row r="3209" spans="1:2" x14ac:dyDescent="0.3">
      <c r="A3209"/>
      <c r="B3209" s="211"/>
    </row>
    <row r="3210" spans="1:2" x14ac:dyDescent="0.3">
      <c r="A3210"/>
      <c r="B3210" s="211"/>
    </row>
    <row r="3211" spans="1:2" x14ac:dyDescent="0.3">
      <c r="A3211"/>
      <c r="B3211" s="211"/>
    </row>
    <row r="3212" spans="1:2" x14ac:dyDescent="0.3">
      <c r="A3212"/>
      <c r="B3212" s="211"/>
    </row>
    <row r="3213" spans="1:2" x14ac:dyDescent="0.3">
      <c r="A3213"/>
      <c r="B3213" s="211"/>
    </row>
    <row r="3214" spans="1:2" x14ac:dyDescent="0.3">
      <c r="A3214"/>
      <c r="B3214" s="211"/>
    </row>
    <row r="3215" spans="1:2" x14ac:dyDescent="0.3">
      <c r="A3215"/>
      <c r="B3215" s="211"/>
    </row>
    <row r="3216" spans="1:2" x14ac:dyDescent="0.3">
      <c r="A3216"/>
      <c r="B3216" s="211"/>
    </row>
    <row r="3217" spans="1:2" x14ac:dyDescent="0.3">
      <c r="A3217"/>
      <c r="B3217" s="211"/>
    </row>
    <row r="3218" spans="1:2" x14ac:dyDescent="0.3">
      <c r="A3218"/>
      <c r="B3218" s="211"/>
    </row>
    <row r="3219" spans="1:2" x14ac:dyDescent="0.3">
      <c r="A3219"/>
      <c r="B3219" s="211"/>
    </row>
    <row r="3220" spans="1:2" x14ac:dyDescent="0.3">
      <c r="A3220"/>
      <c r="B3220" s="211"/>
    </row>
    <row r="3221" spans="1:2" x14ac:dyDescent="0.3">
      <c r="A3221"/>
      <c r="B3221" s="211"/>
    </row>
    <row r="3222" spans="1:2" x14ac:dyDescent="0.3">
      <c r="A3222"/>
      <c r="B3222" s="211"/>
    </row>
    <row r="3223" spans="1:2" x14ac:dyDescent="0.3">
      <c r="A3223"/>
      <c r="B3223" s="211"/>
    </row>
    <row r="3224" spans="1:2" x14ac:dyDescent="0.3">
      <c r="A3224"/>
      <c r="B3224" s="211"/>
    </row>
    <row r="3225" spans="1:2" x14ac:dyDescent="0.3">
      <c r="A3225"/>
      <c r="B3225" s="211"/>
    </row>
    <row r="3226" spans="1:2" x14ac:dyDescent="0.3">
      <c r="A3226"/>
      <c r="B3226" s="211"/>
    </row>
    <row r="3227" spans="1:2" x14ac:dyDescent="0.3">
      <c r="A3227"/>
      <c r="B3227" s="211"/>
    </row>
    <row r="3228" spans="1:2" x14ac:dyDescent="0.3">
      <c r="A3228"/>
      <c r="B3228" s="211"/>
    </row>
    <row r="3229" spans="1:2" x14ac:dyDescent="0.3">
      <c r="A3229"/>
      <c r="B3229" s="211"/>
    </row>
    <row r="3230" spans="1:2" x14ac:dyDescent="0.3">
      <c r="A3230"/>
      <c r="B3230" s="211"/>
    </row>
    <row r="3231" spans="1:2" x14ac:dyDescent="0.3">
      <c r="A3231"/>
      <c r="B3231" s="211"/>
    </row>
    <row r="3232" spans="1:2" x14ac:dyDescent="0.3">
      <c r="A3232"/>
      <c r="B3232" s="211"/>
    </row>
    <row r="3233" spans="1:2" x14ac:dyDescent="0.3">
      <c r="A3233"/>
      <c r="B3233" s="211"/>
    </row>
    <row r="3234" spans="1:2" x14ac:dyDescent="0.3">
      <c r="A3234"/>
      <c r="B3234" s="211"/>
    </row>
    <row r="3235" spans="1:2" x14ac:dyDescent="0.3">
      <c r="A3235"/>
      <c r="B3235" s="211"/>
    </row>
    <row r="3236" spans="1:2" x14ac:dyDescent="0.3">
      <c r="A3236"/>
      <c r="B3236" s="211"/>
    </row>
    <row r="3237" spans="1:2" x14ac:dyDescent="0.3">
      <c r="A3237"/>
      <c r="B3237" s="211"/>
    </row>
    <row r="3238" spans="1:2" x14ac:dyDescent="0.3">
      <c r="A3238"/>
      <c r="B3238" s="211"/>
    </row>
    <row r="3239" spans="1:2" x14ac:dyDescent="0.3">
      <c r="A3239"/>
      <c r="B3239" s="211"/>
    </row>
    <row r="3240" spans="1:2" x14ac:dyDescent="0.3">
      <c r="A3240"/>
      <c r="B3240" s="211"/>
    </row>
    <row r="3241" spans="1:2" x14ac:dyDescent="0.3">
      <c r="A3241"/>
      <c r="B3241" s="211"/>
    </row>
    <row r="3242" spans="1:2" x14ac:dyDescent="0.3">
      <c r="A3242"/>
      <c r="B3242" s="211"/>
    </row>
    <row r="3243" spans="1:2" x14ac:dyDescent="0.3">
      <c r="A3243"/>
      <c r="B3243" s="211"/>
    </row>
    <row r="3244" spans="1:2" x14ac:dyDescent="0.3">
      <c r="A3244"/>
      <c r="B3244" s="211"/>
    </row>
    <row r="3245" spans="1:2" x14ac:dyDescent="0.3">
      <c r="A3245"/>
      <c r="B3245" s="211"/>
    </row>
    <row r="3246" spans="1:2" x14ac:dyDescent="0.3">
      <c r="A3246"/>
      <c r="B3246" s="211"/>
    </row>
    <row r="3247" spans="1:2" x14ac:dyDescent="0.3">
      <c r="A3247"/>
      <c r="B3247" s="211"/>
    </row>
    <row r="3248" spans="1:2" x14ac:dyDescent="0.3">
      <c r="A3248"/>
      <c r="B3248" s="211"/>
    </row>
    <row r="3249" spans="1:2" x14ac:dyDescent="0.3">
      <c r="A3249"/>
      <c r="B3249" s="211"/>
    </row>
    <row r="3250" spans="1:2" x14ac:dyDescent="0.3">
      <c r="A3250"/>
      <c r="B3250" s="211"/>
    </row>
    <row r="3251" spans="1:2" x14ac:dyDescent="0.3">
      <c r="A3251"/>
      <c r="B3251" s="211"/>
    </row>
    <row r="3252" spans="1:2" x14ac:dyDescent="0.3">
      <c r="A3252"/>
      <c r="B3252" s="211"/>
    </row>
    <row r="3253" spans="1:2" x14ac:dyDescent="0.3">
      <c r="A3253"/>
      <c r="B3253" s="211"/>
    </row>
    <row r="3254" spans="1:2" x14ac:dyDescent="0.3">
      <c r="A3254"/>
      <c r="B3254" s="211"/>
    </row>
    <row r="3255" spans="1:2" x14ac:dyDescent="0.3">
      <c r="A3255"/>
      <c r="B3255" s="211"/>
    </row>
    <row r="3256" spans="1:2" x14ac:dyDescent="0.3">
      <c r="A3256"/>
      <c r="B3256" s="211"/>
    </row>
    <row r="3257" spans="1:2" x14ac:dyDescent="0.3">
      <c r="A3257"/>
      <c r="B3257" s="211"/>
    </row>
    <row r="3258" spans="1:2" x14ac:dyDescent="0.3">
      <c r="A3258"/>
      <c r="B3258" s="211"/>
    </row>
    <row r="3259" spans="1:2" x14ac:dyDescent="0.3">
      <c r="A3259"/>
      <c r="B3259" s="211"/>
    </row>
    <row r="3260" spans="1:2" x14ac:dyDescent="0.3">
      <c r="A3260"/>
      <c r="B3260" s="211"/>
    </row>
    <row r="3261" spans="1:2" x14ac:dyDescent="0.3">
      <c r="A3261"/>
      <c r="B3261" s="211"/>
    </row>
    <row r="3262" spans="1:2" x14ac:dyDescent="0.3">
      <c r="A3262"/>
      <c r="B3262" s="211"/>
    </row>
    <row r="3263" spans="1:2" x14ac:dyDescent="0.3">
      <c r="A3263"/>
      <c r="B3263" s="211"/>
    </row>
    <row r="3264" spans="1:2" x14ac:dyDescent="0.3">
      <c r="A3264"/>
      <c r="B3264" s="211"/>
    </row>
    <row r="3265" spans="1:2" x14ac:dyDescent="0.3">
      <c r="A3265"/>
      <c r="B3265" s="211"/>
    </row>
    <row r="3266" spans="1:2" x14ac:dyDescent="0.3">
      <c r="A3266"/>
      <c r="B3266" s="211"/>
    </row>
    <row r="3267" spans="1:2" x14ac:dyDescent="0.3">
      <c r="A3267"/>
      <c r="B3267" s="211"/>
    </row>
    <row r="3268" spans="1:2" x14ac:dyDescent="0.3">
      <c r="A3268"/>
      <c r="B3268" s="211"/>
    </row>
    <row r="3269" spans="1:2" x14ac:dyDescent="0.3">
      <c r="A3269"/>
      <c r="B3269" s="211"/>
    </row>
    <row r="3270" spans="1:2" x14ac:dyDescent="0.3">
      <c r="A3270"/>
      <c r="B3270" s="211"/>
    </row>
    <row r="3271" spans="1:2" x14ac:dyDescent="0.3">
      <c r="A3271"/>
      <c r="B3271" s="211"/>
    </row>
    <row r="3272" spans="1:2" x14ac:dyDescent="0.3">
      <c r="A3272"/>
      <c r="B3272" s="211"/>
    </row>
    <row r="3273" spans="1:2" x14ac:dyDescent="0.3">
      <c r="A3273"/>
      <c r="B3273" s="211"/>
    </row>
    <row r="3274" spans="1:2" x14ac:dyDescent="0.3">
      <c r="A3274"/>
      <c r="B3274" s="211"/>
    </row>
    <row r="3275" spans="1:2" x14ac:dyDescent="0.3">
      <c r="A3275"/>
      <c r="B3275" s="211"/>
    </row>
    <row r="3276" spans="1:2" x14ac:dyDescent="0.3">
      <c r="A3276"/>
      <c r="B3276" s="211"/>
    </row>
    <row r="3277" spans="1:2" x14ac:dyDescent="0.3">
      <c r="A3277"/>
      <c r="B3277" s="211"/>
    </row>
    <row r="3278" spans="1:2" x14ac:dyDescent="0.3">
      <c r="A3278"/>
      <c r="B3278" s="211"/>
    </row>
    <row r="3279" spans="1:2" x14ac:dyDescent="0.3">
      <c r="A3279"/>
      <c r="B3279" s="211"/>
    </row>
    <row r="3280" spans="1:2" x14ac:dyDescent="0.3">
      <c r="A3280"/>
      <c r="B3280" s="211"/>
    </row>
    <row r="3281" spans="1:2" x14ac:dyDescent="0.3">
      <c r="A3281"/>
      <c r="B3281" s="211"/>
    </row>
    <row r="3282" spans="1:2" x14ac:dyDescent="0.3">
      <c r="A3282"/>
      <c r="B3282" s="211"/>
    </row>
    <row r="3283" spans="1:2" x14ac:dyDescent="0.3">
      <c r="A3283"/>
      <c r="B3283" s="211"/>
    </row>
    <row r="3284" spans="1:2" x14ac:dyDescent="0.3">
      <c r="A3284"/>
      <c r="B3284" s="211"/>
    </row>
    <row r="3285" spans="1:2" x14ac:dyDescent="0.3">
      <c r="A3285"/>
      <c r="B3285" s="211"/>
    </row>
    <row r="3286" spans="1:2" x14ac:dyDescent="0.3">
      <c r="A3286"/>
      <c r="B3286" s="211"/>
    </row>
    <row r="3287" spans="1:2" x14ac:dyDescent="0.3">
      <c r="A3287"/>
      <c r="B3287" s="211"/>
    </row>
    <row r="3288" spans="1:2" x14ac:dyDescent="0.3">
      <c r="A3288"/>
      <c r="B3288" s="211"/>
    </row>
    <row r="3289" spans="1:2" x14ac:dyDescent="0.3">
      <c r="A3289"/>
      <c r="B3289" s="211"/>
    </row>
    <row r="3290" spans="1:2" x14ac:dyDescent="0.3">
      <c r="A3290"/>
      <c r="B3290" s="211"/>
    </row>
    <row r="3291" spans="1:2" x14ac:dyDescent="0.3">
      <c r="A3291"/>
      <c r="B3291" s="211"/>
    </row>
    <row r="3292" spans="1:2" x14ac:dyDescent="0.3">
      <c r="A3292"/>
      <c r="B3292" s="211"/>
    </row>
    <row r="3293" spans="1:2" x14ac:dyDescent="0.3">
      <c r="A3293"/>
      <c r="B3293" s="211"/>
    </row>
    <row r="3294" spans="1:2" x14ac:dyDescent="0.3">
      <c r="A3294"/>
      <c r="B3294" s="211"/>
    </row>
    <row r="3295" spans="1:2" x14ac:dyDescent="0.3">
      <c r="A3295"/>
      <c r="B3295" s="211"/>
    </row>
    <row r="3296" spans="1:2" x14ac:dyDescent="0.3">
      <c r="A3296"/>
      <c r="B3296" s="211"/>
    </row>
    <row r="3297" spans="1:2" x14ac:dyDescent="0.3">
      <c r="A3297"/>
      <c r="B3297" s="211"/>
    </row>
    <row r="3298" spans="1:2" x14ac:dyDescent="0.3">
      <c r="A3298"/>
      <c r="B3298" s="211"/>
    </row>
    <row r="3299" spans="1:2" x14ac:dyDescent="0.3">
      <c r="A3299"/>
      <c r="B3299" s="211"/>
    </row>
    <row r="3300" spans="1:2" x14ac:dyDescent="0.3">
      <c r="A3300"/>
      <c r="B3300" s="211"/>
    </row>
    <row r="3301" spans="1:2" x14ac:dyDescent="0.3">
      <c r="A3301"/>
      <c r="B3301" s="211"/>
    </row>
    <row r="3302" spans="1:2" x14ac:dyDescent="0.3">
      <c r="A3302"/>
      <c r="B3302" s="211"/>
    </row>
    <row r="3303" spans="1:2" x14ac:dyDescent="0.3">
      <c r="A3303"/>
      <c r="B3303" s="211"/>
    </row>
    <row r="3304" spans="1:2" x14ac:dyDescent="0.3">
      <c r="A3304"/>
      <c r="B3304" s="211"/>
    </row>
    <row r="3305" spans="1:2" x14ac:dyDescent="0.3">
      <c r="A3305"/>
      <c r="B3305" s="211"/>
    </row>
    <row r="3306" spans="1:2" x14ac:dyDescent="0.3">
      <c r="A3306"/>
      <c r="B3306" s="211"/>
    </row>
    <row r="3307" spans="1:2" x14ac:dyDescent="0.3">
      <c r="A3307"/>
      <c r="B3307" s="211"/>
    </row>
    <row r="3308" spans="1:2" x14ac:dyDescent="0.3">
      <c r="A3308"/>
      <c r="B3308" s="211"/>
    </row>
    <row r="3309" spans="1:2" x14ac:dyDescent="0.3">
      <c r="A3309"/>
      <c r="B3309" s="211"/>
    </row>
    <row r="3310" spans="1:2" x14ac:dyDescent="0.3">
      <c r="A3310"/>
      <c r="B3310" s="211"/>
    </row>
    <row r="3311" spans="1:2" x14ac:dyDescent="0.3">
      <c r="A3311"/>
      <c r="B3311" s="211"/>
    </row>
    <row r="3312" spans="1:2" x14ac:dyDescent="0.3">
      <c r="A3312"/>
      <c r="B3312" s="211"/>
    </row>
    <row r="3313" spans="1:2" x14ac:dyDescent="0.3">
      <c r="A3313"/>
      <c r="B3313" s="211"/>
    </row>
    <row r="3314" spans="1:2" x14ac:dyDescent="0.3">
      <c r="A3314"/>
      <c r="B3314" s="211"/>
    </row>
    <row r="3315" spans="1:2" x14ac:dyDescent="0.3">
      <c r="A3315"/>
      <c r="B3315" s="211"/>
    </row>
    <row r="3316" spans="1:2" x14ac:dyDescent="0.3">
      <c r="A3316"/>
      <c r="B3316" s="211"/>
    </row>
    <row r="3317" spans="1:2" x14ac:dyDescent="0.3">
      <c r="A3317"/>
      <c r="B3317" s="211"/>
    </row>
    <row r="3318" spans="1:2" x14ac:dyDescent="0.3">
      <c r="A3318"/>
      <c r="B3318" s="211"/>
    </row>
    <row r="3319" spans="1:2" x14ac:dyDescent="0.3">
      <c r="A3319"/>
      <c r="B3319" s="211"/>
    </row>
    <row r="3320" spans="1:2" x14ac:dyDescent="0.3">
      <c r="A3320"/>
      <c r="B3320" s="211"/>
    </row>
    <row r="3321" spans="1:2" x14ac:dyDescent="0.3">
      <c r="A3321"/>
      <c r="B3321" s="211"/>
    </row>
    <row r="3322" spans="1:2" x14ac:dyDescent="0.3">
      <c r="A3322"/>
      <c r="B3322" s="211"/>
    </row>
    <row r="3323" spans="1:2" x14ac:dyDescent="0.3">
      <c r="A3323"/>
      <c r="B3323" s="211"/>
    </row>
    <row r="3324" spans="1:2" x14ac:dyDescent="0.3">
      <c r="A3324"/>
      <c r="B3324" s="211"/>
    </row>
    <row r="3325" spans="1:2" x14ac:dyDescent="0.3">
      <c r="A3325"/>
      <c r="B3325" s="211"/>
    </row>
    <row r="3326" spans="1:2" x14ac:dyDescent="0.3">
      <c r="A3326"/>
      <c r="B3326" s="211"/>
    </row>
    <row r="3327" spans="1:2" x14ac:dyDescent="0.3">
      <c r="A3327"/>
      <c r="B3327" s="211"/>
    </row>
    <row r="3328" spans="1:2" x14ac:dyDescent="0.3">
      <c r="A3328"/>
      <c r="B3328" s="211"/>
    </row>
    <row r="3329" spans="1:2" x14ac:dyDescent="0.3">
      <c r="A3329"/>
      <c r="B3329" s="211"/>
    </row>
    <row r="3330" spans="1:2" x14ac:dyDescent="0.3">
      <c r="A3330"/>
      <c r="B3330" s="211"/>
    </row>
    <row r="3331" spans="1:2" x14ac:dyDescent="0.3">
      <c r="A3331"/>
      <c r="B3331" s="211"/>
    </row>
    <row r="3332" spans="1:2" x14ac:dyDescent="0.3">
      <c r="A3332"/>
      <c r="B3332" s="211"/>
    </row>
    <row r="3333" spans="1:2" x14ac:dyDescent="0.3">
      <c r="A3333"/>
      <c r="B3333" s="211"/>
    </row>
    <row r="3334" spans="1:2" x14ac:dyDescent="0.3">
      <c r="A3334"/>
      <c r="B3334" s="211"/>
    </row>
    <row r="3335" spans="1:2" x14ac:dyDescent="0.3">
      <c r="A3335"/>
      <c r="B3335" s="211"/>
    </row>
    <row r="3336" spans="1:2" x14ac:dyDescent="0.3">
      <c r="A3336"/>
      <c r="B3336" s="211"/>
    </row>
    <row r="3337" spans="1:2" x14ac:dyDescent="0.3">
      <c r="A3337"/>
      <c r="B3337" s="211"/>
    </row>
    <row r="3338" spans="1:2" x14ac:dyDescent="0.3">
      <c r="A3338"/>
      <c r="B3338" s="211"/>
    </row>
    <row r="3339" spans="1:2" x14ac:dyDescent="0.3">
      <c r="A3339"/>
      <c r="B3339" s="211"/>
    </row>
    <row r="3340" spans="1:2" x14ac:dyDescent="0.3">
      <c r="A3340"/>
      <c r="B3340" s="211"/>
    </row>
    <row r="3341" spans="1:2" x14ac:dyDescent="0.3">
      <c r="A3341"/>
      <c r="B3341" s="211"/>
    </row>
    <row r="3342" spans="1:2" x14ac:dyDescent="0.3">
      <c r="A3342"/>
      <c r="B3342" s="211"/>
    </row>
    <row r="3343" spans="1:2" x14ac:dyDescent="0.3">
      <c r="A3343"/>
      <c r="B3343" s="211"/>
    </row>
    <row r="3344" spans="1:2" x14ac:dyDescent="0.3">
      <c r="A3344"/>
      <c r="B3344" s="211"/>
    </row>
    <row r="3345" spans="1:2" x14ac:dyDescent="0.3">
      <c r="A3345"/>
      <c r="B3345" s="211"/>
    </row>
    <row r="3346" spans="1:2" x14ac:dyDescent="0.3">
      <c r="A3346"/>
      <c r="B3346" s="211"/>
    </row>
    <row r="3347" spans="1:2" x14ac:dyDescent="0.3">
      <c r="A3347"/>
      <c r="B3347" s="211"/>
    </row>
    <row r="3348" spans="1:2" x14ac:dyDescent="0.3">
      <c r="A3348"/>
      <c r="B3348" s="211"/>
    </row>
    <row r="3349" spans="1:2" x14ac:dyDescent="0.3">
      <c r="A3349"/>
      <c r="B3349" s="211"/>
    </row>
    <row r="3350" spans="1:2" x14ac:dyDescent="0.3">
      <c r="A3350"/>
      <c r="B3350" s="211"/>
    </row>
    <row r="3351" spans="1:2" x14ac:dyDescent="0.3">
      <c r="A3351"/>
      <c r="B3351" s="211"/>
    </row>
    <row r="3352" spans="1:2" x14ac:dyDescent="0.3">
      <c r="A3352"/>
      <c r="B3352" s="211"/>
    </row>
    <row r="3353" spans="1:2" x14ac:dyDescent="0.3">
      <c r="A3353"/>
      <c r="B3353" s="211"/>
    </row>
    <row r="3354" spans="1:2" x14ac:dyDescent="0.3">
      <c r="A3354"/>
      <c r="B3354" s="211"/>
    </row>
    <row r="3355" spans="1:2" x14ac:dyDescent="0.3">
      <c r="A3355"/>
      <c r="B3355" s="211"/>
    </row>
    <row r="3356" spans="1:2" x14ac:dyDescent="0.3">
      <c r="A3356"/>
      <c r="B3356" s="211"/>
    </row>
    <row r="3357" spans="1:2" x14ac:dyDescent="0.3">
      <c r="A3357"/>
      <c r="B3357" s="211"/>
    </row>
    <row r="3358" spans="1:2" x14ac:dyDescent="0.3">
      <c r="A3358"/>
      <c r="B3358" s="211"/>
    </row>
    <row r="3359" spans="1:2" x14ac:dyDescent="0.3">
      <c r="A3359"/>
      <c r="B3359" s="211"/>
    </row>
    <row r="3360" spans="1:2" x14ac:dyDescent="0.3">
      <c r="A3360"/>
      <c r="B3360" s="211"/>
    </row>
    <row r="3361" spans="1:2" x14ac:dyDescent="0.3">
      <c r="A3361"/>
      <c r="B3361" s="211"/>
    </row>
    <row r="3362" spans="1:2" x14ac:dyDescent="0.3">
      <c r="A3362"/>
      <c r="B3362" s="211"/>
    </row>
    <row r="3363" spans="1:2" x14ac:dyDescent="0.3">
      <c r="A3363"/>
      <c r="B3363" s="211"/>
    </row>
    <row r="3364" spans="1:2" x14ac:dyDescent="0.3">
      <c r="A3364"/>
      <c r="B3364" s="211"/>
    </row>
    <row r="3365" spans="1:2" x14ac:dyDescent="0.3">
      <c r="A3365"/>
      <c r="B3365" s="211"/>
    </row>
    <row r="3366" spans="1:2" x14ac:dyDescent="0.3">
      <c r="A3366"/>
      <c r="B3366" s="211"/>
    </row>
    <row r="3367" spans="1:2" x14ac:dyDescent="0.3">
      <c r="A3367"/>
      <c r="B3367" s="211"/>
    </row>
    <row r="3368" spans="1:2" x14ac:dyDescent="0.3">
      <c r="A3368"/>
      <c r="B3368" s="211"/>
    </row>
    <row r="3369" spans="1:2" x14ac:dyDescent="0.3">
      <c r="A3369"/>
      <c r="B3369" s="211"/>
    </row>
    <row r="3370" spans="1:2" x14ac:dyDescent="0.3">
      <c r="A3370"/>
      <c r="B3370" s="211"/>
    </row>
    <row r="3371" spans="1:2" x14ac:dyDescent="0.3">
      <c r="A3371"/>
      <c r="B3371" s="211"/>
    </row>
    <row r="3372" spans="1:2" x14ac:dyDescent="0.3">
      <c r="A3372"/>
      <c r="B3372" s="211"/>
    </row>
    <row r="3373" spans="1:2" x14ac:dyDescent="0.3">
      <c r="A3373"/>
      <c r="B3373" s="211"/>
    </row>
    <row r="3374" spans="1:2" x14ac:dyDescent="0.3">
      <c r="A3374"/>
      <c r="B3374" s="211"/>
    </row>
    <row r="3375" spans="1:2" x14ac:dyDescent="0.3">
      <c r="A3375"/>
      <c r="B3375" s="211"/>
    </row>
    <row r="3376" spans="1:2" x14ac:dyDescent="0.3">
      <c r="A3376"/>
      <c r="B3376" s="211"/>
    </row>
    <row r="3377" spans="1:2" x14ac:dyDescent="0.3">
      <c r="A3377"/>
      <c r="B3377" s="211"/>
    </row>
    <row r="3378" spans="1:2" x14ac:dyDescent="0.3">
      <c r="A3378"/>
      <c r="B3378" s="211"/>
    </row>
    <row r="3379" spans="1:2" x14ac:dyDescent="0.3">
      <c r="A3379"/>
      <c r="B3379" s="211"/>
    </row>
    <row r="3380" spans="1:2" x14ac:dyDescent="0.3">
      <c r="A3380"/>
      <c r="B3380" s="211"/>
    </row>
    <row r="3381" spans="1:2" x14ac:dyDescent="0.3">
      <c r="A3381"/>
      <c r="B3381" s="211"/>
    </row>
    <row r="3382" spans="1:2" x14ac:dyDescent="0.3">
      <c r="A3382"/>
      <c r="B3382" s="211"/>
    </row>
    <row r="3383" spans="1:2" x14ac:dyDescent="0.3">
      <c r="A3383"/>
      <c r="B3383" s="211"/>
    </row>
    <row r="3384" spans="1:2" x14ac:dyDescent="0.3">
      <c r="A3384"/>
      <c r="B3384" s="211"/>
    </row>
    <row r="3385" spans="1:2" x14ac:dyDescent="0.3">
      <c r="A3385"/>
      <c r="B3385" s="211"/>
    </row>
    <row r="3386" spans="1:2" x14ac:dyDescent="0.3">
      <c r="A3386"/>
      <c r="B3386" s="211"/>
    </row>
    <row r="3387" spans="1:2" x14ac:dyDescent="0.3">
      <c r="A3387"/>
      <c r="B3387" s="211"/>
    </row>
    <row r="3388" spans="1:2" x14ac:dyDescent="0.3">
      <c r="A3388"/>
      <c r="B3388" s="211"/>
    </row>
    <row r="3389" spans="1:2" x14ac:dyDescent="0.3">
      <c r="A3389"/>
      <c r="B3389" s="211"/>
    </row>
    <row r="3390" spans="1:2" x14ac:dyDescent="0.3">
      <c r="A3390"/>
      <c r="B3390" s="211"/>
    </row>
    <row r="3391" spans="1:2" x14ac:dyDescent="0.3">
      <c r="A3391"/>
      <c r="B3391" s="211"/>
    </row>
    <row r="3392" spans="1:2" x14ac:dyDescent="0.3">
      <c r="A3392"/>
      <c r="B3392" s="211"/>
    </row>
    <row r="3393" spans="1:2" x14ac:dyDescent="0.3">
      <c r="A3393"/>
      <c r="B3393" s="211"/>
    </row>
    <row r="3394" spans="1:2" x14ac:dyDescent="0.3">
      <c r="A3394"/>
      <c r="B3394" s="211"/>
    </row>
    <row r="3395" spans="1:2" x14ac:dyDescent="0.3">
      <c r="A3395"/>
      <c r="B3395" s="211"/>
    </row>
    <row r="3396" spans="1:2" x14ac:dyDescent="0.3">
      <c r="A3396"/>
      <c r="B3396" s="211"/>
    </row>
    <row r="3397" spans="1:2" x14ac:dyDescent="0.3">
      <c r="A3397"/>
      <c r="B3397" s="211"/>
    </row>
    <row r="3398" spans="1:2" x14ac:dyDescent="0.3">
      <c r="A3398"/>
      <c r="B3398" s="211"/>
    </row>
    <row r="3399" spans="1:2" x14ac:dyDescent="0.3">
      <c r="A3399"/>
      <c r="B3399" s="211"/>
    </row>
    <row r="3400" spans="1:2" x14ac:dyDescent="0.3">
      <c r="A3400"/>
      <c r="B3400" s="211"/>
    </row>
    <row r="3401" spans="1:2" x14ac:dyDescent="0.3">
      <c r="A3401"/>
      <c r="B3401" s="211"/>
    </row>
    <row r="3402" spans="1:2" x14ac:dyDescent="0.3">
      <c r="A3402"/>
      <c r="B3402" s="211"/>
    </row>
    <row r="3403" spans="1:2" x14ac:dyDescent="0.3">
      <c r="A3403"/>
      <c r="B3403" s="211"/>
    </row>
    <row r="3404" spans="1:2" x14ac:dyDescent="0.3">
      <c r="A3404"/>
      <c r="B3404" s="211"/>
    </row>
    <row r="3405" spans="1:2" x14ac:dyDescent="0.3">
      <c r="A3405"/>
      <c r="B3405" s="211"/>
    </row>
    <row r="3406" spans="1:2" x14ac:dyDescent="0.3">
      <c r="A3406"/>
      <c r="B3406" s="211"/>
    </row>
    <row r="3407" spans="1:2" x14ac:dyDescent="0.3">
      <c r="A3407"/>
      <c r="B3407" s="211"/>
    </row>
    <row r="3408" spans="1:2" x14ac:dyDescent="0.3">
      <c r="A3408"/>
      <c r="B3408" s="211"/>
    </row>
    <row r="3409" spans="1:2" x14ac:dyDescent="0.3">
      <c r="A3409"/>
      <c r="B3409" s="211"/>
    </row>
    <row r="3410" spans="1:2" x14ac:dyDescent="0.3">
      <c r="A3410"/>
      <c r="B3410" s="211"/>
    </row>
    <row r="3411" spans="1:2" x14ac:dyDescent="0.3">
      <c r="A3411"/>
      <c r="B3411" s="211"/>
    </row>
    <row r="3412" spans="1:2" x14ac:dyDescent="0.3">
      <c r="A3412"/>
      <c r="B3412" s="211"/>
    </row>
    <row r="3413" spans="1:2" x14ac:dyDescent="0.3">
      <c r="A3413"/>
      <c r="B3413" s="211"/>
    </row>
    <row r="3414" spans="1:2" x14ac:dyDescent="0.3">
      <c r="A3414"/>
      <c r="B3414" s="211"/>
    </row>
    <row r="3415" spans="1:2" x14ac:dyDescent="0.3">
      <c r="A3415"/>
      <c r="B3415" s="211"/>
    </row>
    <row r="3416" spans="1:2" x14ac:dyDescent="0.3">
      <c r="A3416"/>
      <c r="B3416" s="211"/>
    </row>
    <row r="3417" spans="1:2" x14ac:dyDescent="0.3">
      <c r="A3417"/>
      <c r="B3417" s="211"/>
    </row>
    <row r="3418" spans="1:2" x14ac:dyDescent="0.3">
      <c r="A3418"/>
      <c r="B3418" s="211"/>
    </row>
    <row r="3419" spans="1:2" x14ac:dyDescent="0.3">
      <c r="A3419"/>
      <c r="B3419" s="211"/>
    </row>
    <row r="3420" spans="1:2" x14ac:dyDescent="0.3">
      <c r="A3420"/>
      <c r="B3420" s="211"/>
    </row>
    <row r="3421" spans="1:2" x14ac:dyDescent="0.3">
      <c r="A3421"/>
      <c r="B3421" s="211"/>
    </row>
    <row r="3422" spans="1:2" x14ac:dyDescent="0.3">
      <c r="A3422"/>
      <c r="B3422" s="211"/>
    </row>
    <row r="3423" spans="1:2" x14ac:dyDescent="0.3">
      <c r="A3423"/>
      <c r="B3423" s="211"/>
    </row>
    <row r="3424" spans="1:2" x14ac:dyDescent="0.3">
      <c r="A3424"/>
      <c r="B3424" s="211"/>
    </row>
    <row r="3425" spans="1:2" x14ac:dyDescent="0.3">
      <c r="A3425"/>
      <c r="B3425" s="211"/>
    </row>
    <row r="3426" spans="1:2" x14ac:dyDescent="0.3">
      <c r="A3426"/>
      <c r="B3426" s="211"/>
    </row>
    <row r="3427" spans="1:2" x14ac:dyDescent="0.3">
      <c r="A3427"/>
      <c r="B3427" s="211"/>
    </row>
    <row r="3428" spans="1:2" x14ac:dyDescent="0.3">
      <c r="A3428"/>
      <c r="B3428" s="211"/>
    </row>
    <row r="3429" spans="1:2" x14ac:dyDescent="0.3">
      <c r="A3429"/>
      <c r="B3429" s="211"/>
    </row>
    <row r="3430" spans="1:2" x14ac:dyDescent="0.3">
      <c r="A3430"/>
      <c r="B3430" s="211"/>
    </row>
    <row r="3431" spans="1:2" x14ac:dyDescent="0.3">
      <c r="A3431"/>
      <c r="B3431" s="211"/>
    </row>
    <row r="3432" spans="1:2" x14ac:dyDescent="0.3">
      <c r="A3432"/>
      <c r="B3432" s="211"/>
    </row>
    <row r="3433" spans="1:2" x14ac:dyDescent="0.3">
      <c r="A3433"/>
      <c r="B3433" s="211"/>
    </row>
    <row r="3434" spans="1:2" x14ac:dyDescent="0.3">
      <c r="A3434"/>
      <c r="B3434" s="211"/>
    </row>
    <row r="3435" spans="1:2" x14ac:dyDescent="0.3">
      <c r="A3435"/>
      <c r="B3435" s="211"/>
    </row>
    <row r="3436" spans="1:2" x14ac:dyDescent="0.3">
      <c r="A3436"/>
      <c r="B3436" s="211"/>
    </row>
    <row r="3437" spans="1:2" x14ac:dyDescent="0.3">
      <c r="A3437"/>
      <c r="B3437" s="211"/>
    </row>
    <row r="3438" spans="1:2" x14ac:dyDescent="0.3">
      <c r="A3438"/>
      <c r="B3438" s="211"/>
    </row>
    <row r="3439" spans="1:2" x14ac:dyDescent="0.3">
      <c r="A3439"/>
      <c r="B3439" s="211"/>
    </row>
    <row r="3440" spans="1:2" x14ac:dyDescent="0.3">
      <c r="A3440"/>
      <c r="B3440" s="211"/>
    </row>
    <row r="3441" spans="1:2" x14ac:dyDescent="0.3">
      <c r="A3441"/>
      <c r="B3441" s="211"/>
    </row>
    <row r="3442" spans="1:2" x14ac:dyDescent="0.3">
      <c r="A3442"/>
      <c r="B3442" s="211"/>
    </row>
    <row r="3443" spans="1:2" x14ac:dyDescent="0.3">
      <c r="A3443"/>
      <c r="B3443" s="211"/>
    </row>
    <row r="3444" spans="1:2" x14ac:dyDescent="0.3">
      <c r="A3444"/>
      <c r="B3444" s="211"/>
    </row>
    <row r="3445" spans="1:2" x14ac:dyDescent="0.3">
      <c r="A3445"/>
      <c r="B3445" s="211"/>
    </row>
    <row r="3446" spans="1:2" x14ac:dyDescent="0.3">
      <c r="A3446"/>
      <c r="B3446" s="211"/>
    </row>
    <row r="3447" spans="1:2" x14ac:dyDescent="0.3">
      <c r="A3447"/>
      <c r="B3447" s="211"/>
    </row>
    <row r="3448" spans="1:2" x14ac:dyDescent="0.3">
      <c r="A3448"/>
      <c r="B3448" s="211"/>
    </row>
    <row r="3449" spans="1:2" x14ac:dyDescent="0.3">
      <c r="A3449"/>
      <c r="B3449" s="211"/>
    </row>
    <row r="3450" spans="1:2" x14ac:dyDescent="0.3">
      <c r="A3450"/>
      <c r="B3450" s="211"/>
    </row>
    <row r="3451" spans="1:2" x14ac:dyDescent="0.3">
      <c r="A3451"/>
      <c r="B3451" s="211"/>
    </row>
    <row r="3452" spans="1:2" x14ac:dyDescent="0.3">
      <c r="A3452"/>
      <c r="B3452" s="211"/>
    </row>
    <row r="3453" spans="1:2" x14ac:dyDescent="0.3">
      <c r="A3453"/>
      <c r="B3453" s="211"/>
    </row>
    <row r="3454" spans="1:2" x14ac:dyDescent="0.3">
      <c r="A3454"/>
      <c r="B3454" s="211"/>
    </row>
    <row r="3455" spans="1:2" x14ac:dyDescent="0.3">
      <c r="A3455"/>
      <c r="B3455" s="211"/>
    </row>
    <row r="3456" spans="1:2" x14ac:dyDescent="0.3">
      <c r="A3456"/>
      <c r="B3456" s="211"/>
    </row>
    <row r="3457" spans="1:2" x14ac:dyDescent="0.3">
      <c r="A3457"/>
      <c r="B3457" s="211"/>
    </row>
    <row r="3458" spans="1:2" x14ac:dyDescent="0.3">
      <c r="A3458"/>
      <c r="B3458" s="211"/>
    </row>
    <row r="3459" spans="1:2" x14ac:dyDescent="0.3">
      <c r="A3459"/>
      <c r="B3459" s="211"/>
    </row>
    <row r="3460" spans="1:2" x14ac:dyDescent="0.3">
      <c r="A3460"/>
      <c r="B3460" s="211"/>
    </row>
    <row r="3461" spans="1:2" x14ac:dyDescent="0.3">
      <c r="A3461"/>
      <c r="B3461" s="211"/>
    </row>
    <row r="3462" spans="1:2" x14ac:dyDescent="0.3">
      <c r="A3462"/>
      <c r="B3462" s="211"/>
    </row>
    <row r="3463" spans="1:2" x14ac:dyDescent="0.3">
      <c r="A3463"/>
      <c r="B3463" s="211"/>
    </row>
    <row r="3464" spans="1:2" x14ac:dyDescent="0.3">
      <c r="A3464"/>
      <c r="B3464" s="211"/>
    </row>
    <row r="3465" spans="1:2" x14ac:dyDescent="0.3">
      <c r="A3465"/>
      <c r="B3465" s="211"/>
    </row>
    <row r="3466" spans="1:2" x14ac:dyDescent="0.3">
      <c r="A3466"/>
      <c r="B3466" s="211"/>
    </row>
    <row r="3467" spans="1:2" x14ac:dyDescent="0.3">
      <c r="A3467"/>
      <c r="B3467" s="211"/>
    </row>
    <row r="3468" spans="1:2" x14ac:dyDescent="0.3">
      <c r="A3468"/>
      <c r="B3468" s="211"/>
    </row>
    <row r="3469" spans="1:2" x14ac:dyDescent="0.3">
      <c r="A3469"/>
      <c r="B3469" s="211"/>
    </row>
    <row r="3470" spans="1:2" x14ac:dyDescent="0.3">
      <c r="A3470"/>
      <c r="B3470" s="211"/>
    </row>
    <row r="3471" spans="1:2" x14ac:dyDescent="0.3">
      <c r="A3471"/>
      <c r="B3471" s="211"/>
    </row>
    <row r="3472" spans="1:2" x14ac:dyDescent="0.3">
      <c r="A3472"/>
      <c r="B3472" s="211"/>
    </row>
    <row r="3473" spans="1:2" x14ac:dyDescent="0.3">
      <c r="A3473"/>
      <c r="B3473" s="211"/>
    </row>
    <row r="3474" spans="1:2" x14ac:dyDescent="0.3">
      <c r="A3474"/>
      <c r="B3474" s="211"/>
    </row>
    <row r="3475" spans="1:2" x14ac:dyDescent="0.3">
      <c r="A3475"/>
      <c r="B3475" s="211"/>
    </row>
    <row r="3476" spans="1:2" x14ac:dyDescent="0.3">
      <c r="A3476"/>
      <c r="B3476" s="211"/>
    </row>
    <row r="3477" spans="1:2" x14ac:dyDescent="0.3">
      <c r="A3477"/>
      <c r="B3477" s="211"/>
    </row>
    <row r="3478" spans="1:2" x14ac:dyDescent="0.3">
      <c r="A3478"/>
      <c r="B3478" s="211"/>
    </row>
    <row r="3479" spans="1:2" x14ac:dyDescent="0.3">
      <c r="A3479"/>
      <c r="B3479" s="211"/>
    </row>
    <row r="3480" spans="1:2" x14ac:dyDescent="0.3">
      <c r="A3480"/>
      <c r="B3480" s="211"/>
    </row>
    <row r="3481" spans="1:2" x14ac:dyDescent="0.3">
      <c r="A3481"/>
      <c r="B3481" s="211"/>
    </row>
    <row r="3482" spans="1:2" x14ac:dyDescent="0.3">
      <c r="A3482"/>
      <c r="B3482" s="211"/>
    </row>
    <row r="3483" spans="1:2" x14ac:dyDescent="0.3">
      <c r="A3483"/>
      <c r="B3483" s="211"/>
    </row>
    <row r="3484" spans="1:2" x14ac:dyDescent="0.3">
      <c r="A3484"/>
      <c r="B3484" s="211"/>
    </row>
    <row r="3485" spans="1:2" x14ac:dyDescent="0.3">
      <c r="A3485"/>
      <c r="B3485" s="211"/>
    </row>
    <row r="3486" spans="1:2" x14ac:dyDescent="0.3">
      <c r="A3486"/>
      <c r="B3486" s="211"/>
    </row>
    <row r="3487" spans="1:2" x14ac:dyDescent="0.3">
      <c r="A3487"/>
      <c r="B3487" s="211"/>
    </row>
    <row r="3488" spans="1:2" x14ac:dyDescent="0.3">
      <c r="A3488"/>
      <c r="B3488" s="211"/>
    </row>
    <row r="3489" spans="1:2" x14ac:dyDescent="0.3">
      <c r="A3489"/>
      <c r="B3489" s="211"/>
    </row>
    <row r="3490" spans="1:2" x14ac:dyDescent="0.3">
      <c r="A3490"/>
      <c r="B3490" s="211"/>
    </row>
    <row r="3491" spans="1:2" x14ac:dyDescent="0.3">
      <c r="A3491"/>
      <c r="B3491" s="211"/>
    </row>
    <row r="3492" spans="1:2" x14ac:dyDescent="0.3">
      <c r="A3492"/>
      <c r="B3492" s="211"/>
    </row>
    <row r="3493" spans="1:2" x14ac:dyDescent="0.3">
      <c r="A3493"/>
      <c r="B3493" s="211"/>
    </row>
    <row r="3494" spans="1:2" x14ac:dyDescent="0.3">
      <c r="A3494"/>
      <c r="B3494" s="211"/>
    </row>
    <row r="3495" spans="1:2" x14ac:dyDescent="0.3">
      <c r="A3495"/>
      <c r="B3495" s="211"/>
    </row>
    <row r="3496" spans="1:2" x14ac:dyDescent="0.3">
      <c r="A3496"/>
      <c r="B3496" s="211"/>
    </row>
    <row r="3497" spans="1:2" x14ac:dyDescent="0.3">
      <c r="A3497"/>
      <c r="B3497" s="211"/>
    </row>
    <row r="3498" spans="1:2" x14ac:dyDescent="0.3">
      <c r="A3498"/>
      <c r="B3498" s="211"/>
    </row>
    <row r="3499" spans="1:2" x14ac:dyDescent="0.3">
      <c r="A3499"/>
      <c r="B3499" s="211"/>
    </row>
    <row r="3500" spans="1:2" x14ac:dyDescent="0.3">
      <c r="A3500"/>
      <c r="B3500" s="211"/>
    </row>
    <row r="3501" spans="1:2" x14ac:dyDescent="0.3">
      <c r="A3501"/>
      <c r="B3501" s="211"/>
    </row>
    <row r="3502" spans="1:2" x14ac:dyDescent="0.3">
      <c r="A3502"/>
      <c r="B3502" s="211"/>
    </row>
    <row r="3503" spans="1:2" x14ac:dyDescent="0.3">
      <c r="A3503"/>
      <c r="B3503" s="211"/>
    </row>
    <row r="3504" spans="1:2" x14ac:dyDescent="0.3">
      <c r="A3504"/>
      <c r="B3504" s="211"/>
    </row>
    <row r="3505" spans="1:2" x14ac:dyDescent="0.3">
      <c r="A3505"/>
      <c r="B3505" s="211"/>
    </row>
    <row r="3506" spans="1:2" x14ac:dyDescent="0.3">
      <c r="A3506"/>
      <c r="B3506" s="211"/>
    </row>
    <row r="3507" spans="1:2" x14ac:dyDescent="0.3">
      <c r="A3507"/>
      <c r="B3507" s="211"/>
    </row>
    <row r="3508" spans="1:2" x14ac:dyDescent="0.3">
      <c r="A3508"/>
      <c r="B3508" s="211"/>
    </row>
    <row r="3509" spans="1:2" x14ac:dyDescent="0.3">
      <c r="A3509"/>
      <c r="B3509" s="211"/>
    </row>
    <row r="3510" spans="1:2" x14ac:dyDescent="0.3">
      <c r="A3510"/>
      <c r="B3510" s="211"/>
    </row>
    <row r="3511" spans="1:2" x14ac:dyDescent="0.3">
      <c r="A3511"/>
      <c r="B3511" s="211"/>
    </row>
    <row r="3512" spans="1:2" x14ac:dyDescent="0.3">
      <c r="A3512"/>
      <c r="B3512" s="211"/>
    </row>
    <row r="3513" spans="1:2" x14ac:dyDescent="0.3">
      <c r="A3513"/>
      <c r="B3513" s="211"/>
    </row>
    <row r="3514" spans="1:2" x14ac:dyDescent="0.3">
      <c r="A3514"/>
      <c r="B3514" s="211"/>
    </row>
    <row r="3515" spans="1:2" x14ac:dyDescent="0.3">
      <c r="A3515"/>
      <c r="B3515" s="211"/>
    </row>
    <row r="3516" spans="1:2" x14ac:dyDescent="0.3">
      <c r="A3516"/>
      <c r="B3516" s="211"/>
    </row>
    <row r="3517" spans="1:2" x14ac:dyDescent="0.3">
      <c r="A3517"/>
      <c r="B3517" s="211"/>
    </row>
    <row r="3518" spans="1:2" x14ac:dyDescent="0.3">
      <c r="A3518"/>
      <c r="B3518" s="211"/>
    </row>
    <row r="3519" spans="1:2" x14ac:dyDescent="0.3">
      <c r="A3519"/>
      <c r="B3519" s="211"/>
    </row>
    <row r="3520" spans="1:2" x14ac:dyDescent="0.3">
      <c r="A3520"/>
      <c r="B3520" s="211"/>
    </row>
    <row r="3521" spans="1:2" x14ac:dyDescent="0.3">
      <c r="A3521"/>
      <c r="B3521" s="211"/>
    </row>
    <row r="3522" spans="1:2" x14ac:dyDescent="0.3">
      <c r="A3522"/>
      <c r="B3522" s="211"/>
    </row>
    <row r="3523" spans="1:2" x14ac:dyDescent="0.3">
      <c r="A3523"/>
      <c r="B3523" s="211"/>
    </row>
    <row r="3524" spans="1:2" x14ac:dyDescent="0.3">
      <c r="A3524"/>
      <c r="B3524" s="211"/>
    </row>
    <row r="3525" spans="1:2" x14ac:dyDescent="0.3">
      <c r="A3525"/>
      <c r="B3525" s="211"/>
    </row>
    <row r="3526" spans="1:2" x14ac:dyDescent="0.3">
      <c r="A3526"/>
      <c r="B3526" s="211"/>
    </row>
    <row r="3527" spans="1:2" x14ac:dyDescent="0.3">
      <c r="A3527"/>
      <c r="B3527" s="211"/>
    </row>
    <row r="3528" spans="1:2" x14ac:dyDescent="0.3">
      <c r="A3528"/>
      <c r="B3528" s="211"/>
    </row>
    <row r="3529" spans="1:2" x14ac:dyDescent="0.3">
      <c r="A3529"/>
      <c r="B3529" s="211"/>
    </row>
    <row r="3530" spans="1:2" x14ac:dyDescent="0.3">
      <c r="A3530"/>
      <c r="B3530" s="211"/>
    </row>
    <row r="3531" spans="1:2" x14ac:dyDescent="0.3">
      <c r="A3531"/>
      <c r="B3531" s="211"/>
    </row>
    <row r="3532" spans="1:2" x14ac:dyDescent="0.3">
      <c r="A3532"/>
      <c r="B3532" s="211"/>
    </row>
    <row r="3533" spans="1:2" x14ac:dyDescent="0.3">
      <c r="A3533"/>
      <c r="B3533" s="211"/>
    </row>
    <row r="3534" spans="1:2" x14ac:dyDescent="0.3">
      <c r="A3534"/>
      <c r="B3534" s="211"/>
    </row>
    <row r="3535" spans="1:2" x14ac:dyDescent="0.3">
      <c r="A3535"/>
      <c r="B3535" s="211"/>
    </row>
    <row r="3536" spans="1:2" x14ac:dyDescent="0.3">
      <c r="A3536"/>
      <c r="B3536" s="211"/>
    </row>
    <row r="3537" spans="1:2" x14ac:dyDescent="0.3">
      <c r="A3537"/>
      <c r="B3537" s="211"/>
    </row>
    <row r="3538" spans="1:2" x14ac:dyDescent="0.3">
      <c r="A3538"/>
      <c r="B3538" s="211"/>
    </row>
    <row r="3539" spans="1:2" x14ac:dyDescent="0.3">
      <c r="A3539"/>
      <c r="B3539" s="211"/>
    </row>
    <row r="3540" spans="1:2" x14ac:dyDescent="0.3">
      <c r="A3540"/>
      <c r="B3540" s="211"/>
    </row>
    <row r="3541" spans="1:2" x14ac:dyDescent="0.3">
      <c r="A3541"/>
      <c r="B3541" s="211"/>
    </row>
    <row r="3542" spans="1:2" x14ac:dyDescent="0.3">
      <c r="A3542"/>
      <c r="B3542" s="211"/>
    </row>
    <row r="3543" spans="1:2" x14ac:dyDescent="0.3">
      <c r="A3543"/>
      <c r="B3543" s="211"/>
    </row>
    <row r="3544" spans="1:2" x14ac:dyDescent="0.3">
      <c r="A3544"/>
      <c r="B3544" s="211"/>
    </row>
    <row r="3545" spans="1:2" x14ac:dyDescent="0.3">
      <c r="A3545"/>
      <c r="B3545" s="211"/>
    </row>
    <row r="3546" spans="1:2" x14ac:dyDescent="0.3">
      <c r="A3546"/>
      <c r="B3546" s="211"/>
    </row>
    <row r="3547" spans="1:2" x14ac:dyDescent="0.3">
      <c r="A3547"/>
      <c r="B3547" s="211"/>
    </row>
    <row r="3548" spans="1:2" x14ac:dyDescent="0.3">
      <c r="A3548"/>
      <c r="B3548" s="211"/>
    </row>
    <row r="3549" spans="1:2" x14ac:dyDescent="0.3">
      <c r="A3549"/>
      <c r="B3549" s="211"/>
    </row>
    <row r="3550" spans="1:2" x14ac:dyDescent="0.3">
      <c r="A3550"/>
      <c r="B3550" s="211"/>
    </row>
    <row r="3551" spans="1:2" x14ac:dyDescent="0.3">
      <c r="A3551"/>
      <c r="B3551" s="211"/>
    </row>
    <row r="3552" spans="1:2" x14ac:dyDescent="0.3">
      <c r="A3552"/>
      <c r="B3552" s="211"/>
    </row>
    <row r="3553" spans="1:2" x14ac:dyDescent="0.3">
      <c r="A3553"/>
      <c r="B3553" s="211"/>
    </row>
    <row r="3554" spans="1:2" x14ac:dyDescent="0.3">
      <c r="A3554"/>
      <c r="B3554" s="211"/>
    </row>
    <row r="3555" spans="1:2" x14ac:dyDescent="0.3">
      <c r="A3555"/>
      <c r="B3555" s="211"/>
    </row>
    <row r="3556" spans="1:2" x14ac:dyDescent="0.3">
      <c r="A3556"/>
      <c r="B3556" s="211"/>
    </row>
    <row r="3557" spans="1:2" x14ac:dyDescent="0.3">
      <c r="A3557"/>
      <c r="B3557" s="211"/>
    </row>
    <row r="3558" spans="1:2" x14ac:dyDescent="0.3">
      <c r="A3558"/>
      <c r="B3558" s="211"/>
    </row>
    <row r="3559" spans="1:2" x14ac:dyDescent="0.3">
      <c r="A3559"/>
      <c r="B3559" s="211"/>
    </row>
    <row r="3560" spans="1:2" x14ac:dyDescent="0.3">
      <c r="A3560"/>
      <c r="B3560" s="211"/>
    </row>
    <row r="3561" spans="1:2" x14ac:dyDescent="0.3">
      <c r="A3561"/>
      <c r="B3561" s="211"/>
    </row>
    <row r="3562" spans="1:2" x14ac:dyDescent="0.3">
      <c r="A3562"/>
      <c r="B3562" s="211"/>
    </row>
    <row r="3563" spans="1:2" x14ac:dyDescent="0.3">
      <c r="A3563"/>
      <c r="B3563" s="211"/>
    </row>
    <row r="3564" spans="1:2" x14ac:dyDescent="0.3">
      <c r="A3564"/>
      <c r="B3564" s="211"/>
    </row>
    <row r="3565" spans="1:2" x14ac:dyDescent="0.3">
      <c r="A3565"/>
      <c r="B3565" s="211"/>
    </row>
    <row r="3566" spans="1:2" x14ac:dyDescent="0.3">
      <c r="A3566"/>
      <c r="B3566" s="211"/>
    </row>
    <row r="3567" spans="1:2" x14ac:dyDescent="0.3">
      <c r="A3567"/>
      <c r="B3567" s="211"/>
    </row>
    <row r="3568" spans="1:2" x14ac:dyDescent="0.3">
      <c r="A3568"/>
      <c r="B3568" s="211"/>
    </row>
    <row r="3569" spans="1:2" x14ac:dyDescent="0.3">
      <c r="A3569"/>
      <c r="B3569" s="211"/>
    </row>
    <row r="3570" spans="1:2" x14ac:dyDescent="0.3">
      <c r="A3570"/>
      <c r="B3570" s="211"/>
    </row>
    <row r="3571" spans="1:2" x14ac:dyDescent="0.3">
      <c r="A3571"/>
      <c r="B3571" s="211"/>
    </row>
    <row r="3572" spans="1:2" x14ac:dyDescent="0.3">
      <c r="A3572"/>
      <c r="B3572" s="211"/>
    </row>
    <row r="3573" spans="1:2" x14ac:dyDescent="0.3">
      <c r="A3573"/>
      <c r="B3573" s="211"/>
    </row>
    <row r="3574" spans="1:2" x14ac:dyDescent="0.3">
      <c r="A3574"/>
      <c r="B3574" s="211"/>
    </row>
    <row r="3575" spans="1:2" x14ac:dyDescent="0.3">
      <c r="A3575"/>
      <c r="B3575" s="211"/>
    </row>
    <row r="3576" spans="1:2" x14ac:dyDescent="0.3">
      <c r="A3576"/>
      <c r="B3576" s="211"/>
    </row>
    <row r="3577" spans="1:2" x14ac:dyDescent="0.3">
      <c r="A3577"/>
      <c r="B3577" s="211"/>
    </row>
    <row r="3578" spans="1:2" x14ac:dyDescent="0.3">
      <c r="A3578"/>
      <c r="B3578" s="211"/>
    </row>
    <row r="3579" spans="1:2" x14ac:dyDescent="0.3">
      <c r="A3579"/>
      <c r="B3579" s="211"/>
    </row>
    <row r="3580" spans="1:2" x14ac:dyDescent="0.3">
      <c r="A3580"/>
      <c r="B3580" s="211"/>
    </row>
    <row r="3581" spans="1:2" x14ac:dyDescent="0.3">
      <c r="A3581"/>
      <c r="B3581" s="211"/>
    </row>
    <row r="3582" spans="1:2" x14ac:dyDescent="0.3">
      <c r="A3582"/>
      <c r="B3582" s="211"/>
    </row>
    <row r="3583" spans="1:2" x14ac:dyDescent="0.3">
      <c r="A3583"/>
      <c r="B3583" s="211"/>
    </row>
    <row r="3584" spans="1:2" x14ac:dyDescent="0.3">
      <c r="A3584"/>
      <c r="B3584" s="211"/>
    </row>
    <row r="3585" spans="1:2" x14ac:dyDescent="0.3">
      <c r="A3585"/>
      <c r="B3585" s="211"/>
    </row>
    <row r="3586" spans="1:2" x14ac:dyDescent="0.3">
      <c r="A3586"/>
      <c r="B3586" s="211"/>
    </row>
    <row r="3587" spans="1:2" x14ac:dyDescent="0.3">
      <c r="A3587"/>
      <c r="B3587" s="211"/>
    </row>
    <row r="3588" spans="1:2" x14ac:dyDescent="0.3">
      <c r="A3588"/>
      <c r="B3588" s="211"/>
    </row>
    <row r="3589" spans="1:2" x14ac:dyDescent="0.3">
      <c r="A3589"/>
      <c r="B3589" s="211"/>
    </row>
    <row r="3590" spans="1:2" x14ac:dyDescent="0.3">
      <c r="A3590"/>
      <c r="B3590" s="211"/>
    </row>
    <row r="3591" spans="1:2" x14ac:dyDescent="0.3">
      <c r="A3591"/>
      <c r="B3591" s="211"/>
    </row>
    <row r="3592" spans="1:2" x14ac:dyDescent="0.3">
      <c r="A3592"/>
      <c r="B3592" s="211"/>
    </row>
    <row r="3593" spans="1:2" x14ac:dyDescent="0.3">
      <c r="A3593"/>
      <c r="B3593" s="211"/>
    </row>
    <row r="3594" spans="1:2" x14ac:dyDescent="0.3">
      <c r="A3594"/>
      <c r="B3594" s="211"/>
    </row>
    <row r="3595" spans="1:2" x14ac:dyDescent="0.3">
      <c r="A3595"/>
      <c r="B3595" s="211"/>
    </row>
    <row r="3596" spans="1:2" x14ac:dyDescent="0.3">
      <c r="A3596"/>
      <c r="B3596" s="211"/>
    </row>
    <row r="3597" spans="1:2" x14ac:dyDescent="0.3">
      <c r="A3597"/>
      <c r="B3597" s="211"/>
    </row>
    <row r="3598" spans="1:2" x14ac:dyDescent="0.3">
      <c r="A3598"/>
      <c r="B3598" s="211"/>
    </row>
    <row r="3599" spans="1:2" x14ac:dyDescent="0.3">
      <c r="A3599"/>
      <c r="B3599" s="211"/>
    </row>
    <row r="3600" spans="1:2" x14ac:dyDescent="0.3">
      <c r="A3600"/>
      <c r="B3600" s="211"/>
    </row>
    <row r="3601" spans="1:2" x14ac:dyDescent="0.3">
      <c r="A3601"/>
      <c r="B3601" s="211"/>
    </row>
    <row r="3602" spans="1:2" x14ac:dyDescent="0.3">
      <c r="A3602"/>
      <c r="B3602" s="211"/>
    </row>
    <row r="3603" spans="1:2" x14ac:dyDescent="0.3">
      <c r="A3603"/>
      <c r="B3603" s="211"/>
    </row>
    <row r="3604" spans="1:2" x14ac:dyDescent="0.3">
      <c r="A3604"/>
      <c r="B3604" s="211"/>
    </row>
    <row r="3605" spans="1:2" x14ac:dyDescent="0.3">
      <c r="A3605"/>
      <c r="B3605" s="211"/>
    </row>
    <row r="3606" spans="1:2" x14ac:dyDescent="0.3">
      <c r="A3606"/>
      <c r="B3606" s="211"/>
    </row>
    <row r="3607" spans="1:2" x14ac:dyDescent="0.3">
      <c r="A3607"/>
      <c r="B3607" s="211"/>
    </row>
    <row r="3608" spans="1:2" x14ac:dyDescent="0.3">
      <c r="A3608"/>
      <c r="B3608" s="211"/>
    </row>
    <row r="3609" spans="1:2" x14ac:dyDescent="0.3">
      <c r="A3609"/>
      <c r="B3609" s="211"/>
    </row>
    <row r="3610" spans="1:2" x14ac:dyDescent="0.3">
      <c r="A3610"/>
      <c r="B3610" s="211"/>
    </row>
    <row r="3611" spans="1:2" x14ac:dyDescent="0.3">
      <c r="A3611"/>
      <c r="B3611" s="211"/>
    </row>
    <row r="3612" spans="1:2" x14ac:dyDescent="0.3">
      <c r="A3612"/>
      <c r="B3612" s="211"/>
    </row>
    <row r="3613" spans="1:2" x14ac:dyDescent="0.3">
      <c r="A3613"/>
      <c r="B3613" s="211"/>
    </row>
    <row r="3614" spans="1:2" x14ac:dyDescent="0.3">
      <c r="A3614"/>
      <c r="B3614" s="211"/>
    </row>
    <row r="3615" spans="1:2" x14ac:dyDescent="0.3">
      <c r="A3615"/>
      <c r="B3615" s="211"/>
    </row>
    <row r="3616" spans="1:2" x14ac:dyDescent="0.3">
      <c r="A3616"/>
      <c r="B3616" s="211"/>
    </row>
    <row r="3617" spans="1:2" x14ac:dyDescent="0.3">
      <c r="A3617"/>
      <c r="B3617" s="211"/>
    </row>
    <row r="3618" spans="1:2" x14ac:dyDescent="0.3">
      <c r="A3618"/>
      <c r="B3618" s="211"/>
    </row>
    <row r="3619" spans="1:2" x14ac:dyDescent="0.3">
      <c r="A3619"/>
      <c r="B3619" s="211"/>
    </row>
    <row r="3620" spans="1:2" x14ac:dyDescent="0.3">
      <c r="A3620"/>
      <c r="B3620" s="211"/>
    </row>
    <row r="3621" spans="1:2" x14ac:dyDescent="0.3">
      <c r="A3621"/>
      <c r="B3621" s="211"/>
    </row>
    <row r="3622" spans="1:2" x14ac:dyDescent="0.3">
      <c r="A3622"/>
      <c r="B3622" s="211"/>
    </row>
    <row r="3623" spans="1:2" x14ac:dyDescent="0.3">
      <c r="A3623"/>
      <c r="B3623" s="211"/>
    </row>
    <row r="3624" spans="1:2" x14ac:dyDescent="0.3">
      <c r="A3624"/>
      <c r="B3624" s="211"/>
    </row>
    <row r="3625" spans="1:2" x14ac:dyDescent="0.3">
      <c r="A3625"/>
      <c r="B3625" s="211"/>
    </row>
    <row r="3626" spans="1:2" x14ac:dyDescent="0.3">
      <c r="A3626"/>
      <c r="B3626" s="211"/>
    </row>
    <row r="3627" spans="1:2" x14ac:dyDescent="0.3">
      <c r="A3627"/>
      <c r="B3627" s="211"/>
    </row>
    <row r="3628" spans="1:2" x14ac:dyDescent="0.3">
      <c r="A3628"/>
      <c r="B3628" s="211"/>
    </row>
    <row r="3629" spans="1:2" x14ac:dyDescent="0.3">
      <c r="A3629"/>
      <c r="B3629" s="211"/>
    </row>
    <row r="3630" spans="1:2" x14ac:dyDescent="0.3">
      <c r="A3630"/>
      <c r="B3630" s="211"/>
    </row>
    <row r="3631" spans="1:2" x14ac:dyDescent="0.3">
      <c r="A3631"/>
      <c r="B3631" s="211"/>
    </row>
    <row r="3632" spans="1:2" x14ac:dyDescent="0.3">
      <c r="A3632"/>
      <c r="B3632" s="211"/>
    </row>
    <row r="3633" spans="1:2" x14ac:dyDescent="0.3">
      <c r="A3633"/>
      <c r="B3633" s="211"/>
    </row>
    <row r="3634" spans="1:2" x14ac:dyDescent="0.3">
      <c r="A3634"/>
      <c r="B3634" s="211"/>
    </row>
    <row r="3635" spans="1:2" x14ac:dyDescent="0.3">
      <c r="A3635"/>
      <c r="B3635" s="211"/>
    </row>
    <row r="3636" spans="1:2" x14ac:dyDescent="0.3">
      <c r="A3636"/>
      <c r="B3636" s="211"/>
    </row>
    <row r="3637" spans="1:2" x14ac:dyDescent="0.3">
      <c r="A3637"/>
      <c r="B3637" s="211"/>
    </row>
    <row r="3638" spans="1:2" x14ac:dyDescent="0.3">
      <c r="A3638"/>
      <c r="B3638" s="211"/>
    </row>
    <row r="3639" spans="1:2" x14ac:dyDescent="0.3">
      <c r="A3639"/>
      <c r="B3639" s="211"/>
    </row>
    <row r="3640" spans="1:2" x14ac:dyDescent="0.3">
      <c r="A3640"/>
      <c r="B3640" s="211"/>
    </row>
    <row r="3641" spans="1:2" x14ac:dyDescent="0.3">
      <c r="A3641"/>
      <c r="B3641" s="211"/>
    </row>
    <row r="3642" spans="1:2" x14ac:dyDescent="0.3">
      <c r="A3642"/>
      <c r="B3642" s="211"/>
    </row>
    <row r="3643" spans="1:2" x14ac:dyDescent="0.3">
      <c r="A3643"/>
      <c r="B3643" s="211"/>
    </row>
    <row r="3644" spans="1:2" x14ac:dyDescent="0.3">
      <c r="A3644"/>
      <c r="B3644" s="211"/>
    </row>
    <row r="3645" spans="1:2" x14ac:dyDescent="0.3">
      <c r="A3645"/>
      <c r="B3645" s="211"/>
    </row>
    <row r="3646" spans="1:2" x14ac:dyDescent="0.3">
      <c r="A3646"/>
      <c r="B3646" s="211"/>
    </row>
    <row r="3647" spans="1:2" x14ac:dyDescent="0.3">
      <c r="A3647"/>
      <c r="B3647" s="211"/>
    </row>
    <row r="3648" spans="1:2" x14ac:dyDescent="0.3">
      <c r="A3648"/>
      <c r="B3648" s="211"/>
    </row>
    <row r="3649" spans="1:2" x14ac:dyDescent="0.3">
      <c r="A3649"/>
      <c r="B3649" s="211"/>
    </row>
    <row r="3650" spans="1:2" x14ac:dyDescent="0.3">
      <c r="A3650"/>
      <c r="B3650" s="211"/>
    </row>
    <row r="3651" spans="1:2" x14ac:dyDescent="0.3">
      <c r="A3651"/>
      <c r="B3651" s="211"/>
    </row>
    <row r="3652" spans="1:2" x14ac:dyDescent="0.3">
      <c r="A3652"/>
      <c r="B3652" s="211"/>
    </row>
    <row r="3653" spans="1:2" x14ac:dyDescent="0.3">
      <c r="A3653"/>
      <c r="B3653" s="211"/>
    </row>
    <row r="3654" spans="1:2" x14ac:dyDescent="0.3">
      <c r="A3654"/>
      <c r="B3654" s="211"/>
    </row>
    <row r="3655" spans="1:2" x14ac:dyDescent="0.3">
      <c r="A3655"/>
      <c r="B3655" s="211"/>
    </row>
    <row r="3656" spans="1:2" x14ac:dyDescent="0.3">
      <c r="A3656"/>
      <c r="B3656" s="211"/>
    </row>
    <row r="3657" spans="1:2" x14ac:dyDescent="0.3">
      <c r="A3657"/>
      <c r="B3657" s="211"/>
    </row>
    <row r="3658" spans="1:2" x14ac:dyDescent="0.3">
      <c r="A3658"/>
      <c r="B3658" s="211"/>
    </row>
    <row r="3659" spans="1:2" x14ac:dyDescent="0.3">
      <c r="A3659"/>
      <c r="B3659" s="211"/>
    </row>
    <row r="3660" spans="1:2" x14ac:dyDescent="0.3">
      <c r="A3660"/>
      <c r="B3660" s="211"/>
    </row>
    <row r="3661" spans="1:2" x14ac:dyDescent="0.3">
      <c r="A3661"/>
      <c r="B3661" s="211"/>
    </row>
    <row r="3662" spans="1:2" x14ac:dyDescent="0.3">
      <c r="A3662"/>
      <c r="B3662" s="211"/>
    </row>
    <row r="3663" spans="1:2" x14ac:dyDescent="0.3">
      <c r="A3663"/>
      <c r="B3663" s="211"/>
    </row>
    <row r="3664" spans="1:2" x14ac:dyDescent="0.3">
      <c r="A3664"/>
      <c r="B3664" s="211"/>
    </row>
    <row r="3665" spans="1:2" x14ac:dyDescent="0.3">
      <c r="A3665"/>
      <c r="B3665" s="211"/>
    </row>
    <row r="3666" spans="1:2" x14ac:dyDescent="0.3">
      <c r="A3666"/>
      <c r="B3666" s="211"/>
    </row>
    <row r="3667" spans="1:2" x14ac:dyDescent="0.3">
      <c r="A3667"/>
      <c r="B3667" s="211"/>
    </row>
    <row r="3668" spans="1:2" x14ac:dyDescent="0.3">
      <c r="A3668"/>
      <c r="B3668" s="211"/>
    </row>
    <row r="3669" spans="1:2" x14ac:dyDescent="0.3">
      <c r="A3669"/>
      <c r="B3669" s="211"/>
    </row>
    <row r="3670" spans="1:2" x14ac:dyDescent="0.3">
      <c r="A3670"/>
      <c r="B3670" s="211"/>
    </row>
    <row r="3671" spans="1:2" x14ac:dyDescent="0.3">
      <c r="A3671"/>
      <c r="B3671" s="211"/>
    </row>
    <row r="3672" spans="1:2" x14ac:dyDescent="0.3">
      <c r="A3672"/>
      <c r="B3672" s="211"/>
    </row>
    <row r="3673" spans="1:2" x14ac:dyDescent="0.3">
      <c r="A3673"/>
      <c r="B3673" s="211"/>
    </row>
    <row r="3674" spans="1:2" x14ac:dyDescent="0.3">
      <c r="A3674"/>
      <c r="B3674" s="211"/>
    </row>
    <row r="3675" spans="1:2" x14ac:dyDescent="0.3">
      <c r="A3675"/>
      <c r="B3675" s="211"/>
    </row>
    <row r="3676" spans="1:2" x14ac:dyDescent="0.3">
      <c r="A3676"/>
      <c r="B3676" s="211"/>
    </row>
    <row r="3677" spans="1:2" x14ac:dyDescent="0.3">
      <c r="A3677"/>
      <c r="B3677" s="211"/>
    </row>
    <row r="3678" spans="1:2" x14ac:dyDescent="0.3">
      <c r="A3678"/>
      <c r="B3678" s="211"/>
    </row>
    <row r="3679" spans="1:2" x14ac:dyDescent="0.3">
      <c r="A3679"/>
      <c r="B3679" s="211"/>
    </row>
    <row r="3680" spans="1:2" x14ac:dyDescent="0.3">
      <c r="A3680"/>
      <c r="B3680" s="211"/>
    </row>
    <row r="3681" spans="1:2" x14ac:dyDescent="0.3">
      <c r="A3681"/>
      <c r="B3681" s="211"/>
    </row>
    <row r="3682" spans="1:2" x14ac:dyDescent="0.3">
      <c r="A3682"/>
      <c r="B3682" s="211"/>
    </row>
    <row r="3683" spans="1:2" x14ac:dyDescent="0.3">
      <c r="A3683"/>
      <c r="B3683" s="211"/>
    </row>
    <row r="3684" spans="1:2" x14ac:dyDescent="0.3">
      <c r="A3684"/>
      <c r="B3684" s="211"/>
    </row>
    <row r="3685" spans="1:2" x14ac:dyDescent="0.3">
      <c r="A3685"/>
      <c r="B3685" s="211"/>
    </row>
    <row r="3686" spans="1:2" x14ac:dyDescent="0.3">
      <c r="A3686"/>
      <c r="B3686" s="211"/>
    </row>
    <row r="3687" spans="1:2" x14ac:dyDescent="0.3">
      <c r="A3687"/>
      <c r="B3687" s="211"/>
    </row>
    <row r="3688" spans="1:2" x14ac:dyDescent="0.3">
      <c r="A3688"/>
      <c r="B3688" s="211"/>
    </row>
    <row r="3689" spans="1:2" x14ac:dyDescent="0.3">
      <c r="A3689"/>
      <c r="B3689" s="211"/>
    </row>
    <row r="3690" spans="1:2" x14ac:dyDescent="0.3">
      <c r="A3690"/>
      <c r="B3690" s="211"/>
    </row>
    <row r="3691" spans="1:2" x14ac:dyDescent="0.3">
      <c r="A3691"/>
      <c r="B3691" s="211"/>
    </row>
    <row r="3692" spans="1:2" x14ac:dyDescent="0.3">
      <c r="A3692"/>
      <c r="B3692" s="211"/>
    </row>
    <row r="3693" spans="1:2" x14ac:dyDescent="0.3">
      <c r="A3693"/>
      <c r="B3693" s="211"/>
    </row>
    <row r="3694" spans="1:2" x14ac:dyDescent="0.3">
      <c r="A3694"/>
      <c r="B3694" s="211"/>
    </row>
    <row r="3695" spans="1:2" x14ac:dyDescent="0.3">
      <c r="A3695"/>
      <c r="B3695" s="211"/>
    </row>
    <row r="3696" spans="1:2" x14ac:dyDescent="0.3">
      <c r="A3696"/>
      <c r="B3696" s="211"/>
    </row>
    <row r="3697" spans="1:2" x14ac:dyDescent="0.3">
      <c r="A3697"/>
      <c r="B3697" s="211"/>
    </row>
    <row r="3698" spans="1:2" x14ac:dyDescent="0.3">
      <c r="A3698"/>
      <c r="B3698" s="211"/>
    </row>
    <row r="3699" spans="1:2" x14ac:dyDescent="0.3">
      <c r="A3699"/>
      <c r="B3699" s="211"/>
    </row>
    <row r="3700" spans="1:2" x14ac:dyDescent="0.3">
      <c r="A3700"/>
      <c r="B3700" s="211"/>
    </row>
    <row r="3701" spans="1:2" x14ac:dyDescent="0.3">
      <c r="A3701"/>
      <c r="B3701" s="211"/>
    </row>
    <row r="3702" spans="1:2" x14ac:dyDescent="0.3">
      <c r="A3702"/>
      <c r="B3702" s="211"/>
    </row>
    <row r="3703" spans="1:2" x14ac:dyDescent="0.3">
      <c r="A3703"/>
      <c r="B3703" s="211"/>
    </row>
    <row r="3704" spans="1:2" x14ac:dyDescent="0.3">
      <c r="A3704"/>
      <c r="B3704" s="211"/>
    </row>
    <row r="3705" spans="1:2" x14ac:dyDescent="0.3">
      <c r="A3705"/>
      <c r="B3705" s="211"/>
    </row>
    <row r="3706" spans="1:2" x14ac:dyDescent="0.3">
      <c r="A3706"/>
      <c r="B3706" s="211"/>
    </row>
    <row r="3707" spans="1:2" x14ac:dyDescent="0.3">
      <c r="A3707"/>
      <c r="B3707" s="211"/>
    </row>
    <row r="3708" spans="1:2" x14ac:dyDescent="0.3">
      <c r="A3708"/>
      <c r="B3708" s="211"/>
    </row>
    <row r="3709" spans="1:2" x14ac:dyDescent="0.3">
      <c r="A3709"/>
      <c r="B3709" s="211"/>
    </row>
    <row r="3710" spans="1:2" x14ac:dyDescent="0.3">
      <c r="A3710"/>
      <c r="B3710" s="211"/>
    </row>
    <row r="3711" spans="1:2" x14ac:dyDescent="0.3">
      <c r="A3711"/>
      <c r="B3711" s="211"/>
    </row>
    <row r="3712" spans="1:2" x14ac:dyDescent="0.3">
      <c r="A3712"/>
      <c r="B3712" s="211"/>
    </row>
    <row r="3713" spans="1:2" x14ac:dyDescent="0.3">
      <c r="A3713"/>
      <c r="B3713" s="211"/>
    </row>
    <row r="3714" spans="1:2" x14ac:dyDescent="0.3">
      <c r="A3714"/>
      <c r="B3714" s="211"/>
    </row>
    <row r="3715" spans="1:2" x14ac:dyDescent="0.3">
      <c r="A3715"/>
      <c r="B3715" s="211"/>
    </row>
    <row r="3716" spans="1:2" x14ac:dyDescent="0.3">
      <c r="A3716"/>
      <c r="B3716" s="211"/>
    </row>
    <row r="3717" spans="1:2" x14ac:dyDescent="0.3">
      <c r="A3717"/>
      <c r="B3717" s="211"/>
    </row>
    <row r="3718" spans="1:2" x14ac:dyDescent="0.3">
      <c r="A3718"/>
      <c r="B3718" s="211"/>
    </row>
    <row r="3719" spans="1:2" x14ac:dyDescent="0.3">
      <c r="A3719"/>
      <c r="B3719" s="211"/>
    </row>
    <row r="3720" spans="1:2" x14ac:dyDescent="0.3">
      <c r="A3720"/>
      <c r="B3720" s="211"/>
    </row>
    <row r="3721" spans="1:2" x14ac:dyDescent="0.3">
      <c r="A3721"/>
      <c r="B3721" s="211"/>
    </row>
    <row r="3722" spans="1:2" x14ac:dyDescent="0.3">
      <c r="A3722"/>
      <c r="B3722" s="211"/>
    </row>
    <row r="3723" spans="1:2" x14ac:dyDescent="0.3">
      <c r="A3723"/>
      <c r="B3723" s="211"/>
    </row>
    <row r="3724" spans="1:2" x14ac:dyDescent="0.3">
      <c r="A3724"/>
      <c r="B3724" s="211"/>
    </row>
    <row r="3725" spans="1:2" x14ac:dyDescent="0.3">
      <c r="A3725"/>
      <c r="B3725" s="211"/>
    </row>
    <row r="3726" spans="1:2" x14ac:dyDescent="0.3">
      <c r="A3726"/>
      <c r="B3726" s="211"/>
    </row>
    <row r="3727" spans="1:2" x14ac:dyDescent="0.3">
      <c r="A3727"/>
      <c r="B3727" s="211"/>
    </row>
    <row r="3728" spans="1:2" x14ac:dyDescent="0.3">
      <c r="A3728"/>
      <c r="B3728" s="211"/>
    </row>
    <row r="3729" spans="1:2" x14ac:dyDescent="0.3">
      <c r="A3729"/>
      <c r="B3729" s="211"/>
    </row>
    <row r="3730" spans="1:2" x14ac:dyDescent="0.3">
      <c r="A3730"/>
      <c r="B3730" s="211"/>
    </row>
    <row r="3731" spans="1:2" x14ac:dyDescent="0.3">
      <c r="A3731"/>
      <c r="B3731" s="211"/>
    </row>
    <row r="3732" spans="1:2" x14ac:dyDescent="0.3">
      <c r="A3732"/>
      <c r="B3732" s="211"/>
    </row>
    <row r="3733" spans="1:2" x14ac:dyDescent="0.3">
      <c r="A3733"/>
      <c r="B3733" s="211"/>
    </row>
    <row r="3734" spans="1:2" x14ac:dyDescent="0.3">
      <c r="A3734"/>
      <c r="B3734" s="211"/>
    </row>
    <row r="3735" spans="1:2" x14ac:dyDescent="0.3">
      <c r="A3735"/>
      <c r="B3735" s="211"/>
    </row>
    <row r="3736" spans="1:2" x14ac:dyDescent="0.3">
      <c r="A3736"/>
      <c r="B3736" s="211"/>
    </row>
    <row r="3737" spans="1:2" x14ac:dyDescent="0.3">
      <c r="A3737"/>
      <c r="B3737" s="211"/>
    </row>
    <row r="3738" spans="1:2" x14ac:dyDescent="0.3">
      <c r="A3738"/>
      <c r="B3738" s="211"/>
    </row>
    <row r="3739" spans="1:2" x14ac:dyDescent="0.3">
      <c r="A3739"/>
      <c r="B3739" s="211"/>
    </row>
    <row r="3740" spans="1:2" x14ac:dyDescent="0.3">
      <c r="A3740"/>
      <c r="B3740" s="211"/>
    </row>
    <row r="3741" spans="1:2" x14ac:dyDescent="0.3">
      <c r="A3741"/>
      <c r="B3741" s="211"/>
    </row>
    <row r="3742" spans="1:2" x14ac:dyDescent="0.3">
      <c r="A3742"/>
      <c r="B3742" s="211"/>
    </row>
    <row r="3743" spans="1:2" x14ac:dyDescent="0.3">
      <c r="A3743"/>
      <c r="B3743" s="211"/>
    </row>
    <row r="3744" spans="1:2" x14ac:dyDescent="0.3">
      <c r="A3744"/>
      <c r="B3744" s="211"/>
    </row>
    <row r="3745" spans="1:2" x14ac:dyDescent="0.3">
      <c r="A3745"/>
      <c r="B3745" s="211"/>
    </row>
    <row r="3746" spans="1:2" x14ac:dyDescent="0.3">
      <c r="A3746"/>
      <c r="B3746" s="211"/>
    </row>
    <row r="3747" spans="1:2" x14ac:dyDescent="0.3">
      <c r="A3747"/>
      <c r="B3747" s="211"/>
    </row>
    <row r="3748" spans="1:2" x14ac:dyDescent="0.3">
      <c r="A3748"/>
      <c r="B3748" s="211"/>
    </row>
    <row r="3749" spans="1:2" x14ac:dyDescent="0.3">
      <c r="A3749"/>
      <c r="B3749" s="211"/>
    </row>
    <row r="3750" spans="1:2" x14ac:dyDescent="0.3">
      <c r="A3750"/>
      <c r="B3750" s="211"/>
    </row>
    <row r="3751" spans="1:2" x14ac:dyDescent="0.3">
      <c r="A3751"/>
      <c r="B3751" s="211"/>
    </row>
    <row r="3752" spans="1:2" x14ac:dyDescent="0.3">
      <c r="A3752"/>
      <c r="B3752" s="211"/>
    </row>
    <row r="3753" spans="1:2" x14ac:dyDescent="0.3">
      <c r="A3753"/>
      <c r="B3753" s="211"/>
    </row>
    <row r="3754" spans="1:2" x14ac:dyDescent="0.3">
      <c r="A3754"/>
      <c r="B3754" s="211"/>
    </row>
    <row r="3755" spans="1:2" x14ac:dyDescent="0.3">
      <c r="A3755"/>
      <c r="B3755" s="211"/>
    </row>
    <row r="3756" spans="1:2" x14ac:dyDescent="0.3">
      <c r="A3756"/>
      <c r="B3756" s="211"/>
    </row>
    <row r="3757" spans="1:2" x14ac:dyDescent="0.3">
      <c r="A3757"/>
      <c r="B3757" s="211"/>
    </row>
    <row r="3758" spans="1:2" x14ac:dyDescent="0.3">
      <c r="A3758"/>
      <c r="B3758" s="211"/>
    </row>
    <row r="3759" spans="1:2" x14ac:dyDescent="0.3">
      <c r="A3759"/>
      <c r="B3759" s="211"/>
    </row>
    <row r="3760" spans="1:2" x14ac:dyDescent="0.3">
      <c r="A3760"/>
      <c r="B3760" s="211"/>
    </row>
    <row r="3761" spans="1:2" x14ac:dyDescent="0.3">
      <c r="A3761"/>
      <c r="B3761" s="211"/>
    </row>
    <row r="3762" spans="1:2" x14ac:dyDescent="0.3">
      <c r="A3762"/>
      <c r="B3762" s="211"/>
    </row>
    <row r="3763" spans="1:2" x14ac:dyDescent="0.3">
      <c r="A3763"/>
      <c r="B3763" s="211"/>
    </row>
    <row r="3764" spans="1:2" x14ac:dyDescent="0.3">
      <c r="A3764"/>
      <c r="B3764" s="211"/>
    </row>
    <row r="3765" spans="1:2" x14ac:dyDescent="0.3">
      <c r="A3765"/>
      <c r="B3765" s="211"/>
    </row>
    <row r="3766" spans="1:2" x14ac:dyDescent="0.3">
      <c r="A3766"/>
      <c r="B3766" s="211"/>
    </row>
    <row r="3767" spans="1:2" x14ac:dyDescent="0.3">
      <c r="A3767"/>
      <c r="B3767" s="211"/>
    </row>
    <row r="3768" spans="1:2" x14ac:dyDescent="0.3">
      <c r="A3768"/>
      <c r="B3768" s="211"/>
    </row>
    <row r="3769" spans="1:2" x14ac:dyDescent="0.3">
      <c r="A3769"/>
      <c r="B3769" s="211"/>
    </row>
    <row r="3770" spans="1:2" x14ac:dyDescent="0.3">
      <c r="A3770"/>
      <c r="B3770" s="211"/>
    </row>
    <row r="3771" spans="1:2" x14ac:dyDescent="0.3">
      <c r="A3771"/>
      <c r="B3771" s="211"/>
    </row>
    <row r="3772" spans="1:2" x14ac:dyDescent="0.3">
      <c r="A3772"/>
      <c r="B3772" s="211"/>
    </row>
    <row r="3773" spans="1:2" x14ac:dyDescent="0.3">
      <c r="A3773"/>
      <c r="B3773" s="211"/>
    </row>
    <row r="3774" spans="1:2" x14ac:dyDescent="0.3">
      <c r="A3774"/>
      <c r="B3774" s="211"/>
    </row>
    <row r="3775" spans="1:2" x14ac:dyDescent="0.3">
      <c r="A3775"/>
      <c r="B3775" s="211"/>
    </row>
    <row r="3776" spans="1:2" x14ac:dyDescent="0.3">
      <c r="A3776"/>
      <c r="B3776" s="211"/>
    </row>
    <row r="3777" spans="1:2" x14ac:dyDescent="0.3">
      <c r="A3777"/>
      <c r="B3777" s="211"/>
    </row>
    <row r="3778" spans="1:2" x14ac:dyDescent="0.3">
      <c r="A3778"/>
      <c r="B3778" s="211"/>
    </row>
    <row r="3779" spans="1:2" x14ac:dyDescent="0.3">
      <c r="A3779"/>
      <c r="B3779" s="211"/>
    </row>
    <row r="3780" spans="1:2" x14ac:dyDescent="0.3">
      <c r="A3780"/>
      <c r="B3780" s="211"/>
    </row>
    <row r="3781" spans="1:2" x14ac:dyDescent="0.3">
      <c r="A3781"/>
      <c r="B3781" s="211"/>
    </row>
    <row r="3782" spans="1:2" x14ac:dyDescent="0.3">
      <c r="A3782"/>
      <c r="B3782" s="211"/>
    </row>
    <row r="3783" spans="1:2" x14ac:dyDescent="0.3">
      <c r="A3783"/>
      <c r="B3783" s="211"/>
    </row>
    <row r="3784" spans="1:2" x14ac:dyDescent="0.3">
      <c r="A3784"/>
      <c r="B3784" s="211"/>
    </row>
    <row r="3785" spans="1:2" x14ac:dyDescent="0.3">
      <c r="A3785"/>
      <c r="B3785" s="211"/>
    </row>
    <row r="3786" spans="1:2" x14ac:dyDescent="0.3">
      <c r="A3786"/>
      <c r="B3786" s="211"/>
    </row>
    <row r="3787" spans="1:2" x14ac:dyDescent="0.3">
      <c r="A3787"/>
      <c r="B3787" s="211"/>
    </row>
    <row r="3788" spans="1:2" x14ac:dyDescent="0.3">
      <c r="A3788"/>
      <c r="B3788" s="211"/>
    </row>
    <row r="3789" spans="1:2" x14ac:dyDescent="0.3">
      <c r="A3789"/>
      <c r="B3789" s="211"/>
    </row>
    <row r="3790" spans="1:2" x14ac:dyDescent="0.3">
      <c r="A3790"/>
      <c r="B3790" s="211"/>
    </row>
    <row r="3791" spans="1:2" x14ac:dyDescent="0.3">
      <c r="A3791"/>
      <c r="B3791" s="211"/>
    </row>
    <row r="3792" spans="1:2" x14ac:dyDescent="0.3">
      <c r="A3792"/>
      <c r="B3792" s="211"/>
    </row>
    <row r="3793" spans="1:2" x14ac:dyDescent="0.3">
      <c r="A3793"/>
      <c r="B3793" s="211"/>
    </row>
    <row r="3794" spans="1:2" x14ac:dyDescent="0.3">
      <c r="A3794"/>
      <c r="B3794" s="211"/>
    </row>
    <row r="3795" spans="1:2" x14ac:dyDescent="0.3">
      <c r="A3795"/>
      <c r="B3795" s="211"/>
    </row>
    <row r="3796" spans="1:2" x14ac:dyDescent="0.3">
      <c r="A3796"/>
      <c r="B3796" s="211"/>
    </row>
    <row r="3797" spans="1:2" x14ac:dyDescent="0.3">
      <c r="A3797"/>
      <c r="B3797" s="211"/>
    </row>
    <row r="3798" spans="1:2" x14ac:dyDescent="0.3">
      <c r="A3798"/>
      <c r="B3798" s="211"/>
    </row>
    <row r="3799" spans="1:2" x14ac:dyDescent="0.3">
      <c r="A3799"/>
      <c r="B3799" s="211"/>
    </row>
    <row r="3800" spans="1:2" x14ac:dyDescent="0.3">
      <c r="A3800"/>
      <c r="B3800" s="211"/>
    </row>
    <row r="3801" spans="1:2" x14ac:dyDescent="0.3">
      <c r="A3801"/>
      <c r="B3801" s="211"/>
    </row>
    <row r="3802" spans="1:2" x14ac:dyDescent="0.3">
      <c r="A3802"/>
      <c r="B3802" s="211"/>
    </row>
    <row r="3803" spans="1:2" x14ac:dyDescent="0.3">
      <c r="A3803"/>
      <c r="B3803" s="211"/>
    </row>
    <row r="3804" spans="1:2" x14ac:dyDescent="0.3">
      <c r="A3804"/>
      <c r="B3804" s="211"/>
    </row>
    <row r="3805" spans="1:2" x14ac:dyDescent="0.3">
      <c r="A3805"/>
      <c r="B3805" s="211"/>
    </row>
    <row r="3806" spans="1:2" x14ac:dyDescent="0.3">
      <c r="A3806"/>
      <c r="B3806" s="211"/>
    </row>
    <row r="3807" spans="1:2" x14ac:dyDescent="0.3">
      <c r="A3807"/>
      <c r="B3807" s="211"/>
    </row>
    <row r="3808" spans="1:2" x14ac:dyDescent="0.3">
      <c r="A3808"/>
      <c r="B3808" s="211"/>
    </row>
    <row r="3809" spans="1:2" x14ac:dyDescent="0.3">
      <c r="A3809"/>
      <c r="B3809" s="211"/>
    </row>
    <row r="3810" spans="1:2" x14ac:dyDescent="0.3">
      <c r="A3810"/>
      <c r="B3810" s="211"/>
    </row>
    <row r="3811" spans="1:2" x14ac:dyDescent="0.3">
      <c r="A3811"/>
      <c r="B3811" s="211"/>
    </row>
    <row r="3812" spans="1:2" x14ac:dyDescent="0.3">
      <c r="A3812"/>
      <c r="B3812" s="211"/>
    </row>
    <row r="3813" spans="1:2" x14ac:dyDescent="0.3">
      <c r="A3813"/>
      <c r="B3813" s="211"/>
    </row>
    <row r="3814" spans="1:2" x14ac:dyDescent="0.3">
      <c r="A3814"/>
      <c r="B3814" s="211"/>
    </row>
    <row r="3815" spans="1:2" x14ac:dyDescent="0.3">
      <c r="A3815"/>
      <c r="B3815" s="211"/>
    </row>
    <row r="3816" spans="1:2" x14ac:dyDescent="0.3">
      <c r="A3816"/>
      <c r="B3816" s="211"/>
    </row>
    <row r="3817" spans="1:2" x14ac:dyDescent="0.3">
      <c r="A3817"/>
      <c r="B3817" s="211"/>
    </row>
    <row r="3818" spans="1:2" x14ac:dyDescent="0.3">
      <c r="A3818"/>
      <c r="B3818" s="211"/>
    </row>
    <row r="3819" spans="1:2" x14ac:dyDescent="0.3">
      <c r="A3819"/>
      <c r="B3819" s="211"/>
    </row>
    <row r="3820" spans="1:2" x14ac:dyDescent="0.3">
      <c r="A3820"/>
      <c r="B3820" s="211"/>
    </row>
    <row r="3821" spans="1:2" x14ac:dyDescent="0.3">
      <c r="A3821"/>
      <c r="B3821" s="211"/>
    </row>
    <row r="3822" spans="1:2" x14ac:dyDescent="0.3">
      <c r="A3822"/>
      <c r="B3822" s="211"/>
    </row>
    <row r="3823" spans="1:2" x14ac:dyDescent="0.3">
      <c r="A3823"/>
      <c r="B3823" s="211"/>
    </row>
    <row r="3824" spans="1:2" x14ac:dyDescent="0.3">
      <c r="A3824"/>
      <c r="B3824" s="211"/>
    </row>
    <row r="3825" spans="1:2" x14ac:dyDescent="0.3">
      <c r="A3825"/>
      <c r="B3825" s="211"/>
    </row>
    <row r="3826" spans="1:2" x14ac:dyDescent="0.3">
      <c r="A3826"/>
      <c r="B3826" s="211"/>
    </row>
    <row r="3827" spans="1:2" x14ac:dyDescent="0.3">
      <c r="A3827"/>
      <c r="B3827" s="211"/>
    </row>
    <row r="3828" spans="1:2" x14ac:dyDescent="0.3">
      <c r="A3828"/>
      <c r="B3828" s="211"/>
    </row>
    <row r="3829" spans="1:2" x14ac:dyDescent="0.3">
      <c r="A3829"/>
      <c r="B3829" s="211"/>
    </row>
    <row r="3830" spans="1:2" x14ac:dyDescent="0.3">
      <c r="A3830"/>
      <c r="B3830" s="211"/>
    </row>
    <row r="3831" spans="1:2" x14ac:dyDescent="0.3">
      <c r="A3831"/>
      <c r="B3831" s="211"/>
    </row>
    <row r="3832" spans="1:2" x14ac:dyDescent="0.3">
      <c r="A3832"/>
      <c r="B3832" s="211"/>
    </row>
    <row r="3833" spans="1:2" x14ac:dyDescent="0.3">
      <c r="A3833"/>
      <c r="B3833" s="211"/>
    </row>
    <row r="3834" spans="1:2" x14ac:dyDescent="0.3">
      <c r="A3834"/>
      <c r="B3834" s="211"/>
    </row>
    <row r="3835" spans="1:2" x14ac:dyDescent="0.3">
      <c r="A3835"/>
      <c r="B3835" s="211"/>
    </row>
    <row r="3836" spans="1:2" x14ac:dyDescent="0.3">
      <c r="A3836"/>
      <c r="B3836" s="211"/>
    </row>
    <row r="3837" spans="1:2" x14ac:dyDescent="0.3">
      <c r="A3837"/>
      <c r="B3837" s="211"/>
    </row>
    <row r="3838" spans="1:2" x14ac:dyDescent="0.3">
      <c r="A3838"/>
      <c r="B3838" s="211"/>
    </row>
    <row r="3839" spans="1:2" x14ac:dyDescent="0.3">
      <c r="A3839"/>
      <c r="B3839" s="211"/>
    </row>
    <row r="3840" spans="1:2" x14ac:dyDescent="0.3">
      <c r="A3840"/>
      <c r="B3840" s="211"/>
    </row>
    <row r="3841" spans="1:2" x14ac:dyDescent="0.3">
      <c r="A3841"/>
      <c r="B3841" s="211"/>
    </row>
    <row r="3842" spans="1:2" x14ac:dyDescent="0.3">
      <c r="A3842"/>
      <c r="B3842" s="211"/>
    </row>
    <row r="3843" spans="1:2" x14ac:dyDescent="0.3">
      <c r="A3843"/>
      <c r="B3843" s="211"/>
    </row>
    <row r="3844" spans="1:2" x14ac:dyDescent="0.3">
      <c r="A3844"/>
      <c r="B3844" s="211"/>
    </row>
    <row r="3845" spans="1:2" x14ac:dyDescent="0.3">
      <c r="A3845"/>
      <c r="B3845" s="211"/>
    </row>
    <row r="3846" spans="1:2" x14ac:dyDescent="0.3">
      <c r="A3846"/>
      <c r="B3846" s="211"/>
    </row>
    <row r="3847" spans="1:2" x14ac:dyDescent="0.3">
      <c r="A3847"/>
      <c r="B3847" s="211"/>
    </row>
    <row r="3848" spans="1:2" x14ac:dyDescent="0.3">
      <c r="A3848"/>
      <c r="B3848" s="211"/>
    </row>
    <row r="3849" spans="1:2" x14ac:dyDescent="0.3">
      <c r="A3849"/>
      <c r="B3849" s="211"/>
    </row>
    <row r="3850" spans="1:2" x14ac:dyDescent="0.3">
      <c r="A3850"/>
      <c r="B3850" s="211"/>
    </row>
    <row r="3851" spans="1:2" x14ac:dyDescent="0.3">
      <c r="A3851"/>
      <c r="B3851" s="211"/>
    </row>
    <row r="3852" spans="1:2" x14ac:dyDescent="0.3">
      <c r="A3852"/>
      <c r="B3852" s="211"/>
    </row>
    <row r="3853" spans="1:2" x14ac:dyDescent="0.3">
      <c r="A3853"/>
      <c r="B3853" s="211"/>
    </row>
    <row r="3854" spans="1:2" x14ac:dyDescent="0.3">
      <c r="A3854"/>
      <c r="B3854" s="211"/>
    </row>
    <row r="3855" spans="1:2" x14ac:dyDescent="0.3">
      <c r="A3855"/>
      <c r="B3855" s="211"/>
    </row>
    <row r="3856" spans="1:2" x14ac:dyDescent="0.3">
      <c r="A3856"/>
      <c r="B3856" s="211"/>
    </row>
    <row r="3857" spans="1:2" x14ac:dyDescent="0.3">
      <c r="A3857"/>
      <c r="B3857" s="211"/>
    </row>
    <row r="3858" spans="1:2" x14ac:dyDescent="0.3">
      <c r="A3858"/>
      <c r="B3858" s="211"/>
    </row>
    <row r="3859" spans="1:2" x14ac:dyDescent="0.3">
      <c r="A3859"/>
      <c r="B3859" s="211"/>
    </row>
    <row r="3860" spans="1:2" x14ac:dyDescent="0.3">
      <c r="A3860"/>
      <c r="B3860" s="211"/>
    </row>
    <row r="3861" spans="1:2" x14ac:dyDescent="0.3">
      <c r="A3861"/>
      <c r="B3861" s="211"/>
    </row>
    <row r="3862" spans="1:2" x14ac:dyDescent="0.3">
      <c r="A3862"/>
      <c r="B3862" s="211"/>
    </row>
    <row r="3863" spans="1:2" x14ac:dyDescent="0.3">
      <c r="A3863"/>
      <c r="B3863" s="211"/>
    </row>
    <row r="3864" spans="1:2" x14ac:dyDescent="0.3">
      <c r="A3864"/>
      <c r="B3864" s="211"/>
    </row>
    <row r="3865" spans="1:2" x14ac:dyDescent="0.3">
      <c r="A3865"/>
      <c r="B3865" s="211"/>
    </row>
    <row r="3866" spans="1:2" x14ac:dyDescent="0.3">
      <c r="A3866"/>
      <c r="B3866" s="211"/>
    </row>
    <row r="3867" spans="1:2" x14ac:dyDescent="0.3">
      <c r="A3867"/>
      <c r="B3867" s="211"/>
    </row>
    <row r="3868" spans="1:2" x14ac:dyDescent="0.3">
      <c r="A3868"/>
      <c r="B3868" s="211"/>
    </row>
    <row r="3869" spans="1:2" x14ac:dyDescent="0.3">
      <c r="A3869"/>
      <c r="B3869" s="211"/>
    </row>
    <row r="3870" spans="1:2" x14ac:dyDescent="0.3">
      <c r="A3870"/>
      <c r="B3870" s="211"/>
    </row>
    <row r="3871" spans="1:2" x14ac:dyDescent="0.3">
      <c r="A3871"/>
      <c r="B3871" s="211"/>
    </row>
    <row r="3872" spans="1:2" x14ac:dyDescent="0.3">
      <c r="A3872"/>
      <c r="B3872" s="211"/>
    </row>
    <row r="3873" spans="1:2" x14ac:dyDescent="0.3">
      <c r="A3873"/>
      <c r="B3873" s="211"/>
    </row>
    <row r="3874" spans="1:2" x14ac:dyDescent="0.3">
      <c r="A3874"/>
      <c r="B3874" s="211"/>
    </row>
    <row r="3875" spans="1:2" x14ac:dyDescent="0.3">
      <c r="A3875"/>
      <c r="B3875" s="211"/>
    </row>
    <row r="3876" spans="1:2" x14ac:dyDescent="0.3">
      <c r="A3876"/>
      <c r="B3876" s="211"/>
    </row>
    <row r="3877" spans="1:2" x14ac:dyDescent="0.3">
      <c r="A3877"/>
      <c r="B3877" s="211"/>
    </row>
    <row r="3878" spans="1:2" x14ac:dyDescent="0.3">
      <c r="A3878"/>
      <c r="B3878" s="211"/>
    </row>
    <row r="3879" spans="1:2" x14ac:dyDescent="0.3">
      <c r="A3879"/>
      <c r="B3879" s="211"/>
    </row>
    <row r="3880" spans="1:2" x14ac:dyDescent="0.3">
      <c r="A3880"/>
      <c r="B3880" s="211"/>
    </row>
    <row r="3881" spans="1:2" x14ac:dyDescent="0.3">
      <c r="A3881"/>
      <c r="B3881" s="211"/>
    </row>
    <row r="3882" spans="1:2" x14ac:dyDescent="0.3">
      <c r="A3882"/>
      <c r="B3882" s="211"/>
    </row>
    <row r="3883" spans="1:2" x14ac:dyDescent="0.3">
      <c r="A3883"/>
      <c r="B3883" s="211"/>
    </row>
    <row r="3884" spans="1:2" x14ac:dyDescent="0.3">
      <c r="A3884"/>
      <c r="B3884" s="211"/>
    </row>
    <row r="3885" spans="1:2" x14ac:dyDescent="0.3">
      <c r="A3885"/>
      <c r="B3885" s="211"/>
    </row>
    <row r="3886" spans="1:2" x14ac:dyDescent="0.3">
      <c r="A3886"/>
      <c r="B3886" s="211"/>
    </row>
    <row r="3887" spans="1:2" x14ac:dyDescent="0.3">
      <c r="A3887"/>
      <c r="B3887" s="211"/>
    </row>
    <row r="3888" spans="1:2" x14ac:dyDescent="0.3">
      <c r="A3888"/>
      <c r="B3888" s="211"/>
    </row>
    <row r="3889" spans="1:2" x14ac:dyDescent="0.3">
      <c r="A3889"/>
      <c r="B3889" s="211"/>
    </row>
    <row r="3890" spans="1:2" x14ac:dyDescent="0.3">
      <c r="A3890"/>
      <c r="B3890" s="211"/>
    </row>
    <row r="3891" spans="1:2" x14ac:dyDescent="0.3">
      <c r="A3891"/>
      <c r="B3891" s="211"/>
    </row>
    <row r="3892" spans="1:2" x14ac:dyDescent="0.3">
      <c r="A3892"/>
      <c r="B3892" s="211"/>
    </row>
    <row r="3893" spans="1:2" x14ac:dyDescent="0.3">
      <c r="A3893"/>
      <c r="B3893" s="211"/>
    </row>
    <row r="3894" spans="1:2" x14ac:dyDescent="0.3">
      <c r="A3894"/>
      <c r="B3894" s="211"/>
    </row>
    <row r="3895" spans="1:2" x14ac:dyDescent="0.3">
      <c r="A3895"/>
      <c r="B3895" s="211"/>
    </row>
    <row r="3896" spans="1:2" x14ac:dyDescent="0.3">
      <c r="A3896"/>
      <c r="B3896" s="211"/>
    </row>
    <row r="3897" spans="1:2" x14ac:dyDescent="0.3">
      <c r="A3897"/>
      <c r="B3897" s="211"/>
    </row>
    <row r="3898" spans="1:2" x14ac:dyDescent="0.3">
      <c r="A3898"/>
      <c r="B3898" s="211"/>
    </row>
    <row r="3899" spans="1:2" x14ac:dyDescent="0.3">
      <c r="A3899"/>
      <c r="B3899" s="211"/>
    </row>
    <row r="3900" spans="1:2" x14ac:dyDescent="0.3">
      <c r="A3900"/>
      <c r="B3900" s="211"/>
    </row>
    <row r="3901" spans="1:2" x14ac:dyDescent="0.3">
      <c r="A3901"/>
      <c r="B3901" s="211"/>
    </row>
    <row r="3902" spans="1:2" x14ac:dyDescent="0.3">
      <c r="A3902"/>
      <c r="B3902" s="211"/>
    </row>
    <row r="3903" spans="1:2" x14ac:dyDescent="0.3">
      <c r="A3903"/>
      <c r="B3903" s="211"/>
    </row>
    <row r="3904" spans="1:2" x14ac:dyDescent="0.3">
      <c r="A3904"/>
      <c r="B3904" s="211"/>
    </row>
    <row r="3905" spans="1:2" x14ac:dyDescent="0.3">
      <c r="A3905"/>
      <c r="B3905" s="211"/>
    </row>
    <row r="3906" spans="1:2" x14ac:dyDescent="0.3">
      <c r="A3906"/>
      <c r="B3906" s="211"/>
    </row>
    <row r="3907" spans="1:2" x14ac:dyDescent="0.3">
      <c r="A3907"/>
      <c r="B3907" s="211"/>
    </row>
    <row r="3908" spans="1:2" x14ac:dyDescent="0.3">
      <c r="A3908"/>
      <c r="B3908" s="211"/>
    </row>
    <row r="3909" spans="1:2" x14ac:dyDescent="0.3">
      <c r="A3909"/>
      <c r="B3909" s="211"/>
    </row>
    <row r="3910" spans="1:2" x14ac:dyDescent="0.3">
      <c r="A3910"/>
      <c r="B3910" s="211"/>
    </row>
    <row r="3911" spans="1:2" x14ac:dyDescent="0.3">
      <c r="A3911"/>
      <c r="B3911" s="211"/>
    </row>
    <row r="3912" spans="1:2" x14ac:dyDescent="0.3">
      <c r="A3912"/>
      <c r="B3912" s="211"/>
    </row>
    <row r="3913" spans="1:2" x14ac:dyDescent="0.3">
      <c r="A3913"/>
      <c r="B3913" s="211"/>
    </row>
    <row r="3914" spans="1:2" x14ac:dyDescent="0.3">
      <c r="A3914"/>
      <c r="B3914" s="211"/>
    </row>
    <row r="3915" spans="1:2" x14ac:dyDescent="0.3">
      <c r="A3915"/>
      <c r="B3915" s="211"/>
    </row>
    <row r="3916" spans="1:2" x14ac:dyDescent="0.3">
      <c r="A3916"/>
      <c r="B3916" s="211"/>
    </row>
    <row r="3917" spans="1:2" x14ac:dyDescent="0.3">
      <c r="A3917"/>
      <c r="B3917" s="211"/>
    </row>
    <row r="3918" spans="1:2" x14ac:dyDescent="0.3">
      <c r="A3918"/>
      <c r="B3918" s="211"/>
    </row>
    <row r="3919" spans="1:2" x14ac:dyDescent="0.3">
      <c r="A3919"/>
      <c r="B3919" s="211"/>
    </row>
    <row r="3920" spans="1:2" x14ac:dyDescent="0.3">
      <c r="A3920"/>
      <c r="B3920" s="211"/>
    </row>
    <row r="3921" spans="1:2" x14ac:dyDescent="0.3">
      <c r="A3921"/>
      <c r="B3921" s="211"/>
    </row>
    <row r="3922" spans="1:2" x14ac:dyDescent="0.3">
      <c r="A3922"/>
      <c r="B3922" s="211"/>
    </row>
    <row r="3923" spans="1:2" x14ac:dyDescent="0.3">
      <c r="A3923"/>
      <c r="B3923" s="211"/>
    </row>
    <row r="3924" spans="1:2" x14ac:dyDescent="0.3">
      <c r="A3924"/>
      <c r="B3924" s="211"/>
    </row>
    <row r="3925" spans="1:2" x14ac:dyDescent="0.3">
      <c r="A3925"/>
      <c r="B3925" s="211"/>
    </row>
    <row r="3926" spans="1:2" x14ac:dyDescent="0.3">
      <c r="A3926"/>
      <c r="B3926" s="211"/>
    </row>
    <row r="3927" spans="1:2" x14ac:dyDescent="0.3">
      <c r="A3927"/>
      <c r="B3927" s="211"/>
    </row>
    <row r="3928" spans="1:2" x14ac:dyDescent="0.3">
      <c r="A3928"/>
      <c r="B3928" s="211"/>
    </row>
    <row r="3929" spans="1:2" x14ac:dyDescent="0.3">
      <c r="A3929"/>
      <c r="B3929" s="211"/>
    </row>
    <row r="3930" spans="1:2" x14ac:dyDescent="0.3">
      <c r="A3930"/>
      <c r="B3930" s="211"/>
    </row>
    <row r="3931" spans="1:2" x14ac:dyDescent="0.3">
      <c r="A3931"/>
      <c r="B3931" s="211"/>
    </row>
    <row r="3932" spans="1:2" x14ac:dyDescent="0.3">
      <c r="A3932"/>
      <c r="B3932" s="211"/>
    </row>
    <row r="3933" spans="1:2" x14ac:dyDescent="0.3">
      <c r="A3933"/>
      <c r="B3933" s="211"/>
    </row>
    <row r="3934" spans="1:2" x14ac:dyDescent="0.3">
      <c r="A3934"/>
      <c r="B3934" s="211"/>
    </row>
    <row r="3935" spans="1:2" x14ac:dyDescent="0.3">
      <c r="A3935"/>
      <c r="B3935" s="211"/>
    </row>
    <row r="3936" spans="1:2" x14ac:dyDescent="0.3">
      <c r="A3936"/>
      <c r="B3936" s="211"/>
    </row>
    <row r="3937" spans="1:2" x14ac:dyDescent="0.3">
      <c r="A3937"/>
      <c r="B3937" s="211"/>
    </row>
    <row r="3938" spans="1:2" x14ac:dyDescent="0.3">
      <c r="A3938"/>
      <c r="B3938" s="211"/>
    </row>
    <row r="3939" spans="1:2" x14ac:dyDescent="0.3">
      <c r="A3939"/>
      <c r="B3939" s="211"/>
    </row>
    <row r="3940" spans="1:2" x14ac:dyDescent="0.3">
      <c r="A3940"/>
      <c r="B3940" s="211"/>
    </row>
    <row r="3941" spans="1:2" x14ac:dyDescent="0.3">
      <c r="A3941"/>
      <c r="B3941" s="211"/>
    </row>
    <row r="3942" spans="1:2" x14ac:dyDescent="0.3">
      <c r="A3942"/>
      <c r="B3942" s="211"/>
    </row>
    <row r="3943" spans="1:2" x14ac:dyDescent="0.3">
      <c r="A3943"/>
      <c r="B3943" s="211"/>
    </row>
    <row r="3944" spans="1:2" x14ac:dyDescent="0.3">
      <c r="A3944"/>
      <c r="B3944" s="211"/>
    </row>
    <row r="3945" spans="1:2" x14ac:dyDescent="0.3">
      <c r="A3945"/>
      <c r="B3945" s="211"/>
    </row>
    <row r="3946" spans="1:2" x14ac:dyDescent="0.3">
      <c r="A3946"/>
      <c r="B3946" s="211"/>
    </row>
    <row r="3947" spans="1:2" x14ac:dyDescent="0.3">
      <c r="A3947"/>
      <c r="B3947" s="211"/>
    </row>
    <row r="3948" spans="1:2" x14ac:dyDescent="0.3">
      <c r="A3948"/>
      <c r="B3948" s="211"/>
    </row>
    <row r="3949" spans="1:2" x14ac:dyDescent="0.3">
      <c r="A3949"/>
      <c r="B3949" s="211"/>
    </row>
    <row r="3950" spans="1:2" x14ac:dyDescent="0.3">
      <c r="A3950"/>
      <c r="B3950" s="211"/>
    </row>
    <row r="3951" spans="1:2" x14ac:dyDescent="0.3">
      <c r="A3951"/>
      <c r="B3951" s="211"/>
    </row>
    <row r="3952" spans="1:2" x14ac:dyDescent="0.3">
      <c r="A3952"/>
      <c r="B3952" s="211"/>
    </row>
    <row r="3953" spans="1:2" x14ac:dyDescent="0.3">
      <c r="A3953"/>
      <c r="B3953" s="211"/>
    </row>
    <row r="3954" spans="1:2" x14ac:dyDescent="0.3">
      <c r="A3954"/>
      <c r="B3954" s="211"/>
    </row>
    <row r="3955" spans="1:2" x14ac:dyDescent="0.3">
      <c r="A3955"/>
      <c r="B3955" s="211"/>
    </row>
    <row r="3956" spans="1:2" x14ac:dyDescent="0.3">
      <c r="A3956"/>
      <c r="B3956" s="211"/>
    </row>
    <row r="3957" spans="1:2" x14ac:dyDescent="0.3">
      <c r="A3957"/>
      <c r="B3957" s="211"/>
    </row>
    <row r="3958" spans="1:2" x14ac:dyDescent="0.3">
      <c r="A3958"/>
      <c r="B3958" s="211"/>
    </row>
    <row r="3959" spans="1:2" x14ac:dyDescent="0.3">
      <c r="A3959"/>
      <c r="B3959" s="211"/>
    </row>
    <row r="3960" spans="1:2" x14ac:dyDescent="0.3">
      <c r="A3960"/>
      <c r="B3960" s="211"/>
    </row>
    <row r="3961" spans="1:2" x14ac:dyDescent="0.3">
      <c r="A3961"/>
      <c r="B3961" s="211"/>
    </row>
    <row r="3962" spans="1:2" x14ac:dyDescent="0.3">
      <c r="A3962"/>
      <c r="B3962" s="211"/>
    </row>
    <row r="3963" spans="1:2" x14ac:dyDescent="0.3">
      <c r="A3963"/>
      <c r="B3963" s="211"/>
    </row>
    <row r="3964" spans="1:2" x14ac:dyDescent="0.3">
      <c r="A3964"/>
      <c r="B3964" s="211"/>
    </row>
    <row r="3965" spans="1:2" x14ac:dyDescent="0.3">
      <c r="A3965"/>
      <c r="B3965" s="211"/>
    </row>
    <row r="3966" spans="1:2" x14ac:dyDescent="0.3">
      <c r="A3966"/>
      <c r="B3966" s="211"/>
    </row>
    <row r="3967" spans="1:2" x14ac:dyDescent="0.3">
      <c r="A3967"/>
      <c r="B3967" s="211"/>
    </row>
    <row r="3968" spans="1:2" x14ac:dyDescent="0.3">
      <c r="A3968"/>
      <c r="B3968" s="211"/>
    </row>
    <row r="3969" spans="1:2" x14ac:dyDescent="0.3">
      <c r="A3969"/>
      <c r="B3969" s="211"/>
    </row>
    <row r="3970" spans="1:2" x14ac:dyDescent="0.3">
      <c r="A3970"/>
      <c r="B3970" s="211"/>
    </row>
    <row r="3971" spans="1:2" x14ac:dyDescent="0.3">
      <c r="A3971"/>
      <c r="B3971" s="211"/>
    </row>
    <row r="3972" spans="1:2" x14ac:dyDescent="0.3">
      <c r="A3972"/>
      <c r="B3972" s="211"/>
    </row>
    <row r="3973" spans="1:2" x14ac:dyDescent="0.3">
      <c r="A3973"/>
      <c r="B3973" s="211"/>
    </row>
    <row r="3974" spans="1:2" x14ac:dyDescent="0.3">
      <c r="A3974"/>
      <c r="B3974" s="211"/>
    </row>
    <row r="3975" spans="1:2" x14ac:dyDescent="0.3">
      <c r="A3975"/>
      <c r="B3975" s="211"/>
    </row>
    <row r="3976" spans="1:2" x14ac:dyDescent="0.3">
      <c r="A3976"/>
      <c r="B3976" s="211"/>
    </row>
    <row r="3977" spans="1:2" x14ac:dyDescent="0.3">
      <c r="A3977"/>
      <c r="B3977" s="211"/>
    </row>
    <row r="3978" spans="1:2" x14ac:dyDescent="0.3">
      <c r="A3978"/>
      <c r="B3978" s="211"/>
    </row>
    <row r="3979" spans="1:2" x14ac:dyDescent="0.3">
      <c r="A3979"/>
      <c r="B3979" s="211"/>
    </row>
    <row r="3980" spans="1:2" x14ac:dyDescent="0.3">
      <c r="A3980"/>
      <c r="B3980" s="211"/>
    </row>
    <row r="3981" spans="1:2" x14ac:dyDescent="0.3">
      <c r="A3981"/>
      <c r="B3981" s="211"/>
    </row>
    <row r="3982" spans="1:2" x14ac:dyDescent="0.3">
      <c r="A3982"/>
      <c r="B3982" s="211"/>
    </row>
    <row r="3983" spans="1:2" x14ac:dyDescent="0.3">
      <c r="A3983"/>
      <c r="B3983" s="211"/>
    </row>
    <row r="3984" spans="1:2" x14ac:dyDescent="0.3">
      <c r="A3984"/>
      <c r="B3984" s="211"/>
    </row>
    <row r="3985" spans="1:2" x14ac:dyDescent="0.3">
      <c r="A3985"/>
      <c r="B3985" s="211"/>
    </row>
    <row r="3986" spans="1:2" x14ac:dyDescent="0.3">
      <c r="A3986"/>
      <c r="B3986" s="211"/>
    </row>
    <row r="3987" spans="1:2" x14ac:dyDescent="0.3">
      <c r="A3987"/>
      <c r="B3987" s="211"/>
    </row>
    <row r="3988" spans="1:2" x14ac:dyDescent="0.3">
      <c r="A3988"/>
      <c r="B3988" s="211"/>
    </row>
    <row r="3989" spans="1:2" x14ac:dyDescent="0.3">
      <c r="A3989"/>
      <c r="B3989" s="211"/>
    </row>
    <row r="3990" spans="1:2" x14ac:dyDescent="0.3">
      <c r="A3990"/>
      <c r="B3990" s="211"/>
    </row>
    <row r="3991" spans="1:2" x14ac:dyDescent="0.3">
      <c r="A3991"/>
      <c r="B3991" s="211"/>
    </row>
    <row r="3992" spans="1:2" x14ac:dyDescent="0.3">
      <c r="A3992"/>
      <c r="B3992" s="211"/>
    </row>
    <row r="3993" spans="1:2" x14ac:dyDescent="0.3">
      <c r="A3993"/>
      <c r="B3993" s="211"/>
    </row>
    <row r="3994" spans="1:2" x14ac:dyDescent="0.3">
      <c r="A3994"/>
      <c r="B3994" s="211"/>
    </row>
    <row r="3995" spans="1:2" x14ac:dyDescent="0.3">
      <c r="A3995"/>
      <c r="B3995" s="211"/>
    </row>
    <row r="3996" spans="1:2" x14ac:dyDescent="0.3">
      <c r="A3996"/>
      <c r="B3996" s="211"/>
    </row>
    <row r="3997" spans="1:2" x14ac:dyDescent="0.3">
      <c r="A3997"/>
      <c r="B3997" s="211"/>
    </row>
    <row r="3998" spans="1:2" x14ac:dyDescent="0.3">
      <c r="A3998"/>
      <c r="B3998" s="211"/>
    </row>
    <row r="3999" spans="1:2" x14ac:dyDescent="0.3">
      <c r="A3999"/>
      <c r="B3999" s="211"/>
    </row>
    <row r="4000" spans="1:2" x14ac:dyDescent="0.3">
      <c r="A4000"/>
      <c r="B4000" s="211"/>
    </row>
    <row r="4001" spans="1:2" x14ac:dyDescent="0.3">
      <c r="A4001"/>
      <c r="B4001" s="211"/>
    </row>
    <row r="4002" spans="1:2" x14ac:dyDescent="0.3">
      <c r="A4002"/>
      <c r="B4002" s="211"/>
    </row>
    <row r="4003" spans="1:2" x14ac:dyDescent="0.3">
      <c r="A4003"/>
      <c r="B4003" s="211"/>
    </row>
    <row r="4004" spans="1:2" x14ac:dyDescent="0.3">
      <c r="A4004"/>
      <c r="B4004" s="211"/>
    </row>
    <row r="4005" spans="1:2" x14ac:dyDescent="0.3">
      <c r="A4005"/>
      <c r="B4005" s="211"/>
    </row>
    <row r="4006" spans="1:2" x14ac:dyDescent="0.3">
      <c r="A4006"/>
      <c r="B4006" s="211"/>
    </row>
    <row r="4007" spans="1:2" x14ac:dyDescent="0.3">
      <c r="A4007"/>
      <c r="B4007" s="211"/>
    </row>
    <row r="4008" spans="1:2" x14ac:dyDescent="0.3">
      <c r="A4008"/>
      <c r="B4008" s="211"/>
    </row>
    <row r="4009" spans="1:2" x14ac:dyDescent="0.3">
      <c r="A4009"/>
      <c r="B4009" s="211"/>
    </row>
    <row r="4010" spans="1:2" x14ac:dyDescent="0.3">
      <c r="A4010"/>
      <c r="B4010" s="211"/>
    </row>
    <row r="4011" spans="1:2" x14ac:dyDescent="0.3">
      <c r="A4011"/>
      <c r="B4011" s="211"/>
    </row>
    <row r="4012" spans="1:2" x14ac:dyDescent="0.3">
      <c r="A4012"/>
      <c r="B4012" s="211"/>
    </row>
    <row r="4013" spans="1:2" x14ac:dyDescent="0.3">
      <c r="A4013"/>
      <c r="B4013" s="211"/>
    </row>
    <row r="4014" spans="1:2" x14ac:dyDescent="0.3">
      <c r="A4014"/>
      <c r="B4014" s="211"/>
    </row>
    <row r="4015" spans="1:2" x14ac:dyDescent="0.3">
      <c r="A4015"/>
      <c r="B4015" s="211"/>
    </row>
    <row r="4016" spans="1:2" x14ac:dyDescent="0.3">
      <c r="A4016"/>
      <c r="B4016" s="211"/>
    </row>
    <row r="4017" spans="1:2" x14ac:dyDescent="0.3">
      <c r="A4017"/>
      <c r="B4017" s="211"/>
    </row>
    <row r="4018" spans="1:2" x14ac:dyDescent="0.3">
      <c r="A4018"/>
      <c r="B4018" s="211"/>
    </row>
    <row r="4019" spans="1:2" x14ac:dyDescent="0.3">
      <c r="A4019"/>
      <c r="B4019" s="211"/>
    </row>
    <row r="4020" spans="1:2" x14ac:dyDescent="0.3">
      <c r="A4020"/>
      <c r="B4020" s="211"/>
    </row>
    <row r="4021" spans="1:2" x14ac:dyDescent="0.3">
      <c r="A4021"/>
      <c r="B4021" s="211"/>
    </row>
    <row r="4022" spans="1:2" x14ac:dyDescent="0.3">
      <c r="A4022"/>
      <c r="B4022" s="211"/>
    </row>
    <row r="4023" spans="1:2" x14ac:dyDescent="0.3">
      <c r="A4023"/>
      <c r="B4023" s="211"/>
    </row>
    <row r="4024" spans="1:2" x14ac:dyDescent="0.3">
      <c r="A4024"/>
      <c r="B4024" s="211"/>
    </row>
    <row r="4025" spans="1:2" x14ac:dyDescent="0.3">
      <c r="A4025"/>
      <c r="B4025" s="211"/>
    </row>
    <row r="4026" spans="1:2" x14ac:dyDescent="0.3">
      <c r="A4026"/>
      <c r="B4026" s="211"/>
    </row>
    <row r="4027" spans="1:2" x14ac:dyDescent="0.3">
      <c r="A4027"/>
      <c r="B4027" s="211"/>
    </row>
    <row r="4028" spans="1:2" x14ac:dyDescent="0.3">
      <c r="A4028"/>
      <c r="B4028" s="211"/>
    </row>
    <row r="4029" spans="1:2" x14ac:dyDescent="0.3">
      <c r="A4029"/>
      <c r="B4029" s="211"/>
    </row>
    <row r="4030" spans="1:2" x14ac:dyDescent="0.3">
      <c r="A4030"/>
      <c r="B4030" s="211"/>
    </row>
    <row r="4031" spans="1:2" x14ac:dyDescent="0.3">
      <c r="A4031"/>
      <c r="B4031" s="211"/>
    </row>
    <row r="4032" spans="1:2" x14ac:dyDescent="0.3">
      <c r="A4032"/>
      <c r="B4032" s="211"/>
    </row>
    <row r="4033" spans="1:2" x14ac:dyDescent="0.3">
      <c r="A4033"/>
      <c r="B4033" s="211"/>
    </row>
    <row r="4034" spans="1:2" x14ac:dyDescent="0.3">
      <c r="A4034"/>
      <c r="B4034" s="211"/>
    </row>
    <row r="4035" spans="1:2" x14ac:dyDescent="0.3">
      <c r="A4035"/>
      <c r="B4035" s="211"/>
    </row>
    <row r="4036" spans="1:2" x14ac:dyDescent="0.3">
      <c r="A4036"/>
      <c r="B4036" s="211"/>
    </row>
    <row r="4037" spans="1:2" x14ac:dyDescent="0.3">
      <c r="A4037"/>
      <c r="B4037" s="211"/>
    </row>
    <row r="4038" spans="1:2" x14ac:dyDescent="0.3">
      <c r="A4038"/>
      <c r="B4038" s="211"/>
    </row>
    <row r="4039" spans="1:2" x14ac:dyDescent="0.3">
      <c r="A4039"/>
      <c r="B4039" s="211"/>
    </row>
    <row r="4040" spans="1:2" x14ac:dyDescent="0.3">
      <c r="A4040"/>
      <c r="B4040" s="211"/>
    </row>
    <row r="4041" spans="1:2" x14ac:dyDescent="0.3">
      <c r="A4041"/>
      <c r="B4041" s="211"/>
    </row>
    <row r="4042" spans="1:2" x14ac:dyDescent="0.3">
      <c r="A4042"/>
      <c r="B4042" s="211"/>
    </row>
    <row r="4043" spans="1:2" x14ac:dyDescent="0.3">
      <c r="A4043"/>
      <c r="B4043" s="211"/>
    </row>
    <row r="4044" spans="1:2" x14ac:dyDescent="0.3">
      <c r="A4044"/>
      <c r="B4044" s="211"/>
    </row>
    <row r="4045" spans="1:2" x14ac:dyDescent="0.3">
      <c r="A4045"/>
      <c r="B4045" s="211"/>
    </row>
    <row r="4046" spans="1:2" x14ac:dyDescent="0.3">
      <c r="A4046"/>
      <c r="B4046" s="211"/>
    </row>
    <row r="4047" spans="1:2" x14ac:dyDescent="0.3">
      <c r="A4047"/>
      <c r="B4047" s="211"/>
    </row>
    <row r="4048" spans="1:2" x14ac:dyDescent="0.3">
      <c r="A4048"/>
      <c r="B4048" s="211"/>
    </row>
    <row r="4049" spans="1:2" x14ac:dyDescent="0.3">
      <c r="A4049"/>
      <c r="B4049" s="211"/>
    </row>
    <row r="4050" spans="1:2" x14ac:dyDescent="0.3">
      <c r="A4050"/>
      <c r="B4050" s="211"/>
    </row>
    <row r="4051" spans="1:2" x14ac:dyDescent="0.3">
      <c r="A4051"/>
      <c r="B4051" s="211"/>
    </row>
    <row r="4052" spans="1:2" x14ac:dyDescent="0.3">
      <c r="A4052"/>
      <c r="B4052" s="211"/>
    </row>
    <row r="4053" spans="1:2" x14ac:dyDescent="0.3">
      <c r="A4053"/>
      <c r="B4053" s="211"/>
    </row>
    <row r="4054" spans="1:2" x14ac:dyDescent="0.3">
      <c r="A4054"/>
      <c r="B4054" s="211"/>
    </row>
    <row r="4055" spans="1:2" x14ac:dyDescent="0.3">
      <c r="A4055"/>
      <c r="B4055" s="211"/>
    </row>
    <row r="4056" spans="1:2" x14ac:dyDescent="0.3">
      <c r="A4056"/>
      <c r="B4056" s="211"/>
    </row>
    <row r="4057" spans="1:2" x14ac:dyDescent="0.3">
      <c r="A4057"/>
      <c r="B4057" s="211"/>
    </row>
    <row r="4058" spans="1:2" x14ac:dyDescent="0.3">
      <c r="A4058"/>
      <c r="B4058" s="211"/>
    </row>
    <row r="4059" spans="1:2" x14ac:dyDescent="0.3">
      <c r="A4059"/>
      <c r="B4059" s="211"/>
    </row>
    <row r="4060" spans="1:2" x14ac:dyDescent="0.3">
      <c r="A4060"/>
      <c r="B4060" s="211"/>
    </row>
    <row r="4061" spans="1:2" x14ac:dyDescent="0.3">
      <c r="A4061"/>
      <c r="B4061" s="211"/>
    </row>
    <row r="4062" spans="1:2" x14ac:dyDescent="0.3">
      <c r="A4062"/>
      <c r="B4062" s="211"/>
    </row>
    <row r="4063" spans="1:2" x14ac:dyDescent="0.3">
      <c r="A4063"/>
      <c r="B4063" s="211"/>
    </row>
    <row r="4064" spans="1:2" x14ac:dyDescent="0.3">
      <c r="A4064"/>
      <c r="B4064" s="211"/>
    </row>
    <row r="4065" spans="1:2" x14ac:dyDescent="0.3">
      <c r="A4065"/>
      <c r="B4065" s="211"/>
    </row>
    <row r="4066" spans="1:2" x14ac:dyDescent="0.3">
      <c r="A4066"/>
      <c r="B4066" s="211"/>
    </row>
    <row r="4067" spans="1:2" x14ac:dyDescent="0.3">
      <c r="A4067"/>
      <c r="B4067" s="211"/>
    </row>
    <row r="4068" spans="1:2" x14ac:dyDescent="0.3">
      <c r="A4068"/>
      <c r="B4068" s="211"/>
    </row>
    <row r="4069" spans="1:2" x14ac:dyDescent="0.3">
      <c r="A4069"/>
      <c r="B4069" s="211"/>
    </row>
    <row r="4070" spans="1:2" x14ac:dyDescent="0.3">
      <c r="A4070"/>
      <c r="B4070" s="211"/>
    </row>
    <row r="4071" spans="1:2" x14ac:dyDescent="0.3">
      <c r="A4071"/>
      <c r="B4071" s="211"/>
    </row>
    <row r="4072" spans="1:2" x14ac:dyDescent="0.3">
      <c r="A4072"/>
      <c r="B4072" s="211"/>
    </row>
    <row r="4073" spans="1:2" x14ac:dyDescent="0.3">
      <c r="A4073"/>
      <c r="B4073" s="211"/>
    </row>
    <row r="4074" spans="1:2" x14ac:dyDescent="0.3">
      <c r="A4074"/>
      <c r="B4074" s="211"/>
    </row>
    <row r="4075" spans="1:2" x14ac:dyDescent="0.3">
      <c r="A4075"/>
      <c r="B4075" s="211"/>
    </row>
    <row r="4076" spans="1:2" x14ac:dyDescent="0.3">
      <c r="A4076"/>
      <c r="B4076" s="211"/>
    </row>
    <row r="4077" spans="1:2" x14ac:dyDescent="0.3">
      <c r="A4077"/>
      <c r="B4077" s="211"/>
    </row>
    <row r="4078" spans="1:2" x14ac:dyDescent="0.3">
      <c r="A4078"/>
      <c r="B4078" s="211"/>
    </row>
    <row r="4079" spans="1:2" x14ac:dyDescent="0.3">
      <c r="A4079"/>
      <c r="B4079" s="211"/>
    </row>
    <row r="4080" spans="1:2" x14ac:dyDescent="0.3">
      <c r="A4080"/>
      <c r="B4080" s="211"/>
    </row>
    <row r="4081" spans="1:2" x14ac:dyDescent="0.3">
      <c r="A4081"/>
      <c r="B4081" s="211"/>
    </row>
    <row r="4082" spans="1:2" x14ac:dyDescent="0.3">
      <c r="A4082"/>
      <c r="B4082" s="211"/>
    </row>
    <row r="4083" spans="1:2" x14ac:dyDescent="0.3">
      <c r="A4083"/>
      <c r="B4083" s="211"/>
    </row>
    <row r="4084" spans="1:2" x14ac:dyDescent="0.3">
      <c r="A4084"/>
      <c r="B4084" s="211"/>
    </row>
    <row r="4085" spans="1:2" x14ac:dyDescent="0.3">
      <c r="A4085"/>
      <c r="B4085" s="211"/>
    </row>
    <row r="4086" spans="1:2" x14ac:dyDescent="0.3">
      <c r="A4086"/>
      <c r="B4086" s="211"/>
    </row>
    <row r="4087" spans="1:2" x14ac:dyDescent="0.3">
      <c r="A4087"/>
      <c r="B4087" s="211"/>
    </row>
    <row r="4088" spans="1:2" x14ac:dyDescent="0.3">
      <c r="A4088"/>
      <c r="B4088" s="211"/>
    </row>
    <row r="4089" spans="1:2" x14ac:dyDescent="0.3">
      <c r="A4089"/>
      <c r="B4089" s="211"/>
    </row>
    <row r="4090" spans="1:2" x14ac:dyDescent="0.3">
      <c r="A4090"/>
      <c r="B4090" s="211"/>
    </row>
    <row r="4091" spans="1:2" x14ac:dyDescent="0.3">
      <c r="A4091"/>
      <c r="B4091" s="211"/>
    </row>
    <row r="4092" spans="1:2" x14ac:dyDescent="0.3">
      <c r="A4092"/>
      <c r="B4092" s="211"/>
    </row>
    <row r="4093" spans="1:2" x14ac:dyDescent="0.3">
      <c r="A4093"/>
      <c r="B4093" s="211"/>
    </row>
    <row r="4094" spans="1:2" x14ac:dyDescent="0.3">
      <c r="A4094"/>
      <c r="B4094" s="211"/>
    </row>
    <row r="4095" spans="1:2" x14ac:dyDescent="0.3">
      <c r="A4095"/>
      <c r="B4095" s="211"/>
    </row>
    <row r="4096" spans="1:2" x14ac:dyDescent="0.3">
      <c r="A4096"/>
      <c r="B4096" s="211"/>
    </row>
    <row r="4097" spans="1:2" x14ac:dyDescent="0.3">
      <c r="A4097"/>
      <c r="B4097" s="211"/>
    </row>
    <row r="4098" spans="1:2" x14ac:dyDescent="0.3">
      <c r="A4098"/>
      <c r="B4098" s="211"/>
    </row>
    <row r="4099" spans="1:2" x14ac:dyDescent="0.3">
      <c r="A4099"/>
      <c r="B4099" s="211"/>
    </row>
    <row r="4100" spans="1:2" x14ac:dyDescent="0.3">
      <c r="A4100"/>
      <c r="B4100" s="211"/>
    </row>
    <row r="4101" spans="1:2" x14ac:dyDescent="0.3">
      <c r="A4101"/>
      <c r="B4101" s="211"/>
    </row>
    <row r="4102" spans="1:2" x14ac:dyDescent="0.3">
      <c r="A4102"/>
      <c r="B4102" s="211"/>
    </row>
    <row r="4103" spans="1:2" x14ac:dyDescent="0.3">
      <c r="A4103"/>
      <c r="B4103" s="211"/>
    </row>
    <row r="4104" spans="1:2" x14ac:dyDescent="0.3">
      <c r="A4104"/>
      <c r="B4104" s="211"/>
    </row>
    <row r="4105" spans="1:2" x14ac:dyDescent="0.3">
      <c r="A4105"/>
      <c r="B4105" s="211"/>
    </row>
    <row r="4106" spans="1:2" x14ac:dyDescent="0.3">
      <c r="A4106"/>
      <c r="B4106" s="211"/>
    </row>
    <row r="4107" spans="1:2" x14ac:dyDescent="0.3">
      <c r="A4107"/>
      <c r="B4107" s="211"/>
    </row>
    <row r="4108" spans="1:2" x14ac:dyDescent="0.3">
      <c r="A4108"/>
      <c r="B4108" s="211"/>
    </row>
    <row r="4109" spans="1:2" x14ac:dyDescent="0.3">
      <c r="A4109"/>
      <c r="B4109" s="211"/>
    </row>
    <row r="4110" spans="1:2" x14ac:dyDescent="0.3">
      <c r="A4110"/>
      <c r="B4110" s="211"/>
    </row>
    <row r="4111" spans="1:2" x14ac:dyDescent="0.3">
      <c r="A4111"/>
      <c r="B4111" s="211"/>
    </row>
    <row r="4112" spans="1:2" x14ac:dyDescent="0.3">
      <c r="A4112"/>
      <c r="B4112" s="211"/>
    </row>
    <row r="4113" spans="1:2" x14ac:dyDescent="0.3">
      <c r="A4113"/>
      <c r="B4113" s="211"/>
    </row>
    <row r="4114" spans="1:2" x14ac:dyDescent="0.3">
      <c r="A4114"/>
      <c r="B4114" s="211"/>
    </row>
    <row r="4115" spans="1:2" x14ac:dyDescent="0.3">
      <c r="A4115"/>
      <c r="B4115" s="211"/>
    </row>
    <row r="4116" spans="1:2" x14ac:dyDescent="0.3">
      <c r="A4116"/>
      <c r="B4116" s="211"/>
    </row>
    <row r="4117" spans="1:2" x14ac:dyDescent="0.3">
      <c r="A4117"/>
      <c r="B4117" s="211"/>
    </row>
    <row r="4118" spans="1:2" x14ac:dyDescent="0.3">
      <c r="A4118"/>
      <c r="B4118" s="211"/>
    </row>
    <row r="4119" spans="1:2" x14ac:dyDescent="0.3">
      <c r="A4119"/>
      <c r="B4119" s="211"/>
    </row>
    <row r="4120" spans="1:2" x14ac:dyDescent="0.3">
      <c r="A4120"/>
      <c r="B4120" s="211"/>
    </row>
    <row r="4121" spans="1:2" x14ac:dyDescent="0.3">
      <c r="A4121"/>
      <c r="B4121" s="211"/>
    </row>
    <row r="4122" spans="1:2" x14ac:dyDescent="0.3">
      <c r="A4122"/>
      <c r="B4122" s="211"/>
    </row>
    <row r="4123" spans="1:2" x14ac:dyDescent="0.3">
      <c r="A4123"/>
      <c r="B4123" s="211"/>
    </row>
    <row r="4124" spans="1:2" x14ac:dyDescent="0.3">
      <c r="A4124"/>
      <c r="B4124" s="211"/>
    </row>
    <row r="4125" spans="1:2" x14ac:dyDescent="0.3">
      <c r="A4125"/>
      <c r="B4125" s="211"/>
    </row>
    <row r="4126" spans="1:2" x14ac:dyDescent="0.3">
      <c r="A4126"/>
      <c r="B4126" s="211"/>
    </row>
    <row r="4127" spans="1:2" x14ac:dyDescent="0.3">
      <c r="A4127"/>
      <c r="B4127" s="211"/>
    </row>
    <row r="4128" spans="1:2" x14ac:dyDescent="0.3">
      <c r="A4128"/>
      <c r="B4128" s="211"/>
    </row>
    <row r="4129" spans="1:2" x14ac:dyDescent="0.3">
      <c r="A4129"/>
      <c r="B4129" s="211"/>
    </row>
    <row r="4130" spans="1:2" x14ac:dyDescent="0.3">
      <c r="A4130"/>
      <c r="B4130" s="211"/>
    </row>
    <row r="4131" spans="1:2" x14ac:dyDescent="0.3">
      <c r="A4131"/>
      <c r="B4131" s="211"/>
    </row>
    <row r="4132" spans="1:2" x14ac:dyDescent="0.3">
      <c r="A4132"/>
      <c r="B4132" s="211"/>
    </row>
    <row r="4133" spans="1:2" x14ac:dyDescent="0.3">
      <c r="A4133"/>
      <c r="B4133" s="211"/>
    </row>
    <row r="4134" spans="1:2" x14ac:dyDescent="0.3">
      <c r="A4134"/>
      <c r="B4134" s="211"/>
    </row>
    <row r="4135" spans="1:2" x14ac:dyDescent="0.3">
      <c r="A4135"/>
      <c r="B4135" s="211"/>
    </row>
    <row r="4136" spans="1:2" x14ac:dyDescent="0.3">
      <c r="A4136"/>
      <c r="B4136" s="211"/>
    </row>
    <row r="4137" spans="1:2" x14ac:dyDescent="0.3">
      <c r="A4137"/>
      <c r="B4137" s="211"/>
    </row>
    <row r="4138" spans="1:2" x14ac:dyDescent="0.3">
      <c r="A4138"/>
      <c r="B4138" s="211"/>
    </row>
    <row r="4139" spans="1:2" x14ac:dyDescent="0.3">
      <c r="A4139"/>
      <c r="B4139" s="211"/>
    </row>
    <row r="4140" spans="1:2" x14ac:dyDescent="0.3">
      <c r="A4140"/>
      <c r="B4140" s="211"/>
    </row>
    <row r="4141" spans="1:2" x14ac:dyDescent="0.3">
      <c r="A4141"/>
      <c r="B4141" s="211"/>
    </row>
    <row r="4142" spans="1:2" x14ac:dyDescent="0.3">
      <c r="A4142"/>
      <c r="B4142" s="211"/>
    </row>
    <row r="4143" spans="1:2" x14ac:dyDescent="0.3">
      <c r="A4143"/>
      <c r="B4143" s="211"/>
    </row>
    <row r="4144" spans="1:2" x14ac:dyDescent="0.3">
      <c r="A4144"/>
      <c r="B4144" s="211"/>
    </row>
    <row r="4145" spans="1:2" x14ac:dyDescent="0.3">
      <c r="A4145"/>
      <c r="B4145" s="211"/>
    </row>
    <row r="4146" spans="1:2" x14ac:dyDescent="0.3">
      <c r="A4146"/>
      <c r="B4146" s="211"/>
    </row>
    <row r="4147" spans="1:2" x14ac:dyDescent="0.3">
      <c r="A4147"/>
      <c r="B4147" s="211"/>
    </row>
    <row r="4148" spans="1:2" x14ac:dyDescent="0.3">
      <c r="A4148"/>
      <c r="B4148" s="211"/>
    </row>
    <row r="4149" spans="1:2" x14ac:dyDescent="0.3">
      <c r="A4149"/>
      <c r="B4149" s="211"/>
    </row>
    <row r="4150" spans="1:2" x14ac:dyDescent="0.3">
      <c r="A4150"/>
      <c r="B4150" s="211"/>
    </row>
    <row r="4151" spans="1:2" x14ac:dyDescent="0.3">
      <c r="A4151"/>
      <c r="B4151" s="211"/>
    </row>
    <row r="4152" spans="1:2" x14ac:dyDescent="0.3">
      <c r="A4152"/>
      <c r="B4152" s="211"/>
    </row>
    <row r="4153" spans="1:2" x14ac:dyDescent="0.3">
      <c r="A4153"/>
      <c r="B4153" s="211"/>
    </row>
    <row r="4154" spans="1:2" x14ac:dyDescent="0.3">
      <c r="A4154"/>
      <c r="B4154" s="211"/>
    </row>
    <row r="4155" spans="1:2" x14ac:dyDescent="0.3">
      <c r="A4155"/>
      <c r="B4155" s="211"/>
    </row>
    <row r="4156" spans="1:2" x14ac:dyDescent="0.3">
      <c r="A4156"/>
      <c r="B4156" s="211"/>
    </row>
    <row r="4157" spans="1:2" x14ac:dyDescent="0.3">
      <c r="A4157"/>
      <c r="B4157" s="211"/>
    </row>
    <row r="4158" spans="1:2" x14ac:dyDescent="0.3">
      <c r="A4158"/>
      <c r="B4158" s="211"/>
    </row>
    <row r="4159" spans="1:2" x14ac:dyDescent="0.3">
      <c r="A4159"/>
      <c r="B4159" s="211"/>
    </row>
    <row r="4160" spans="1:2" x14ac:dyDescent="0.3">
      <c r="A4160"/>
      <c r="B4160" s="211"/>
    </row>
    <row r="4161" spans="1:2" x14ac:dyDescent="0.3">
      <c r="A4161"/>
      <c r="B4161" s="211"/>
    </row>
    <row r="4162" spans="1:2" x14ac:dyDescent="0.3">
      <c r="A4162"/>
      <c r="B4162" s="211"/>
    </row>
    <row r="4163" spans="1:2" x14ac:dyDescent="0.3">
      <c r="A4163"/>
      <c r="B4163" s="211"/>
    </row>
    <row r="4164" spans="1:2" x14ac:dyDescent="0.3">
      <c r="A4164"/>
      <c r="B4164" s="211"/>
    </row>
    <row r="4165" spans="1:2" x14ac:dyDescent="0.3">
      <c r="A4165"/>
      <c r="B4165" s="211"/>
    </row>
    <row r="4166" spans="1:2" x14ac:dyDescent="0.3">
      <c r="A4166"/>
      <c r="B4166" s="211"/>
    </row>
    <row r="4167" spans="1:2" x14ac:dyDescent="0.3">
      <c r="A4167"/>
      <c r="B4167" s="211"/>
    </row>
    <row r="4168" spans="1:2" x14ac:dyDescent="0.3">
      <c r="A4168"/>
      <c r="B4168" s="211"/>
    </row>
    <row r="4169" spans="1:2" x14ac:dyDescent="0.3">
      <c r="A4169"/>
      <c r="B4169" s="211"/>
    </row>
    <row r="4170" spans="1:2" x14ac:dyDescent="0.3">
      <c r="A4170"/>
      <c r="B4170" s="211"/>
    </row>
    <row r="4171" spans="1:2" x14ac:dyDescent="0.3">
      <c r="A4171"/>
      <c r="B4171" s="211"/>
    </row>
    <row r="4172" spans="1:2" x14ac:dyDescent="0.3">
      <c r="A4172"/>
      <c r="B4172" s="211"/>
    </row>
    <row r="4173" spans="1:2" x14ac:dyDescent="0.3">
      <c r="A4173"/>
      <c r="B4173" s="211"/>
    </row>
    <row r="4174" spans="1:2" x14ac:dyDescent="0.3">
      <c r="A4174"/>
      <c r="B4174" s="211"/>
    </row>
    <row r="4175" spans="1:2" x14ac:dyDescent="0.3">
      <c r="A4175"/>
      <c r="B4175" s="211"/>
    </row>
    <row r="4176" spans="1:2" x14ac:dyDescent="0.3">
      <c r="A4176"/>
      <c r="B4176" s="211"/>
    </row>
    <row r="4177" spans="1:2" x14ac:dyDescent="0.3">
      <c r="A4177"/>
      <c r="B4177" s="211"/>
    </row>
    <row r="4178" spans="1:2" x14ac:dyDescent="0.3">
      <c r="A4178"/>
      <c r="B4178" s="211"/>
    </row>
    <row r="4179" spans="1:2" x14ac:dyDescent="0.3">
      <c r="A4179"/>
      <c r="B4179" s="211"/>
    </row>
    <row r="4180" spans="1:2" x14ac:dyDescent="0.3">
      <c r="A4180"/>
      <c r="B4180" s="211"/>
    </row>
    <row r="4181" spans="1:2" x14ac:dyDescent="0.3">
      <c r="A4181"/>
      <c r="B4181" s="211"/>
    </row>
    <row r="4182" spans="1:2" x14ac:dyDescent="0.3">
      <c r="A4182"/>
      <c r="B4182" s="211"/>
    </row>
    <row r="4183" spans="1:2" x14ac:dyDescent="0.3">
      <c r="A4183"/>
      <c r="B4183" s="211"/>
    </row>
    <row r="4184" spans="1:2" x14ac:dyDescent="0.3">
      <c r="A4184"/>
      <c r="B4184" s="211"/>
    </row>
    <row r="4185" spans="1:2" x14ac:dyDescent="0.3">
      <c r="A4185"/>
      <c r="B4185" s="211"/>
    </row>
    <row r="4186" spans="1:2" x14ac:dyDescent="0.3">
      <c r="A4186"/>
      <c r="B4186" s="211"/>
    </row>
    <row r="4187" spans="1:2" x14ac:dyDescent="0.3">
      <c r="A4187"/>
      <c r="B4187" s="211"/>
    </row>
    <row r="4188" spans="1:2" x14ac:dyDescent="0.3">
      <c r="A4188"/>
      <c r="B4188" s="211"/>
    </row>
    <row r="4189" spans="1:2" x14ac:dyDescent="0.3">
      <c r="A4189"/>
      <c r="B4189" s="211"/>
    </row>
    <row r="4190" spans="1:2" x14ac:dyDescent="0.3">
      <c r="A4190"/>
      <c r="B4190" s="211"/>
    </row>
    <row r="4191" spans="1:2" x14ac:dyDescent="0.3">
      <c r="A4191"/>
      <c r="B4191" s="211"/>
    </row>
    <row r="4192" spans="1:2" x14ac:dyDescent="0.3">
      <c r="A4192"/>
      <c r="B4192" s="211"/>
    </row>
    <row r="4193" spans="1:2" x14ac:dyDescent="0.3">
      <c r="A4193"/>
      <c r="B4193" s="211"/>
    </row>
    <row r="4194" spans="1:2" x14ac:dyDescent="0.3">
      <c r="A4194"/>
      <c r="B4194" s="211"/>
    </row>
    <row r="4195" spans="1:2" x14ac:dyDescent="0.3">
      <c r="A4195"/>
      <c r="B4195" s="211"/>
    </row>
    <row r="4196" spans="1:2" x14ac:dyDescent="0.3">
      <c r="A4196"/>
      <c r="B4196" s="211"/>
    </row>
    <row r="4197" spans="1:2" x14ac:dyDescent="0.3">
      <c r="A4197"/>
      <c r="B4197" s="211"/>
    </row>
    <row r="4198" spans="1:2" x14ac:dyDescent="0.3">
      <c r="A4198"/>
      <c r="B4198" s="211"/>
    </row>
    <row r="4199" spans="1:2" x14ac:dyDescent="0.3">
      <c r="A4199"/>
      <c r="B4199" s="211"/>
    </row>
    <row r="4200" spans="1:2" x14ac:dyDescent="0.3">
      <c r="A4200"/>
      <c r="B4200" s="211"/>
    </row>
    <row r="4201" spans="1:2" x14ac:dyDescent="0.3">
      <c r="A4201"/>
      <c r="B4201" s="211"/>
    </row>
    <row r="4202" spans="1:2" x14ac:dyDescent="0.3">
      <c r="A4202"/>
      <c r="B4202" s="211"/>
    </row>
    <row r="4203" spans="1:2" x14ac:dyDescent="0.3">
      <c r="A4203"/>
      <c r="B4203" s="211"/>
    </row>
    <row r="4204" spans="1:2" x14ac:dyDescent="0.3">
      <c r="A4204"/>
      <c r="B4204" s="211"/>
    </row>
    <row r="4205" spans="1:2" x14ac:dyDescent="0.3">
      <c r="A4205"/>
      <c r="B4205" s="211"/>
    </row>
    <row r="4206" spans="1:2" x14ac:dyDescent="0.3">
      <c r="A4206"/>
      <c r="B4206" s="211"/>
    </row>
    <row r="4207" spans="1:2" x14ac:dyDescent="0.3">
      <c r="A4207"/>
      <c r="B4207" s="211"/>
    </row>
    <row r="4208" spans="1:2" x14ac:dyDescent="0.3">
      <c r="A4208"/>
      <c r="B4208" s="211"/>
    </row>
    <row r="4209" spans="1:2" x14ac:dyDescent="0.3">
      <c r="A4209"/>
      <c r="B4209" s="211"/>
    </row>
    <row r="4210" spans="1:2" x14ac:dyDescent="0.3">
      <c r="A4210"/>
      <c r="B4210" s="211"/>
    </row>
    <row r="4211" spans="1:2" x14ac:dyDescent="0.3">
      <c r="A4211"/>
      <c r="B4211" s="211"/>
    </row>
    <row r="4212" spans="1:2" x14ac:dyDescent="0.3">
      <c r="A4212"/>
      <c r="B4212" s="211"/>
    </row>
    <row r="4213" spans="1:2" x14ac:dyDescent="0.3">
      <c r="A4213"/>
      <c r="B4213" s="211"/>
    </row>
    <row r="4214" spans="1:2" x14ac:dyDescent="0.3">
      <c r="A4214"/>
      <c r="B4214" s="211"/>
    </row>
    <row r="4215" spans="1:2" x14ac:dyDescent="0.3">
      <c r="A4215"/>
      <c r="B4215" s="211"/>
    </row>
    <row r="4216" spans="1:2" x14ac:dyDescent="0.3">
      <c r="A4216"/>
      <c r="B4216" s="211"/>
    </row>
    <row r="4217" spans="1:2" x14ac:dyDescent="0.3">
      <c r="A4217"/>
      <c r="B4217" s="211"/>
    </row>
    <row r="4218" spans="1:2" x14ac:dyDescent="0.3">
      <c r="A4218"/>
      <c r="B4218" s="211"/>
    </row>
    <row r="4219" spans="1:2" x14ac:dyDescent="0.3">
      <c r="A4219"/>
      <c r="B4219" s="211"/>
    </row>
    <row r="4220" spans="1:2" x14ac:dyDescent="0.3">
      <c r="A4220"/>
      <c r="B4220" s="211"/>
    </row>
    <row r="4221" spans="1:2" x14ac:dyDescent="0.3">
      <c r="A4221"/>
      <c r="B4221" s="211"/>
    </row>
    <row r="4222" spans="1:2" x14ac:dyDescent="0.3">
      <c r="A4222"/>
      <c r="B4222" s="211"/>
    </row>
    <row r="4223" spans="1:2" x14ac:dyDescent="0.3">
      <c r="A4223"/>
      <c r="B4223" s="211"/>
    </row>
    <row r="4224" spans="1:2" x14ac:dyDescent="0.3">
      <c r="A4224"/>
      <c r="B4224" s="211"/>
    </row>
    <row r="4225" spans="1:2" x14ac:dyDescent="0.3">
      <c r="A4225"/>
      <c r="B4225" s="211"/>
    </row>
    <row r="4226" spans="1:2" x14ac:dyDescent="0.3">
      <c r="A4226"/>
      <c r="B4226" s="211"/>
    </row>
    <row r="4227" spans="1:2" x14ac:dyDescent="0.3">
      <c r="A4227"/>
      <c r="B4227" s="211"/>
    </row>
    <row r="4228" spans="1:2" x14ac:dyDescent="0.3">
      <c r="A4228"/>
      <c r="B4228" s="211"/>
    </row>
    <row r="4229" spans="1:2" x14ac:dyDescent="0.3">
      <c r="A4229"/>
      <c r="B4229" s="211"/>
    </row>
    <row r="4230" spans="1:2" x14ac:dyDescent="0.3">
      <c r="A4230"/>
      <c r="B4230" s="211"/>
    </row>
    <row r="4231" spans="1:2" x14ac:dyDescent="0.3">
      <c r="A4231"/>
      <c r="B4231" s="211"/>
    </row>
    <row r="4232" spans="1:2" x14ac:dyDescent="0.3">
      <c r="A4232"/>
      <c r="B4232" s="211"/>
    </row>
    <row r="4233" spans="1:2" x14ac:dyDescent="0.3">
      <c r="A4233"/>
      <c r="B4233" s="211"/>
    </row>
    <row r="4234" spans="1:2" x14ac:dyDescent="0.3">
      <c r="A4234"/>
      <c r="B4234" s="211"/>
    </row>
    <row r="4235" spans="1:2" x14ac:dyDescent="0.3">
      <c r="A4235"/>
      <c r="B4235" s="211"/>
    </row>
    <row r="4236" spans="1:2" x14ac:dyDescent="0.3">
      <c r="A4236"/>
      <c r="B4236" s="211"/>
    </row>
    <row r="4237" spans="1:2" x14ac:dyDescent="0.3">
      <c r="A4237"/>
      <c r="B4237" s="211"/>
    </row>
    <row r="4238" spans="1:2" x14ac:dyDescent="0.3">
      <c r="A4238"/>
      <c r="B4238" s="211"/>
    </row>
    <row r="4239" spans="1:2" x14ac:dyDescent="0.3">
      <c r="A4239"/>
      <c r="B4239" s="211"/>
    </row>
    <row r="4240" spans="1:2" x14ac:dyDescent="0.3">
      <c r="A4240"/>
      <c r="B4240" s="211"/>
    </row>
    <row r="4241" spans="1:2" x14ac:dyDescent="0.3">
      <c r="A4241"/>
      <c r="B4241" s="211"/>
    </row>
    <row r="4242" spans="1:2" x14ac:dyDescent="0.3">
      <c r="A4242"/>
      <c r="B4242" s="211"/>
    </row>
    <row r="4243" spans="1:2" x14ac:dyDescent="0.3">
      <c r="A4243"/>
      <c r="B4243" s="211"/>
    </row>
    <row r="4244" spans="1:2" x14ac:dyDescent="0.3">
      <c r="A4244"/>
      <c r="B4244" s="211"/>
    </row>
    <row r="4245" spans="1:2" x14ac:dyDescent="0.3">
      <c r="A4245"/>
      <c r="B4245" s="211"/>
    </row>
    <row r="4246" spans="1:2" x14ac:dyDescent="0.3">
      <c r="A4246"/>
      <c r="B4246" s="211"/>
    </row>
    <row r="4247" spans="1:2" x14ac:dyDescent="0.3">
      <c r="A4247"/>
      <c r="B4247" s="211"/>
    </row>
    <row r="4248" spans="1:2" x14ac:dyDescent="0.3">
      <c r="A4248"/>
      <c r="B4248" s="211"/>
    </row>
    <row r="4249" spans="1:2" x14ac:dyDescent="0.3">
      <c r="A4249"/>
      <c r="B4249" s="211"/>
    </row>
    <row r="4250" spans="1:2" x14ac:dyDescent="0.3">
      <c r="A4250"/>
      <c r="B4250" s="211"/>
    </row>
    <row r="4251" spans="1:2" x14ac:dyDescent="0.3">
      <c r="A4251"/>
      <c r="B4251" s="211"/>
    </row>
    <row r="4252" spans="1:2" x14ac:dyDescent="0.3">
      <c r="A4252"/>
      <c r="B4252" s="211"/>
    </row>
    <row r="4253" spans="1:2" x14ac:dyDescent="0.3">
      <c r="A4253"/>
      <c r="B4253" s="211"/>
    </row>
    <row r="4254" spans="1:2" x14ac:dyDescent="0.3">
      <c r="A4254"/>
      <c r="B4254" s="211"/>
    </row>
    <row r="4255" spans="1:2" x14ac:dyDescent="0.3">
      <c r="A4255"/>
      <c r="B4255" s="211"/>
    </row>
    <row r="4256" spans="1:2" x14ac:dyDescent="0.3">
      <c r="A4256"/>
      <c r="B4256" s="211"/>
    </row>
    <row r="4257" spans="1:2" x14ac:dyDescent="0.3">
      <c r="A4257"/>
      <c r="B4257" s="211"/>
    </row>
    <row r="4258" spans="1:2" x14ac:dyDescent="0.3">
      <c r="A4258"/>
      <c r="B4258" s="211"/>
    </row>
    <row r="4259" spans="1:2" x14ac:dyDescent="0.3">
      <c r="A4259"/>
      <c r="B4259" s="211"/>
    </row>
    <row r="4260" spans="1:2" x14ac:dyDescent="0.3">
      <c r="A4260"/>
      <c r="B4260" s="211"/>
    </row>
    <row r="4261" spans="1:2" x14ac:dyDescent="0.3">
      <c r="A4261"/>
      <c r="B4261" s="211"/>
    </row>
    <row r="4262" spans="1:2" x14ac:dyDescent="0.3">
      <c r="A4262"/>
      <c r="B4262" s="211"/>
    </row>
    <row r="4263" spans="1:2" x14ac:dyDescent="0.3">
      <c r="A4263"/>
      <c r="B4263" s="211"/>
    </row>
    <row r="4264" spans="1:2" x14ac:dyDescent="0.3">
      <c r="A4264"/>
      <c r="B4264" s="211"/>
    </row>
    <row r="4265" spans="1:2" x14ac:dyDescent="0.3">
      <c r="A4265"/>
      <c r="B4265" s="211"/>
    </row>
    <row r="4266" spans="1:2" x14ac:dyDescent="0.3">
      <c r="A4266"/>
      <c r="B4266" s="211"/>
    </row>
    <row r="4267" spans="1:2" x14ac:dyDescent="0.3">
      <c r="A4267"/>
      <c r="B4267" s="211"/>
    </row>
    <row r="4268" spans="1:2" x14ac:dyDescent="0.3">
      <c r="A4268"/>
      <c r="B4268" s="211"/>
    </row>
    <row r="4269" spans="1:2" x14ac:dyDescent="0.3">
      <c r="A4269"/>
      <c r="B4269" s="211"/>
    </row>
    <row r="4270" spans="1:2" x14ac:dyDescent="0.3">
      <c r="A4270"/>
      <c r="B4270" s="211"/>
    </row>
    <row r="4271" spans="1:2" x14ac:dyDescent="0.3">
      <c r="A4271"/>
      <c r="B4271" s="211"/>
    </row>
    <row r="4272" spans="1:2" x14ac:dyDescent="0.3">
      <c r="A4272"/>
      <c r="B4272" s="211"/>
    </row>
    <row r="4273" spans="1:2" x14ac:dyDescent="0.3">
      <c r="A4273"/>
      <c r="B4273" s="211"/>
    </row>
    <row r="4274" spans="1:2" x14ac:dyDescent="0.3">
      <c r="A4274"/>
      <c r="B4274" s="211"/>
    </row>
    <row r="4275" spans="1:2" x14ac:dyDescent="0.3">
      <c r="A4275"/>
      <c r="B4275" s="211"/>
    </row>
    <row r="4276" spans="1:2" x14ac:dyDescent="0.3">
      <c r="A4276"/>
      <c r="B4276" s="211"/>
    </row>
    <row r="4277" spans="1:2" x14ac:dyDescent="0.3">
      <c r="A4277"/>
      <c r="B4277" s="211"/>
    </row>
    <row r="4278" spans="1:2" x14ac:dyDescent="0.3">
      <c r="A4278"/>
      <c r="B4278" s="211"/>
    </row>
    <row r="4279" spans="1:2" x14ac:dyDescent="0.3">
      <c r="A4279"/>
      <c r="B4279" s="211"/>
    </row>
    <row r="4280" spans="1:2" x14ac:dyDescent="0.3">
      <c r="A4280"/>
      <c r="B4280" s="211"/>
    </row>
    <row r="4281" spans="1:2" x14ac:dyDescent="0.3">
      <c r="A4281"/>
      <c r="B4281" s="211"/>
    </row>
    <row r="4282" spans="1:2" x14ac:dyDescent="0.3">
      <c r="A4282"/>
      <c r="B4282" s="211"/>
    </row>
    <row r="4283" spans="1:2" x14ac:dyDescent="0.3">
      <c r="A4283"/>
      <c r="B4283" s="211"/>
    </row>
    <row r="4284" spans="1:2" x14ac:dyDescent="0.3">
      <c r="A4284"/>
      <c r="B4284" s="211"/>
    </row>
    <row r="4285" spans="1:2" x14ac:dyDescent="0.3">
      <c r="A4285"/>
      <c r="B4285" s="211"/>
    </row>
    <row r="4286" spans="1:2" x14ac:dyDescent="0.3">
      <c r="A4286"/>
      <c r="B4286" s="211"/>
    </row>
    <row r="4287" spans="1:2" x14ac:dyDescent="0.3">
      <c r="A4287"/>
      <c r="B4287" s="211"/>
    </row>
    <row r="4288" spans="1:2" x14ac:dyDescent="0.3">
      <c r="A4288"/>
      <c r="B4288" s="211"/>
    </row>
    <row r="4289" spans="1:2" x14ac:dyDescent="0.3">
      <c r="A4289"/>
      <c r="B4289" s="211"/>
    </row>
    <row r="4290" spans="1:2" x14ac:dyDescent="0.3">
      <c r="A4290"/>
      <c r="B4290" s="211"/>
    </row>
    <row r="4291" spans="1:2" x14ac:dyDescent="0.3">
      <c r="A4291"/>
      <c r="B4291" s="211"/>
    </row>
    <row r="4292" spans="1:2" x14ac:dyDescent="0.3">
      <c r="A4292"/>
      <c r="B4292" s="211"/>
    </row>
    <row r="4293" spans="1:2" x14ac:dyDescent="0.3">
      <c r="A4293"/>
      <c r="B4293" s="211"/>
    </row>
    <row r="4294" spans="1:2" x14ac:dyDescent="0.3">
      <c r="A4294"/>
      <c r="B4294" s="211"/>
    </row>
    <row r="4295" spans="1:2" x14ac:dyDescent="0.3">
      <c r="A4295"/>
      <c r="B4295" s="211"/>
    </row>
    <row r="4296" spans="1:2" x14ac:dyDescent="0.3">
      <c r="A4296"/>
      <c r="B4296" s="211"/>
    </row>
    <row r="4297" spans="1:2" x14ac:dyDescent="0.3">
      <c r="A4297"/>
      <c r="B4297" s="211"/>
    </row>
    <row r="4298" spans="1:2" x14ac:dyDescent="0.3">
      <c r="A4298"/>
      <c r="B4298" s="211"/>
    </row>
    <row r="4299" spans="1:2" x14ac:dyDescent="0.3">
      <c r="A4299"/>
      <c r="B4299" s="211"/>
    </row>
    <row r="4300" spans="1:2" x14ac:dyDescent="0.3">
      <c r="A4300"/>
      <c r="B4300" s="211"/>
    </row>
    <row r="4301" spans="1:2" x14ac:dyDescent="0.3">
      <c r="A4301"/>
      <c r="B4301" s="211"/>
    </row>
    <row r="4302" spans="1:2" x14ac:dyDescent="0.3">
      <c r="A4302"/>
      <c r="B4302" s="211"/>
    </row>
    <row r="4303" spans="1:2" x14ac:dyDescent="0.3">
      <c r="A4303"/>
      <c r="B4303" s="211"/>
    </row>
    <row r="4304" spans="1:2" x14ac:dyDescent="0.3">
      <c r="A4304"/>
      <c r="B4304" s="211"/>
    </row>
    <row r="4305" spans="1:2" x14ac:dyDescent="0.3">
      <c r="A4305"/>
      <c r="B4305" s="211"/>
    </row>
    <row r="4306" spans="1:2" x14ac:dyDescent="0.3">
      <c r="A4306"/>
      <c r="B4306" s="211"/>
    </row>
    <row r="4307" spans="1:2" x14ac:dyDescent="0.3">
      <c r="A4307"/>
      <c r="B4307" s="211"/>
    </row>
    <row r="4308" spans="1:2" x14ac:dyDescent="0.3">
      <c r="A4308"/>
      <c r="B4308" s="211"/>
    </row>
    <row r="4309" spans="1:2" x14ac:dyDescent="0.3">
      <c r="A4309"/>
      <c r="B4309" s="211"/>
    </row>
    <row r="4310" spans="1:2" x14ac:dyDescent="0.3">
      <c r="A4310"/>
      <c r="B4310" s="211"/>
    </row>
    <row r="4311" spans="1:2" x14ac:dyDescent="0.3">
      <c r="A4311"/>
      <c r="B4311" s="211"/>
    </row>
    <row r="4312" spans="1:2" x14ac:dyDescent="0.3">
      <c r="A4312"/>
      <c r="B4312" s="211"/>
    </row>
    <row r="4313" spans="1:2" x14ac:dyDescent="0.3">
      <c r="A4313"/>
      <c r="B4313" s="211"/>
    </row>
    <row r="4314" spans="1:2" x14ac:dyDescent="0.3">
      <c r="A4314"/>
      <c r="B4314" s="211"/>
    </row>
    <row r="4315" spans="1:2" x14ac:dyDescent="0.3">
      <c r="A4315"/>
      <c r="B4315" s="211"/>
    </row>
    <row r="4316" spans="1:2" x14ac:dyDescent="0.3">
      <c r="A4316"/>
      <c r="B4316" s="211"/>
    </row>
    <row r="4317" spans="1:2" x14ac:dyDescent="0.3">
      <c r="A4317"/>
      <c r="B4317" s="211"/>
    </row>
    <row r="4318" spans="1:2" x14ac:dyDescent="0.3">
      <c r="A4318"/>
      <c r="B4318" s="211"/>
    </row>
    <row r="4319" spans="1:2" x14ac:dyDescent="0.3">
      <c r="A4319"/>
      <c r="B4319" s="211"/>
    </row>
    <row r="4320" spans="1:2" x14ac:dyDescent="0.3">
      <c r="A4320"/>
      <c r="B4320" s="211"/>
    </row>
    <row r="4321" spans="1:2" x14ac:dyDescent="0.3">
      <c r="A4321"/>
      <c r="B4321" s="211"/>
    </row>
    <row r="4322" spans="1:2" x14ac:dyDescent="0.3">
      <c r="A4322"/>
      <c r="B4322" s="211"/>
    </row>
    <row r="4323" spans="1:2" x14ac:dyDescent="0.3">
      <c r="A4323"/>
      <c r="B4323" s="211"/>
    </row>
    <row r="4324" spans="1:2" x14ac:dyDescent="0.3">
      <c r="A4324"/>
      <c r="B4324" s="211"/>
    </row>
    <row r="4325" spans="1:2" x14ac:dyDescent="0.3">
      <c r="A4325"/>
      <c r="B4325" s="211"/>
    </row>
    <row r="4326" spans="1:2" x14ac:dyDescent="0.3">
      <c r="A4326"/>
      <c r="B4326" s="211"/>
    </row>
    <row r="4327" spans="1:2" x14ac:dyDescent="0.3">
      <c r="A4327"/>
      <c r="B4327" s="211"/>
    </row>
    <row r="4328" spans="1:2" x14ac:dyDescent="0.3">
      <c r="A4328"/>
      <c r="B4328" s="211"/>
    </row>
    <row r="4329" spans="1:2" x14ac:dyDescent="0.3">
      <c r="A4329"/>
      <c r="B4329" s="211"/>
    </row>
    <row r="4330" spans="1:2" x14ac:dyDescent="0.3">
      <c r="A4330"/>
      <c r="B4330" s="211"/>
    </row>
    <row r="4331" spans="1:2" x14ac:dyDescent="0.3">
      <c r="A4331"/>
      <c r="B4331" s="211"/>
    </row>
    <row r="4332" spans="1:2" x14ac:dyDescent="0.3">
      <c r="A4332"/>
      <c r="B4332" s="211"/>
    </row>
    <row r="4333" spans="1:2" x14ac:dyDescent="0.3">
      <c r="A4333"/>
      <c r="B4333" s="211"/>
    </row>
    <row r="4334" spans="1:2" x14ac:dyDescent="0.3">
      <c r="A4334"/>
      <c r="B4334" s="211"/>
    </row>
    <row r="4335" spans="1:2" x14ac:dyDescent="0.3">
      <c r="A4335"/>
      <c r="B4335" s="211"/>
    </row>
    <row r="4336" spans="1:2" x14ac:dyDescent="0.3">
      <c r="A4336"/>
      <c r="B4336" s="211"/>
    </row>
    <row r="4337" spans="1:2" x14ac:dyDescent="0.3">
      <c r="A4337"/>
      <c r="B4337" s="211"/>
    </row>
    <row r="4338" spans="1:2" x14ac:dyDescent="0.3">
      <c r="A4338"/>
      <c r="B4338" s="211"/>
    </row>
    <row r="4339" spans="1:2" x14ac:dyDescent="0.3">
      <c r="A4339"/>
      <c r="B4339" s="211"/>
    </row>
    <row r="4340" spans="1:2" x14ac:dyDescent="0.3">
      <c r="A4340"/>
      <c r="B4340" s="211"/>
    </row>
    <row r="4341" spans="1:2" x14ac:dyDescent="0.3">
      <c r="A4341"/>
      <c r="B4341" s="211"/>
    </row>
    <row r="4342" spans="1:2" x14ac:dyDescent="0.3">
      <c r="A4342"/>
      <c r="B4342" s="211"/>
    </row>
    <row r="4343" spans="1:2" x14ac:dyDescent="0.3">
      <c r="A4343"/>
      <c r="B4343" s="211"/>
    </row>
    <row r="4344" spans="1:2" x14ac:dyDescent="0.3">
      <c r="A4344"/>
      <c r="B4344" s="211"/>
    </row>
    <row r="4345" spans="1:2" x14ac:dyDescent="0.3">
      <c r="A4345"/>
      <c r="B4345" s="211"/>
    </row>
    <row r="4346" spans="1:2" x14ac:dyDescent="0.3">
      <c r="A4346"/>
      <c r="B4346" s="211"/>
    </row>
    <row r="4347" spans="1:2" x14ac:dyDescent="0.3">
      <c r="A4347"/>
      <c r="B4347" s="211"/>
    </row>
    <row r="4348" spans="1:2" x14ac:dyDescent="0.3">
      <c r="A4348"/>
      <c r="B4348" s="211"/>
    </row>
    <row r="4349" spans="1:2" x14ac:dyDescent="0.3">
      <c r="A4349"/>
      <c r="B4349" s="211"/>
    </row>
    <row r="4350" spans="1:2" x14ac:dyDescent="0.3">
      <c r="A4350"/>
      <c r="B4350" s="211"/>
    </row>
    <row r="4351" spans="1:2" x14ac:dyDescent="0.3">
      <c r="A4351"/>
      <c r="B4351" s="211"/>
    </row>
    <row r="4352" spans="1:2" x14ac:dyDescent="0.3">
      <c r="A4352"/>
      <c r="B4352" s="211"/>
    </row>
    <row r="4353" spans="1:2" x14ac:dyDescent="0.3">
      <c r="A4353"/>
      <c r="B4353" s="211"/>
    </row>
    <row r="4354" spans="1:2" x14ac:dyDescent="0.3">
      <c r="A4354"/>
      <c r="B4354" s="211"/>
    </row>
    <row r="4355" spans="1:2" x14ac:dyDescent="0.3">
      <c r="A4355"/>
      <c r="B4355" s="211"/>
    </row>
    <row r="4356" spans="1:2" x14ac:dyDescent="0.3">
      <c r="A4356"/>
      <c r="B4356" s="211"/>
    </row>
    <row r="4357" spans="1:2" x14ac:dyDescent="0.3">
      <c r="A4357"/>
      <c r="B4357" s="211"/>
    </row>
    <row r="4358" spans="1:2" x14ac:dyDescent="0.3">
      <c r="A4358"/>
      <c r="B4358" s="211"/>
    </row>
    <row r="4359" spans="1:2" x14ac:dyDescent="0.3">
      <c r="A4359"/>
      <c r="B4359" s="211"/>
    </row>
    <row r="4360" spans="1:2" x14ac:dyDescent="0.3">
      <c r="A4360"/>
      <c r="B4360" s="211"/>
    </row>
    <row r="4361" spans="1:2" x14ac:dyDescent="0.3">
      <c r="A4361"/>
      <c r="B4361" s="211"/>
    </row>
    <row r="4362" spans="1:2" x14ac:dyDescent="0.3">
      <c r="A4362"/>
      <c r="B4362" s="211"/>
    </row>
    <row r="4363" spans="1:2" x14ac:dyDescent="0.3">
      <c r="A4363"/>
      <c r="B4363" s="211"/>
    </row>
    <row r="4364" spans="1:2" x14ac:dyDescent="0.3">
      <c r="A4364"/>
      <c r="B4364" s="211"/>
    </row>
    <row r="4365" spans="1:2" x14ac:dyDescent="0.3">
      <c r="A4365"/>
      <c r="B4365" s="211"/>
    </row>
    <row r="4366" spans="1:2" x14ac:dyDescent="0.3">
      <c r="A4366"/>
      <c r="B4366" s="211"/>
    </row>
    <row r="4367" spans="1:2" x14ac:dyDescent="0.3">
      <c r="A4367"/>
      <c r="B4367" s="211"/>
    </row>
    <row r="4368" spans="1:2" x14ac:dyDescent="0.3">
      <c r="A4368"/>
      <c r="B4368" s="211"/>
    </row>
    <row r="4369" spans="1:2" x14ac:dyDescent="0.3">
      <c r="A4369"/>
      <c r="B4369" s="211"/>
    </row>
    <row r="4370" spans="1:2" x14ac:dyDescent="0.3">
      <c r="A4370"/>
      <c r="B4370" s="211"/>
    </row>
    <row r="4371" spans="1:2" x14ac:dyDescent="0.3">
      <c r="A4371"/>
      <c r="B4371" s="211"/>
    </row>
    <row r="4372" spans="1:2" x14ac:dyDescent="0.3">
      <c r="A4372"/>
      <c r="B4372" s="211"/>
    </row>
    <row r="4373" spans="1:2" x14ac:dyDescent="0.3">
      <c r="A4373"/>
      <c r="B4373" s="211"/>
    </row>
    <row r="4374" spans="1:2" x14ac:dyDescent="0.3">
      <c r="A4374"/>
      <c r="B4374" s="211"/>
    </row>
    <row r="4375" spans="1:2" x14ac:dyDescent="0.3">
      <c r="A4375"/>
      <c r="B4375" s="211"/>
    </row>
    <row r="4376" spans="1:2" x14ac:dyDescent="0.3">
      <c r="A4376"/>
      <c r="B4376" s="211"/>
    </row>
    <row r="4377" spans="1:2" x14ac:dyDescent="0.3">
      <c r="A4377"/>
      <c r="B4377" s="211"/>
    </row>
    <row r="4378" spans="1:2" x14ac:dyDescent="0.3">
      <c r="A4378"/>
      <c r="B4378" s="211"/>
    </row>
    <row r="4379" spans="1:2" x14ac:dyDescent="0.3">
      <c r="A4379"/>
      <c r="B4379" s="211"/>
    </row>
    <row r="4380" spans="1:2" x14ac:dyDescent="0.3">
      <c r="A4380"/>
      <c r="B4380" s="211"/>
    </row>
    <row r="4381" spans="1:2" x14ac:dyDescent="0.3">
      <c r="A4381"/>
      <c r="B4381" s="211"/>
    </row>
    <row r="4382" spans="1:2" x14ac:dyDescent="0.3">
      <c r="A4382"/>
      <c r="B4382" s="211"/>
    </row>
    <row r="4383" spans="1:2" x14ac:dyDescent="0.3">
      <c r="A4383"/>
      <c r="B4383" s="211"/>
    </row>
    <row r="4384" spans="1:2" x14ac:dyDescent="0.3">
      <c r="A4384"/>
      <c r="B4384" s="211"/>
    </row>
    <row r="4385" spans="1:2" x14ac:dyDescent="0.3">
      <c r="A4385"/>
      <c r="B4385" s="211"/>
    </row>
    <row r="4386" spans="1:2" x14ac:dyDescent="0.3">
      <c r="A4386"/>
      <c r="B4386" s="211"/>
    </row>
    <row r="4387" spans="1:2" x14ac:dyDescent="0.3">
      <c r="A4387"/>
      <c r="B4387" s="211"/>
    </row>
    <row r="4388" spans="1:2" x14ac:dyDescent="0.3">
      <c r="A4388"/>
      <c r="B4388" s="211"/>
    </row>
    <row r="4389" spans="1:2" x14ac:dyDescent="0.3">
      <c r="A4389"/>
      <c r="B4389" s="211"/>
    </row>
    <row r="4390" spans="1:2" x14ac:dyDescent="0.3">
      <c r="A4390"/>
      <c r="B4390" s="211"/>
    </row>
    <row r="4391" spans="1:2" x14ac:dyDescent="0.3">
      <c r="A4391"/>
      <c r="B4391" s="211"/>
    </row>
    <row r="4392" spans="1:2" x14ac:dyDescent="0.3">
      <c r="A4392"/>
      <c r="B4392" s="211"/>
    </row>
    <row r="4393" spans="1:2" x14ac:dyDescent="0.3">
      <c r="A4393"/>
      <c r="B4393" s="211"/>
    </row>
    <row r="4394" spans="1:2" x14ac:dyDescent="0.3">
      <c r="A4394"/>
      <c r="B4394" s="211"/>
    </row>
    <row r="4395" spans="1:2" x14ac:dyDescent="0.3">
      <c r="A4395"/>
      <c r="B4395" s="211"/>
    </row>
    <row r="4396" spans="1:2" x14ac:dyDescent="0.3">
      <c r="A4396"/>
      <c r="B4396" s="211"/>
    </row>
    <row r="4397" spans="1:2" x14ac:dyDescent="0.3">
      <c r="A4397"/>
      <c r="B4397" s="211"/>
    </row>
    <row r="4398" spans="1:2" x14ac:dyDescent="0.3">
      <c r="A4398"/>
      <c r="B4398" s="211"/>
    </row>
    <row r="4399" spans="1:2" x14ac:dyDescent="0.3">
      <c r="A4399"/>
      <c r="B4399" s="211"/>
    </row>
    <row r="4400" spans="1:2" x14ac:dyDescent="0.3">
      <c r="A4400"/>
      <c r="B4400" s="211"/>
    </row>
    <row r="4401" spans="1:2" x14ac:dyDescent="0.3">
      <c r="A4401"/>
      <c r="B4401" s="211"/>
    </row>
    <row r="4402" spans="1:2" x14ac:dyDescent="0.3">
      <c r="A4402"/>
      <c r="B4402" s="211"/>
    </row>
    <row r="4403" spans="1:2" x14ac:dyDescent="0.3">
      <c r="A4403"/>
      <c r="B4403" s="211"/>
    </row>
    <row r="4404" spans="1:2" x14ac:dyDescent="0.3">
      <c r="A4404"/>
      <c r="B4404" s="211"/>
    </row>
    <row r="4405" spans="1:2" x14ac:dyDescent="0.3">
      <c r="A4405"/>
      <c r="B4405" s="211"/>
    </row>
    <row r="4406" spans="1:2" x14ac:dyDescent="0.3">
      <c r="A4406"/>
      <c r="B4406" s="211"/>
    </row>
    <row r="4407" spans="1:2" x14ac:dyDescent="0.3">
      <c r="A4407"/>
      <c r="B4407" s="211"/>
    </row>
    <row r="4408" spans="1:2" x14ac:dyDescent="0.3">
      <c r="A4408"/>
      <c r="B4408" s="211"/>
    </row>
    <row r="4409" spans="1:2" x14ac:dyDescent="0.3">
      <c r="A4409"/>
      <c r="B4409" s="211"/>
    </row>
    <row r="4410" spans="1:2" x14ac:dyDescent="0.3">
      <c r="A4410"/>
      <c r="B4410" s="211"/>
    </row>
    <row r="4411" spans="1:2" x14ac:dyDescent="0.3">
      <c r="A4411"/>
      <c r="B4411" s="211"/>
    </row>
    <row r="4412" spans="1:2" x14ac:dyDescent="0.3">
      <c r="A4412"/>
      <c r="B4412" s="211"/>
    </row>
    <row r="4413" spans="1:2" x14ac:dyDescent="0.3">
      <c r="A4413"/>
      <c r="B4413" s="211"/>
    </row>
    <row r="4414" spans="1:2" x14ac:dyDescent="0.3">
      <c r="A4414"/>
      <c r="B4414" s="211"/>
    </row>
    <row r="4415" spans="1:2" x14ac:dyDescent="0.3">
      <c r="A4415"/>
      <c r="B4415" s="211"/>
    </row>
    <row r="4416" spans="1:2" x14ac:dyDescent="0.3">
      <c r="A4416"/>
      <c r="B4416" s="211"/>
    </row>
    <row r="4417" spans="1:2" x14ac:dyDescent="0.3">
      <c r="A4417"/>
      <c r="B4417" s="211"/>
    </row>
    <row r="4418" spans="1:2" x14ac:dyDescent="0.3">
      <c r="A4418"/>
      <c r="B4418" s="211"/>
    </row>
    <row r="4419" spans="1:2" x14ac:dyDescent="0.3">
      <c r="A4419"/>
      <c r="B4419" s="211"/>
    </row>
    <row r="4420" spans="1:2" x14ac:dyDescent="0.3">
      <c r="A4420"/>
      <c r="B4420" s="211"/>
    </row>
    <row r="4421" spans="1:2" x14ac:dyDescent="0.3">
      <c r="A4421"/>
      <c r="B4421" s="211"/>
    </row>
    <row r="4422" spans="1:2" x14ac:dyDescent="0.3">
      <c r="A4422"/>
      <c r="B4422" s="211"/>
    </row>
    <row r="4423" spans="1:2" x14ac:dyDescent="0.3">
      <c r="A4423"/>
      <c r="B4423" s="211"/>
    </row>
    <row r="4424" spans="1:2" x14ac:dyDescent="0.3">
      <c r="A4424"/>
      <c r="B4424" s="211"/>
    </row>
    <row r="4425" spans="1:2" x14ac:dyDescent="0.3">
      <c r="A4425"/>
      <c r="B4425" s="211"/>
    </row>
    <row r="4426" spans="1:2" x14ac:dyDescent="0.3">
      <c r="A4426"/>
      <c r="B4426" s="211"/>
    </row>
    <row r="4427" spans="1:2" x14ac:dyDescent="0.3">
      <c r="A4427"/>
      <c r="B4427" s="211"/>
    </row>
    <row r="4428" spans="1:2" x14ac:dyDescent="0.3">
      <c r="A4428"/>
      <c r="B4428" s="211"/>
    </row>
    <row r="4429" spans="1:2" x14ac:dyDescent="0.3">
      <c r="A4429"/>
      <c r="B4429" s="211"/>
    </row>
    <row r="4430" spans="1:2" x14ac:dyDescent="0.3">
      <c r="A4430"/>
      <c r="B4430" s="211"/>
    </row>
    <row r="4431" spans="1:2" x14ac:dyDescent="0.3">
      <c r="A4431"/>
      <c r="B4431" s="211"/>
    </row>
    <row r="4432" spans="1:2" x14ac:dyDescent="0.3">
      <c r="A4432"/>
      <c r="B4432" s="211"/>
    </row>
    <row r="4433" spans="1:2" x14ac:dyDescent="0.3">
      <c r="A4433"/>
      <c r="B4433" s="211"/>
    </row>
    <row r="4434" spans="1:2" x14ac:dyDescent="0.3">
      <c r="A4434"/>
      <c r="B4434" s="211"/>
    </row>
    <row r="4435" spans="1:2" x14ac:dyDescent="0.3">
      <c r="A4435"/>
      <c r="B4435" s="211"/>
    </row>
    <row r="4436" spans="1:2" x14ac:dyDescent="0.3">
      <c r="A4436"/>
      <c r="B4436" s="211"/>
    </row>
    <row r="4437" spans="1:2" x14ac:dyDescent="0.3">
      <c r="A4437"/>
      <c r="B4437" s="211"/>
    </row>
    <row r="4438" spans="1:2" x14ac:dyDescent="0.3">
      <c r="A4438"/>
      <c r="B4438" s="211"/>
    </row>
    <row r="4439" spans="1:2" x14ac:dyDescent="0.3">
      <c r="A4439"/>
      <c r="B4439" s="211"/>
    </row>
    <row r="4440" spans="1:2" x14ac:dyDescent="0.3">
      <c r="A4440"/>
      <c r="B4440" s="211"/>
    </row>
    <row r="4441" spans="1:2" x14ac:dyDescent="0.3">
      <c r="A4441"/>
      <c r="B4441" s="211"/>
    </row>
    <row r="4442" spans="1:2" x14ac:dyDescent="0.3">
      <c r="A4442"/>
      <c r="B4442" s="211"/>
    </row>
    <row r="4443" spans="1:2" x14ac:dyDescent="0.3">
      <c r="A4443"/>
      <c r="B4443" s="211"/>
    </row>
    <row r="4444" spans="1:2" x14ac:dyDescent="0.3">
      <c r="A4444"/>
      <c r="B4444" s="211"/>
    </row>
    <row r="4445" spans="1:2" x14ac:dyDescent="0.3">
      <c r="A4445"/>
      <c r="B4445" s="211"/>
    </row>
    <row r="4446" spans="1:2" x14ac:dyDescent="0.3">
      <c r="A4446"/>
      <c r="B4446" s="211"/>
    </row>
    <row r="4447" spans="1:2" x14ac:dyDescent="0.3">
      <c r="A4447"/>
      <c r="B4447" s="211"/>
    </row>
    <row r="4448" spans="1:2" x14ac:dyDescent="0.3">
      <c r="A4448"/>
      <c r="B4448" s="211"/>
    </row>
    <row r="4449" spans="1:2" x14ac:dyDescent="0.3">
      <c r="A4449"/>
      <c r="B4449" s="211"/>
    </row>
    <row r="4450" spans="1:2" x14ac:dyDescent="0.3">
      <c r="A4450"/>
      <c r="B4450" s="211"/>
    </row>
    <row r="4451" spans="1:2" x14ac:dyDescent="0.3">
      <c r="A4451"/>
      <c r="B4451" s="211"/>
    </row>
    <row r="4452" spans="1:2" x14ac:dyDescent="0.3">
      <c r="A4452"/>
      <c r="B4452" s="211"/>
    </row>
    <row r="4453" spans="1:2" x14ac:dyDescent="0.3">
      <c r="A4453"/>
      <c r="B4453" s="211"/>
    </row>
    <row r="4454" spans="1:2" x14ac:dyDescent="0.3">
      <c r="A4454"/>
      <c r="B4454" s="211"/>
    </row>
    <row r="4455" spans="1:2" x14ac:dyDescent="0.3">
      <c r="A4455"/>
      <c r="B4455" s="211"/>
    </row>
    <row r="4456" spans="1:2" x14ac:dyDescent="0.3">
      <c r="A4456"/>
      <c r="B4456" s="211"/>
    </row>
    <row r="4457" spans="1:2" x14ac:dyDescent="0.3">
      <c r="A4457"/>
      <c r="B4457" s="211"/>
    </row>
    <row r="4458" spans="1:2" x14ac:dyDescent="0.3">
      <c r="A4458"/>
      <c r="B4458" s="211"/>
    </row>
    <row r="4459" spans="1:2" x14ac:dyDescent="0.3">
      <c r="A4459"/>
      <c r="B4459" s="211"/>
    </row>
    <row r="4460" spans="1:2" x14ac:dyDescent="0.3">
      <c r="A4460"/>
      <c r="B4460" s="211"/>
    </row>
    <row r="4461" spans="1:2" x14ac:dyDescent="0.3">
      <c r="A4461"/>
      <c r="B4461" s="211"/>
    </row>
    <row r="4462" spans="1:2" x14ac:dyDescent="0.3">
      <c r="A4462"/>
      <c r="B4462" s="211"/>
    </row>
    <row r="4463" spans="1:2" x14ac:dyDescent="0.3">
      <c r="A4463"/>
      <c r="B4463" s="211"/>
    </row>
    <row r="4464" spans="1:2" x14ac:dyDescent="0.3">
      <c r="A4464"/>
      <c r="B4464" s="211"/>
    </row>
    <row r="4465" spans="1:2" x14ac:dyDescent="0.3">
      <c r="A4465"/>
      <c r="B4465" s="211"/>
    </row>
    <row r="4466" spans="1:2" x14ac:dyDescent="0.3">
      <c r="A4466"/>
      <c r="B4466" s="211"/>
    </row>
    <row r="4467" spans="1:2" x14ac:dyDescent="0.3">
      <c r="A4467"/>
      <c r="B4467" s="211"/>
    </row>
    <row r="4468" spans="1:2" x14ac:dyDescent="0.3">
      <c r="A4468"/>
      <c r="B4468" s="211"/>
    </row>
    <row r="4469" spans="1:2" x14ac:dyDescent="0.3">
      <c r="A4469"/>
      <c r="B4469" s="211"/>
    </row>
    <row r="4470" spans="1:2" x14ac:dyDescent="0.3">
      <c r="A4470"/>
      <c r="B4470" s="211"/>
    </row>
    <row r="4471" spans="1:2" x14ac:dyDescent="0.3">
      <c r="A4471"/>
      <c r="B4471" s="211"/>
    </row>
    <row r="4472" spans="1:2" x14ac:dyDescent="0.3">
      <c r="A4472"/>
      <c r="B4472" s="211"/>
    </row>
    <row r="4473" spans="1:2" x14ac:dyDescent="0.3">
      <c r="A4473"/>
      <c r="B4473" s="211"/>
    </row>
    <row r="4474" spans="1:2" x14ac:dyDescent="0.3">
      <c r="A4474"/>
      <c r="B4474" s="211"/>
    </row>
    <row r="4475" spans="1:2" x14ac:dyDescent="0.3">
      <c r="A4475"/>
      <c r="B4475" s="211"/>
    </row>
    <row r="4476" spans="1:2" x14ac:dyDescent="0.3">
      <c r="A4476"/>
      <c r="B4476" s="211"/>
    </row>
    <row r="4477" spans="1:2" x14ac:dyDescent="0.3">
      <c r="A4477"/>
      <c r="B4477" s="211"/>
    </row>
    <row r="4478" spans="1:2" x14ac:dyDescent="0.3">
      <c r="A4478"/>
      <c r="B4478" s="211"/>
    </row>
    <row r="4479" spans="1:2" x14ac:dyDescent="0.3">
      <c r="A4479"/>
      <c r="B4479" s="211"/>
    </row>
    <row r="4480" spans="1:2" x14ac:dyDescent="0.3">
      <c r="A4480"/>
      <c r="B4480" s="211"/>
    </row>
    <row r="4481" spans="1:2" x14ac:dyDescent="0.3">
      <c r="A4481"/>
      <c r="B4481" s="211"/>
    </row>
    <row r="4482" spans="1:2" x14ac:dyDescent="0.3">
      <c r="A4482"/>
      <c r="B4482" s="211"/>
    </row>
    <row r="4483" spans="1:2" x14ac:dyDescent="0.3">
      <c r="A4483"/>
      <c r="B4483" s="211"/>
    </row>
    <row r="4484" spans="1:2" x14ac:dyDescent="0.3">
      <c r="A4484"/>
      <c r="B4484" s="211"/>
    </row>
    <row r="4485" spans="1:2" x14ac:dyDescent="0.3">
      <c r="A4485"/>
      <c r="B4485" s="211"/>
    </row>
    <row r="4486" spans="1:2" x14ac:dyDescent="0.3">
      <c r="A4486"/>
      <c r="B4486" s="211"/>
    </row>
    <row r="4487" spans="1:2" x14ac:dyDescent="0.3">
      <c r="A4487"/>
      <c r="B4487" s="211"/>
    </row>
    <row r="4488" spans="1:2" x14ac:dyDescent="0.3">
      <c r="A4488"/>
      <c r="B4488" s="211"/>
    </row>
    <row r="4489" spans="1:2" x14ac:dyDescent="0.3">
      <c r="A4489"/>
      <c r="B4489" s="211"/>
    </row>
    <row r="4490" spans="1:2" x14ac:dyDescent="0.3">
      <c r="A4490"/>
      <c r="B4490" s="211"/>
    </row>
    <row r="4491" spans="1:2" x14ac:dyDescent="0.3">
      <c r="A4491"/>
      <c r="B4491" s="211"/>
    </row>
    <row r="4492" spans="1:2" x14ac:dyDescent="0.3">
      <c r="A4492"/>
      <c r="B4492" s="211"/>
    </row>
    <row r="4493" spans="1:2" x14ac:dyDescent="0.3">
      <c r="A4493"/>
      <c r="B4493" s="211"/>
    </row>
    <row r="4494" spans="1:2" x14ac:dyDescent="0.3">
      <c r="A4494"/>
      <c r="B4494" s="211"/>
    </row>
    <row r="4495" spans="1:2" x14ac:dyDescent="0.3">
      <c r="A4495"/>
      <c r="B4495" s="211"/>
    </row>
    <row r="4496" spans="1:2" x14ac:dyDescent="0.3">
      <c r="A4496"/>
      <c r="B4496" s="211"/>
    </row>
    <row r="4497" spans="1:2" x14ac:dyDescent="0.3">
      <c r="A4497"/>
      <c r="B4497" s="211"/>
    </row>
    <row r="4498" spans="1:2" x14ac:dyDescent="0.3">
      <c r="A4498"/>
      <c r="B4498" s="211"/>
    </row>
    <row r="4499" spans="1:2" x14ac:dyDescent="0.3">
      <c r="A4499"/>
      <c r="B4499" s="211"/>
    </row>
    <row r="4500" spans="1:2" x14ac:dyDescent="0.3">
      <c r="A4500"/>
      <c r="B4500" s="211"/>
    </row>
    <row r="4501" spans="1:2" x14ac:dyDescent="0.3">
      <c r="A4501"/>
      <c r="B4501" s="211"/>
    </row>
    <row r="4502" spans="1:2" x14ac:dyDescent="0.3">
      <c r="A4502"/>
      <c r="B4502" s="211"/>
    </row>
    <row r="4503" spans="1:2" x14ac:dyDescent="0.3">
      <c r="A4503"/>
      <c r="B4503" s="211"/>
    </row>
    <row r="4504" spans="1:2" x14ac:dyDescent="0.3">
      <c r="A4504"/>
      <c r="B4504" s="211"/>
    </row>
    <row r="4505" spans="1:2" x14ac:dyDescent="0.3">
      <c r="A4505"/>
      <c r="B4505" s="211"/>
    </row>
    <row r="4506" spans="1:2" x14ac:dyDescent="0.3">
      <c r="A4506"/>
      <c r="B4506" s="211"/>
    </row>
    <row r="4507" spans="1:2" x14ac:dyDescent="0.3">
      <c r="A4507"/>
      <c r="B4507" s="211"/>
    </row>
    <row r="4508" spans="1:2" x14ac:dyDescent="0.3">
      <c r="A4508"/>
      <c r="B4508" s="211"/>
    </row>
    <row r="4509" spans="1:2" x14ac:dyDescent="0.3">
      <c r="A4509"/>
      <c r="B4509" s="211"/>
    </row>
    <row r="4510" spans="1:2" x14ac:dyDescent="0.3">
      <c r="A4510"/>
      <c r="B4510" s="211"/>
    </row>
    <row r="4511" spans="1:2" x14ac:dyDescent="0.3">
      <c r="A4511"/>
      <c r="B4511" s="211"/>
    </row>
    <row r="4512" spans="1:2" x14ac:dyDescent="0.3">
      <c r="A4512"/>
      <c r="B4512" s="211"/>
    </row>
    <row r="4513" spans="1:2" x14ac:dyDescent="0.3">
      <c r="A4513"/>
      <c r="B4513" s="211"/>
    </row>
    <row r="4514" spans="1:2" x14ac:dyDescent="0.3">
      <c r="A4514"/>
      <c r="B4514" s="211"/>
    </row>
    <row r="4515" spans="1:2" x14ac:dyDescent="0.3">
      <c r="A4515"/>
      <c r="B4515" s="211"/>
    </row>
    <row r="4516" spans="1:2" x14ac:dyDescent="0.3">
      <c r="A4516"/>
      <c r="B4516" s="211"/>
    </row>
    <row r="4517" spans="1:2" x14ac:dyDescent="0.3">
      <c r="A4517"/>
      <c r="B4517" s="211"/>
    </row>
    <row r="4518" spans="1:2" x14ac:dyDescent="0.3">
      <c r="A4518"/>
      <c r="B4518" s="211"/>
    </row>
    <row r="4519" spans="1:2" x14ac:dyDescent="0.3">
      <c r="A4519"/>
      <c r="B4519" s="211"/>
    </row>
    <row r="4520" spans="1:2" x14ac:dyDescent="0.3">
      <c r="A4520"/>
      <c r="B4520" s="211"/>
    </row>
    <row r="4521" spans="1:2" x14ac:dyDescent="0.3">
      <c r="A4521"/>
      <c r="B4521" s="211"/>
    </row>
    <row r="4522" spans="1:2" x14ac:dyDescent="0.3">
      <c r="A4522"/>
      <c r="B4522" s="211"/>
    </row>
    <row r="4523" spans="1:2" x14ac:dyDescent="0.3">
      <c r="A4523"/>
      <c r="B4523" s="211"/>
    </row>
    <row r="4524" spans="1:2" x14ac:dyDescent="0.3">
      <c r="A4524"/>
      <c r="B4524" s="211"/>
    </row>
    <row r="4525" spans="1:2" x14ac:dyDescent="0.3">
      <c r="A4525"/>
      <c r="B4525" s="211"/>
    </row>
    <row r="4526" spans="1:2" x14ac:dyDescent="0.3">
      <c r="A4526"/>
      <c r="B4526" s="211"/>
    </row>
    <row r="4527" spans="1:2" x14ac:dyDescent="0.3">
      <c r="A4527"/>
      <c r="B4527" s="211"/>
    </row>
    <row r="4528" spans="1:2" x14ac:dyDescent="0.3">
      <c r="A4528"/>
      <c r="B4528" s="211"/>
    </row>
    <row r="4529" spans="1:2" x14ac:dyDescent="0.3">
      <c r="A4529"/>
      <c r="B4529" s="211"/>
    </row>
    <row r="4530" spans="1:2" x14ac:dyDescent="0.3">
      <c r="A4530"/>
      <c r="B4530" s="211"/>
    </row>
    <row r="4531" spans="1:2" x14ac:dyDescent="0.3">
      <c r="A4531"/>
      <c r="B4531" s="211"/>
    </row>
    <row r="4532" spans="1:2" x14ac:dyDescent="0.3">
      <c r="A4532"/>
      <c r="B4532" s="211"/>
    </row>
    <row r="4533" spans="1:2" x14ac:dyDescent="0.3">
      <c r="A4533"/>
      <c r="B4533" s="211"/>
    </row>
    <row r="4534" spans="1:2" x14ac:dyDescent="0.3">
      <c r="A4534"/>
      <c r="B4534" s="211"/>
    </row>
    <row r="4535" spans="1:2" x14ac:dyDescent="0.3">
      <c r="A4535"/>
      <c r="B4535" s="211"/>
    </row>
    <row r="4536" spans="1:2" x14ac:dyDescent="0.3">
      <c r="A4536"/>
      <c r="B4536" s="211"/>
    </row>
    <row r="4537" spans="1:2" x14ac:dyDescent="0.3">
      <c r="A4537"/>
      <c r="B4537" s="211"/>
    </row>
    <row r="4538" spans="1:2" x14ac:dyDescent="0.3">
      <c r="A4538"/>
      <c r="B4538" s="211"/>
    </row>
    <row r="4539" spans="1:2" x14ac:dyDescent="0.3">
      <c r="A4539"/>
      <c r="B4539" s="211"/>
    </row>
    <row r="4540" spans="1:2" x14ac:dyDescent="0.3">
      <c r="A4540"/>
      <c r="B4540" s="211"/>
    </row>
    <row r="4541" spans="1:2" x14ac:dyDescent="0.3">
      <c r="A4541"/>
      <c r="B4541" s="211"/>
    </row>
    <row r="4542" spans="1:2" x14ac:dyDescent="0.3">
      <c r="A4542"/>
      <c r="B4542" s="211"/>
    </row>
    <row r="4543" spans="1:2" x14ac:dyDescent="0.3">
      <c r="A4543"/>
      <c r="B4543" s="211"/>
    </row>
    <row r="4544" spans="1:2" x14ac:dyDescent="0.3">
      <c r="A4544"/>
      <c r="B4544" s="211"/>
    </row>
    <row r="4545" spans="1:2" x14ac:dyDescent="0.3">
      <c r="A4545"/>
      <c r="B4545" s="211"/>
    </row>
    <row r="4546" spans="1:2" x14ac:dyDescent="0.3">
      <c r="A4546"/>
      <c r="B4546" s="211"/>
    </row>
    <row r="4547" spans="1:2" x14ac:dyDescent="0.3">
      <c r="A4547"/>
      <c r="B4547" s="211"/>
    </row>
    <row r="4548" spans="1:2" x14ac:dyDescent="0.3">
      <c r="A4548"/>
      <c r="B4548" s="211"/>
    </row>
    <row r="4549" spans="1:2" x14ac:dyDescent="0.3">
      <c r="A4549"/>
      <c r="B4549" s="211"/>
    </row>
    <row r="4550" spans="1:2" x14ac:dyDescent="0.3">
      <c r="A4550"/>
      <c r="B4550" s="211"/>
    </row>
    <row r="4551" spans="1:2" x14ac:dyDescent="0.3">
      <c r="A4551"/>
      <c r="B4551" s="211"/>
    </row>
    <row r="4552" spans="1:2" x14ac:dyDescent="0.3">
      <c r="A4552"/>
      <c r="B4552" s="211"/>
    </row>
    <row r="4553" spans="1:2" x14ac:dyDescent="0.3">
      <c r="A4553"/>
      <c r="B4553" s="211"/>
    </row>
    <row r="4554" spans="1:2" x14ac:dyDescent="0.3">
      <c r="A4554"/>
      <c r="B4554" s="211"/>
    </row>
    <row r="4555" spans="1:2" x14ac:dyDescent="0.3">
      <c r="A4555"/>
      <c r="B4555" s="211"/>
    </row>
    <row r="4556" spans="1:2" x14ac:dyDescent="0.3">
      <c r="A4556"/>
      <c r="B4556" s="211"/>
    </row>
    <row r="4557" spans="1:2" x14ac:dyDescent="0.3">
      <c r="A4557"/>
      <c r="B4557" s="211"/>
    </row>
    <row r="4558" spans="1:2" x14ac:dyDescent="0.3">
      <c r="A4558"/>
      <c r="B4558" s="211"/>
    </row>
    <row r="4559" spans="1:2" x14ac:dyDescent="0.3">
      <c r="A4559"/>
      <c r="B4559" s="211"/>
    </row>
    <row r="4560" spans="1:2" x14ac:dyDescent="0.3">
      <c r="A4560"/>
      <c r="B4560" s="211"/>
    </row>
    <row r="4561" spans="1:2" x14ac:dyDescent="0.3">
      <c r="A4561"/>
      <c r="B4561" s="211"/>
    </row>
    <row r="4562" spans="1:2" x14ac:dyDescent="0.3">
      <c r="A4562"/>
      <c r="B4562" s="211"/>
    </row>
    <row r="4563" spans="1:2" x14ac:dyDescent="0.3">
      <c r="A4563"/>
      <c r="B4563" s="211"/>
    </row>
    <row r="4564" spans="1:2" x14ac:dyDescent="0.3">
      <c r="A4564"/>
      <c r="B4564" s="211"/>
    </row>
    <row r="4565" spans="1:2" x14ac:dyDescent="0.3">
      <c r="A4565"/>
      <c r="B4565" s="211"/>
    </row>
    <row r="4566" spans="1:2" x14ac:dyDescent="0.3">
      <c r="A4566"/>
      <c r="B4566" s="211"/>
    </row>
    <row r="4567" spans="1:2" x14ac:dyDescent="0.3">
      <c r="A4567"/>
      <c r="B4567" s="211"/>
    </row>
    <row r="4568" spans="1:2" x14ac:dyDescent="0.3">
      <c r="A4568"/>
      <c r="B4568" s="211"/>
    </row>
    <row r="4569" spans="1:2" x14ac:dyDescent="0.3">
      <c r="A4569"/>
      <c r="B4569" s="211"/>
    </row>
    <row r="4570" spans="1:2" x14ac:dyDescent="0.3">
      <c r="A4570"/>
      <c r="B4570" s="211"/>
    </row>
    <row r="4571" spans="1:2" x14ac:dyDescent="0.3">
      <c r="A4571"/>
      <c r="B4571" s="211"/>
    </row>
    <row r="4572" spans="1:2" x14ac:dyDescent="0.3">
      <c r="A4572"/>
      <c r="B4572" s="211"/>
    </row>
    <row r="4573" spans="1:2" x14ac:dyDescent="0.3">
      <c r="A4573"/>
      <c r="B4573" s="211"/>
    </row>
    <row r="4574" spans="1:2" x14ac:dyDescent="0.3">
      <c r="A4574"/>
      <c r="B4574" s="211"/>
    </row>
    <row r="4575" spans="1:2" x14ac:dyDescent="0.3">
      <c r="A4575"/>
      <c r="B4575" s="211"/>
    </row>
    <row r="4576" spans="1:2" x14ac:dyDescent="0.3">
      <c r="A4576"/>
      <c r="B4576" s="211"/>
    </row>
    <row r="4577" spans="1:2" x14ac:dyDescent="0.3">
      <c r="A4577"/>
      <c r="B4577" s="211"/>
    </row>
    <row r="4578" spans="1:2" x14ac:dyDescent="0.3">
      <c r="A4578"/>
      <c r="B4578" s="211"/>
    </row>
    <row r="4579" spans="1:2" x14ac:dyDescent="0.3">
      <c r="A4579"/>
      <c r="B4579" s="211"/>
    </row>
    <row r="4580" spans="1:2" x14ac:dyDescent="0.3">
      <c r="A4580"/>
      <c r="B4580" s="211"/>
    </row>
    <row r="4581" spans="1:2" x14ac:dyDescent="0.3">
      <c r="A4581"/>
      <c r="B4581" s="211"/>
    </row>
    <row r="4582" spans="1:2" x14ac:dyDescent="0.3">
      <c r="A4582"/>
      <c r="B4582" s="211"/>
    </row>
    <row r="4583" spans="1:2" x14ac:dyDescent="0.3">
      <c r="A4583"/>
      <c r="B4583" s="211"/>
    </row>
    <row r="4584" spans="1:2" x14ac:dyDescent="0.3">
      <c r="A4584"/>
      <c r="B4584" s="211"/>
    </row>
    <row r="4585" spans="1:2" x14ac:dyDescent="0.3">
      <c r="A4585"/>
      <c r="B4585" s="211"/>
    </row>
    <row r="4586" spans="1:2" x14ac:dyDescent="0.3">
      <c r="A4586"/>
      <c r="B4586" s="211"/>
    </row>
    <row r="4587" spans="1:2" x14ac:dyDescent="0.3">
      <c r="A4587"/>
      <c r="B4587" s="211"/>
    </row>
    <row r="4588" spans="1:2" x14ac:dyDescent="0.3">
      <c r="A4588"/>
      <c r="B4588" s="211"/>
    </row>
    <row r="4589" spans="1:2" x14ac:dyDescent="0.3">
      <c r="A4589"/>
      <c r="B4589" s="211"/>
    </row>
    <row r="4590" spans="1:2" x14ac:dyDescent="0.3">
      <c r="A4590"/>
      <c r="B4590" s="211"/>
    </row>
    <row r="4591" spans="1:2" x14ac:dyDescent="0.3">
      <c r="A4591"/>
      <c r="B4591" s="211"/>
    </row>
    <row r="4592" spans="1:2" x14ac:dyDescent="0.3">
      <c r="A4592"/>
      <c r="B4592" s="211"/>
    </row>
    <row r="4593" spans="1:2" x14ac:dyDescent="0.3">
      <c r="A4593"/>
      <c r="B4593" s="211"/>
    </row>
    <row r="4594" spans="1:2" x14ac:dyDescent="0.3">
      <c r="A4594"/>
      <c r="B4594" s="211"/>
    </row>
    <row r="4595" spans="1:2" x14ac:dyDescent="0.3">
      <c r="A4595"/>
      <c r="B4595" s="211"/>
    </row>
    <row r="4596" spans="1:2" x14ac:dyDescent="0.3">
      <c r="A4596"/>
      <c r="B4596" s="211"/>
    </row>
    <row r="4597" spans="1:2" x14ac:dyDescent="0.3">
      <c r="A4597"/>
      <c r="B4597" s="211"/>
    </row>
    <row r="4598" spans="1:2" x14ac:dyDescent="0.3">
      <c r="A4598"/>
      <c r="B4598" s="211"/>
    </row>
    <row r="4599" spans="1:2" x14ac:dyDescent="0.3">
      <c r="A4599"/>
      <c r="B4599" s="211"/>
    </row>
    <row r="4600" spans="1:2" x14ac:dyDescent="0.3">
      <c r="A4600"/>
      <c r="B4600" s="211"/>
    </row>
    <row r="4601" spans="1:2" x14ac:dyDescent="0.3">
      <c r="A4601"/>
      <c r="B4601" s="211"/>
    </row>
    <row r="4602" spans="1:2" x14ac:dyDescent="0.3">
      <c r="A4602"/>
      <c r="B4602" s="211"/>
    </row>
    <row r="4603" spans="1:2" x14ac:dyDescent="0.3">
      <c r="A4603"/>
      <c r="B4603" s="211"/>
    </row>
    <row r="4604" spans="1:2" x14ac:dyDescent="0.3">
      <c r="A4604"/>
      <c r="B4604" s="211"/>
    </row>
    <row r="4605" spans="1:2" x14ac:dyDescent="0.3">
      <c r="A4605"/>
      <c r="B4605" s="211"/>
    </row>
    <row r="4606" spans="1:2" x14ac:dyDescent="0.3">
      <c r="A4606"/>
      <c r="B4606" s="211"/>
    </row>
    <row r="4607" spans="1:2" x14ac:dyDescent="0.3">
      <c r="A4607"/>
      <c r="B4607" s="211"/>
    </row>
    <row r="4608" spans="1:2" x14ac:dyDescent="0.3">
      <c r="A4608"/>
      <c r="B4608" s="211"/>
    </row>
    <row r="4609" spans="1:2" x14ac:dyDescent="0.3">
      <c r="A4609"/>
      <c r="B4609" s="211"/>
    </row>
    <row r="4610" spans="1:2" x14ac:dyDescent="0.3">
      <c r="A4610"/>
      <c r="B4610" s="211"/>
    </row>
    <row r="4611" spans="1:2" x14ac:dyDescent="0.3">
      <c r="A4611"/>
      <c r="B4611" s="211"/>
    </row>
    <row r="4612" spans="1:2" x14ac:dyDescent="0.3">
      <c r="A4612"/>
      <c r="B4612" s="211"/>
    </row>
    <row r="4613" spans="1:2" x14ac:dyDescent="0.3">
      <c r="A4613"/>
      <c r="B4613" s="211"/>
    </row>
    <row r="4614" spans="1:2" x14ac:dyDescent="0.3">
      <c r="A4614"/>
      <c r="B4614" s="211"/>
    </row>
    <row r="4615" spans="1:2" x14ac:dyDescent="0.3">
      <c r="A4615"/>
      <c r="B4615" s="211"/>
    </row>
    <row r="4616" spans="1:2" x14ac:dyDescent="0.3">
      <c r="A4616"/>
      <c r="B4616" s="211"/>
    </row>
    <row r="4617" spans="1:2" x14ac:dyDescent="0.3">
      <c r="A4617"/>
      <c r="B4617" s="211"/>
    </row>
    <row r="4618" spans="1:2" x14ac:dyDescent="0.3">
      <c r="A4618"/>
      <c r="B4618" s="211"/>
    </row>
    <row r="4619" spans="1:2" x14ac:dyDescent="0.3">
      <c r="A4619"/>
      <c r="B4619" s="211"/>
    </row>
    <row r="4620" spans="1:2" x14ac:dyDescent="0.3">
      <c r="A4620"/>
      <c r="B4620" s="211"/>
    </row>
    <row r="4621" spans="1:2" x14ac:dyDescent="0.3">
      <c r="A4621"/>
      <c r="B4621" s="211"/>
    </row>
    <row r="4622" spans="1:2" x14ac:dyDescent="0.3">
      <c r="A4622"/>
      <c r="B4622" s="211"/>
    </row>
    <row r="4623" spans="1:2" x14ac:dyDescent="0.3">
      <c r="A4623"/>
      <c r="B4623" s="211"/>
    </row>
    <row r="4624" spans="1:2" x14ac:dyDescent="0.3">
      <c r="A4624"/>
      <c r="B4624" s="211"/>
    </row>
    <row r="4625" spans="1:2" x14ac:dyDescent="0.3">
      <c r="A4625"/>
      <c r="B4625" s="211"/>
    </row>
    <row r="4626" spans="1:2" x14ac:dyDescent="0.3">
      <c r="A4626"/>
      <c r="B4626" s="211"/>
    </row>
    <row r="4627" spans="1:2" x14ac:dyDescent="0.3">
      <c r="A4627"/>
      <c r="B4627" s="211"/>
    </row>
    <row r="4628" spans="1:2" x14ac:dyDescent="0.3">
      <c r="A4628"/>
      <c r="B4628" s="211"/>
    </row>
    <row r="4629" spans="1:2" x14ac:dyDescent="0.3">
      <c r="A4629"/>
      <c r="B4629" s="211"/>
    </row>
    <row r="4630" spans="1:2" x14ac:dyDescent="0.3">
      <c r="A4630"/>
      <c r="B4630" s="211"/>
    </row>
    <row r="4631" spans="1:2" x14ac:dyDescent="0.3">
      <c r="A4631"/>
      <c r="B4631" s="211"/>
    </row>
    <row r="4632" spans="1:2" x14ac:dyDescent="0.3">
      <c r="A4632"/>
      <c r="B4632" s="211"/>
    </row>
    <row r="4633" spans="1:2" x14ac:dyDescent="0.3">
      <c r="A4633"/>
      <c r="B4633" s="211"/>
    </row>
    <row r="4634" spans="1:2" x14ac:dyDescent="0.3">
      <c r="A4634"/>
      <c r="B4634" s="211"/>
    </row>
    <row r="4635" spans="1:2" x14ac:dyDescent="0.3">
      <c r="A4635"/>
      <c r="B4635" s="211"/>
    </row>
    <row r="4636" spans="1:2" x14ac:dyDescent="0.3">
      <c r="A4636"/>
      <c r="B4636" s="211"/>
    </row>
    <row r="4637" spans="1:2" x14ac:dyDescent="0.3">
      <c r="A4637"/>
      <c r="B4637" s="211"/>
    </row>
    <row r="4638" spans="1:2" x14ac:dyDescent="0.3">
      <c r="A4638"/>
      <c r="B4638" s="211"/>
    </row>
    <row r="4639" spans="1:2" x14ac:dyDescent="0.3">
      <c r="A4639"/>
      <c r="B4639" s="211"/>
    </row>
    <row r="4640" spans="1:2" x14ac:dyDescent="0.3">
      <c r="A4640"/>
      <c r="B4640" s="211"/>
    </row>
    <row r="4641" spans="1:2" x14ac:dyDescent="0.3">
      <c r="A4641"/>
      <c r="B4641" s="211"/>
    </row>
    <row r="4642" spans="1:2" x14ac:dyDescent="0.3">
      <c r="A4642"/>
      <c r="B4642" s="211"/>
    </row>
    <row r="4643" spans="1:2" x14ac:dyDescent="0.3">
      <c r="A4643"/>
      <c r="B4643" s="211"/>
    </row>
    <row r="4644" spans="1:2" x14ac:dyDescent="0.3">
      <c r="A4644"/>
      <c r="B4644" s="211"/>
    </row>
    <row r="4645" spans="1:2" x14ac:dyDescent="0.3">
      <c r="A4645"/>
      <c r="B4645" s="211"/>
    </row>
    <row r="4646" spans="1:2" x14ac:dyDescent="0.3">
      <c r="A4646"/>
      <c r="B4646" s="211"/>
    </row>
    <row r="4647" spans="1:2" x14ac:dyDescent="0.3">
      <c r="A4647"/>
      <c r="B4647" s="211"/>
    </row>
    <row r="4648" spans="1:2" x14ac:dyDescent="0.3">
      <c r="A4648"/>
      <c r="B4648" s="211"/>
    </row>
    <row r="4649" spans="1:2" x14ac:dyDescent="0.3">
      <c r="A4649"/>
      <c r="B4649" s="211"/>
    </row>
    <row r="4650" spans="1:2" x14ac:dyDescent="0.3">
      <c r="A4650"/>
      <c r="B4650" s="211"/>
    </row>
    <row r="4651" spans="1:2" x14ac:dyDescent="0.3">
      <c r="A4651"/>
      <c r="B4651" s="211"/>
    </row>
    <row r="4652" spans="1:2" x14ac:dyDescent="0.3">
      <c r="A4652"/>
      <c r="B4652" s="211"/>
    </row>
    <row r="4653" spans="1:2" x14ac:dyDescent="0.3">
      <c r="A4653"/>
      <c r="B4653" s="211"/>
    </row>
    <row r="4654" spans="1:2" x14ac:dyDescent="0.3">
      <c r="A4654"/>
      <c r="B4654" s="211"/>
    </row>
    <row r="4655" spans="1:2" x14ac:dyDescent="0.3">
      <c r="A4655"/>
      <c r="B4655" s="211"/>
    </row>
    <row r="4656" spans="1:2" x14ac:dyDescent="0.3">
      <c r="A4656"/>
      <c r="B4656" s="211"/>
    </row>
    <row r="4657" spans="1:2" x14ac:dyDescent="0.3">
      <c r="A4657"/>
      <c r="B4657" s="211"/>
    </row>
    <row r="4658" spans="1:2" x14ac:dyDescent="0.3">
      <c r="A4658"/>
      <c r="B4658" s="211"/>
    </row>
    <row r="4659" spans="1:2" x14ac:dyDescent="0.3">
      <c r="A4659"/>
      <c r="B4659" s="211"/>
    </row>
    <row r="4660" spans="1:2" x14ac:dyDescent="0.3">
      <c r="A4660"/>
      <c r="B4660" s="211"/>
    </row>
    <row r="4661" spans="1:2" x14ac:dyDescent="0.3">
      <c r="A4661"/>
      <c r="B4661" s="211"/>
    </row>
    <row r="4662" spans="1:2" x14ac:dyDescent="0.3">
      <c r="A4662"/>
      <c r="B4662" s="211"/>
    </row>
    <row r="4663" spans="1:2" x14ac:dyDescent="0.3">
      <c r="A4663"/>
      <c r="B4663" s="211"/>
    </row>
    <row r="4664" spans="1:2" x14ac:dyDescent="0.3">
      <c r="A4664"/>
      <c r="B4664" s="211"/>
    </row>
    <row r="4665" spans="1:2" x14ac:dyDescent="0.3">
      <c r="A4665"/>
      <c r="B4665" s="211"/>
    </row>
    <row r="4666" spans="1:2" x14ac:dyDescent="0.3">
      <c r="A4666"/>
      <c r="B4666" s="211"/>
    </row>
    <row r="4667" spans="1:2" x14ac:dyDescent="0.3">
      <c r="A4667"/>
      <c r="B4667" s="211"/>
    </row>
    <row r="4668" spans="1:2" x14ac:dyDescent="0.3">
      <c r="A4668"/>
      <c r="B4668" s="211"/>
    </row>
    <row r="4669" spans="1:2" x14ac:dyDescent="0.3">
      <c r="A4669"/>
      <c r="B4669" s="211"/>
    </row>
    <row r="4670" spans="1:2" x14ac:dyDescent="0.3">
      <c r="A4670"/>
      <c r="B4670" s="211"/>
    </row>
    <row r="4671" spans="1:2" x14ac:dyDescent="0.3">
      <c r="A4671"/>
      <c r="B4671" s="211"/>
    </row>
    <row r="4672" spans="1:2" x14ac:dyDescent="0.3">
      <c r="A4672"/>
      <c r="B4672" s="211"/>
    </row>
    <row r="4673" spans="1:2" x14ac:dyDescent="0.3">
      <c r="A4673"/>
      <c r="B4673" s="211"/>
    </row>
    <row r="4674" spans="1:2" x14ac:dyDescent="0.3">
      <c r="A4674"/>
      <c r="B4674" s="211"/>
    </row>
    <row r="4675" spans="1:2" x14ac:dyDescent="0.3">
      <c r="A4675"/>
      <c r="B4675" s="211"/>
    </row>
    <row r="4676" spans="1:2" x14ac:dyDescent="0.3">
      <c r="A4676"/>
      <c r="B4676" s="211"/>
    </row>
    <row r="4677" spans="1:2" x14ac:dyDescent="0.3">
      <c r="A4677"/>
      <c r="B4677" s="211"/>
    </row>
    <row r="4678" spans="1:2" x14ac:dyDescent="0.3">
      <c r="A4678"/>
      <c r="B4678" s="211"/>
    </row>
    <row r="4679" spans="1:2" x14ac:dyDescent="0.3">
      <c r="A4679"/>
      <c r="B4679" s="211"/>
    </row>
    <row r="4680" spans="1:2" x14ac:dyDescent="0.3">
      <c r="A4680"/>
      <c r="B4680" s="211"/>
    </row>
    <row r="4681" spans="1:2" x14ac:dyDescent="0.3">
      <c r="A4681"/>
      <c r="B4681" s="211"/>
    </row>
    <row r="4682" spans="1:2" x14ac:dyDescent="0.3">
      <c r="A4682"/>
      <c r="B4682" s="211"/>
    </row>
    <row r="4683" spans="1:2" x14ac:dyDescent="0.3">
      <c r="A4683"/>
      <c r="B4683" s="211"/>
    </row>
    <row r="4684" spans="1:2" x14ac:dyDescent="0.3">
      <c r="A4684"/>
      <c r="B4684" s="211"/>
    </row>
    <row r="4685" spans="1:2" x14ac:dyDescent="0.3">
      <c r="A4685"/>
      <c r="B4685" s="211"/>
    </row>
    <row r="4686" spans="1:2" x14ac:dyDescent="0.3">
      <c r="A4686"/>
      <c r="B4686" s="211"/>
    </row>
    <row r="4687" spans="1:2" x14ac:dyDescent="0.3">
      <c r="A4687"/>
      <c r="B4687" s="211"/>
    </row>
    <row r="4688" spans="1:2" x14ac:dyDescent="0.3">
      <c r="A4688"/>
      <c r="B4688" s="211"/>
    </row>
    <row r="4689" spans="1:2" x14ac:dyDescent="0.3">
      <c r="A4689"/>
      <c r="B4689" s="211"/>
    </row>
    <row r="4690" spans="1:2" x14ac:dyDescent="0.3">
      <c r="A4690"/>
      <c r="B4690" s="211"/>
    </row>
    <row r="4691" spans="1:2" x14ac:dyDescent="0.3">
      <c r="A4691"/>
      <c r="B4691" s="211"/>
    </row>
    <row r="4692" spans="1:2" x14ac:dyDescent="0.3">
      <c r="A4692"/>
      <c r="B4692" s="211"/>
    </row>
    <row r="4693" spans="1:2" x14ac:dyDescent="0.3">
      <c r="A4693"/>
      <c r="B4693" s="211"/>
    </row>
    <row r="4694" spans="1:2" x14ac:dyDescent="0.3">
      <c r="A4694"/>
      <c r="B4694" s="211"/>
    </row>
    <row r="4695" spans="1:2" x14ac:dyDescent="0.3">
      <c r="A4695"/>
      <c r="B4695" s="211"/>
    </row>
    <row r="4696" spans="1:2" x14ac:dyDescent="0.3">
      <c r="A4696"/>
      <c r="B4696" s="211"/>
    </row>
    <row r="4697" spans="1:2" x14ac:dyDescent="0.3">
      <c r="A4697"/>
      <c r="B4697" s="211"/>
    </row>
    <row r="4698" spans="1:2" x14ac:dyDescent="0.3">
      <c r="A4698"/>
      <c r="B4698" s="211"/>
    </row>
    <row r="4699" spans="1:2" x14ac:dyDescent="0.3">
      <c r="A4699"/>
      <c r="B4699" s="211"/>
    </row>
    <row r="4700" spans="1:2" x14ac:dyDescent="0.3">
      <c r="A4700"/>
      <c r="B4700" s="211"/>
    </row>
    <row r="4701" spans="1:2" x14ac:dyDescent="0.3">
      <c r="A4701"/>
      <c r="B4701" s="211"/>
    </row>
    <row r="4702" spans="1:2" x14ac:dyDescent="0.3">
      <c r="A4702"/>
      <c r="B4702" s="211"/>
    </row>
    <row r="4703" spans="1:2" x14ac:dyDescent="0.3">
      <c r="A4703"/>
      <c r="B4703" s="211"/>
    </row>
    <row r="4704" spans="1:2" x14ac:dyDescent="0.3">
      <c r="A4704"/>
      <c r="B4704" s="211"/>
    </row>
    <row r="4705" spans="1:2" x14ac:dyDescent="0.3">
      <c r="A4705"/>
      <c r="B4705" s="211"/>
    </row>
    <row r="4706" spans="1:2" x14ac:dyDescent="0.3">
      <c r="A4706"/>
      <c r="B4706" s="211"/>
    </row>
    <row r="4707" spans="1:2" x14ac:dyDescent="0.3">
      <c r="A4707"/>
      <c r="B4707" s="211"/>
    </row>
    <row r="4708" spans="1:2" x14ac:dyDescent="0.3">
      <c r="A4708"/>
      <c r="B4708" s="211"/>
    </row>
    <row r="4709" spans="1:2" x14ac:dyDescent="0.3">
      <c r="A4709"/>
      <c r="B4709" s="211"/>
    </row>
    <row r="4710" spans="1:2" x14ac:dyDescent="0.3">
      <c r="A4710"/>
      <c r="B4710" s="211"/>
    </row>
    <row r="4711" spans="1:2" x14ac:dyDescent="0.3">
      <c r="A4711"/>
      <c r="B4711" s="211"/>
    </row>
    <row r="4712" spans="1:2" x14ac:dyDescent="0.3">
      <c r="A4712"/>
      <c r="B4712" s="211"/>
    </row>
    <row r="4713" spans="1:2" x14ac:dyDescent="0.3">
      <c r="A4713"/>
      <c r="B4713" s="211"/>
    </row>
    <row r="4714" spans="1:2" x14ac:dyDescent="0.3">
      <c r="A4714"/>
      <c r="B4714" s="211"/>
    </row>
    <row r="4715" spans="1:2" x14ac:dyDescent="0.3">
      <c r="A4715"/>
      <c r="B4715" s="211"/>
    </row>
    <row r="4716" spans="1:2" x14ac:dyDescent="0.3">
      <c r="A4716"/>
      <c r="B4716" s="211"/>
    </row>
    <row r="4717" spans="1:2" x14ac:dyDescent="0.3">
      <c r="A4717"/>
      <c r="B4717" s="211"/>
    </row>
    <row r="4718" spans="1:2" x14ac:dyDescent="0.3">
      <c r="A4718"/>
      <c r="B4718" s="211"/>
    </row>
    <row r="4719" spans="1:2" x14ac:dyDescent="0.3">
      <c r="A4719"/>
      <c r="B4719" s="211"/>
    </row>
    <row r="4720" spans="1:2" x14ac:dyDescent="0.3">
      <c r="A4720"/>
      <c r="B4720" s="211"/>
    </row>
    <row r="4721" spans="1:2" x14ac:dyDescent="0.3">
      <c r="A4721"/>
      <c r="B4721" s="211"/>
    </row>
    <row r="4722" spans="1:2" x14ac:dyDescent="0.3">
      <c r="A4722"/>
      <c r="B4722" s="211"/>
    </row>
    <row r="4723" spans="1:2" x14ac:dyDescent="0.3">
      <c r="A4723"/>
      <c r="B4723" s="211"/>
    </row>
    <row r="4724" spans="1:2" x14ac:dyDescent="0.3">
      <c r="A4724"/>
      <c r="B4724" s="211"/>
    </row>
    <row r="4725" spans="1:2" x14ac:dyDescent="0.3">
      <c r="A4725"/>
      <c r="B4725" s="211"/>
    </row>
    <row r="4726" spans="1:2" x14ac:dyDescent="0.3">
      <c r="A4726"/>
      <c r="B4726" s="211"/>
    </row>
    <row r="4727" spans="1:2" x14ac:dyDescent="0.3">
      <c r="A4727"/>
      <c r="B4727" s="211"/>
    </row>
    <row r="4728" spans="1:2" x14ac:dyDescent="0.3">
      <c r="A4728"/>
      <c r="B4728" s="211"/>
    </row>
    <row r="4729" spans="1:2" x14ac:dyDescent="0.3">
      <c r="A4729"/>
      <c r="B4729" s="211"/>
    </row>
    <row r="4730" spans="1:2" x14ac:dyDescent="0.3">
      <c r="A4730"/>
      <c r="B4730" s="211"/>
    </row>
    <row r="4731" spans="1:2" x14ac:dyDescent="0.3">
      <c r="A4731"/>
      <c r="B4731" s="211"/>
    </row>
    <row r="4732" spans="1:2" x14ac:dyDescent="0.3">
      <c r="A4732"/>
      <c r="B4732" s="211"/>
    </row>
    <row r="4733" spans="1:2" x14ac:dyDescent="0.3">
      <c r="A4733"/>
      <c r="B4733" s="211"/>
    </row>
    <row r="4734" spans="1:2" x14ac:dyDescent="0.3">
      <c r="A4734"/>
      <c r="B4734" s="211"/>
    </row>
    <row r="4735" spans="1:2" x14ac:dyDescent="0.3">
      <c r="A4735"/>
      <c r="B4735" s="211"/>
    </row>
    <row r="4736" spans="1:2" x14ac:dyDescent="0.3">
      <c r="A4736"/>
      <c r="B4736" s="211"/>
    </row>
    <row r="4737" spans="1:2" x14ac:dyDescent="0.3">
      <c r="A4737"/>
      <c r="B4737" s="211"/>
    </row>
    <row r="4738" spans="1:2" x14ac:dyDescent="0.3">
      <c r="A4738"/>
      <c r="B4738" s="211"/>
    </row>
    <row r="4739" spans="1:2" x14ac:dyDescent="0.3">
      <c r="A4739"/>
      <c r="B4739" s="211"/>
    </row>
    <row r="4740" spans="1:2" x14ac:dyDescent="0.3">
      <c r="A4740"/>
      <c r="B4740" s="211"/>
    </row>
    <row r="4741" spans="1:2" x14ac:dyDescent="0.3">
      <c r="A4741"/>
      <c r="B4741" s="211"/>
    </row>
    <row r="4742" spans="1:2" x14ac:dyDescent="0.3">
      <c r="A4742"/>
      <c r="B4742" s="211"/>
    </row>
    <row r="4743" spans="1:2" x14ac:dyDescent="0.3">
      <c r="A4743"/>
      <c r="B4743" s="211"/>
    </row>
    <row r="4744" spans="1:2" x14ac:dyDescent="0.3">
      <c r="A4744"/>
      <c r="B4744" s="211"/>
    </row>
    <row r="4745" spans="1:2" x14ac:dyDescent="0.3">
      <c r="A4745"/>
      <c r="B4745" s="211"/>
    </row>
    <row r="4746" spans="1:2" x14ac:dyDescent="0.3">
      <c r="A4746"/>
      <c r="B4746" s="211"/>
    </row>
    <row r="4747" spans="1:2" x14ac:dyDescent="0.3">
      <c r="A4747"/>
      <c r="B4747" s="211"/>
    </row>
    <row r="4748" spans="1:2" x14ac:dyDescent="0.3">
      <c r="A4748"/>
      <c r="B4748" s="211"/>
    </row>
    <row r="4749" spans="1:2" x14ac:dyDescent="0.3">
      <c r="A4749"/>
      <c r="B4749" s="211"/>
    </row>
    <row r="4750" spans="1:2" x14ac:dyDescent="0.3">
      <c r="A4750"/>
      <c r="B4750" s="211"/>
    </row>
    <row r="4751" spans="1:2" x14ac:dyDescent="0.3">
      <c r="A4751"/>
      <c r="B4751" s="211"/>
    </row>
    <row r="4752" spans="1:2" x14ac:dyDescent="0.3">
      <c r="A4752"/>
      <c r="B4752" s="211"/>
    </row>
    <row r="4753" spans="1:2" x14ac:dyDescent="0.3">
      <c r="A4753"/>
      <c r="B4753" s="211"/>
    </row>
    <row r="4754" spans="1:2" x14ac:dyDescent="0.3">
      <c r="A4754"/>
      <c r="B4754" s="211"/>
    </row>
    <row r="4755" spans="1:2" x14ac:dyDescent="0.3">
      <c r="A4755"/>
      <c r="B4755" s="211"/>
    </row>
    <row r="4756" spans="1:2" x14ac:dyDescent="0.3">
      <c r="A4756"/>
      <c r="B4756" s="211"/>
    </row>
    <row r="4757" spans="1:2" x14ac:dyDescent="0.3">
      <c r="A4757"/>
      <c r="B4757" s="211"/>
    </row>
    <row r="4758" spans="1:2" x14ac:dyDescent="0.3">
      <c r="A4758"/>
      <c r="B4758" s="211"/>
    </row>
    <row r="4759" spans="1:2" x14ac:dyDescent="0.3">
      <c r="A4759"/>
      <c r="B4759" s="211"/>
    </row>
    <row r="4760" spans="1:2" x14ac:dyDescent="0.3">
      <c r="A4760"/>
      <c r="B4760" s="211"/>
    </row>
    <row r="4761" spans="1:2" x14ac:dyDescent="0.3">
      <c r="A4761"/>
      <c r="B4761" s="211"/>
    </row>
    <row r="4762" spans="1:2" x14ac:dyDescent="0.3">
      <c r="A4762"/>
      <c r="B4762" s="211"/>
    </row>
    <row r="4763" spans="1:2" x14ac:dyDescent="0.3">
      <c r="A4763"/>
      <c r="B4763" s="211"/>
    </row>
    <row r="4764" spans="1:2" x14ac:dyDescent="0.3">
      <c r="A4764"/>
      <c r="B4764" s="211"/>
    </row>
    <row r="4765" spans="1:2" x14ac:dyDescent="0.3">
      <c r="A4765"/>
      <c r="B4765" s="211"/>
    </row>
    <row r="4766" spans="1:2" x14ac:dyDescent="0.3">
      <c r="A4766"/>
      <c r="B4766" s="211"/>
    </row>
    <row r="4767" spans="1:2" x14ac:dyDescent="0.3">
      <c r="A4767"/>
      <c r="B4767" s="211"/>
    </row>
    <row r="4768" spans="1:2" x14ac:dyDescent="0.3">
      <c r="A4768"/>
      <c r="B4768" s="211"/>
    </row>
    <row r="4769" spans="1:2" x14ac:dyDescent="0.3">
      <c r="A4769"/>
      <c r="B4769" s="211"/>
    </row>
    <row r="4770" spans="1:2" x14ac:dyDescent="0.3">
      <c r="A4770"/>
      <c r="B4770" s="211"/>
    </row>
    <row r="4771" spans="1:2" x14ac:dyDescent="0.3">
      <c r="A4771"/>
      <c r="B4771" s="211"/>
    </row>
    <row r="4772" spans="1:2" x14ac:dyDescent="0.3">
      <c r="A4772"/>
      <c r="B4772" s="211"/>
    </row>
    <row r="4773" spans="1:2" x14ac:dyDescent="0.3">
      <c r="A4773"/>
      <c r="B4773" s="211"/>
    </row>
    <row r="4774" spans="1:2" x14ac:dyDescent="0.3">
      <c r="A4774"/>
      <c r="B4774" s="211"/>
    </row>
    <row r="4775" spans="1:2" x14ac:dyDescent="0.3">
      <c r="A4775"/>
      <c r="B4775" s="211"/>
    </row>
    <row r="4776" spans="1:2" x14ac:dyDescent="0.3">
      <c r="A4776"/>
      <c r="B4776" s="211"/>
    </row>
    <row r="4777" spans="1:2" x14ac:dyDescent="0.3">
      <c r="A4777"/>
      <c r="B4777" s="211"/>
    </row>
    <row r="4778" spans="1:2" x14ac:dyDescent="0.3">
      <c r="A4778"/>
      <c r="B4778" s="211"/>
    </row>
    <row r="4779" spans="1:2" x14ac:dyDescent="0.3">
      <c r="A4779"/>
      <c r="B4779" s="211"/>
    </row>
    <row r="4780" spans="1:2" x14ac:dyDescent="0.3">
      <c r="A4780"/>
      <c r="B4780" s="211"/>
    </row>
    <row r="4781" spans="1:2" x14ac:dyDescent="0.3">
      <c r="A4781"/>
      <c r="B4781" s="211"/>
    </row>
    <row r="4782" spans="1:2" x14ac:dyDescent="0.3">
      <c r="A4782"/>
      <c r="B4782" s="211"/>
    </row>
    <row r="4783" spans="1:2" x14ac:dyDescent="0.3">
      <c r="A4783"/>
      <c r="B4783" s="211"/>
    </row>
    <row r="4784" spans="1:2" x14ac:dyDescent="0.3">
      <c r="A4784"/>
      <c r="B4784" s="211"/>
    </row>
    <row r="4785" spans="1:2" x14ac:dyDescent="0.3">
      <c r="A4785"/>
      <c r="B4785" s="211"/>
    </row>
    <row r="4786" spans="1:2" x14ac:dyDescent="0.3">
      <c r="A4786"/>
      <c r="B4786" s="211"/>
    </row>
    <row r="4787" spans="1:2" x14ac:dyDescent="0.3">
      <c r="A4787"/>
      <c r="B4787" s="211"/>
    </row>
    <row r="4788" spans="1:2" x14ac:dyDescent="0.3">
      <c r="A4788"/>
      <c r="B4788" s="211"/>
    </row>
    <row r="4789" spans="1:2" x14ac:dyDescent="0.3">
      <c r="A4789"/>
      <c r="B4789" s="211"/>
    </row>
    <row r="4790" spans="1:2" x14ac:dyDescent="0.3">
      <c r="A4790"/>
      <c r="B4790" s="211"/>
    </row>
    <row r="4791" spans="1:2" x14ac:dyDescent="0.3">
      <c r="A4791"/>
      <c r="B4791" s="211"/>
    </row>
    <row r="4792" spans="1:2" x14ac:dyDescent="0.3">
      <c r="A4792"/>
      <c r="B4792" s="211"/>
    </row>
    <row r="4793" spans="1:2" x14ac:dyDescent="0.3">
      <c r="A4793"/>
      <c r="B4793" s="211"/>
    </row>
    <row r="4794" spans="1:2" x14ac:dyDescent="0.3">
      <c r="A4794"/>
      <c r="B4794" s="211"/>
    </row>
    <row r="4795" spans="1:2" x14ac:dyDescent="0.3">
      <c r="A4795"/>
      <c r="B4795" s="211"/>
    </row>
    <row r="4796" spans="1:2" x14ac:dyDescent="0.3">
      <c r="A4796"/>
      <c r="B4796" s="211"/>
    </row>
    <row r="4797" spans="1:2" x14ac:dyDescent="0.3">
      <c r="A4797"/>
      <c r="B4797" s="211"/>
    </row>
    <row r="4798" spans="1:2" x14ac:dyDescent="0.3">
      <c r="A4798"/>
      <c r="B4798" s="211"/>
    </row>
    <row r="4799" spans="1:2" x14ac:dyDescent="0.3">
      <c r="A4799"/>
      <c r="B4799" s="211"/>
    </row>
    <row r="4800" spans="1:2" x14ac:dyDescent="0.3">
      <c r="A4800"/>
      <c r="B4800" s="211"/>
    </row>
    <row r="4801" spans="1:2" x14ac:dyDescent="0.3">
      <c r="A4801"/>
      <c r="B4801" s="211"/>
    </row>
    <row r="4802" spans="1:2" x14ac:dyDescent="0.3">
      <c r="A4802"/>
      <c r="B4802" s="211"/>
    </row>
    <row r="4803" spans="1:2" x14ac:dyDescent="0.3">
      <c r="A4803"/>
      <c r="B4803" s="211"/>
    </row>
    <row r="4804" spans="1:2" x14ac:dyDescent="0.3">
      <c r="A4804"/>
      <c r="B4804" s="211"/>
    </row>
    <row r="4805" spans="1:2" x14ac:dyDescent="0.3">
      <c r="A4805"/>
      <c r="B4805" s="211"/>
    </row>
    <row r="4806" spans="1:2" x14ac:dyDescent="0.3">
      <c r="A4806"/>
      <c r="B4806" s="211"/>
    </row>
    <row r="4807" spans="1:2" x14ac:dyDescent="0.3">
      <c r="A4807"/>
      <c r="B4807" s="211"/>
    </row>
    <row r="4808" spans="1:2" x14ac:dyDescent="0.3">
      <c r="A4808"/>
      <c r="B4808" s="211"/>
    </row>
    <row r="4809" spans="1:2" x14ac:dyDescent="0.3">
      <c r="A4809"/>
      <c r="B4809" s="211"/>
    </row>
    <row r="4810" spans="1:2" x14ac:dyDescent="0.3">
      <c r="A4810"/>
      <c r="B4810" s="211"/>
    </row>
    <row r="4811" spans="1:2" x14ac:dyDescent="0.3">
      <c r="A4811"/>
      <c r="B4811" s="211"/>
    </row>
    <row r="4812" spans="1:2" x14ac:dyDescent="0.3">
      <c r="A4812"/>
      <c r="B4812" s="211"/>
    </row>
    <row r="4813" spans="1:2" x14ac:dyDescent="0.3">
      <c r="A4813"/>
      <c r="B4813" s="211"/>
    </row>
    <row r="4814" spans="1:2" x14ac:dyDescent="0.3">
      <c r="A4814"/>
      <c r="B4814" s="211"/>
    </row>
    <row r="4815" spans="1:2" x14ac:dyDescent="0.3">
      <c r="A4815"/>
      <c r="B4815" s="211"/>
    </row>
    <row r="4816" spans="1:2" x14ac:dyDescent="0.3">
      <c r="A4816"/>
      <c r="B4816" s="211"/>
    </row>
    <row r="4817" spans="1:2" x14ac:dyDescent="0.3">
      <c r="A4817"/>
      <c r="B4817" s="211"/>
    </row>
    <row r="4818" spans="1:2" x14ac:dyDescent="0.3">
      <c r="A4818"/>
      <c r="B4818" s="211"/>
    </row>
    <row r="4819" spans="1:2" x14ac:dyDescent="0.3">
      <c r="A4819"/>
      <c r="B4819" s="211"/>
    </row>
    <row r="4820" spans="1:2" x14ac:dyDescent="0.3">
      <c r="A4820"/>
      <c r="B4820" s="211"/>
    </row>
    <row r="4821" spans="1:2" x14ac:dyDescent="0.3">
      <c r="A4821"/>
      <c r="B4821" s="211"/>
    </row>
    <row r="4822" spans="1:2" x14ac:dyDescent="0.3">
      <c r="A4822"/>
      <c r="B4822" s="211"/>
    </row>
    <row r="4823" spans="1:2" x14ac:dyDescent="0.3">
      <c r="A4823"/>
      <c r="B4823" s="211"/>
    </row>
    <row r="4824" spans="1:2" x14ac:dyDescent="0.3">
      <c r="A4824"/>
      <c r="B4824" s="211"/>
    </row>
    <row r="4825" spans="1:2" x14ac:dyDescent="0.3">
      <c r="A4825"/>
      <c r="B4825" s="211"/>
    </row>
    <row r="4826" spans="1:2" x14ac:dyDescent="0.3">
      <c r="A4826"/>
      <c r="B4826" s="211"/>
    </row>
    <row r="4827" spans="1:2" x14ac:dyDescent="0.3">
      <c r="A4827"/>
      <c r="B4827" s="211"/>
    </row>
    <row r="4828" spans="1:2" x14ac:dyDescent="0.3">
      <c r="A4828"/>
      <c r="B4828" s="211"/>
    </row>
    <row r="4829" spans="1:2" x14ac:dyDescent="0.3">
      <c r="A4829"/>
      <c r="B4829" s="211"/>
    </row>
    <row r="4830" spans="1:2" x14ac:dyDescent="0.3">
      <c r="A4830"/>
      <c r="B4830" s="211"/>
    </row>
    <row r="4831" spans="1:2" x14ac:dyDescent="0.3">
      <c r="A4831"/>
      <c r="B4831" s="211"/>
    </row>
    <row r="4832" spans="1:2" x14ac:dyDescent="0.3">
      <c r="A4832"/>
      <c r="B4832" s="211"/>
    </row>
    <row r="4833" spans="1:2" x14ac:dyDescent="0.3">
      <c r="A4833"/>
      <c r="B4833" s="211"/>
    </row>
    <row r="4834" spans="1:2" x14ac:dyDescent="0.3">
      <c r="A4834"/>
      <c r="B4834" s="211"/>
    </row>
    <row r="4835" spans="1:2" x14ac:dyDescent="0.3">
      <c r="A4835"/>
      <c r="B4835" s="211"/>
    </row>
    <row r="4836" spans="1:2" x14ac:dyDescent="0.3">
      <c r="A4836"/>
      <c r="B4836" s="211"/>
    </row>
    <row r="4837" spans="1:2" x14ac:dyDescent="0.3">
      <c r="A4837"/>
      <c r="B4837" s="211"/>
    </row>
    <row r="4838" spans="1:2" x14ac:dyDescent="0.3">
      <c r="A4838"/>
      <c r="B4838" s="211"/>
    </row>
    <row r="4839" spans="1:2" x14ac:dyDescent="0.3">
      <c r="A4839"/>
      <c r="B4839" s="211"/>
    </row>
    <row r="4840" spans="1:2" x14ac:dyDescent="0.3">
      <c r="A4840"/>
      <c r="B4840" s="211"/>
    </row>
    <row r="4841" spans="1:2" x14ac:dyDescent="0.3">
      <c r="A4841"/>
      <c r="B4841" s="211"/>
    </row>
    <row r="4842" spans="1:2" x14ac:dyDescent="0.3">
      <c r="A4842"/>
      <c r="B4842" s="211"/>
    </row>
    <row r="4843" spans="1:2" x14ac:dyDescent="0.3">
      <c r="A4843"/>
      <c r="B4843" s="211"/>
    </row>
    <row r="4844" spans="1:2" x14ac:dyDescent="0.3">
      <c r="A4844"/>
      <c r="B4844" s="211"/>
    </row>
    <row r="4845" spans="1:2" x14ac:dyDescent="0.3">
      <c r="A4845"/>
      <c r="B4845" s="211"/>
    </row>
    <row r="4846" spans="1:2" x14ac:dyDescent="0.3">
      <c r="A4846"/>
      <c r="B4846" s="211"/>
    </row>
    <row r="4847" spans="1:2" x14ac:dyDescent="0.3">
      <c r="A4847"/>
      <c r="B4847" s="211"/>
    </row>
    <row r="4848" spans="1:2" x14ac:dyDescent="0.3">
      <c r="A4848"/>
      <c r="B4848" s="211"/>
    </row>
    <row r="4849" spans="1:2" x14ac:dyDescent="0.3">
      <c r="A4849"/>
      <c r="B4849" s="211"/>
    </row>
    <row r="4850" spans="1:2" x14ac:dyDescent="0.3">
      <c r="A4850"/>
      <c r="B4850" s="211"/>
    </row>
    <row r="4851" spans="1:2" x14ac:dyDescent="0.3">
      <c r="A4851"/>
      <c r="B4851" s="211"/>
    </row>
    <row r="4852" spans="1:2" x14ac:dyDescent="0.3">
      <c r="A4852"/>
      <c r="B4852" s="211"/>
    </row>
    <row r="4853" spans="1:2" x14ac:dyDescent="0.3">
      <c r="A4853"/>
      <c r="B4853" s="211"/>
    </row>
    <row r="4854" spans="1:2" x14ac:dyDescent="0.3">
      <c r="A4854"/>
      <c r="B4854" s="211"/>
    </row>
    <row r="4855" spans="1:2" x14ac:dyDescent="0.3">
      <c r="A4855"/>
      <c r="B4855" s="211"/>
    </row>
    <row r="4856" spans="1:2" x14ac:dyDescent="0.3">
      <c r="A4856"/>
      <c r="B4856" s="211"/>
    </row>
    <row r="4857" spans="1:2" x14ac:dyDescent="0.3">
      <c r="A4857"/>
      <c r="B4857" s="211"/>
    </row>
    <row r="4858" spans="1:2" x14ac:dyDescent="0.3">
      <c r="A4858"/>
      <c r="B4858" s="211"/>
    </row>
    <row r="4859" spans="1:2" x14ac:dyDescent="0.3">
      <c r="A4859"/>
      <c r="B4859" s="211"/>
    </row>
    <row r="4860" spans="1:2" x14ac:dyDescent="0.3">
      <c r="A4860"/>
      <c r="B4860" s="211"/>
    </row>
    <row r="4861" spans="1:2" x14ac:dyDescent="0.3">
      <c r="A4861"/>
      <c r="B4861" s="211"/>
    </row>
    <row r="4862" spans="1:2" x14ac:dyDescent="0.3">
      <c r="A4862"/>
      <c r="B4862" s="211"/>
    </row>
    <row r="4863" spans="1:2" x14ac:dyDescent="0.3">
      <c r="A4863"/>
      <c r="B4863" s="211"/>
    </row>
    <row r="4864" spans="1:2" x14ac:dyDescent="0.3">
      <c r="A4864"/>
      <c r="B4864" s="211"/>
    </row>
    <row r="4865" spans="1:2" x14ac:dyDescent="0.3">
      <c r="A4865"/>
      <c r="B4865" s="211"/>
    </row>
    <row r="4866" spans="1:2" x14ac:dyDescent="0.3">
      <c r="A4866"/>
      <c r="B4866" s="211"/>
    </row>
    <row r="4867" spans="1:2" x14ac:dyDescent="0.3">
      <c r="A4867"/>
      <c r="B4867" s="211"/>
    </row>
    <row r="4868" spans="1:2" x14ac:dyDescent="0.3">
      <c r="A4868"/>
      <c r="B4868" s="211"/>
    </row>
    <row r="4869" spans="1:2" x14ac:dyDescent="0.3">
      <c r="A4869"/>
      <c r="B4869" s="211"/>
    </row>
    <row r="4870" spans="1:2" x14ac:dyDescent="0.3">
      <c r="A4870"/>
      <c r="B4870" s="211"/>
    </row>
    <row r="4871" spans="1:2" x14ac:dyDescent="0.3">
      <c r="A4871"/>
      <c r="B4871" s="211"/>
    </row>
    <row r="4872" spans="1:2" x14ac:dyDescent="0.3">
      <c r="A4872"/>
      <c r="B4872" s="211"/>
    </row>
    <row r="4873" spans="1:2" x14ac:dyDescent="0.3">
      <c r="A4873"/>
      <c r="B4873" s="211"/>
    </row>
    <row r="4874" spans="1:2" x14ac:dyDescent="0.3">
      <c r="A4874"/>
      <c r="B4874" s="211"/>
    </row>
    <row r="4875" spans="1:2" x14ac:dyDescent="0.3">
      <c r="A4875"/>
      <c r="B4875" s="211"/>
    </row>
    <row r="4876" spans="1:2" x14ac:dyDescent="0.3">
      <c r="A4876"/>
      <c r="B4876" s="211"/>
    </row>
    <row r="4877" spans="1:2" x14ac:dyDescent="0.3">
      <c r="A4877"/>
      <c r="B4877" s="211"/>
    </row>
    <row r="4878" spans="1:2" x14ac:dyDescent="0.3">
      <c r="A4878"/>
      <c r="B4878" s="211"/>
    </row>
    <row r="4879" spans="1:2" x14ac:dyDescent="0.3">
      <c r="A4879"/>
      <c r="B4879" s="211"/>
    </row>
    <row r="4880" spans="1:2" x14ac:dyDescent="0.3">
      <c r="A4880"/>
      <c r="B4880" s="211"/>
    </row>
    <row r="4881" spans="1:2" x14ac:dyDescent="0.3">
      <c r="A4881"/>
      <c r="B4881" s="211"/>
    </row>
    <row r="4882" spans="1:2" x14ac:dyDescent="0.3">
      <c r="A4882"/>
      <c r="B4882" s="211"/>
    </row>
    <row r="4883" spans="1:2" x14ac:dyDescent="0.3">
      <c r="A4883"/>
      <c r="B4883" s="211"/>
    </row>
    <row r="4884" spans="1:2" x14ac:dyDescent="0.3">
      <c r="A4884"/>
      <c r="B4884" s="211"/>
    </row>
    <row r="4885" spans="1:2" x14ac:dyDescent="0.3">
      <c r="A4885"/>
      <c r="B4885" s="211"/>
    </row>
    <row r="4886" spans="1:2" x14ac:dyDescent="0.3">
      <c r="A4886"/>
      <c r="B4886" s="211"/>
    </row>
    <row r="4887" spans="1:2" x14ac:dyDescent="0.3">
      <c r="A4887"/>
      <c r="B4887" s="211"/>
    </row>
    <row r="4888" spans="1:2" x14ac:dyDescent="0.3">
      <c r="A4888"/>
      <c r="B4888" s="211"/>
    </row>
    <row r="4889" spans="1:2" x14ac:dyDescent="0.3">
      <c r="A4889"/>
      <c r="B4889" s="211"/>
    </row>
    <row r="4890" spans="1:2" x14ac:dyDescent="0.3">
      <c r="A4890"/>
      <c r="B4890" s="211"/>
    </row>
    <row r="4891" spans="1:2" x14ac:dyDescent="0.3">
      <c r="A4891"/>
      <c r="B4891" s="211"/>
    </row>
    <row r="4892" spans="1:2" x14ac:dyDescent="0.3">
      <c r="A4892"/>
      <c r="B4892" s="211"/>
    </row>
    <row r="4893" spans="1:2" x14ac:dyDescent="0.3">
      <c r="A4893"/>
      <c r="B4893" s="211"/>
    </row>
    <row r="4894" spans="1:2" x14ac:dyDescent="0.3">
      <c r="A4894"/>
      <c r="B4894" s="211"/>
    </row>
    <row r="4895" spans="1:2" x14ac:dyDescent="0.3">
      <c r="A4895"/>
      <c r="B4895" s="211"/>
    </row>
    <row r="4896" spans="1:2" x14ac:dyDescent="0.3">
      <c r="A4896"/>
      <c r="B4896" s="211"/>
    </row>
    <row r="4897" spans="1:2" x14ac:dyDescent="0.3">
      <c r="A4897"/>
      <c r="B4897" s="211"/>
    </row>
    <row r="4898" spans="1:2" x14ac:dyDescent="0.3">
      <c r="A4898"/>
      <c r="B4898" s="211"/>
    </row>
    <row r="4899" spans="1:2" x14ac:dyDescent="0.3">
      <c r="A4899"/>
      <c r="B4899" s="211"/>
    </row>
    <row r="4900" spans="1:2" x14ac:dyDescent="0.3">
      <c r="A4900"/>
      <c r="B4900" s="211"/>
    </row>
    <row r="4901" spans="1:2" x14ac:dyDescent="0.3">
      <c r="A4901"/>
      <c r="B4901" s="211"/>
    </row>
    <row r="4902" spans="1:2" x14ac:dyDescent="0.3">
      <c r="A4902"/>
      <c r="B4902" s="211"/>
    </row>
    <row r="4903" spans="1:2" x14ac:dyDescent="0.3">
      <c r="A4903"/>
      <c r="B4903" s="211"/>
    </row>
    <row r="4904" spans="1:2" x14ac:dyDescent="0.3">
      <c r="A4904"/>
      <c r="B4904" s="211"/>
    </row>
    <row r="4905" spans="1:2" x14ac:dyDescent="0.3">
      <c r="A4905"/>
      <c r="B4905" s="211"/>
    </row>
    <row r="4906" spans="1:2" x14ac:dyDescent="0.3">
      <c r="A4906"/>
      <c r="B4906" s="211"/>
    </row>
    <row r="4907" spans="1:2" x14ac:dyDescent="0.3">
      <c r="A4907"/>
      <c r="B4907" s="211"/>
    </row>
    <row r="4908" spans="1:2" x14ac:dyDescent="0.3">
      <c r="A4908"/>
      <c r="B4908" s="211"/>
    </row>
    <row r="4909" spans="1:2" x14ac:dyDescent="0.3">
      <c r="A4909"/>
      <c r="B4909" s="211"/>
    </row>
    <row r="4910" spans="1:2" x14ac:dyDescent="0.3">
      <c r="A4910"/>
      <c r="B4910" s="211"/>
    </row>
    <row r="4911" spans="1:2" x14ac:dyDescent="0.3">
      <c r="A4911"/>
      <c r="B4911" s="211"/>
    </row>
    <row r="4912" spans="1:2" x14ac:dyDescent="0.3">
      <c r="A4912"/>
      <c r="B4912" s="211"/>
    </row>
    <row r="4913" spans="1:2" x14ac:dyDescent="0.3">
      <c r="A4913"/>
      <c r="B4913" s="211"/>
    </row>
    <row r="4914" spans="1:2" x14ac:dyDescent="0.3">
      <c r="A4914"/>
      <c r="B4914" s="211"/>
    </row>
    <row r="4915" spans="1:2" x14ac:dyDescent="0.3">
      <c r="A4915"/>
      <c r="B4915" s="211"/>
    </row>
    <row r="4916" spans="1:2" x14ac:dyDescent="0.3">
      <c r="A4916"/>
      <c r="B4916" s="211"/>
    </row>
    <row r="4917" spans="1:2" x14ac:dyDescent="0.3">
      <c r="A4917"/>
      <c r="B4917" s="211"/>
    </row>
    <row r="4918" spans="1:2" x14ac:dyDescent="0.3">
      <c r="A4918"/>
      <c r="B4918" s="211"/>
    </row>
    <row r="4919" spans="1:2" x14ac:dyDescent="0.3">
      <c r="A4919"/>
      <c r="B4919" s="211"/>
    </row>
    <row r="4920" spans="1:2" x14ac:dyDescent="0.3">
      <c r="A4920"/>
      <c r="B4920" s="211"/>
    </row>
    <row r="4921" spans="1:2" x14ac:dyDescent="0.3">
      <c r="A4921"/>
      <c r="B4921" s="211"/>
    </row>
    <row r="4922" spans="1:2" x14ac:dyDescent="0.3">
      <c r="A4922"/>
      <c r="B4922" s="211"/>
    </row>
    <row r="4923" spans="1:2" x14ac:dyDescent="0.3">
      <c r="A4923"/>
      <c r="B4923" s="211"/>
    </row>
    <row r="4924" spans="1:2" x14ac:dyDescent="0.3">
      <c r="A4924"/>
      <c r="B4924" s="211"/>
    </row>
    <row r="4925" spans="1:2" x14ac:dyDescent="0.3">
      <c r="A4925"/>
      <c r="B4925" s="211"/>
    </row>
    <row r="4926" spans="1:2" x14ac:dyDescent="0.3">
      <c r="A4926"/>
      <c r="B4926" s="211"/>
    </row>
    <row r="4927" spans="1:2" x14ac:dyDescent="0.3">
      <c r="A4927"/>
      <c r="B4927" s="211"/>
    </row>
    <row r="4928" spans="1:2" x14ac:dyDescent="0.3">
      <c r="A4928"/>
      <c r="B4928" s="211"/>
    </row>
    <row r="4929" spans="1:2" x14ac:dyDescent="0.3">
      <c r="A4929"/>
      <c r="B4929" s="211"/>
    </row>
    <row r="4930" spans="1:2" x14ac:dyDescent="0.3">
      <c r="A4930"/>
      <c r="B4930" s="211"/>
    </row>
    <row r="4931" spans="1:2" x14ac:dyDescent="0.3">
      <c r="A4931"/>
      <c r="B4931" s="211"/>
    </row>
    <row r="4932" spans="1:2" x14ac:dyDescent="0.3">
      <c r="A4932"/>
      <c r="B4932" s="211"/>
    </row>
    <row r="4933" spans="1:2" x14ac:dyDescent="0.3">
      <c r="A4933"/>
      <c r="B4933" s="211"/>
    </row>
    <row r="4934" spans="1:2" x14ac:dyDescent="0.3">
      <c r="A4934"/>
      <c r="B4934" s="211"/>
    </row>
    <row r="4935" spans="1:2" x14ac:dyDescent="0.3">
      <c r="A4935"/>
      <c r="B4935" s="211"/>
    </row>
    <row r="4936" spans="1:2" x14ac:dyDescent="0.3">
      <c r="A4936"/>
      <c r="B4936" s="211"/>
    </row>
    <row r="4937" spans="1:2" x14ac:dyDescent="0.3">
      <c r="A4937"/>
      <c r="B4937" s="211"/>
    </row>
    <row r="4938" spans="1:2" x14ac:dyDescent="0.3">
      <c r="A4938"/>
      <c r="B4938" s="211"/>
    </row>
    <row r="4939" spans="1:2" x14ac:dyDescent="0.3">
      <c r="A4939"/>
      <c r="B4939" s="211"/>
    </row>
    <row r="4940" spans="1:2" x14ac:dyDescent="0.3">
      <c r="A4940"/>
      <c r="B4940" s="211"/>
    </row>
    <row r="4941" spans="1:2" x14ac:dyDescent="0.3">
      <c r="A4941"/>
      <c r="B4941" s="211"/>
    </row>
    <row r="4942" spans="1:2" x14ac:dyDescent="0.3">
      <c r="A4942"/>
      <c r="B4942" s="211"/>
    </row>
    <row r="4943" spans="1:2" x14ac:dyDescent="0.3">
      <c r="A4943"/>
      <c r="B4943" s="211"/>
    </row>
    <row r="4944" spans="1:2" x14ac:dyDescent="0.3">
      <c r="A4944"/>
      <c r="B4944" s="211"/>
    </row>
    <row r="4945" spans="1:2" x14ac:dyDescent="0.3">
      <c r="A4945"/>
      <c r="B4945" s="211"/>
    </row>
    <row r="4946" spans="1:2" x14ac:dyDescent="0.3">
      <c r="A4946"/>
      <c r="B4946" s="211"/>
    </row>
    <row r="4947" spans="1:2" x14ac:dyDescent="0.3">
      <c r="A4947"/>
      <c r="B4947" s="211"/>
    </row>
    <row r="4948" spans="1:2" x14ac:dyDescent="0.3">
      <c r="A4948"/>
      <c r="B4948" s="211"/>
    </row>
    <row r="4949" spans="1:2" x14ac:dyDescent="0.3">
      <c r="A4949"/>
      <c r="B4949" s="211"/>
    </row>
    <row r="4950" spans="1:2" x14ac:dyDescent="0.3">
      <c r="A4950"/>
      <c r="B4950" s="211"/>
    </row>
    <row r="4951" spans="1:2" x14ac:dyDescent="0.3">
      <c r="A4951"/>
      <c r="B4951" s="211"/>
    </row>
    <row r="4952" spans="1:2" x14ac:dyDescent="0.3">
      <c r="A4952"/>
      <c r="B4952" s="211"/>
    </row>
    <row r="4953" spans="1:2" x14ac:dyDescent="0.3">
      <c r="A4953"/>
      <c r="B4953" s="211"/>
    </row>
    <row r="4954" spans="1:2" x14ac:dyDescent="0.3">
      <c r="A4954"/>
      <c r="B4954" s="211"/>
    </row>
    <row r="4955" spans="1:2" x14ac:dyDescent="0.3">
      <c r="A4955"/>
      <c r="B4955" s="211"/>
    </row>
    <row r="4956" spans="1:2" x14ac:dyDescent="0.3">
      <c r="A4956"/>
      <c r="B4956" s="211"/>
    </row>
    <row r="4957" spans="1:2" x14ac:dyDescent="0.3">
      <c r="A4957"/>
      <c r="B4957" s="211"/>
    </row>
    <row r="4958" spans="1:2" x14ac:dyDescent="0.3">
      <c r="A4958"/>
      <c r="B4958" s="211"/>
    </row>
    <row r="4959" spans="1:2" x14ac:dyDescent="0.3">
      <c r="A4959"/>
      <c r="B4959" s="211"/>
    </row>
    <row r="4960" spans="1:2" x14ac:dyDescent="0.3">
      <c r="A4960"/>
      <c r="B4960" s="211"/>
    </row>
    <row r="4961" spans="1:2" x14ac:dyDescent="0.3">
      <c r="A4961"/>
      <c r="B4961" s="211"/>
    </row>
    <row r="4962" spans="1:2" x14ac:dyDescent="0.3">
      <c r="A4962"/>
      <c r="B4962" s="211"/>
    </row>
    <row r="4963" spans="1:2" x14ac:dyDescent="0.3">
      <c r="A4963"/>
      <c r="B4963" s="211"/>
    </row>
    <row r="4964" spans="1:2" x14ac:dyDescent="0.3">
      <c r="A4964"/>
      <c r="B4964" s="211"/>
    </row>
    <row r="4965" spans="1:2" x14ac:dyDescent="0.3">
      <c r="A4965"/>
      <c r="B4965" s="211"/>
    </row>
    <row r="4966" spans="1:2" x14ac:dyDescent="0.3">
      <c r="A4966"/>
      <c r="B4966" s="211"/>
    </row>
    <row r="4967" spans="1:2" x14ac:dyDescent="0.3">
      <c r="A4967"/>
      <c r="B4967" s="211"/>
    </row>
    <row r="4968" spans="1:2" x14ac:dyDescent="0.3">
      <c r="A4968"/>
      <c r="B4968" s="211"/>
    </row>
    <row r="4969" spans="1:2" x14ac:dyDescent="0.3">
      <c r="A4969"/>
      <c r="B4969" s="211"/>
    </row>
    <row r="4970" spans="1:2" x14ac:dyDescent="0.3">
      <c r="A4970"/>
      <c r="B4970" s="211"/>
    </row>
    <row r="4971" spans="1:2" x14ac:dyDescent="0.3">
      <c r="A4971"/>
      <c r="B4971" s="211"/>
    </row>
    <row r="4972" spans="1:2" x14ac:dyDescent="0.3">
      <c r="A4972"/>
      <c r="B4972" s="211"/>
    </row>
    <row r="4973" spans="1:2" x14ac:dyDescent="0.3">
      <c r="A4973"/>
      <c r="B4973" s="211"/>
    </row>
    <row r="4974" spans="1:2" x14ac:dyDescent="0.3">
      <c r="A4974"/>
      <c r="B4974" s="211"/>
    </row>
    <row r="4975" spans="1:2" x14ac:dyDescent="0.3">
      <c r="A4975"/>
      <c r="B4975" s="211"/>
    </row>
    <row r="4976" spans="1:2" x14ac:dyDescent="0.3">
      <c r="A4976"/>
      <c r="B4976" s="211"/>
    </row>
    <row r="4977" spans="1:2" x14ac:dyDescent="0.3">
      <c r="A4977"/>
      <c r="B4977" s="211"/>
    </row>
    <row r="4978" spans="1:2" x14ac:dyDescent="0.3">
      <c r="A4978"/>
      <c r="B4978" s="211"/>
    </row>
    <row r="4979" spans="1:2" x14ac:dyDescent="0.3">
      <c r="A4979"/>
      <c r="B4979" s="211"/>
    </row>
    <row r="4980" spans="1:2" x14ac:dyDescent="0.3">
      <c r="A4980"/>
      <c r="B4980" s="211"/>
    </row>
    <row r="4981" spans="1:2" x14ac:dyDescent="0.3">
      <c r="A4981"/>
      <c r="B4981" s="211"/>
    </row>
    <row r="4982" spans="1:2" x14ac:dyDescent="0.3">
      <c r="A4982"/>
      <c r="B4982" s="211"/>
    </row>
    <row r="4983" spans="1:2" x14ac:dyDescent="0.3">
      <c r="A4983"/>
      <c r="B4983" s="211"/>
    </row>
    <row r="4984" spans="1:2" x14ac:dyDescent="0.3">
      <c r="A4984"/>
      <c r="B4984" s="211"/>
    </row>
    <row r="4985" spans="1:2" x14ac:dyDescent="0.3">
      <c r="A4985"/>
      <c r="B4985" s="211"/>
    </row>
    <row r="4986" spans="1:2" x14ac:dyDescent="0.3">
      <c r="A4986"/>
      <c r="B4986" s="211"/>
    </row>
    <row r="4987" spans="1:2" x14ac:dyDescent="0.3">
      <c r="A4987"/>
      <c r="B4987" s="211"/>
    </row>
    <row r="4988" spans="1:2" x14ac:dyDescent="0.3">
      <c r="A4988"/>
      <c r="B4988" s="211"/>
    </row>
    <row r="4989" spans="1:2" x14ac:dyDescent="0.3">
      <c r="A4989"/>
      <c r="B4989" s="211"/>
    </row>
    <row r="4990" spans="1:2" x14ac:dyDescent="0.3">
      <c r="A4990"/>
      <c r="B4990" s="211"/>
    </row>
    <row r="4991" spans="1:2" x14ac:dyDescent="0.3">
      <c r="A4991"/>
      <c r="B4991" s="211"/>
    </row>
    <row r="4992" spans="1:2" x14ac:dyDescent="0.3">
      <c r="A4992"/>
      <c r="B4992" s="211"/>
    </row>
    <row r="4993" spans="1:2" x14ac:dyDescent="0.3">
      <c r="A4993"/>
      <c r="B4993" s="211"/>
    </row>
    <row r="4994" spans="1:2" x14ac:dyDescent="0.3">
      <c r="A4994"/>
      <c r="B4994" s="211"/>
    </row>
    <row r="4995" spans="1:2" x14ac:dyDescent="0.3">
      <c r="A4995"/>
      <c r="B4995" s="211"/>
    </row>
    <row r="4996" spans="1:2" x14ac:dyDescent="0.3">
      <c r="A4996"/>
      <c r="B4996" s="211"/>
    </row>
    <row r="4997" spans="1:2" x14ac:dyDescent="0.3">
      <c r="A4997"/>
      <c r="B4997" s="211"/>
    </row>
    <row r="4998" spans="1:2" x14ac:dyDescent="0.3">
      <c r="A4998"/>
      <c r="B4998" s="211"/>
    </row>
    <row r="4999" spans="1:2" x14ac:dyDescent="0.3">
      <c r="A4999"/>
      <c r="B4999" s="211"/>
    </row>
    <row r="5000" spans="1:2" x14ac:dyDescent="0.3">
      <c r="A5000"/>
      <c r="B5000" s="211"/>
    </row>
    <row r="5001" spans="1:2" x14ac:dyDescent="0.3">
      <c r="A5001"/>
      <c r="B5001" s="211"/>
    </row>
    <row r="5002" spans="1:2" x14ac:dyDescent="0.3">
      <c r="A5002"/>
      <c r="B5002" s="211"/>
    </row>
    <row r="5003" spans="1:2" x14ac:dyDescent="0.3">
      <c r="A5003"/>
      <c r="B5003" s="211"/>
    </row>
    <row r="5004" spans="1:2" x14ac:dyDescent="0.3">
      <c r="A5004"/>
      <c r="B5004" s="211"/>
    </row>
    <row r="5005" spans="1:2" x14ac:dyDescent="0.3">
      <c r="A5005"/>
      <c r="B5005" s="211"/>
    </row>
    <row r="5006" spans="1:2" x14ac:dyDescent="0.3">
      <c r="A5006"/>
      <c r="B5006" s="211"/>
    </row>
    <row r="5007" spans="1:2" x14ac:dyDescent="0.3">
      <c r="A5007"/>
      <c r="B5007" s="211"/>
    </row>
    <row r="5008" spans="1:2" x14ac:dyDescent="0.3">
      <c r="A5008"/>
      <c r="B5008" s="211"/>
    </row>
    <row r="5009" spans="1:2" x14ac:dyDescent="0.3">
      <c r="A5009"/>
      <c r="B5009" s="211"/>
    </row>
    <row r="5010" spans="1:2" x14ac:dyDescent="0.3">
      <c r="A5010"/>
      <c r="B5010" s="211"/>
    </row>
    <row r="5011" spans="1:2" x14ac:dyDescent="0.3">
      <c r="A5011"/>
      <c r="B5011" s="211"/>
    </row>
    <row r="5012" spans="1:2" x14ac:dyDescent="0.3">
      <c r="A5012"/>
      <c r="B5012" s="211"/>
    </row>
    <row r="5013" spans="1:2" x14ac:dyDescent="0.3">
      <c r="A5013"/>
      <c r="B5013" s="211"/>
    </row>
    <row r="5014" spans="1:2" x14ac:dyDescent="0.3">
      <c r="A5014"/>
      <c r="B5014" s="211"/>
    </row>
    <row r="5015" spans="1:2" x14ac:dyDescent="0.3">
      <c r="A5015"/>
      <c r="B5015" s="211"/>
    </row>
    <row r="5016" spans="1:2" x14ac:dyDescent="0.3">
      <c r="A5016"/>
      <c r="B5016" s="211"/>
    </row>
    <row r="5017" spans="1:2" x14ac:dyDescent="0.3">
      <c r="A5017"/>
      <c r="B5017" s="211"/>
    </row>
    <row r="5018" spans="1:2" x14ac:dyDescent="0.3">
      <c r="A5018"/>
      <c r="B5018" s="211"/>
    </row>
    <row r="5019" spans="1:2" x14ac:dyDescent="0.3">
      <c r="A5019"/>
      <c r="B5019" s="211"/>
    </row>
    <row r="5020" spans="1:2" x14ac:dyDescent="0.3">
      <c r="A5020"/>
      <c r="B5020" s="211"/>
    </row>
    <row r="5021" spans="1:2" x14ac:dyDescent="0.3">
      <c r="A5021"/>
      <c r="B5021" s="211"/>
    </row>
    <row r="5022" spans="1:2" x14ac:dyDescent="0.3">
      <c r="A5022"/>
      <c r="B5022" s="211"/>
    </row>
    <row r="5023" spans="1:2" x14ac:dyDescent="0.3">
      <c r="A5023"/>
      <c r="B5023" s="211"/>
    </row>
    <row r="5024" spans="1:2" x14ac:dyDescent="0.3">
      <c r="A5024"/>
      <c r="B5024" s="211"/>
    </row>
    <row r="5025" spans="1:2" x14ac:dyDescent="0.3">
      <c r="A5025"/>
      <c r="B5025" s="211"/>
    </row>
    <row r="5026" spans="1:2" x14ac:dyDescent="0.3">
      <c r="A5026"/>
      <c r="B5026" s="211"/>
    </row>
    <row r="5027" spans="1:2" x14ac:dyDescent="0.3">
      <c r="A5027"/>
      <c r="B5027" s="211"/>
    </row>
    <row r="5028" spans="1:2" x14ac:dyDescent="0.3">
      <c r="A5028"/>
      <c r="B5028" s="211"/>
    </row>
    <row r="5029" spans="1:2" x14ac:dyDescent="0.3">
      <c r="A5029"/>
      <c r="B5029" s="211"/>
    </row>
    <row r="5030" spans="1:2" x14ac:dyDescent="0.3">
      <c r="A5030"/>
      <c r="B5030" s="211"/>
    </row>
    <row r="5031" spans="1:2" x14ac:dyDescent="0.3">
      <c r="A5031"/>
      <c r="B5031" s="211"/>
    </row>
    <row r="5032" spans="1:2" x14ac:dyDescent="0.3">
      <c r="A5032"/>
      <c r="B5032" s="211"/>
    </row>
    <row r="5033" spans="1:2" x14ac:dyDescent="0.3">
      <c r="A5033"/>
      <c r="B5033" s="211"/>
    </row>
    <row r="5034" spans="1:2" x14ac:dyDescent="0.3">
      <c r="A5034"/>
      <c r="B5034" s="211"/>
    </row>
    <row r="5035" spans="1:2" x14ac:dyDescent="0.3">
      <c r="A5035"/>
      <c r="B5035" s="211"/>
    </row>
    <row r="5036" spans="1:2" x14ac:dyDescent="0.3">
      <c r="A5036"/>
      <c r="B5036" s="211"/>
    </row>
    <row r="5037" spans="1:2" x14ac:dyDescent="0.3">
      <c r="A5037"/>
      <c r="B5037" s="211"/>
    </row>
    <row r="5038" spans="1:2" x14ac:dyDescent="0.3">
      <c r="A5038"/>
      <c r="B5038" s="211"/>
    </row>
    <row r="5039" spans="1:2" x14ac:dyDescent="0.3">
      <c r="A5039"/>
      <c r="B5039" s="211"/>
    </row>
    <row r="5040" spans="1:2" x14ac:dyDescent="0.3">
      <c r="A5040"/>
      <c r="B5040" s="211"/>
    </row>
    <row r="5041" spans="1:2" x14ac:dyDescent="0.3">
      <c r="A5041"/>
      <c r="B5041" s="211"/>
    </row>
    <row r="5042" spans="1:2" x14ac:dyDescent="0.3">
      <c r="A5042"/>
      <c r="B5042" s="211"/>
    </row>
    <row r="5043" spans="1:2" x14ac:dyDescent="0.3">
      <c r="A5043"/>
      <c r="B5043" s="211"/>
    </row>
    <row r="5044" spans="1:2" x14ac:dyDescent="0.3">
      <c r="A5044"/>
      <c r="B5044" s="211"/>
    </row>
    <row r="5045" spans="1:2" x14ac:dyDescent="0.3">
      <c r="A5045"/>
      <c r="B5045" s="211"/>
    </row>
    <row r="5046" spans="1:2" x14ac:dyDescent="0.3">
      <c r="A5046"/>
      <c r="B5046" s="211"/>
    </row>
    <row r="5047" spans="1:2" x14ac:dyDescent="0.3">
      <c r="A5047"/>
      <c r="B5047" s="211"/>
    </row>
    <row r="5048" spans="1:2" x14ac:dyDescent="0.3">
      <c r="A5048"/>
      <c r="B5048" s="211"/>
    </row>
    <row r="5049" spans="1:2" x14ac:dyDescent="0.3">
      <c r="A5049"/>
      <c r="B5049" s="211"/>
    </row>
    <row r="5050" spans="1:2" x14ac:dyDescent="0.3">
      <c r="A5050"/>
      <c r="B5050" s="211"/>
    </row>
    <row r="5051" spans="1:2" x14ac:dyDescent="0.3">
      <c r="A5051"/>
      <c r="B5051" s="211"/>
    </row>
    <row r="5052" spans="1:2" x14ac:dyDescent="0.3">
      <c r="A5052"/>
      <c r="B5052" s="211"/>
    </row>
    <row r="5053" spans="1:2" x14ac:dyDescent="0.3">
      <c r="A5053"/>
      <c r="B5053" s="211"/>
    </row>
    <row r="5054" spans="1:2" x14ac:dyDescent="0.3">
      <c r="A5054"/>
      <c r="B5054" s="211"/>
    </row>
    <row r="5055" spans="1:2" x14ac:dyDescent="0.3">
      <c r="A5055"/>
      <c r="B5055" s="211"/>
    </row>
    <row r="5056" spans="1:2" x14ac:dyDescent="0.3">
      <c r="A5056"/>
      <c r="B5056" s="211"/>
    </row>
    <row r="5057" spans="1:2" x14ac:dyDescent="0.3">
      <c r="A5057"/>
      <c r="B5057" s="211"/>
    </row>
    <row r="5058" spans="1:2" x14ac:dyDescent="0.3">
      <c r="A5058"/>
      <c r="B5058" s="211"/>
    </row>
    <row r="5059" spans="1:2" x14ac:dyDescent="0.3">
      <c r="A5059"/>
      <c r="B5059" s="211"/>
    </row>
    <row r="5060" spans="1:2" x14ac:dyDescent="0.3">
      <c r="A5060"/>
      <c r="B5060" s="211"/>
    </row>
    <row r="5061" spans="1:2" x14ac:dyDescent="0.3">
      <c r="A5061"/>
      <c r="B5061" s="211"/>
    </row>
    <row r="5062" spans="1:2" x14ac:dyDescent="0.3">
      <c r="A5062"/>
      <c r="B5062" s="211"/>
    </row>
    <row r="5063" spans="1:2" x14ac:dyDescent="0.3">
      <c r="A5063"/>
      <c r="B5063" s="211"/>
    </row>
    <row r="5064" spans="1:2" x14ac:dyDescent="0.3">
      <c r="A5064"/>
      <c r="B5064" s="211"/>
    </row>
    <row r="5065" spans="1:2" x14ac:dyDescent="0.3">
      <c r="A5065"/>
      <c r="B5065" s="211"/>
    </row>
    <row r="5066" spans="1:2" x14ac:dyDescent="0.3">
      <c r="A5066"/>
      <c r="B5066" s="211"/>
    </row>
    <row r="5067" spans="1:2" x14ac:dyDescent="0.3">
      <c r="A5067"/>
      <c r="B5067" s="211"/>
    </row>
    <row r="5068" spans="1:2" x14ac:dyDescent="0.3">
      <c r="A5068"/>
      <c r="B5068" s="211"/>
    </row>
    <row r="5069" spans="1:2" x14ac:dyDescent="0.3">
      <c r="A5069"/>
      <c r="B5069" s="211"/>
    </row>
    <row r="5070" spans="1:2" x14ac:dyDescent="0.3">
      <c r="A5070"/>
      <c r="B5070" s="211"/>
    </row>
    <row r="5071" spans="1:2" x14ac:dyDescent="0.3">
      <c r="A5071"/>
      <c r="B5071" s="211"/>
    </row>
    <row r="5072" spans="1:2" x14ac:dyDescent="0.3">
      <c r="A5072"/>
      <c r="B5072" s="211"/>
    </row>
    <row r="5073" spans="1:2" x14ac:dyDescent="0.3">
      <c r="A5073"/>
      <c r="B5073" s="211"/>
    </row>
    <row r="5074" spans="1:2" x14ac:dyDescent="0.3">
      <c r="A5074"/>
      <c r="B5074" s="211"/>
    </row>
    <row r="5075" spans="1:2" x14ac:dyDescent="0.3">
      <c r="A5075"/>
      <c r="B5075" s="211"/>
    </row>
    <row r="5076" spans="1:2" x14ac:dyDescent="0.3">
      <c r="A5076"/>
      <c r="B5076" s="211"/>
    </row>
    <row r="5077" spans="1:2" x14ac:dyDescent="0.3">
      <c r="A5077"/>
      <c r="B5077" s="211"/>
    </row>
    <row r="5078" spans="1:2" x14ac:dyDescent="0.3">
      <c r="A5078"/>
      <c r="B5078" s="211"/>
    </row>
    <row r="5079" spans="1:2" x14ac:dyDescent="0.3">
      <c r="A5079"/>
      <c r="B5079" s="211"/>
    </row>
    <row r="5080" spans="1:2" x14ac:dyDescent="0.3">
      <c r="A5080"/>
      <c r="B5080" s="211"/>
    </row>
    <row r="5081" spans="1:2" x14ac:dyDescent="0.3">
      <c r="A5081"/>
      <c r="B5081" s="211"/>
    </row>
    <row r="5082" spans="1:2" x14ac:dyDescent="0.3">
      <c r="A5082"/>
      <c r="B5082" s="211"/>
    </row>
    <row r="5083" spans="1:2" x14ac:dyDescent="0.3">
      <c r="A5083"/>
      <c r="B5083" s="211"/>
    </row>
    <row r="5084" spans="1:2" x14ac:dyDescent="0.3">
      <c r="A5084"/>
      <c r="B5084" s="211"/>
    </row>
    <row r="5085" spans="1:2" x14ac:dyDescent="0.3">
      <c r="A5085"/>
      <c r="B5085" s="211"/>
    </row>
    <row r="5086" spans="1:2" x14ac:dyDescent="0.3">
      <c r="A5086"/>
      <c r="B5086" s="211"/>
    </row>
    <row r="5087" spans="1:2" x14ac:dyDescent="0.3">
      <c r="A5087"/>
      <c r="B5087" s="211"/>
    </row>
    <row r="5088" spans="1:2" x14ac:dyDescent="0.3">
      <c r="A5088"/>
      <c r="B5088" s="211"/>
    </row>
    <row r="5089" spans="1:2" x14ac:dyDescent="0.3">
      <c r="A5089"/>
      <c r="B5089" s="211"/>
    </row>
    <row r="5090" spans="1:2" x14ac:dyDescent="0.3">
      <c r="A5090"/>
      <c r="B5090" s="211"/>
    </row>
    <row r="5091" spans="1:2" x14ac:dyDescent="0.3">
      <c r="A5091"/>
      <c r="B5091" s="211"/>
    </row>
    <row r="5092" spans="1:2" x14ac:dyDescent="0.3">
      <c r="A5092"/>
      <c r="B5092" s="211"/>
    </row>
    <row r="5093" spans="1:2" x14ac:dyDescent="0.3">
      <c r="A5093"/>
      <c r="B5093" s="211"/>
    </row>
    <row r="5094" spans="1:2" x14ac:dyDescent="0.3">
      <c r="A5094"/>
      <c r="B5094" s="211"/>
    </row>
    <row r="5095" spans="1:2" x14ac:dyDescent="0.3">
      <c r="A5095"/>
      <c r="B5095" s="211"/>
    </row>
    <row r="5096" spans="1:2" x14ac:dyDescent="0.3">
      <c r="A5096"/>
      <c r="B5096" s="211"/>
    </row>
    <row r="5097" spans="1:2" x14ac:dyDescent="0.3">
      <c r="A5097"/>
      <c r="B5097" s="211"/>
    </row>
    <row r="5098" spans="1:2" x14ac:dyDescent="0.3">
      <c r="A5098"/>
      <c r="B5098" s="211"/>
    </row>
    <row r="5099" spans="1:2" x14ac:dyDescent="0.3">
      <c r="A5099"/>
      <c r="B5099" s="211"/>
    </row>
    <row r="5100" spans="1:2" x14ac:dyDescent="0.3">
      <c r="A5100"/>
      <c r="B5100" s="211"/>
    </row>
    <row r="5101" spans="1:2" x14ac:dyDescent="0.3">
      <c r="A5101"/>
      <c r="B5101" s="211"/>
    </row>
    <row r="5102" spans="1:2" x14ac:dyDescent="0.3">
      <c r="A5102"/>
      <c r="B5102" s="211"/>
    </row>
    <row r="5103" spans="1:2" x14ac:dyDescent="0.3">
      <c r="A5103"/>
      <c r="B5103" s="211"/>
    </row>
    <row r="5104" spans="1:2" x14ac:dyDescent="0.3">
      <c r="A5104"/>
      <c r="B5104" s="211"/>
    </row>
    <row r="5105" spans="1:2" x14ac:dyDescent="0.3">
      <c r="A5105"/>
      <c r="B5105" s="211"/>
    </row>
    <row r="5106" spans="1:2" x14ac:dyDescent="0.3">
      <c r="A5106"/>
      <c r="B5106" s="211"/>
    </row>
    <row r="5107" spans="1:2" x14ac:dyDescent="0.3">
      <c r="A5107"/>
      <c r="B5107" s="211"/>
    </row>
    <row r="5108" spans="1:2" x14ac:dyDescent="0.3">
      <c r="A5108"/>
      <c r="B5108" s="211"/>
    </row>
    <row r="5109" spans="1:2" x14ac:dyDescent="0.3">
      <c r="A5109"/>
      <c r="B5109" s="211"/>
    </row>
    <row r="5110" spans="1:2" x14ac:dyDescent="0.3">
      <c r="A5110"/>
      <c r="B5110" s="211"/>
    </row>
    <row r="5111" spans="1:2" x14ac:dyDescent="0.3">
      <c r="A5111"/>
      <c r="B5111" s="211"/>
    </row>
    <row r="5112" spans="1:2" x14ac:dyDescent="0.3">
      <c r="A5112"/>
      <c r="B5112" s="211"/>
    </row>
    <row r="5113" spans="1:2" x14ac:dyDescent="0.3">
      <c r="A5113"/>
      <c r="B5113" s="211"/>
    </row>
    <row r="5114" spans="1:2" x14ac:dyDescent="0.3">
      <c r="A5114"/>
      <c r="B5114" s="211"/>
    </row>
    <row r="5115" spans="1:2" x14ac:dyDescent="0.3">
      <c r="A5115"/>
      <c r="B5115" s="211"/>
    </row>
    <row r="5116" spans="1:2" x14ac:dyDescent="0.3">
      <c r="A5116"/>
      <c r="B5116" s="211"/>
    </row>
    <row r="5117" spans="1:2" x14ac:dyDescent="0.3">
      <c r="A5117"/>
      <c r="B5117" s="211"/>
    </row>
    <row r="5118" spans="1:2" x14ac:dyDescent="0.3">
      <c r="A5118"/>
      <c r="B5118" s="211"/>
    </row>
    <row r="5119" spans="1:2" x14ac:dyDescent="0.3">
      <c r="A5119"/>
      <c r="B5119" s="211"/>
    </row>
    <row r="5120" spans="1:2" x14ac:dyDescent="0.3">
      <c r="A5120"/>
      <c r="B5120" s="211"/>
    </row>
    <row r="5121" spans="1:2" x14ac:dyDescent="0.3">
      <c r="A5121"/>
      <c r="B5121" s="211"/>
    </row>
    <row r="5122" spans="1:2" x14ac:dyDescent="0.3">
      <c r="A5122"/>
      <c r="B5122" s="211"/>
    </row>
    <row r="5123" spans="1:2" x14ac:dyDescent="0.3">
      <c r="A5123"/>
      <c r="B5123" s="211"/>
    </row>
    <row r="5124" spans="1:2" x14ac:dyDescent="0.3">
      <c r="A5124"/>
      <c r="B5124" s="211"/>
    </row>
    <row r="5125" spans="1:2" x14ac:dyDescent="0.3">
      <c r="A5125"/>
      <c r="B5125" s="211"/>
    </row>
    <row r="5126" spans="1:2" x14ac:dyDescent="0.3">
      <c r="A5126"/>
      <c r="B5126" s="211"/>
    </row>
    <row r="5127" spans="1:2" x14ac:dyDescent="0.3">
      <c r="A5127"/>
      <c r="B5127" s="211"/>
    </row>
    <row r="5128" spans="1:2" x14ac:dyDescent="0.3">
      <c r="A5128"/>
      <c r="B5128" s="211"/>
    </row>
    <row r="5129" spans="1:2" x14ac:dyDescent="0.3">
      <c r="A5129"/>
      <c r="B5129" s="211"/>
    </row>
    <row r="5130" spans="1:2" x14ac:dyDescent="0.3">
      <c r="A5130"/>
      <c r="B5130" s="211"/>
    </row>
    <row r="5131" spans="1:2" x14ac:dyDescent="0.3">
      <c r="A5131"/>
      <c r="B5131" s="211"/>
    </row>
    <row r="5132" spans="1:2" x14ac:dyDescent="0.3">
      <c r="A5132"/>
      <c r="B5132" s="211"/>
    </row>
    <row r="5133" spans="1:2" x14ac:dyDescent="0.3">
      <c r="A5133"/>
      <c r="B5133" s="211"/>
    </row>
    <row r="5134" spans="1:2" x14ac:dyDescent="0.3">
      <c r="A5134"/>
      <c r="B5134" s="211"/>
    </row>
    <row r="5135" spans="1:2" x14ac:dyDescent="0.3">
      <c r="A5135"/>
      <c r="B5135" s="211"/>
    </row>
    <row r="5136" spans="1:2" x14ac:dyDescent="0.3">
      <c r="A5136"/>
      <c r="B5136" s="211"/>
    </row>
    <row r="5137" spans="1:2" x14ac:dyDescent="0.3">
      <c r="A5137"/>
      <c r="B5137" s="211"/>
    </row>
    <row r="5138" spans="1:2" x14ac:dyDescent="0.3">
      <c r="A5138"/>
      <c r="B5138" s="211"/>
    </row>
    <row r="5139" spans="1:2" x14ac:dyDescent="0.3">
      <c r="A5139"/>
      <c r="B5139" s="211"/>
    </row>
    <row r="5140" spans="1:2" x14ac:dyDescent="0.3">
      <c r="A5140"/>
      <c r="B5140" s="211"/>
    </row>
    <row r="5141" spans="1:2" x14ac:dyDescent="0.3">
      <c r="A5141"/>
      <c r="B5141" s="211"/>
    </row>
    <row r="5142" spans="1:2" x14ac:dyDescent="0.3">
      <c r="A5142"/>
      <c r="B5142" s="211"/>
    </row>
    <row r="5143" spans="1:2" x14ac:dyDescent="0.3">
      <c r="A5143"/>
      <c r="B5143" s="211"/>
    </row>
    <row r="5144" spans="1:2" x14ac:dyDescent="0.3">
      <c r="A5144"/>
      <c r="B5144" s="211"/>
    </row>
    <row r="5145" spans="1:2" x14ac:dyDescent="0.3">
      <c r="A5145"/>
      <c r="B5145" s="211"/>
    </row>
    <row r="5146" spans="1:2" x14ac:dyDescent="0.3">
      <c r="A5146"/>
      <c r="B5146" s="211"/>
    </row>
    <row r="5147" spans="1:2" x14ac:dyDescent="0.3">
      <c r="A5147"/>
      <c r="B5147" s="211"/>
    </row>
    <row r="5148" spans="1:2" x14ac:dyDescent="0.3">
      <c r="A5148"/>
      <c r="B5148" s="211"/>
    </row>
    <row r="5149" spans="1:2" x14ac:dyDescent="0.3">
      <c r="A5149"/>
      <c r="B5149" s="211"/>
    </row>
    <row r="5150" spans="1:2" x14ac:dyDescent="0.3">
      <c r="A5150"/>
      <c r="B5150" s="211"/>
    </row>
    <row r="5151" spans="1:2" x14ac:dyDescent="0.3">
      <c r="A5151"/>
      <c r="B5151" s="211"/>
    </row>
    <row r="5152" spans="1:2" x14ac:dyDescent="0.3">
      <c r="A5152"/>
      <c r="B5152" s="211"/>
    </row>
    <row r="5153" spans="1:2" x14ac:dyDescent="0.3">
      <c r="A5153"/>
      <c r="B5153" s="211"/>
    </row>
    <row r="5154" spans="1:2" x14ac:dyDescent="0.3">
      <c r="A5154"/>
      <c r="B5154" s="211"/>
    </row>
    <row r="5155" spans="1:2" x14ac:dyDescent="0.3">
      <c r="A5155"/>
      <c r="B5155" s="211"/>
    </row>
    <row r="5156" spans="1:2" x14ac:dyDescent="0.3">
      <c r="A5156"/>
      <c r="B5156" s="211"/>
    </row>
    <row r="5157" spans="1:2" x14ac:dyDescent="0.3">
      <c r="A5157"/>
      <c r="B5157" s="211"/>
    </row>
    <row r="5158" spans="1:2" x14ac:dyDescent="0.3">
      <c r="A5158"/>
      <c r="B5158" s="211"/>
    </row>
    <row r="5159" spans="1:2" x14ac:dyDescent="0.3">
      <c r="A5159"/>
      <c r="B5159" s="211"/>
    </row>
    <row r="5160" spans="1:2" x14ac:dyDescent="0.3">
      <c r="A5160"/>
      <c r="B5160" s="211"/>
    </row>
    <row r="5161" spans="1:2" x14ac:dyDescent="0.3">
      <c r="A5161"/>
      <c r="B5161" s="211"/>
    </row>
    <row r="5162" spans="1:2" x14ac:dyDescent="0.3">
      <c r="A5162"/>
      <c r="B5162" s="211"/>
    </row>
    <row r="5163" spans="1:2" x14ac:dyDescent="0.3">
      <c r="A5163"/>
      <c r="B5163" s="211"/>
    </row>
    <row r="5164" spans="1:2" x14ac:dyDescent="0.3">
      <c r="A5164"/>
      <c r="B5164" s="211"/>
    </row>
    <row r="5165" spans="1:2" x14ac:dyDescent="0.3">
      <c r="A5165"/>
      <c r="B5165" s="211"/>
    </row>
    <row r="5166" spans="1:2" x14ac:dyDescent="0.3">
      <c r="A5166"/>
      <c r="B5166" s="211"/>
    </row>
    <row r="5167" spans="1:2" x14ac:dyDescent="0.3">
      <c r="A5167"/>
      <c r="B5167" s="211"/>
    </row>
    <row r="5168" spans="1:2" x14ac:dyDescent="0.3">
      <c r="A5168"/>
      <c r="B5168" s="211"/>
    </row>
    <row r="5169" spans="1:2" x14ac:dyDescent="0.3">
      <c r="A5169"/>
      <c r="B5169" s="211"/>
    </row>
    <row r="5170" spans="1:2" x14ac:dyDescent="0.3">
      <c r="A5170"/>
      <c r="B5170" s="211"/>
    </row>
    <row r="5171" spans="1:2" x14ac:dyDescent="0.3">
      <c r="A5171"/>
      <c r="B5171" s="211"/>
    </row>
    <row r="5172" spans="1:2" x14ac:dyDescent="0.3">
      <c r="A5172"/>
      <c r="B5172" s="211"/>
    </row>
    <row r="5173" spans="1:2" x14ac:dyDescent="0.3">
      <c r="A5173"/>
      <c r="B5173" s="211"/>
    </row>
    <row r="5174" spans="1:2" x14ac:dyDescent="0.3">
      <c r="A5174"/>
      <c r="B5174" s="211"/>
    </row>
    <row r="5175" spans="1:2" x14ac:dyDescent="0.3">
      <c r="A5175"/>
      <c r="B5175" s="211"/>
    </row>
    <row r="5176" spans="1:2" x14ac:dyDescent="0.3">
      <c r="A5176"/>
      <c r="B5176" s="211"/>
    </row>
    <row r="5177" spans="1:2" x14ac:dyDescent="0.3">
      <c r="A5177"/>
      <c r="B5177" s="211"/>
    </row>
    <row r="5178" spans="1:2" x14ac:dyDescent="0.3">
      <c r="A5178"/>
      <c r="B5178" s="211"/>
    </row>
    <row r="5179" spans="1:2" x14ac:dyDescent="0.3">
      <c r="A5179"/>
      <c r="B5179" s="211"/>
    </row>
    <row r="5180" spans="1:2" x14ac:dyDescent="0.3">
      <c r="A5180"/>
      <c r="B5180" s="211"/>
    </row>
    <row r="5181" spans="1:2" x14ac:dyDescent="0.3">
      <c r="A5181"/>
      <c r="B5181" s="211"/>
    </row>
    <row r="5182" spans="1:2" x14ac:dyDescent="0.3">
      <c r="A5182"/>
      <c r="B5182" s="211"/>
    </row>
    <row r="5183" spans="1:2" x14ac:dyDescent="0.3">
      <c r="A5183"/>
      <c r="B5183" s="211"/>
    </row>
    <row r="5184" spans="1:2" x14ac:dyDescent="0.3">
      <c r="A5184"/>
      <c r="B5184" s="211"/>
    </row>
    <row r="5185" spans="1:2" x14ac:dyDescent="0.3">
      <c r="A5185"/>
      <c r="B5185" s="211"/>
    </row>
    <row r="5186" spans="1:2" x14ac:dyDescent="0.3">
      <c r="A5186"/>
      <c r="B5186" s="211"/>
    </row>
    <row r="5187" spans="1:2" x14ac:dyDescent="0.3">
      <c r="A5187"/>
      <c r="B5187" s="211"/>
    </row>
    <row r="5188" spans="1:2" x14ac:dyDescent="0.3">
      <c r="A5188"/>
      <c r="B5188" s="211"/>
    </row>
    <row r="5189" spans="1:2" x14ac:dyDescent="0.3">
      <c r="A5189"/>
      <c r="B5189" s="211"/>
    </row>
    <row r="5190" spans="1:2" x14ac:dyDescent="0.3">
      <c r="A5190"/>
      <c r="B5190" s="211"/>
    </row>
    <row r="5191" spans="1:2" x14ac:dyDescent="0.3">
      <c r="A5191"/>
      <c r="B5191" s="211"/>
    </row>
    <row r="5192" spans="1:2" x14ac:dyDescent="0.3">
      <c r="A5192"/>
      <c r="B5192" s="211"/>
    </row>
    <row r="5193" spans="1:2" x14ac:dyDescent="0.3">
      <c r="A5193"/>
      <c r="B5193" s="211"/>
    </row>
    <row r="5194" spans="1:2" x14ac:dyDescent="0.3">
      <c r="A5194"/>
      <c r="B5194" s="211"/>
    </row>
    <row r="5195" spans="1:2" x14ac:dyDescent="0.3">
      <c r="A5195"/>
      <c r="B5195" s="211"/>
    </row>
    <row r="5196" spans="1:2" x14ac:dyDescent="0.3">
      <c r="A5196"/>
      <c r="B5196" s="211"/>
    </row>
    <row r="5197" spans="1:2" x14ac:dyDescent="0.3">
      <c r="A5197"/>
      <c r="B5197" s="211"/>
    </row>
    <row r="5198" spans="1:2" x14ac:dyDescent="0.3">
      <c r="A5198"/>
      <c r="B5198" s="211"/>
    </row>
    <row r="5199" spans="1:2" x14ac:dyDescent="0.3">
      <c r="A5199"/>
      <c r="B5199" s="211"/>
    </row>
    <row r="5200" spans="1:2" x14ac:dyDescent="0.3">
      <c r="A5200"/>
      <c r="B5200" s="211"/>
    </row>
    <row r="5201" spans="1:2" x14ac:dyDescent="0.3">
      <c r="A5201"/>
      <c r="B5201" s="211"/>
    </row>
    <row r="5202" spans="1:2" x14ac:dyDescent="0.3">
      <c r="A5202"/>
      <c r="B5202" s="211"/>
    </row>
    <row r="5203" spans="1:2" x14ac:dyDescent="0.3">
      <c r="A5203"/>
      <c r="B5203" s="211"/>
    </row>
    <row r="5204" spans="1:2" x14ac:dyDescent="0.3">
      <c r="A5204"/>
      <c r="B5204" s="211"/>
    </row>
    <row r="5205" spans="1:2" x14ac:dyDescent="0.3">
      <c r="A5205"/>
      <c r="B5205" s="211"/>
    </row>
    <row r="5206" spans="1:2" x14ac:dyDescent="0.3">
      <c r="A5206"/>
      <c r="B5206" s="211"/>
    </row>
    <row r="5207" spans="1:2" x14ac:dyDescent="0.3">
      <c r="A5207"/>
      <c r="B5207" s="211"/>
    </row>
    <row r="5208" spans="1:2" x14ac:dyDescent="0.3">
      <c r="A5208"/>
      <c r="B5208" s="211"/>
    </row>
    <row r="5209" spans="1:2" x14ac:dyDescent="0.3">
      <c r="A5209"/>
      <c r="B5209" s="211"/>
    </row>
    <row r="5210" spans="1:2" x14ac:dyDescent="0.3">
      <c r="A5210"/>
      <c r="B5210" s="211"/>
    </row>
    <row r="5211" spans="1:2" x14ac:dyDescent="0.3">
      <c r="A5211"/>
      <c r="B5211" s="211"/>
    </row>
    <row r="5212" spans="1:2" x14ac:dyDescent="0.3">
      <c r="A5212"/>
      <c r="B5212" s="211"/>
    </row>
    <row r="5213" spans="1:2" x14ac:dyDescent="0.3">
      <c r="A5213"/>
      <c r="B5213" s="211"/>
    </row>
    <row r="5214" spans="1:2" x14ac:dyDescent="0.3">
      <c r="A5214"/>
      <c r="B5214" s="211"/>
    </row>
    <row r="5215" spans="1:2" x14ac:dyDescent="0.3">
      <c r="A5215"/>
      <c r="B5215" s="211"/>
    </row>
    <row r="5216" spans="1:2" x14ac:dyDescent="0.3">
      <c r="A5216"/>
      <c r="B5216" s="211"/>
    </row>
    <row r="5217" spans="1:2" x14ac:dyDescent="0.3">
      <c r="A5217"/>
      <c r="B5217" s="211"/>
    </row>
    <row r="5218" spans="1:2" x14ac:dyDescent="0.3">
      <c r="A5218"/>
      <c r="B5218" s="211"/>
    </row>
    <row r="5219" spans="1:2" x14ac:dyDescent="0.3">
      <c r="A5219"/>
      <c r="B5219" s="211"/>
    </row>
    <row r="5220" spans="1:2" x14ac:dyDescent="0.3">
      <c r="A5220"/>
      <c r="B5220" s="211"/>
    </row>
    <row r="5221" spans="1:2" x14ac:dyDescent="0.3">
      <c r="A5221"/>
      <c r="B5221" s="211"/>
    </row>
    <row r="5222" spans="1:2" x14ac:dyDescent="0.3">
      <c r="A5222"/>
      <c r="B5222" s="211"/>
    </row>
    <row r="5223" spans="1:2" x14ac:dyDescent="0.3">
      <c r="A5223"/>
      <c r="B5223" s="211"/>
    </row>
    <row r="5224" spans="1:2" x14ac:dyDescent="0.3">
      <c r="A5224"/>
      <c r="B5224" s="211"/>
    </row>
    <row r="5225" spans="1:2" x14ac:dyDescent="0.3">
      <c r="A5225"/>
      <c r="B5225" s="211"/>
    </row>
    <row r="5226" spans="1:2" x14ac:dyDescent="0.3">
      <c r="A5226"/>
      <c r="B5226" s="211"/>
    </row>
    <row r="5227" spans="1:2" x14ac:dyDescent="0.3">
      <c r="A5227"/>
      <c r="B5227" s="211"/>
    </row>
    <row r="5228" spans="1:2" x14ac:dyDescent="0.3">
      <c r="A5228"/>
      <c r="B5228" s="211"/>
    </row>
    <row r="5229" spans="1:2" x14ac:dyDescent="0.3">
      <c r="A5229"/>
      <c r="B5229" s="211"/>
    </row>
    <row r="5230" spans="1:2" x14ac:dyDescent="0.3">
      <c r="A5230"/>
      <c r="B5230" s="211"/>
    </row>
    <row r="5231" spans="1:2" x14ac:dyDescent="0.3">
      <c r="A5231"/>
      <c r="B5231" s="211"/>
    </row>
    <row r="5232" spans="1:2" x14ac:dyDescent="0.3">
      <c r="A5232"/>
      <c r="B5232" s="211"/>
    </row>
    <row r="5233" spans="1:2" x14ac:dyDescent="0.3">
      <c r="A5233"/>
      <c r="B5233" s="211"/>
    </row>
    <row r="5234" spans="1:2" x14ac:dyDescent="0.3">
      <c r="A5234"/>
      <c r="B5234" s="211"/>
    </row>
    <row r="5235" spans="1:2" x14ac:dyDescent="0.3">
      <c r="A5235"/>
      <c r="B5235" s="211"/>
    </row>
    <row r="5236" spans="1:2" x14ac:dyDescent="0.3">
      <c r="A5236"/>
      <c r="B5236" s="211"/>
    </row>
    <row r="5237" spans="1:2" x14ac:dyDescent="0.3">
      <c r="A5237"/>
      <c r="B5237" s="211"/>
    </row>
    <row r="5238" spans="1:2" x14ac:dyDescent="0.3">
      <c r="A5238"/>
      <c r="B5238" s="211"/>
    </row>
    <row r="5239" spans="1:2" x14ac:dyDescent="0.3">
      <c r="A5239"/>
      <c r="B5239" s="211"/>
    </row>
    <row r="5240" spans="1:2" x14ac:dyDescent="0.3">
      <c r="A5240"/>
      <c r="B5240" s="211"/>
    </row>
    <row r="5241" spans="1:2" x14ac:dyDescent="0.3">
      <c r="A5241"/>
      <c r="B5241" s="211"/>
    </row>
    <row r="5242" spans="1:2" x14ac:dyDescent="0.3">
      <c r="A5242"/>
      <c r="B5242" s="211"/>
    </row>
    <row r="5243" spans="1:2" x14ac:dyDescent="0.3">
      <c r="A5243"/>
      <c r="B5243" s="211"/>
    </row>
    <row r="5244" spans="1:2" x14ac:dyDescent="0.3">
      <c r="A5244"/>
      <c r="B5244" s="211"/>
    </row>
    <row r="5245" spans="1:2" x14ac:dyDescent="0.3">
      <c r="A5245"/>
      <c r="B5245" s="211"/>
    </row>
    <row r="5246" spans="1:2" x14ac:dyDescent="0.3">
      <c r="A5246"/>
      <c r="B5246" s="211"/>
    </row>
    <row r="5247" spans="1:2" x14ac:dyDescent="0.3">
      <c r="A5247"/>
      <c r="B5247" s="211"/>
    </row>
    <row r="5248" spans="1:2" x14ac:dyDescent="0.3">
      <c r="A5248"/>
      <c r="B5248" s="211"/>
    </row>
    <row r="5249" spans="1:2" x14ac:dyDescent="0.3">
      <c r="A5249"/>
      <c r="B5249" s="211"/>
    </row>
    <row r="5250" spans="1:2" x14ac:dyDescent="0.3">
      <c r="A5250"/>
      <c r="B5250" s="211"/>
    </row>
    <row r="5251" spans="1:2" x14ac:dyDescent="0.3">
      <c r="A5251"/>
      <c r="B5251" s="211"/>
    </row>
    <row r="5252" spans="1:2" x14ac:dyDescent="0.3">
      <c r="A5252"/>
      <c r="B5252" s="211"/>
    </row>
    <row r="5253" spans="1:2" x14ac:dyDescent="0.3">
      <c r="A5253"/>
      <c r="B5253" s="211"/>
    </row>
    <row r="5254" spans="1:2" x14ac:dyDescent="0.3">
      <c r="A5254"/>
      <c r="B5254" s="211"/>
    </row>
    <row r="5255" spans="1:2" x14ac:dyDescent="0.3">
      <c r="A5255"/>
      <c r="B5255" s="211"/>
    </row>
    <row r="5256" spans="1:2" x14ac:dyDescent="0.3">
      <c r="A5256"/>
      <c r="B5256" s="211"/>
    </row>
    <row r="5257" spans="1:2" x14ac:dyDescent="0.3">
      <c r="A5257"/>
      <c r="B5257" s="211"/>
    </row>
    <row r="5258" spans="1:2" x14ac:dyDescent="0.3">
      <c r="A5258"/>
      <c r="B5258" s="211"/>
    </row>
    <row r="5259" spans="1:2" x14ac:dyDescent="0.3">
      <c r="A5259"/>
      <c r="B5259" s="211"/>
    </row>
    <row r="5260" spans="1:2" x14ac:dyDescent="0.3">
      <c r="A5260"/>
      <c r="B5260" s="211"/>
    </row>
    <row r="5261" spans="1:2" x14ac:dyDescent="0.3">
      <c r="A5261"/>
      <c r="B5261" s="211"/>
    </row>
    <row r="5262" spans="1:2" x14ac:dyDescent="0.3">
      <c r="A5262"/>
      <c r="B5262" s="211"/>
    </row>
    <row r="5263" spans="1:2" x14ac:dyDescent="0.3">
      <c r="A5263"/>
      <c r="B5263" s="211"/>
    </row>
    <row r="5264" spans="1:2" x14ac:dyDescent="0.3">
      <c r="A5264"/>
      <c r="B5264" s="211"/>
    </row>
    <row r="5265" spans="1:2" x14ac:dyDescent="0.3">
      <c r="A5265"/>
      <c r="B5265" s="211"/>
    </row>
    <row r="5266" spans="1:2" x14ac:dyDescent="0.3">
      <c r="A5266"/>
      <c r="B5266" s="211"/>
    </row>
    <row r="5267" spans="1:2" x14ac:dyDescent="0.3">
      <c r="A5267"/>
      <c r="B5267" s="211"/>
    </row>
    <row r="5268" spans="1:2" x14ac:dyDescent="0.3">
      <c r="A5268"/>
      <c r="B5268" s="211"/>
    </row>
    <row r="5269" spans="1:2" x14ac:dyDescent="0.3">
      <c r="A5269"/>
      <c r="B5269" s="211"/>
    </row>
    <row r="5270" spans="1:2" x14ac:dyDescent="0.3">
      <c r="A5270"/>
      <c r="B5270" s="211"/>
    </row>
    <row r="5271" spans="1:2" x14ac:dyDescent="0.3">
      <c r="A5271"/>
      <c r="B5271" s="211"/>
    </row>
    <row r="5272" spans="1:2" x14ac:dyDescent="0.3">
      <c r="A5272"/>
      <c r="B5272" s="211"/>
    </row>
    <row r="5273" spans="1:2" x14ac:dyDescent="0.3">
      <c r="A5273"/>
      <c r="B5273" s="211"/>
    </row>
    <row r="5274" spans="1:2" x14ac:dyDescent="0.3">
      <c r="A5274"/>
      <c r="B5274" s="211"/>
    </row>
    <row r="5275" spans="1:2" x14ac:dyDescent="0.3">
      <c r="A5275"/>
      <c r="B5275" s="211"/>
    </row>
    <row r="5276" spans="1:2" x14ac:dyDescent="0.3">
      <c r="A5276"/>
      <c r="B5276" s="211"/>
    </row>
    <row r="5277" spans="1:2" x14ac:dyDescent="0.3">
      <c r="A5277"/>
      <c r="B5277" s="211"/>
    </row>
    <row r="5278" spans="1:2" x14ac:dyDescent="0.3">
      <c r="A5278"/>
      <c r="B5278" s="211"/>
    </row>
    <row r="5279" spans="1:2" x14ac:dyDescent="0.3">
      <c r="A5279"/>
      <c r="B5279" s="211"/>
    </row>
    <row r="5280" spans="1:2" x14ac:dyDescent="0.3">
      <c r="A5280"/>
      <c r="B5280" s="211"/>
    </row>
    <row r="5281" spans="1:2" x14ac:dyDescent="0.3">
      <c r="A5281"/>
      <c r="B5281" s="211"/>
    </row>
    <row r="5282" spans="1:2" x14ac:dyDescent="0.3">
      <c r="A5282"/>
      <c r="B5282" s="211"/>
    </row>
    <row r="5283" spans="1:2" x14ac:dyDescent="0.3">
      <c r="A5283"/>
      <c r="B5283" s="211"/>
    </row>
    <row r="5284" spans="1:2" x14ac:dyDescent="0.3">
      <c r="A5284"/>
      <c r="B5284" s="211"/>
    </row>
    <row r="5285" spans="1:2" x14ac:dyDescent="0.3">
      <c r="A5285"/>
      <c r="B5285" s="211"/>
    </row>
    <row r="5286" spans="1:2" x14ac:dyDescent="0.3">
      <c r="A5286"/>
      <c r="B5286" s="211"/>
    </row>
    <row r="5287" spans="1:2" x14ac:dyDescent="0.3">
      <c r="A5287"/>
      <c r="B5287" s="211"/>
    </row>
    <row r="5288" spans="1:2" x14ac:dyDescent="0.3">
      <c r="A5288"/>
      <c r="B5288" s="211"/>
    </row>
    <row r="5289" spans="1:2" x14ac:dyDescent="0.3">
      <c r="A5289"/>
      <c r="B5289" s="211"/>
    </row>
    <row r="5290" spans="1:2" x14ac:dyDescent="0.3">
      <c r="A5290"/>
      <c r="B5290" s="211"/>
    </row>
    <row r="5291" spans="1:2" x14ac:dyDescent="0.3">
      <c r="A5291"/>
      <c r="B5291" s="211"/>
    </row>
    <row r="5292" spans="1:2" x14ac:dyDescent="0.3">
      <c r="A5292"/>
      <c r="B5292" s="211"/>
    </row>
    <row r="5293" spans="1:2" x14ac:dyDescent="0.3">
      <c r="A5293"/>
      <c r="B5293" s="211"/>
    </row>
    <row r="5294" spans="1:2" x14ac:dyDescent="0.3">
      <c r="A5294"/>
      <c r="B5294" s="211"/>
    </row>
    <row r="5295" spans="1:2" x14ac:dyDescent="0.3">
      <c r="A5295"/>
      <c r="B5295" s="211"/>
    </row>
    <row r="5296" spans="1:2" x14ac:dyDescent="0.3">
      <c r="A5296"/>
      <c r="B5296" s="211"/>
    </row>
    <row r="5297" spans="1:2" x14ac:dyDescent="0.3">
      <c r="A5297"/>
      <c r="B5297" s="211"/>
    </row>
    <row r="5298" spans="1:2" x14ac:dyDescent="0.3">
      <c r="A5298"/>
      <c r="B5298" s="211"/>
    </row>
    <row r="5299" spans="1:2" x14ac:dyDescent="0.3">
      <c r="A5299"/>
      <c r="B5299" s="211"/>
    </row>
    <row r="5300" spans="1:2" x14ac:dyDescent="0.3">
      <c r="A5300"/>
      <c r="B5300" s="211"/>
    </row>
    <row r="5301" spans="1:2" x14ac:dyDescent="0.3">
      <c r="A5301"/>
      <c r="B5301" s="211"/>
    </row>
    <row r="5302" spans="1:2" x14ac:dyDescent="0.3">
      <c r="A5302"/>
      <c r="B5302" s="211"/>
    </row>
    <row r="5303" spans="1:2" x14ac:dyDescent="0.3">
      <c r="A5303"/>
      <c r="B5303" s="211"/>
    </row>
    <row r="5304" spans="1:2" x14ac:dyDescent="0.3">
      <c r="A5304"/>
      <c r="B5304" s="211"/>
    </row>
    <row r="5305" spans="1:2" x14ac:dyDescent="0.3">
      <c r="A5305"/>
      <c r="B5305" s="211"/>
    </row>
    <row r="5306" spans="1:2" x14ac:dyDescent="0.3">
      <c r="A5306"/>
      <c r="B5306" s="211"/>
    </row>
    <row r="5307" spans="1:2" x14ac:dyDescent="0.3">
      <c r="A5307"/>
      <c r="B5307" s="211"/>
    </row>
    <row r="5308" spans="1:2" x14ac:dyDescent="0.3">
      <c r="A5308"/>
      <c r="B5308" s="211"/>
    </row>
    <row r="5309" spans="1:2" x14ac:dyDescent="0.3">
      <c r="A5309"/>
      <c r="B5309" s="211"/>
    </row>
    <row r="5310" spans="1:2" x14ac:dyDescent="0.3">
      <c r="A5310"/>
      <c r="B5310" s="211"/>
    </row>
    <row r="5311" spans="1:2" x14ac:dyDescent="0.3">
      <c r="A5311"/>
      <c r="B5311" s="211"/>
    </row>
    <row r="5312" spans="1:2" x14ac:dyDescent="0.3">
      <c r="A5312"/>
      <c r="B5312" s="211"/>
    </row>
    <row r="5313" spans="1:2" x14ac:dyDescent="0.3">
      <c r="A5313"/>
      <c r="B5313" s="211"/>
    </row>
    <row r="5314" spans="1:2" x14ac:dyDescent="0.3">
      <c r="A5314"/>
      <c r="B5314" s="211"/>
    </row>
    <row r="5315" spans="1:2" x14ac:dyDescent="0.3">
      <c r="A5315"/>
      <c r="B5315" s="211"/>
    </row>
    <row r="5316" spans="1:2" x14ac:dyDescent="0.3">
      <c r="A5316"/>
      <c r="B5316" s="211"/>
    </row>
    <row r="5317" spans="1:2" x14ac:dyDescent="0.3">
      <c r="A5317"/>
      <c r="B5317" s="211"/>
    </row>
    <row r="5318" spans="1:2" x14ac:dyDescent="0.3">
      <c r="A5318"/>
      <c r="B5318" s="211"/>
    </row>
    <row r="5319" spans="1:2" x14ac:dyDescent="0.3">
      <c r="A5319"/>
      <c r="B5319" s="211"/>
    </row>
    <row r="5320" spans="1:2" x14ac:dyDescent="0.3">
      <c r="A5320"/>
      <c r="B5320" s="211"/>
    </row>
    <row r="5321" spans="1:2" x14ac:dyDescent="0.3">
      <c r="A5321"/>
      <c r="B5321" s="211"/>
    </row>
    <row r="5322" spans="1:2" x14ac:dyDescent="0.3">
      <c r="A5322"/>
      <c r="B5322" s="211"/>
    </row>
    <row r="5323" spans="1:2" x14ac:dyDescent="0.3">
      <c r="A5323"/>
      <c r="B5323" s="211"/>
    </row>
    <row r="5324" spans="1:2" x14ac:dyDescent="0.3">
      <c r="A5324"/>
      <c r="B5324" s="211"/>
    </row>
    <row r="5325" spans="1:2" x14ac:dyDescent="0.3">
      <c r="A5325"/>
      <c r="B5325" s="211"/>
    </row>
    <row r="5326" spans="1:2" x14ac:dyDescent="0.3">
      <c r="A5326"/>
      <c r="B5326" s="211"/>
    </row>
    <row r="5327" spans="1:2" x14ac:dyDescent="0.3">
      <c r="A5327"/>
      <c r="B5327" s="211"/>
    </row>
    <row r="5328" spans="1:2" x14ac:dyDescent="0.3">
      <c r="A5328"/>
      <c r="B5328" s="211"/>
    </row>
    <row r="5329" spans="1:2" x14ac:dyDescent="0.3">
      <c r="A5329"/>
      <c r="B5329" s="211"/>
    </row>
    <row r="5330" spans="1:2" x14ac:dyDescent="0.3">
      <c r="A5330"/>
      <c r="B5330" s="211"/>
    </row>
    <row r="5331" spans="1:2" x14ac:dyDescent="0.3">
      <c r="A5331"/>
      <c r="B5331" s="211"/>
    </row>
    <row r="5332" spans="1:2" x14ac:dyDescent="0.3">
      <c r="A5332"/>
      <c r="B5332" s="211"/>
    </row>
    <row r="5333" spans="1:2" x14ac:dyDescent="0.3">
      <c r="A5333"/>
      <c r="B5333" s="211"/>
    </row>
    <row r="5334" spans="1:2" x14ac:dyDescent="0.3">
      <c r="A5334"/>
      <c r="B5334" s="211"/>
    </row>
    <row r="5335" spans="1:2" x14ac:dyDescent="0.3">
      <c r="A5335"/>
      <c r="B5335" s="211"/>
    </row>
    <row r="5336" spans="1:2" x14ac:dyDescent="0.3">
      <c r="A5336"/>
      <c r="B5336" s="211"/>
    </row>
    <row r="5337" spans="1:2" x14ac:dyDescent="0.3">
      <c r="A5337"/>
      <c r="B5337" s="211"/>
    </row>
    <row r="5338" spans="1:2" x14ac:dyDescent="0.3">
      <c r="A5338"/>
      <c r="B5338" s="211"/>
    </row>
    <row r="5339" spans="1:2" x14ac:dyDescent="0.3">
      <c r="A5339"/>
      <c r="B5339" s="211"/>
    </row>
    <row r="5340" spans="1:2" x14ac:dyDescent="0.3">
      <c r="A5340"/>
      <c r="B5340" s="211"/>
    </row>
    <row r="5341" spans="1:2" x14ac:dyDescent="0.3">
      <c r="A5341"/>
      <c r="B5341" s="211"/>
    </row>
    <row r="5342" spans="1:2" x14ac:dyDescent="0.3">
      <c r="A5342"/>
      <c r="B5342" s="211"/>
    </row>
    <row r="5343" spans="1:2" x14ac:dyDescent="0.3">
      <c r="A5343"/>
      <c r="B5343" s="211"/>
    </row>
    <row r="5344" spans="1:2" x14ac:dyDescent="0.3">
      <c r="A5344"/>
      <c r="B5344" s="211"/>
    </row>
    <row r="5345" spans="1:2" x14ac:dyDescent="0.3">
      <c r="A5345"/>
      <c r="B5345" s="211"/>
    </row>
    <row r="5346" spans="1:2" x14ac:dyDescent="0.3">
      <c r="A5346"/>
      <c r="B5346" s="211"/>
    </row>
    <row r="5347" spans="1:2" x14ac:dyDescent="0.3">
      <c r="A5347"/>
      <c r="B5347" s="211"/>
    </row>
    <row r="5348" spans="1:2" x14ac:dyDescent="0.3">
      <c r="A5348"/>
      <c r="B5348" s="211"/>
    </row>
    <row r="5349" spans="1:2" x14ac:dyDescent="0.3">
      <c r="A5349"/>
      <c r="B5349" s="211"/>
    </row>
    <row r="5350" spans="1:2" x14ac:dyDescent="0.3">
      <c r="A5350"/>
      <c r="B5350" s="211"/>
    </row>
    <row r="5351" spans="1:2" x14ac:dyDescent="0.3">
      <c r="A5351"/>
      <c r="B5351" s="211"/>
    </row>
    <row r="5352" spans="1:2" x14ac:dyDescent="0.3">
      <c r="A5352"/>
      <c r="B5352" s="211"/>
    </row>
    <row r="5353" spans="1:2" x14ac:dyDescent="0.3">
      <c r="A5353"/>
      <c r="B5353" s="211"/>
    </row>
    <row r="5354" spans="1:2" x14ac:dyDescent="0.3">
      <c r="A5354"/>
      <c r="B5354" s="211"/>
    </row>
    <row r="5355" spans="1:2" x14ac:dyDescent="0.3">
      <c r="A5355"/>
      <c r="B5355" s="211"/>
    </row>
    <row r="5356" spans="1:2" x14ac:dyDescent="0.3">
      <c r="A5356"/>
      <c r="B5356" s="211"/>
    </row>
    <row r="5357" spans="1:2" x14ac:dyDescent="0.3">
      <c r="A5357"/>
      <c r="B5357" s="211"/>
    </row>
    <row r="5358" spans="1:2" x14ac:dyDescent="0.3">
      <c r="A5358"/>
      <c r="B5358" s="211"/>
    </row>
    <row r="5359" spans="1:2" x14ac:dyDescent="0.3">
      <c r="A5359"/>
      <c r="B5359" s="211"/>
    </row>
    <row r="5360" spans="1:2" x14ac:dyDescent="0.3">
      <c r="A5360"/>
      <c r="B5360" s="211"/>
    </row>
    <row r="5361" spans="1:2" x14ac:dyDescent="0.3">
      <c r="A5361"/>
      <c r="B5361" s="211"/>
    </row>
    <row r="5362" spans="1:2" x14ac:dyDescent="0.3">
      <c r="A5362"/>
      <c r="B5362" s="211"/>
    </row>
    <row r="5363" spans="1:2" x14ac:dyDescent="0.3">
      <c r="A5363"/>
      <c r="B5363" s="211"/>
    </row>
    <row r="5364" spans="1:2" x14ac:dyDescent="0.3">
      <c r="A5364"/>
      <c r="B5364" s="211"/>
    </row>
    <row r="5365" spans="1:2" x14ac:dyDescent="0.3">
      <c r="A5365"/>
      <c r="B5365" s="211"/>
    </row>
    <row r="5366" spans="1:2" x14ac:dyDescent="0.3">
      <c r="A5366"/>
      <c r="B5366" s="211"/>
    </row>
    <row r="5367" spans="1:2" x14ac:dyDescent="0.3">
      <c r="A5367"/>
      <c r="B5367" s="211"/>
    </row>
    <row r="5368" spans="1:2" x14ac:dyDescent="0.3">
      <c r="A5368"/>
      <c r="B5368" s="211"/>
    </row>
    <row r="5369" spans="1:2" x14ac:dyDescent="0.3">
      <c r="A5369"/>
      <c r="B5369" s="211"/>
    </row>
    <row r="5370" spans="1:2" x14ac:dyDescent="0.3">
      <c r="A5370"/>
      <c r="B5370" s="211"/>
    </row>
    <row r="5371" spans="1:2" x14ac:dyDescent="0.3">
      <c r="A5371"/>
      <c r="B5371" s="211"/>
    </row>
    <row r="5372" spans="1:2" x14ac:dyDescent="0.3">
      <c r="A5372"/>
      <c r="B5372" s="211"/>
    </row>
    <row r="5373" spans="1:2" x14ac:dyDescent="0.3">
      <c r="A5373"/>
      <c r="B5373" s="211"/>
    </row>
    <row r="5374" spans="1:2" x14ac:dyDescent="0.3">
      <c r="A5374"/>
      <c r="B5374" s="211"/>
    </row>
    <row r="5375" spans="1:2" x14ac:dyDescent="0.3">
      <c r="A5375"/>
      <c r="B5375" s="211"/>
    </row>
    <row r="5376" spans="1:2" x14ac:dyDescent="0.3">
      <c r="A5376"/>
      <c r="B5376" s="211"/>
    </row>
    <row r="5377" spans="1:2" x14ac:dyDescent="0.3">
      <c r="A5377"/>
      <c r="B5377" s="211"/>
    </row>
    <row r="5378" spans="1:2" x14ac:dyDescent="0.3">
      <c r="A5378"/>
      <c r="B5378" s="211"/>
    </row>
    <row r="5379" spans="1:2" x14ac:dyDescent="0.3">
      <c r="A5379"/>
      <c r="B5379" s="211"/>
    </row>
    <row r="5380" spans="1:2" x14ac:dyDescent="0.3">
      <c r="A5380"/>
      <c r="B5380" s="211"/>
    </row>
    <row r="5381" spans="1:2" x14ac:dyDescent="0.3">
      <c r="A5381"/>
      <c r="B5381" s="211"/>
    </row>
    <row r="5382" spans="1:2" x14ac:dyDescent="0.3">
      <c r="A5382"/>
      <c r="B5382" s="211"/>
    </row>
    <row r="5383" spans="1:2" x14ac:dyDescent="0.3">
      <c r="A5383"/>
      <c r="B5383" s="211"/>
    </row>
    <row r="5384" spans="1:2" x14ac:dyDescent="0.3">
      <c r="A5384"/>
      <c r="B5384" s="211"/>
    </row>
    <row r="5385" spans="1:2" x14ac:dyDescent="0.3">
      <c r="A5385"/>
      <c r="B5385" s="211"/>
    </row>
    <row r="5386" spans="1:2" x14ac:dyDescent="0.3">
      <c r="A5386"/>
      <c r="B5386" s="211"/>
    </row>
    <row r="5387" spans="1:2" x14ac:dyDescent="0.3">
      <c r="A5387"/>
      <c r="B5387" s="211"/>
    </row>
    <row r="5388" spans="1:2" x14ac:dyDescent="0.3">
      <c r="A5388"/>
      <c r="B5388" s="211"/>
    </row>
    <row r="5389" spans="1:2" x14ac:dyDescent="0.3">
      <c r="A5389"/>
      <c r="B5389" s="211"/>
    </row>
    <row r="5390" spans="1:2" x14ac:dyDescent="0.3">
      <c r="A5390"/>
      <c r="B5390" s="211"/>
    </row>
    <row r="5391" spans="1:2" x14ac:dyDescent="0.3">
      <c r="A5391"/>
      <c r="B5391" s="211"/>
    </row>
    <row r="5392" spans="1:2" x14ac:dyDescent="0.3">
      <c r="A5392"/>
      <c r="B5392" s="211"/>
    </row>
    <row r="5393" spans="1:2" x14ac:dyDescent="0.3">
      <c r="A5393"/>
      <c r="B5393" s="211"/>
    </row>
    <row r="5394" spans="1:2" x14ac:dyDescent="0.3">
      <c r="A5394"/>
      <c r="B5394" s="211"/>
    </row>
    <row r="5395" spans="1:2" x14ac:dyDescent="0.3">
      <c r="A5395"/>
      <c r="B5395" s="211"/>
    </row>
    <row r="5396" spans="1:2" x14ac:dyDescent="0.3">
      <c r="A5396"/>
      <c r="B5396" s="211"/>
    </row>
    <row r="5397" spans="1:2" x14ac:dyDescent="0.3">
      <c r="A5397"/>
      <c r="B5397" s="211"/>
    </row>
    <row r="5398" spans="1:2" x14ac:dyDescent="0.3">
      <c r="A5398"/>
      <c r="B5398" s="211"/>
    </row>
    <row r="5399" spans="1:2" x14ac:dyDescent="0.3">
      <c r="A5399"/>
      <c r="B5399" s="211"/>
    </row>
    <row r="5400" spans="1:2" x14ac:dyDescent="0.3">
      <c r="A5400"/>
      <c r="B5400" s="211"/>
    </row>
    <row r="5401" spans="1:2" x14ac:dyDescent="0.3">
      <c r="A5401"/>
      <c r="B5401" s="211"/>
    </row>
    <row r="5402" spans="1:2" x14ac:dyDescent="0.3">
      <c r="A5402"/>
      <c r="B5402" s="211"/>
    </row>
    <row r="5403" spans="1:2" x14ac:dyDescent="0.3">
      <c r="A5403"/>
      <c r="B5403" s="211"/>
    </row>
    <row r="5404" spans="1:2" x14ac:dyDescent="0.3">
      <c r="A5404"/>
      <c r="B5404" s="211"/>
    </row>
    <row r="5405" spans="1:2" x14ac:dyDescent="0.3">
      <c r="A5405"/>
      <c r="B5405" s="211"/>
    </row>
    <row r="5406" spans="1:2" x14ac:dyDescent="0.3">
      <c r="A5406"/>
      <c r="B5406" s="211"/>
    </row>
    <row r="5407" spans="1:2" x14ac:dyDescent="0.3">
      <c r="A5407"/>
      <c r="B5407" s="211"/>
    </row>
    <row r="5408" spans="1:2" x14ac:dyDescent="0.3">
      <c r="A5408"/>
      <c r="B5408" s="211"/>
    </row>
    <row r="5409" spans="1:2" x14ac:dyDescent="0.3">
      <c r="A5409"/>
      <c r="B5409" s="211"/>
    </row>
    <row r="5410" spans="1:2" x14ac:dyDescent="0.3">
      <c r="A5410"/>
      <c r="B5410" s="211"/>
    </row>
    <row r="5411" spans="1:2" x14ac:dyDescent="0.3">
      <c r="A5411"/>
      <c r="B5411" s="211"/>
    </row>
    <row r="5412" spans="1:2" x14ac:dyDescent="0.3">
      <c r="A5412"/>
      <c r="B5412" s="211"/>
    </row>
    <row r="5413" spans="1:2" x14ac:dyDescent="0.3">
      <c r="A5413"/>
      <c r="B5413" s="211"/>
    </row>
    <row r="5414" spans="1:2" x14ac:dyDescent="0.3">
      <c r="A5414"/>
      <c r="B5414" s="211"/>
    </row>
    <row r="5415" spans="1:2" x14ac:dyDescent="0.3">
      <c r="A5415"/>
      <c r="B5415" s="211"/>
    </row>
    <row r="5416" spans="1:2" x14ac:dyDescent="0.3">
      <c r="A5416"/>
      <c r="B5416" s="211"/>
    </row>
    <row r="5417" spans="1:2" x14ac:dyDescent="0.3">
      <c r="A5417"/>
      <c r="B5417" s="211"/>
    </row>
    <row r="5418" spans="1:2" x14ac:dyDescent="0.3">
      <c r="A5418"/>
      <c r="B5418" s="211"/>
    </row>
    <row r="5419" spans="1:2" x14ac:dyDescent="0.3">
      <c r="A5419"/>
      <c r="B5419" s="211"/>
    </row>
    <row r="5420" spans="1:2" x14ac:dyDescent="0.3">
      <c r="A5420"/>
      <c r="B5420" s="211"/>
    </row>
    <row r="5421" spans="1:2" x14ac:dyDescent="0.3">
      <c r="A5421"/>
      <c r="B5421" s="211"/>
    </row>
    <row r="5422" spans="1:2" x14ac:dyDescent="0.3">
      <c r="A5422"/>
      <c r="B5422" s="211"/>
    </row>
    <row r="5423" spans="1:2" x14ac:dyDescent="0.3">
      <c r="A5423"/>
      <c r="B5423" s="211"/>
    </row>
    <row r="5424" spans="1:2" x14ac:dyDescent="0.3">
      <c r="A5424"/>
      <c r="B5424" s="211"/>
    </row>
    <row r="5425" spans="1:2" x14ac:dyDescent="0.3">
      <c r="A5425"/>
      <c r="B5425" s="211"/>
    </row>
    <row r="5426" spans="1:2" x14ac:dyDescent="0.3">
      <c r="A5426"/>
      <c r="B5426" s="211"/>
    </row>
    <row r="5427" spans="1:2" x14ac:dyDescent="0.3">
      <c r="A5427"/>
      <c r="B5427" s="211"/>
    </row>
    <row r="5428" spans="1:2" x14ac:dyDescent="0.3">
      <c r="A5428"/>
      <c r="B5428" s="211"/>
    </row>
    <row r="5429" spans="1:2" x14ac:dyDescent="0.3">
      <c r="A5429"/>
      <c r="B5429" s="211"/>
    </row>
    <row r="5430" spans="1:2" x14ac:dyDescent="0.3">
      <c r="A5430"/>
      <c r="B5430" s="211"/>
    </row>
    <row r="5431" spans="1:2" x14ac:dyDescent="0.3">
      <c r="A5431"/>
      <c r="B5431" s="211"/>
    </row>
    <row r="5432" spans="1:2" x14ac:dyDescent="0.3">
      <c r="A5432"/>
      <c r="B5432" s="211"/>
    </row>
    <row r="5433" spans="1:2" x14ac:dyDescent="0.3">
      <c r="A5433"/>
      <c r="B5433" s="211"/>
    </row>
    <row r="5434" spans="1:2" x14ac:dyDescent="0.3">
      <c r="A5434"/>
      <c r="B5434" s="211"/>
    </row>
    <row r="5435" spans="1:2" x14ac:dyDescent="0.3">
      <c r="A5435"/>
      <c r="B5435" s="211"/>
    </row>
    <row r="5436" spans="1:2" x14ac:dyDescent="0.3">
      <c r="A5436"/>
      <c r="B5436" s="211"/>
    </row>
    <row r="5437" spans="1:2" x14ac:dyDescent="0.3">
      <c r="A5437"/>
      <c r="B5437" s="211"/>
    </row>
    <row r="5438" spans="1:2" x14ac:dyDescent="0.3">
      <c r="A5438"/>
      <c r="B5438" s="211"/>
    </row>
    <row r="5439" spans="1:2" x14ac:dyDescent="0.3">
      <c r="A5439"/>
      <c r="B5439" s="211"/>
    </row>
    <row r="5440" spans="1:2" x14ac:dyDescent="0.3">
      <c r="A5440"/>
      <c r="B5440" s="211"/>
    </row>
    <row r="5441" spans="1:2" x14ac:dyDescent="0.3">
      <c r="A5441"/>
      <c r="B5441" s="211"/>
    </row>
    <row r="5442" spans="1:2" x14ac:dyDescent="0.3">
      <c r="A5442"/>
      <c r="B5442" s="211"/>
    </row>
    <row r="5443" spans="1:2" x14ac:dyDescent="0.3">
      <c r="A5443"/>
      <c r="B5443" s="211"/>
    </row>
    <row r="5444" spans="1:2" x14ac:dyDescent="0.3">
      <c r="A5444"/>
      <c r="B5444" s="211"/>
    </row>
    <row r="5445" spans="1:2" x14ac:dyDescent="0.3">
      <c r="A5445"/>
      <c r="B5445" s="211"/>
    </row>
    <row r="5446" spans="1:2" x14ac:dyDescent="0.3">
      <c r="A5446"/>
      <c r="B5446" s="211"/>
    </row>
    <row r="5447" spans="1:2" x14ac:dyDescent="0.3">
      <c r="A5447"/>
      <c r="B5447" s="211"/>
    </row>
    <row r="5448" spans="1:2" x14ac:dyDescent="0.3">
      <c r="A5448"/>
      <c r="B5448" s="211"/>
    </row>
    <row r="5449" spans="1:2" x14ac:dyDescent="0.3">
      <c r="A5449"/>
      <c r="B5449" s="211"/>
    </row>
    <row r="5450" spans="1:2" x14ac:dyDescent="0.3">
      <c r="A5450"/>
      <c r="B5450" s="211"/>
    </row>
    <row r="5451" spans="1:2" x14ac:dyDescent="0.3">
      <c r="A5451"/>
      <c r="B5451" s="211"/>
    </row>
    <row r="5452" spans="1:2" x14ac:dyDescent="0.3">
      <c r="A5452"/>
      <c r="B5452" s="211"/>
    </row>
    <row r="5453" spans="1:2" x14ac:dyDescent="0.3">
      <c r="A5453"/>
      <c r="B5453" s="211"/>
    </row>
    <row r="5454" spans="1:2" x14ac:dyDescent="0.3">
      <c r="A5454"/>
      <c r="B5454" s="211"/>
    </row>
    <row r="5455" spans="1:2" x14ac:dyDescent="0.3">
      <c r="A5455"/>
      <c r="B5455" s="211"/>
    </row>
    <row r="5456" spans="1:2" x14ac:dyDescent="0.3">
      <c r="A5456"/>
      <c r="B5456" s="211"/>
    </row>
    <row r="5457" spans="1:2" x14ac:dyDescent="0.3">
      <c r="A5457"/>
      <c r="B5457" s="211"/>
    </row>
    <row r="5458" spans="1:2" x14ac:dyDescent="0.3">
      <c r="A5458"/>
      <c r="B5458" s="211"/>
    </row>
    <row r="5459" spans="1:2" x14ac:dyDescent="0.3">
      <c r="A5459"/>
      <c r="B5459" s="211"/>
    </row>
    <row r="5460" spans="1:2" x14ac:dyDescent="0.3">
      <c r="A5460"/>
      <c r="B5460" s="211"/>
    </row>
    <row r="5461" spans="1:2" x14ac:dyDescent="0.3">
      <c r="A5461"/>
      <c r="B5461" s="211"/>
    </row>
    <row r="5462" spans="1:2" x14ac:dyDescent="0.3">
      <c r="A5462"/>
      <c r="B5462" s="211"/>
    </row>
    <row r="5463" spans="1:2" x14ac:dyDescent="0.3">
      <c r="A5463"/>
      <c r="B5463" s="211"/>
    </row>
    <row r="5464" spans="1:2" x14ac:dyDescent="0.3">
      <c r="A5464"/>
      <c r="B5464" s="211"/>
    </row>
    <row r="5465" spans="1:2" x14ac:dyDescent="0.3">
      <c r="A5465"/>
      <c r="B5465" s="211"/>
    </row>
    <row r="5466" spans="1:2" x14ac:dyDescent="0.3">
      <c r="A5466"/>
      <c r="B5466" s="211"/>
    </row>
    <row r="5467" spans="1:2" x14ac:dyDescent="0.3">
      <c r="A5467"/>
      <c r="B5467" s="211"/>
    </row>
    <row r="5468" spans="1:2" x14ac:dyDescent="0.3">
      <c r="A5468"/>
      <c r="B5468" s="211"/>
    </row>
    <row r="5469" spans="1:2" x14ac:dyDescent="0.3">
      <c r="A5469"/>
      <c r="B5469" s="211"/>
    </row>
    <row r="5470" spans="1:2" x14ac:dyDescent="0.3">
      <c r="A5470"/>
      <c r="B5470" s="211"/>
    </row>
    <row r="5471" spans="1:2" x14ac:dyDescent="0.3">
      <c r="A5471"/>
      <c r="B5471" s="211"/>
    </row>
    <row r="5472" spans="1:2" x14ac:dyDescent="0.3">
      <c r="A5472"/>
      <c r="B5472" s="211"/>
    </row>
    <row r="5473" spans="1:2" x14ac:dyDescent="0.3">
      <c r="A5473"/>
      <c r="B5473" s="211"/>
    </row>
    <row r="5474" spans="1:2" x14ac:dyDescent="0.3">
      <c r="A5474"/>
      <c r="B5474" s="211"/>
    </row>
    <row r="5475" spans="1:2" x14ac:dyDescent="0.3">
      <c r="A5475"/>
      <c r="B5475" s="211"/>
    </row>
    <row r="5476" spans="1:2" x14ac:dyDescent="0.3">
      <c r="A5476"/>
      <c r="B5476" s="211"/>
    </row>
    <row r="5477" spans="1:2" x14ac:dyDescent="0.3">
      <c r="A5477"/>
      <c r="B5477" s="211"/>
    </row>
    <row r="5478" spans="1:2" x14ac:dyDescent="0.3">
      <c r="A5478"/>
      <c r="B5478" s="211"/>
    </row>
    <row r="5479" spans="1:2" x14ac:dyDescent="0.3">
      <c r="A5479"/>
      <c r="B5479" s="211"/>
    </row>
    <row r="5480" spans="1:2" x14ac:dyDescent="0.3">
      <c r="A5480"/>
      <c r="B5480" s="211"/>
    </row>
    <row r="5481" spans="1:2" x14ac:dyDescent="0.3">
      <c r="A5481"/>
      <c r="B5481" s="211"/>
    </row>
    <row r="5482" spans="1:2" x14ac:dyDescent="0.3">
      <c r="A5482"/>
      <c r="B5482" s="211"/>
    </row>
    <row r="5483" spans="1:2" x14ac:dyDescent="0.3">
      <c r="A5483"/>
      <c r="B5483" s="211"/>
    </row>
    <row r="5484" spans="1:2" x14ac:dyDescent="0.3">
      <c r="A5484"/>
      <c r="B5484" s="211"/>
    </row>
    <row r="5485" spans="1:2" x14ac:dyDescent="0.3">
      <c r="A5485"/>
      <c r="B5485" s="211"/>
    </row>
    <row r="5486" spans="1:2" x14ac:dyDescent="0.3">
      <c r="A5486"/>
      <c r="B5486" s="211"/>
    </row>
    <row r="5487" spans="1:2" x14ac:dyDescent="0.3">
      <c r="A5487"/>
      <c r="B5487" s="211"/>
    </row>
    <row r="5488" spans="1:2" x14ac:dyDescent="0.3">
      <c r="A5488"/>
      <c r="B5488" s="211"/>
    </row>
    <row r="5489" spans="1:2" x14ac:dyDescent="0.3">
      <c r="A5489"/>
      <c r="B5489" s="211"/>
    </row>
    <row r="5490" spans="1:2" x14ac:dyDescent="0.3">
      <c r="A5490"/>
      <c r="B5490" s="211"/>
    </row>
    <row r="5491" spans="1:2" x14ac:dyDescent="0.3">
      <c r="A5491"/>
      <c r="B5491" s="211"/>
    </row>
    <row r="5492" spans="1:2" x14ac:dyDescent="0.3">
      <c r="A5492"/>
      <c r="B5492" s="211"/>
    </row>
    <row r="5493" spans="1:2" x14ac:dyDescent="0.3">
      <c r="A5493"/>
      <c r="B5493" s="211"/>
    </row>
    <row r="5494" spans="1:2" x14ac:dyDescent="0.3">
      <c r="A5494"/>
      <c r="B5494" s="211"/>
    </row>
    <row r="5495" spans="1:2" x14ac:dyDescent="0.3">
      <c r="A5495"/>
      <c r="B5495" s="211"/>
    </row>
    <row r="5496" spans="1:2" x14ac:dyDescent="0.3">
      <c r="A5496"/>
      <c r="B5496" s="211"/>
    </row>
    <row r="5497" spans="1:2" x14ac:dyDescent="0.3">
      <c r="A5497"/>
      <c r="B5497" s="211"/>
    </row>
    <row r="5498" spans="1:2" x14ac:dyDescent="0.3">
      <c r="A5498"/>
      <c r="B5498" s="211"/>
    </row>
    <row r="5499" spans="1:2" x14ac:dyDescent="0.3">
      <c r="A5499"/>
      <c r="B5499" s="211"/>
    </row>
    <row r="5500" spans="1:2" x14ac:dyDescent="0.3">
      <c r="A5500"/>
      <c r="B5500" s="211"/>
    </row>
    <row r="5501" spans="1:2" x14ac:dyDescent="0.3">
      <c r="A5501"/>
      <c r="B5501" s="211"/>
    </row>
    <row r="5502" spans="1:2" x14ac:dyDescent="0.3">
      <c r="A5502"/>
      <c r="B5502" s="211"/>
    </row>
    <row r="5503" spans="1:2" x14ac:dyDescent="0.3">
      <c r="A5503"/>
      <c r="B5503" s="211"/>
    </row>
    <row r="5504" spans="1:2" x14ac:dyDescent="0.3">
      <c r="A5504"/>
      <c r="B5504" s="211"/>
    </row>
    <row r="5505" spans="1:2" x14ac:dyDescent="0.3">
      <c r="A5505"/>
      <c r="B5505" s="211"/>
    </row>
    <row r="5506" spans="1:2" x14ac:dyDescent="0.3">
      <c r="A5506"/>
      <c r="B5506" s="211"/>
    </row>
    <row r="5507" spans="1:2" x14ac:dyDescent="0.3">
      <c r="A5507"/>
      <c r="B5507" s="211"/>
    </row>
    <row r="5508" spans="1:2" x14ac:dyDescent="0.3">
      <c r="A5508"/>
      <c r="B5508" s="211"/>
    </row>
    <row r="5509" spans="1:2" x14ac:dyDescent="0.3">
      <c r="A5509"/>
      <c r="B5509" s="211"/>
    </row>
    <row r="5510" spans="1:2" x14ac:dyDescent="0.3">
      <c r="A5510"/>
      <c r="B5510" s="211"/>
    </row>
    <row r="5511" spans="1:2" x14ac:dyDescent="0.3">
      <c r="A5511"/>
      <c r="B5511" s="211"/>
    </row>
    <row r="5512" spans="1:2" x14ac:dyDescent="0.3">
      <c r="A5512"/>
      <c r="B5512" s="211"/>
    </row>
    <row r="5513" spans="1:2" x14ac:dyDescent="0.3">
      <c r="A5513"/>
      <c r="B5513" s="211"/>
    </row>
    <row r="5514" spans="1:2" x14ac:dyDescent="0.3">
      <c r="A5514"/>
      <c r="B5514" s="211"/>
    </row>
    <row r="5515" spans="1:2" x14ac:dyDescent="0.3">
      <c r="A5515"/>
      <c r="B5515" s="211"/>
    </row>
    <row r="5516" spans="1:2" x14ac:dyDescent="0.3">
      <c r="A5516"/>
      <c r="B5516" s="211"/>
    </row>
    <row r="5517" spans="1:2" x14ac:dyDescent="0.3">
      <c r="A5517"/>
      <c r="B5517" s="211"/>
    </row>
    <row r="5518" spans="1:2" x14ac:dyDescent="0.3">
      <c r="A5518"/>
      <c r="B5518" s="211"/>
    </row>
    <row r="5519" spans="1:2" x14ac:dyDescent="0.3">
      <c r="A5519"/>
      <c r="B5519" s="211"/>
    </row>
    <row r="5520" spans="1:2" x14ac:dyDescent="0.3">
      <c r="A5520"/>
      <c r="B5520" s="211"/>
    </row>
    <row r="5521" spans="1:2" x14ac:dyDescent="0.3">
      <c r="A5521"/>
      <c r="B5521" s="211"/>
    </row>
    <row r="5522" spans="1:2" x14ac:dyDescent="0.3">
      <c r="A5522"/>
      <c r="B5522" s="211"/>
    </row>
    <row r="5523" spans="1:2" x14ac:dyDescent="0.3">
      <c r="A5523"/>
      <c r="B5523" s="211"/>
    </row>
    <row r="5524" spans="1:2" x14ac:dyDescent="0.3">
      <c r="A5524"/>
      <c r="B5524" s="211"/>
    </row>
    <row r="5525" spans="1:2" x14ac:dyDescent="0.3">
      <c r="A5525"/>
      <c r="B5525" s="211"/>
    </row>
    <row r="5526" spans="1:2" x14ac:dyDescent="0.3">
      <c r="A5526"/>
      <c r="B5526" s="211"/>
    </row>
    <row r="5527" spans="1:2" x14ac:dyDescent="0.3">
      <c r="A5527"/>
      <c r="B5527" s="211"/>
    </row>
    <row r="5528" spans="1:2" x14ac:dyDescent="0.3">
      <c r="A5528"/>
      <c r="B5528" s="211"/>
    </row>
    <row r="5529" spans="1:2" x14ac:dyDescent="0.3">
      <c r="A5529"/>
      <c r="B5529" s="211"/>
    </row>
    <row r="5530" spans="1:2" x14ac:dyDescent="0.3">
      <c r="A5530"/>
      <c r="B5530" s="211"/>
    </row>
    <row r="5531" spans="1:2" x14ac:dyDescent="0.3">
      <c r="A5531"/>
      <c r="B5531" s="211"/>
    </row>
    <row r="5532" spans="1:2" x14ac:dyDescent="0.3">
      <c r="A5532"/>
      <c r="B5532" s="211"/>
    </row>
    <row r="5533" spans="1:2" x14ac:dyDescent="0.3">
      <c r="A5533"/>
      <c r="B5533" s="211"/>
    </row>
    <row r="5534" spans="1:2" x14ac:dyDescent="0.3">
      <c r="A5534"/>
      <c r="B5534" s="211"/>
    </row>
    <row r="5535" spans="1:2" x14ac:dyDescent="0.3">
      <c r="A5535"/>
      <c r="B5535" s="211"/>
    </row>
    <row r="5536" spans="1:2" x14ac:dyDescent="0.3">
      <c r="A5536"/>
      <c r="B5536" s="211"/>
    </row>
    <row r="5537" spans="1:2" x14ac:dyDescent="0.3">
      <c r="A5537"/>
      <c r="B5537" s="211"/>
    </row>
    <row r="5538" spans="1:2" x14ac:dyDescent="0.3">
      <c r="A5538"/>
      <c r="B5538" s="211"/>
    </row>
    <row r="5539" spans="1:2" x14ac:dyDescent="0.3">
      <c r="A5539"/>
      <c r="B5539" s="211"/>
    </row>
    <row r="5540" spans="1:2" x14ac:dyDescent="0.3">
      <c r="A5540"/>
      <c r="B5540" s="211"/>
    </row>
    <row r="5541" spans="1:2" x14ac:dyDescent="0.3">
      <c r="A5541"/>
      <c r="B5541" s="211"/>
    </row>
    <row r="5542" spans="1:2" x14ac:dyDescent="0.3">
      <c r="A5542"/>
      <c r="B5542" s="211"/>
    </row>
    <row r="5543" spans="1:2" x14ac:dyDescent="0.3">
      <c r="A5543"/>
      <c r="B5543" s="211"/>
    </row>
    <row r="5544" spans="1:2" x14ac:dyDescent="0.3">
      <c r="A5544"/>
      <c r="B5544" s="211"/>
    </row>
    <row r="5545" spans="1:2" x14ac:dyDescent="0.3">
      <c r="A5545"/>
      <c r="B5545" s="211"/>
    </row>
    <row r="5546" spans="1:2" x14ac:dyDescent="0.3">
      <c r="A5546"/>
      <c r="B5546" s="211"/>
    </row>
    <row r="5547" spans="1:2" x14ac:dyDescent="0.3">
      <c r="A5547"/>
      <c r="B5547" s="211"/>
    </row>
    <row r="5548" spans="1:2" x14ac:dyDescent="0.3">
      <c r="A5548"/>
      <c r="B5548" s="211"/>
    </row>
    <row r="5549" spans="1:2" x14ac:dyDescent="0.3">
      <c r="A5549"/>
      <c r="B5549" s="211"/>
    </row>
    <row r="5550" spans="1:2" x14ac:dyDescent="0.3">
      <c r="A5550"/>
      <c r="B5550" s="211"/>
    </row>
    <row r="5551" spans="1:2" x14ac:dyDescent="0.3">
      <c r="A5551"/>
      <c r="B5551" s="211"/>
    </row>
    <row r="5552" spans="1:2" x14ac:dyDescent="0.3">
      <c r="A5552"/>
      <c r="B5552" s="211"/>
    </row>
    <row r="5553" spans="1:2" x14ac:dyDescent="0.3">
      <c r="A5553"/>
      <c r="B5553" s="211"/>
    </row>
    <row r="5554" spans="1:2" x14ac:dyDescent="0.3">
      <c r="A5554"/>
      <c r="B5554" s="211"/>
    </row>
    <row r="5555" spans="1:2" x14ac:dyDescent="0.3">
      <c r="A5555"/>
      <c r="B5555" s="211"/>
    </row>
    <row r="5556" spans="1:2" x14ac:dyDescent="0.3">
      <c r="A5556"/>
      <c r="B5556" s="211"/>
    </row>
    <row r="5557" spans="1:2" x14ac:dyDescent="0.3">
      <c r="A5557"/>
      <c r="B5557" s="211"/>
    </row>
    <row r="5558" spans="1:2" x14ac:dyDescent="0.3">
      <c r="A5558"/>
      <c r="B5558" s="211"/>
    </row>
    <row r="5559" spans="1:2" x14ac:dyDescent="0.3">
      <c r="A5559"/>
      <c r="B5559" s="211"/>
    </row>
    <row r="5560" spans="1:2" x14ac:dyDescent="0.3">
      <c r="A5560"/>
      <c r="B5560" s="211"/>
    </row>
    <row r="5561" spans="1:2" x14ac:dyDescent="0.3">
      <c r="A5561"/>
      <c r="B5561" s="211"/>
    </row>
    <row r="5562" spans="1:2" x14ac:dyDescent="0.3">
      <c r="A5562"/>
      <c r="B5562" s="211"/>
    </row>
    <row r="5563" spans="1:2" x14ac:dyDescent="0.3">
      <c r="A5563"/>
      <c r="B5563" s="211"/>
    </row>
    <row r="5564" spans="1:2" x14ac:dyDescent="0.3">
      <c r="A5564"/>
      <c r="B5564" s="211"/>
    </row>
    <row r="5565" spans="1:2" x14ac:dyDescent="0.3">
      <c r="A5565"/>
      <c r="B5565" s="211"/>
    </row>
    <row r="5566" spans="1:2" x14ac:dyDescent="0.3">
      <c r="A5566"/>
      <c r="B5566" s="211"/>
    </row>
    <row r="5567" spans="1:2" x14ac:dyDescent="0.3">
      <c r="A5567"/>
      <c r="B5567" s="211"/>
    </row>
    <row r="5568" spans="1:2" x14ac:dyDescent="0.3">
      <c r="A5568"/>
      <c r="B5568" s="211"/>
    </row>
    <row r="5569" spans="1:2" x14ac:dyDescent="0.3">
      <c r="A5569"/>
      <c r="B5569" s="211"/>
    </row>
    <row r="5570" spans="1:2" x14ac:dyDescent="0.3">
      <c r="A5570"/>
      <c r="B5570" s="211"/>
    </row>
    <row r="5571" spans="1:2" x14ac:dyDescent="0.3">
      <c r="A5571"/>
      <c r="B5571" s="211"/>
    </row>
    <row r="5572" spans="1:2" x14ac:dyDescent="0.3">
      <c r="A5572"/>
      <c r="B5572" s="211"/>
    </row>
    <row r="5573" spans="1:2" x14ac:dyDescent="0.3">
      <c r="A5573"/>
      <c r="B5573" s="211"/>
    </row>
    <row r="5574" spans="1:2" x14ac:dyDescent="0.3">
      <c r="A5574"/>
      <c r="B5574" s="211"/>
    </row>
    <row r="5575" spans="1:2" x14ac:dyDescent="0.3">
      <c r="A5575"/>
      <c r="B5575" s="211"/>
    </row>
    <row r="5576" spans="1:2" x14ac:dyDescent="0.3">
      <c r="A5576"/>
      <c r="B5576" s="211"/>
    </row>
    <row r="5577" spans="1:2" x14ac:dyDescent="0.3">
      <c r="A5577"/>
      <c r="B5577" s="211"/>
    </row>
    <row r="5578" spans="1:2" x14ac:dyDescent="0.3">
      <c r="A5578"/>
      <c r="B5578" s="211"/>
    </row>
    <row r="5579" spans="1:2" x14ac:dyDescent="0.3">
      <c r="A5579"/>
      <c r="B5579" s="211"/>
    </row>
    <row r="5580" spans="1:2" x14ac:dyDescent="0.3">
      <c r="A5580"/>
      <c r="B5580" s="211"/>
    </row>
    <row r="5581" spans="1:2" x14ac:dyDescent="0.3">
      <c r="A5581"/>
      <c r="B5581" s="211"/>
    </row>
    <row r="5582" spans="1:2" x14ac:dyDescent="0.3">
      <c r="A5582"/>
      <c r="B5582" s="211"/>
    </row>
    <row r="5583" spans="1:2" x14ac:dyDescent="0.3">
      <c r="A5583"/>
      <c r="B5583" s="211"/>
    </row>
    <row r="5584" spans="1:2" x14ac:dyDescent="0.3">
      <c r="A5584"/>
      <c r="B5584" s="211"/>
    </row>
    <row r="5585" spans="1:2" x14ac:dyDescent="0.3">
      <c r="A5585"/>
      <c r="B5585" s="211"/>
    </row>
    <row r="5586" spans="1:2" x14ac:dyDescent="0.3">
      <c r="A5586"/>
      <c r="B5586" s="211"/>
    </row>
    <row r="5587" spans="1:2" x14ac:dyDescent="0.3">
      <c r="A5587"/>
      <c r="B5587" s="211"/>
    </row>
    <row r="5588" spans="1:2" x14ac:dyDescent="0.3">
      <c r="A5588"/>
      <c r="B5588" s="211"/>
    </row>
    <row r="5589" spans="1:2" x14ac:dyDescent="0.3">
      <c r="A5589"/>
      <c r="B5589" s="211"/>
    </row>
    <row r="5590" spans="1:2" x14ac:dyDescent="0.3">
      <c r="A5590"/>
      <c r="B5590" s="211"/>
    </row>
    <row r="5591" spans="1:2" x14ac:dyDescent="0.3">
      <c r="A5591"/>
      <c r="B5591" s="211"/>
    </row>
    <row r="5592" spans="1:2" x14ac:dyDescent="0.3">
      <c r="A5592"/>
      <c r="B5592" s="211"/>
    </row>
    <row r="5593" spans="1:2" x14ac:dyDescent="0.3">
      <c r="A5593"/>
      <c r="B5593" s="211"/>
    </row>
    <row r="5594" spans="1:2" x14ac:dyDescent="0.3">
      <c r="A5594"/>
      <c r="B5594" s="211"/>
    </row>
    <row r="5595" spans="1:2" x14ac:dyDescent="0.3">
      <c r="A5595"/>
      <c r="B5595" s="211"/>
    </row>
    <row r="5596" spans="1:2" x14ac:dyDescent="0.3">
      <c r="A5596"/>
      <c r="B5596" s="211"/>
    </row>
    <row r="5597" spans="1:2" x14ac:dyDescent="0.3">
      <c r="A5597"/>
      <c r="B5597" s="211"/>
    </row>
    <row r="5598" spans="1:2" x14ac:dyDescent="0.3">
      <c r="A5598"/>
      <c r="B5598" s="211"/>
    </row>
    <row r="5599" spans="1:2" x14ac:dyDescent="0.3">
      <c r="A5599"/>
      <c r="B5599" s="211"/>
    </row>
    <row r="5600" spans="1:2" x14ac:dyDescent="0.3">
      <c r="A5600"/>
      <c r="B5600" s="211"/>
    </row>
    <row r="5601" spans="1:2" x14ac:dyDescent="0.3">
      <c r="A5601"/>
      <c r="B5601" s="211"/>
    </row>
    <row r="5602" spans="1:2" x14ac:dyDescent="0.3">
      <c r="A5602"/>
      <c r="B5602" s="211"/>
    </row>
    <row r="5603" spans="1:2" x14ac:dyDescent="0.3">
      <c r="A5603"/>
      <c r="B5603" s="211"/>
    </row>
    <row r="5604" spans="1:2" x14ac:dyDescent="0.3">
      <c r="A5604"/>
      <c r="B5604" s="211"/>
    </row>
    <row r="5605" spans="1:2" x14ac:dyDescent="0.3">
      <c r="A5605"/>
      <c r="B5605" s="211"/>
    </row>
    <row r="5606" spans="1:2" x14ac:dyDescent="0.3">
      <c r="A5606"/>
      <c r="B5606" s="211"/>
    </row>
    <row r="5607" spans="1:2" x14ac:dyDescent="0.3">
      <c r="A5607"/>
      <c r="B5607" s="211"/>
    </row>
    <row r="5608" spans="1:2" x14ac:dyDescent="0.3">
      <c r="A5608"/>
      <c r="B5608" s="211"/>
    </row>
    <row r="5609" spans="1:2" x14ac:dyDescent="0.3">
      <c r="A5609"/>
      <c r="B5609" s="211"/>
    </row>
    <row r="5610" spans="1:2" x14ac:dyDescent="0.3">
      <c r="A5610"/>
      <c r="B5610" s="211"/>
    </row>
    <row r="5611" spans="1:2" x14ac:dyDescent="0.3">
      <c r="A5611"/>
      <c r="B5611" s="211"/>
    </row>
    <row r="5612" spans="1:2" x14ac:dyDescent="0.3">
      <c r="A5612"/>
      <c r="B5612" s="211"/>
    </row>
    <row r="5613" spans="1:2" x14ac:dyDescent="0.3">
      <c r="A5613"/>
      <c r="B5613" s="211"/>
    </row>
    <row r="5614" spans="1:2" x14ac:dyDescent="0.3">
      <c r="A5614"/>
      <c r="B5614" s="211"/>
    </row>
    <row r="5615" spans="1:2" x14ac:dyDescent="0.3">
      <c r="A5615"/>
      <c r="B5615" s="211"/>
    </row>
    <row r="5616" spans="1:2" x14ac:dyDescent="0.3">
      <c r="A5616"/>
      <c r="B5616" s="211"/>
    </row>
    <row r="5617" spans="1:2" x14ac:dyDescent="0.3">
      <c r="A5617"/>
      <c r="B5617" s="211"/>
    </row>
    <row r="5618" spans="1:2" x14ac:dyDescent="0.3">
      <c r="A5618"/>
      <c r="B5618" s="211"/>
    </row>
    <row r="5619" spans="1:2" x14ac:dyDescent="0.3">
      <c r="A5619"/>
      <c r="B5619" s="211"/>
    </row>
    <row r="5620" spans="1:2" x14ac:dyDescent="0.3">
      <c r="A5620"/>
      <c r="B5620" s="211"/>
    </row>
    <row r="5621" spans="1:2" x14ac:dyDescent="0.3">
      <c r="A5621"/>
      <c r="B5621" s="211"/>
    </row>
    <row r="5622" spans="1:2" x14ac:dyDescent="0.3">
      <c r="A5622"/>
      <c r="B5622" s="211"/>
    </row>
    <row r="5623" spans="1:2" x14ac:dyDescent="0.3">
      <c r="A5623"/>
      <c r="B5623" s="211"/>
    </row>
    <row r="5624" spans="1:2" x14ac:dyDescent="0.3">
      <c r="A5624"/>
      <c r="B5624" s="211"/>
    </row>
    <row r="5625" spans="1:2" x14ac:dyDescent="0.3">
      <c r="A5625"/>
      <c r="B5625" s="211"/>
    </row>
    <row r="5626" spans="1:2" x14ac:dyDescent="0.3">
      <c r="A5626"/>
      <c r="B5626" s="211"/>
    </row>
    <row r="5627" spans="1:2" x14ac:dyDescent="0.3">
      <c r="A5627"/>
      <c r="B5627" s="211"/>
    </row>
    <row r="5628" spans="1:2" x14ac:dyDescent="0.3">
      <c r="A5628"/>
      <c r="B5628" s="211"/>
    </row>
    <row r="5629" spans="1:2" x14ac:dyDescent="0.3">
      <c r="A5629"/>
      <c r="B5629" s="211"/>
    </row>
    <row r="5630" spans="1:2" x14ac:dyDescent="0.3">
      <c r="A5630"/>
      <c r="B5630" s="211"/>
    </row>
    <row r="5631" spans="1:2" x14ac:dyDescent="0.3">
      <c r="A5631"/>
      <c r="B5631" s="211"/>
    </row>
    <row r="5632" spans="1:2" x14ac:dyDescent="0.3">
      <c r="A5632"/>
      <c r="B5632" s="211"/>
    </row>
    <row r="5633" spans="1:2" x14ac:dyDescent="0.3">
      <c r="A5633"/>
      <c r="B5633" s="211"/>
    </row>
    <row r="5634" spans="1:2" x14ac:dyDescent="0.3">
      <c r="A5634"/>
      <c r="B5634" s="211"/>
    </row>
    <row r="5635" spans="1:2" x14ac:dyDescent="0.3">
      <c r="A5635"/>
      <c r="B5635" s="211"/>
    </row>
    <row r="5636" spans="1:2" x14ac:dyDescent="0.3">
      <c r="A5636"/>
      <c r="B5636" s="211"/>
    </row>
    <row r="5637" spans="1:2" x14ac:dyDescent="0.3">
      <c r="A5637"/>
      <c r="B5637" s="211"/>
    </row>
    <row r="5638" spans="1:2" x14ac:dyDescent="0.3">
      <c r="A5638"/>
      <c r="B5638" s="211"/>
    </row>
    <row r="5639" spans="1:2" x14ac:dyDescent="0.3">
      <c r="A5639"/>
      <c r="B5639" s="211"/>
    </row>
    <row r="5640" spans="1:2" x14ac:dyDescent="0.3">
      <c r="A5640"/>
      <c r="B5640" s="211"/>
    </row>
    <row r="5641" spans="1:2" x14ac:dyDescent="0.3">
      <c r="A5641"/>
      <c r="B5641" s="211"/>
    </row>
    <row r="5642" spans="1:2" x14ac:dyDescent="0.3">
      <c r="A5642"/>
      <c r="B5642" s="211"/>
    </row>
    <row r="5643" spans="1:2" x14ac:dyDescent="0.3">
      <c r="A5643"/>
      <c r="B5643" s="211"/>
    </row>
    <row r="5644" spans="1:2" x14ac:dyDescent="0.3">
      <c r="A5644"/>
      <c r="B5644" s="211"/>
    </row>
    <row r="5645" spans="1:2" x14ac:dyDescent="0.3">
      <c r="A5645"/>
      <c r="B5645" s="211"/>
    </row>
    <row r="5646" spans="1:2" x14ac:dyDescent="0.3">
      <c r="A5646"/>
      <c r="B5646" s="211"/>
    </row>
    <row r="5647" spans="1:2" x14ac:dyDescent="0.3">
      <c r="A5647"/>
      <c r="B5647" s="211"/>
    </row>
    <row r="5648" spans="1:2" x14ac:dyDescent="0.3">
      <c r="A5648"/>
      <c r="B5648" s="211"/>
    </row>
    <row r="5649" spans="1:2" x14ac:dyDescent="0.3">
      <c r="A5649"/>
      <c r="B5649" s="211"/>
    </row>
    <row r="5650" spans="1:2" x14ac:dyDescent="0.3">
      <c r="A5650"/>
      <c r="B5650" s="211"/>
    </row>
    <row r="5651" spans="1:2" x14ac:dyDescent="0.3">
      <c r="A5651"/>
      <c r="B5651" s="211"/>
    </row>
    <row r="5652" spans="1:2" x14ac:dyDescent="0.3">
      <c r="A5652"/>
      <c r="B5652" s="211"/>
    </row>
    <row r="5653" spans="1:2" x14ac:dyDescent="0.3">
      <c r="A5653"/>
      <c r="B5653" s="211"/>
    </row>
    <row r="5654" spans="1:2" x14ac:dyDescent="0.3">
      <c r="A5654"/>
      <c r="B5654" s="211"/>
    </row>
    <row r="5655" spans="1:2" x14ac:dyDescent="0.3">
      <c r="A5655"/>
      <c r="B5655" s="211"/>
    </row>
    <row r="5656" spans="1:2" x14ac:dyDescent="0.3">
      <c r="A5656"/>
      <c r="B5656" s="211"/>
    </row>
    <row r="5657" spans="1:2" x14ac:dyDescent="0.3">
      <c r="A5657"/>
      <c r="B5657" s="211"/>
    </row>
    <row r="5658" spans="1:2" x14ac:dyDescent="0.3">
      <c r="A5658"/>
      <c r="B5658" s="211"/>
    </row>
    <row r="5659" spans="1:2" x14ac:dyDescent="0.3">
      <c r="A5659"/>
      <c r="B5659" s="211"/>
    </row>
    <row r="5660" spans="1:2" x14ac:dyDescent="0.3">
      <c r="A5660"/>
      <c r="B5660" s="211"/>
    </row>
    <row r="5661" spans="1:2" x14ac:dyDescent="0.3">
      <c r="A5661"/>
      <c r="B5661" s="211"/>
    </row>
    <row r="5662" spans="1:2" x14ac:dyDescent="0.3">
      <c r="A5662"/>
      <c r="B5662" s="211"/>
    </row>
    <row r="5663" spans="1:2" x14ac:dyDescent="0.3">
      <c r="A5663"/>
      <c r="B5663" s="211"/>
    </row>
    <row r="5664" spans="1:2" x14ac:dyDescent="0.3">
      <c r="A5664"/>
      <c r="B5664" s="211"/>
    </row>
    <row r="5665" spans="1:2" x14ac:dyDescent="0.3">
      <c r="A5665"/>
      <c r="B5665" s="211"/>
    </row>
    <row r="5666" spans="1:2" x14ac:dyDescent="0.3">
      <c r="A5666"/>
      <c r="B5666" s="211"/>
    </row>
    <row r="5667" spans="1:2" x14ac:dyDescent="0.3">
      <c r="A5667"/>
      <c r="B5667" s="211"/>
    </row>
    <row r="5668" spans="1:2" x14ac:dyDescent="0.3">
      <c r="A5668"/>
      <c r="B5668" s="211"/>
    </row>
    <row r="5669" spans="1:2" x14ac:dyDescent="0.3">
      <c r="A5669"/>
      <c r="B5669" s="211"/>
    </row>
    <row r="5670" spans="1:2" x14ac:dyDescent="0.3">
      <c r="A5670"/>
      <c r="B5670" s="211"/>
    </row>
    <row r="5671" spans="1:2" x14ac:dyDescent="0.3">
      <c r="A5671"/>
      <c r="B5671" s="211"/>
    </row>
    <row r="5672" spans="1:2" x14ac:dyDescent="0.3">
      <c r="A5672"/>
      <c r="B5672" s="211"/>
    </row>
    <row r="5673" spans="1:2" x14ac:dyDescent="0.3">
      <c r="A5673"/>
      <c r="B5673" s="211"/>
    </row>
    <row r="5674" spans="1:2" x14ac:dyDescent="0.3">
      <c r="A5674"/>
      <c r="B5674" s="211"/>
    </row>
    <row r="5675" spans="1:2" x14ac:dyDescent="0.3">
      <c r="A5675"/>
      <c r="B5675" s="211"/>
    </row>
    <row r="5676" spans="1:2" x14ac:dyDescent="0.3">
      <c r="A5676"/>
      <c r="B5676" s="211"/>
    </row>
    <row r="5677" spans="1:2" x14ac:dyDescent="0.3">
      <c r="A5677"/>
      <c r="B5677" s="211"/>
    </row>
    <row r="5678" spans="1:2" x14ac:dyDescent="0.3">
      <c r="A5678"/>
      <c r="B5678" s="211"/>
    </row>
    <row r="5679" spans="1:2" x14ac:dyDescent="0.3">
      <c r="A5679"/>
      <c r="B5679" s="211"/>
    </row>
    <row r="5680" spans="1:2" x14ac:dyDescent="0.3">
      <c r="A5680"/>
      <c r="B5680" s="211"/>
    </row>
    <row r="5681" spans="1:2" x14ac:dyDescent="0.3">
      <c r="A5681"/>
      <c r="B5681" s="211"/>
    </row>
    <row r="5682" spans="1:2" x14ac:dyDescent="0.3">
      <c r="A5682"/>
      <c r="B5682" s="211"/>
    </row>
    <row r="5683" spans="1:2" x14ac:dyDescent="0.3">
      <c r="A5683"/>
      <c r="B5683" s="211"/>
    </row>
    <row r="5684" spans="1:2" x14ac:dyDescent="0.3">
      <c r="A5684"/>
      <c r="B5684" s="211"/>
    </row>
    <row r="5685" spans="1:2" x14ac:dyDescent="0.3">
      <c r="A5685"/>
      <c r="B5685" s="211"/>
    </row>
    <row r="5686" spans="1:2" x14ac:dyDescent="0.3">
      <c r="A5686"/>
      <c r="B5686" s="211"/>
    </row>
    <row r="5687" spans="1:2" x14ac:dyDescent="0.3">
      <c r="A5687"/>
      <c r="B5687" s="211"/>
    </row>
    <row r="5688" spans="1:2" x14ac:dyDescent="0.3">
      <c r="A5688"/>
      <c r="B5688" s="211"/>
    </row>
    <row r="5689" spans="1:2" x14ac:dyDescent="0.3">
      <c r="A5689"/>
      <c r="B5689" s="211"/>
    </row>
    <row r="5690" spans="1:2" x14ac:dyDescent="0.3">
      <c r="A5690"/>
      <c r="B5690" s="211"/>
    </row>
    <row r="5691" spans="1:2" x14ac:dyDescent="0.3">
      <c r="A5691"/>
      <c r="B5691" s="211"/>
    </row>
    <row r="5692" spans="1:2" x14ac:dyDescent="0.3">
      <c r="A5692"/>
      <c r="B5692" s="211"/>
    </row>
    <row r="5693" spans="1:2" x14ac:dyDescent="0.3">
      <c r="A5693"/>
      <c r="B5693" s="211"/>
    </row>
    <row r="5694" spans="1:2" x14ac:dyDescent="0.3">
      <c r="A5694"/>
      <c r="B5694" s="211"/>
    </row>
    <row r="5695" spans="1:2" x14ac:dyDescent="0.3">
      <c r="A5695"/>
      <c r="B5695" s="211"/>
    </row>
    <row r="5696" spans="1:2" x14ac:dyDescent="0.3">
      <c r="A5696"/>
      <c r="B5696" s="211"/>
    </row>
    <row r="5697" spans="1:2" x14ac:dyDescent="0.3">
      <c r="A5697"/>
      <c r="B5697" s="211"/>
    </row>
    <row r="5698" spans="1:2" x14ac:dyDescent="0.3">
      <c r="A5698"/>
      <c r="B5698" s="211"/>
    </row>
    <row r="5699" spans="1:2" x14ac:dyDescent="0.3">
      <c r="A5699"/>
      <c r="B5699" s="211"/>
    </row>
    <row r="5700" spans="1:2" x14ac:dyDescent="0.3">
      <c r="A5700"/>
      <c r="B5700" s="211"/>
    </row>
    <row r="5701" spans="1:2" x14ac:dyDescent="0.3">
      <c r="A5701"/>
      <c r="B5701" s="211"/>
    </row>
    <row r="5702" spans="1:2" x14ac:dyDescent="0.3">
      <c r="A5702"/>
      <c r="B5702" s="211"/>
    </row>
    <row r="5703" spans="1:2" x14ac:dyDescent="0.3">
      <c r="A5703"/>
      <c r="B5703" s="211"/>
    </row>
    <row r="5704" spans="1:2" x14ac:dyDescent="0.3">
      <c r="A5704"/>
      <c r="B5704" s="211"/>
    </row>
    <row r="5705" spans="1:2" x14ac:dyDescent="0.3">
      <c r="A5705"/>
      <c r="B5705" s="211"/>
    </row>
    <row r="5706" spans="1:2" x14ac:dyDescent="0.3">
      <c r="A5706"/>
      <c r="B5706" s="211"/>
    </row>
    <row r="5707" spans="1:2" x14ac:dyDescent="0.3">
      <c r="A5707"/>
      <c r="B5707" s="211"/>
    </row>
    <row r="5708" spans="1:2" x14ac:dyDescent="0.3">
      <c r="A5708"/>
      <c r="B5708" s="211"/>
    </row>
    <row r="5709" spans="1:2" x14ac:dyDescent="0.3">
      <c r="A5709"/>
      <c r="B5709" s="211"/>
    </row>
    <row r="5710" spans="1:2" x14ac:dyDescent="0.3">
      <c r="A5710"/>
      <c r="B5710" s="211"/>
    </row>
    <row r="5711" spans="1:2" x14ac:dyDescent="0.3">
      <c r="A5711"/>
      <c r="B5711" s="211"/>
    </row>
    <row r="5712" spans="1:2" x14ac:dyDescent="0.3">
      <c r="A5712"/>
      <c r="B5712" s="211"/>
    </row>
    <row r="5713" spans="1:2" x14ac:dyDescent="0.3">
      <c r="A5713"/>
      <c r="B5713" s="211"/>
    </row>
    <row r="5714" spans="1:2" x14ac:dyDescent="0.3">
      <c r="A5714"/>
      <c r="B5714" s="211"/>
    </row>
    <row r="5715" spans="1:2" x14ac:dyDescent="0.3">
      <c r="A5715"/>
      <c r="B5715" s="211"/>
    </row>
    <row r="5716" spans="1:2" x14ac:dyDescent="0.3">
      <c r="A5716"/>
      <c r="B5716" s="211"/>
    </row>
    <row r="5717" spans="1:2" x14ac:dyDescent="0.3">
      <c r="A5717"/>
      <c r="B5717" s="211"/>
    </row>
    <row r="5718" spans="1:2" x14ac:dyDescent="0.3">
      <c r="A5718"/>
      <c r="B5718" s="211"/>
    </row>
    <row r="5719" spans="1:2" x14ac:dyDescent="0.3">
      <c r="A5719"/>
      <c r="B5719" s="211"/>
    </row>
    <row r="5720" spans="1:2" x14ac:dyDescent="0.3">
      <c r="A5720"/>
      <c r="B5720" s="211"/>
    </row>
    <row r="5721" spans="1:2" x14ac:dyDescent="0.3">
      <c r="A5721"/>
      <c r="B5721" s="211"/>
    </row>
    <row r="5722" spans="1:2" x14ac:dyDescent="0.3">
      <c r="A5722"/>
      <c r="B5722" s="211"/>
    </row>
    <row r="5723" spans="1:2" x14ac:dyDescent="0.3">
      <c r="A5723"/>
      <c r="B5723" s="211"/>
    </row>
    <row r="5724" spans="1:2" x14ac:dyDescent="0.3">
      <c r="A5724"/>
      <c r="B5724" s="211"/>
    </row>
    <row r="5725" spans="1:2" x14ac:dyDescent="0.3">
      <c r="A5725"/>
      <c r="B5725" s="211"/>
    </row>
    <row r="5726" spans="1:2" x14ac:dyDescent="0.3">
      <c r="A5726"/>
      <c r="B5726" s="211"/>
    </row>
    <row r="5727" spans="1:2" x14ac:dyDescent="0.3">
      <c r="A5727"/>
      <c r="B5727" s="211"/>
    </row>
    <row r="5728" spans="1:2" x14ac:dyDescent="0.3">
      <c r="A5728"/>
      <c r="B5728" s="211"/>
    </row>
    <row r="5729" spans="1:2" x14ac:dyDescent="0.3">
      <c r="A5729"/>
      <c r="B5729" s="211"/>
    </row>
    <row r="5730" spans="1:2" x14ac:dyDescent="0.3">
      <c r="A5730"/>
      <c r="B5730" s="211"/>
    </row>
    <row r="5731" spans="1:2" x14ac:dyDescent="0.3">
      <c r="A5731"/>
      <c r="B5731" s="211"/>
    </row>
    <row r="5732" spans="1:2" x14ac:dyDescent="0.3">
      <c r="A5732"/>
      <c r="B5732" s="211"/>
    </row>
    <row r="5733" spans="1:2" x14ac:dyDescent="0.3">
      <c r="A5733"/>
      <c r="B5733" s="211"/>
    </row>
    <row r="5734" spans="1:2" x14ac:dyDescent="0.3">
      <c r="A5734"/>
      <c r="B5734" s="211"/>
    </row>
    <row r="5735" spans="1:2" x14ac:dyDescent="0.3">
      <c r="A5735"/>
      <c r="B5735" s="211"/>
    </row>
    <row r="5736" spans="1:2" x14ac:dyDescent="0.3">
      <c r="A5736"/>
      <c r="B5736" s="211"/>
    </row>
    <row r="5737" spans="1:2" x14ac:dyDescent="0.3">
      <c r="A5737"/>
      <c r="B5737" s="211"/>
    </row>
    <row r="5738" spans="1:2" x14ac:dyDescent="0.3">
      <c r="A5738"/>
      <c r="B5738" s="211"/>
    </row>
    <row r="5739" spans="1:2" x14ac:dyDescent="0.3">
      <c r="A5739"/>
      <c r="B5739" s="211"/>
    </row>
    <row r="5740" spans="1:2" x14ac:dyDescent="0.3">
      <c r="A5740"/>
      <c r="B5740" s="211"/>
    </row>
    <row r="5741" spans="1:2" x14ac:dyDescent="0.3">
      <c r="A5741"/>
      <c r="B5741" s="211"/>
    </row>
    <row r="5742" spans="1:2" x14ac:dyDescent="0.3">
      <c r="A5742"/>
      <c r="B5742" s="211"/>
    </row>
    <row r="5743" spans="1:2" x14ac:dyDescent="0.3">
      <c r="A5743"/>
      <c r="B5743" s="211"/>
    </row>
    <row r="5744" spans="1:2" x14ac:dyDescent="0.3">
      <c r="A5744"/>
      <c r="B5744" s="211"/>
    </row>
    <row r="5745" spans="1:2" x14ac:dyDescent="0.3">
      <c r="A5745"/>
      <c r="B5745" s="211"/>
    </row>
    <row r="5746" spans="1:2" x14ac:dyDescent="0.3">
      <c r="A5746"/>
      <c r="B5746" s="211"/>
    </row>
    <row r="5747" spans="1:2" x14ac:dyDescent="0.3">
      <c r="A5747"/>
      <c r="B5747" s="211"/>
    </row>
    <row r="5748" spans="1:2" x14ac:dyDescent="0.3">
      <c r="A5748"/>
      <c r="B5748" s="211"/>
    </row>
    <row r="5749" spans="1:2" x14ac:dyDescent="0.3">
      <c r="A5749"/>
      <c r="B5749" s="211"/>
    </row>
    <row r="5750" spans="1:2" x14ac:dyDescent="0.3">
      <c r="A5750"/>
      <c r="B5750" s="211"/>
    </row>
    <row r="5751" spans="1:2" x14ac:dyDescent="0.3">
      <c r="A5751"/>
      <c r="B5751" s="211"/>
    </row>
    <row r="5752" spans="1:2" x14ac:dyDescent="0.3">
      <c r="A5752"/>
      <c r="B5752" s="211"/>
    </row>
    <row r="5753" spans="1:2" x14ac:dyDescent="0.3">
      <c r="A5753"/>
      <c r="B5753" s="211"/>
    </row>
    <row r="5754" spans="1:2" x14ac:dyDescent="0.3">
      <c r="A5754"/>
      <c r="B5754" s="211"/>
    </row>
    <row r="5755" spans="1:2" x14ac:dyDescent="0.3">
      <c r="A5755"/>
      <c r="B5755" s="211"/>
    </row>
    <row r="5756" spans="1:2" x14ac:dyDescent="0.3">
      <c r="A5756"/>
      <c r="B5756" s="211"/>
    </row>
    <row r="5757" spans="1:2" x14ac:dyDescent="0.3">
      <c r="A5757"/>
      <c r="B5757" s="211"/>
    </row>
    <row r="5758" spans="1:2" x14ac:dyDescent="0.3">
      <c r="A5758"/>
      <c r="B5758" s="211"/>
    </row>
    <row r="5759" spans="1:2" x14ac:dyDescent="0.3">
      <c r="A5759"/>
      <c r="B5759" s="211"/>
    </row>
    <row r="5760" spans="1:2" x14ac:dyDescent="0.3">
      <c r="A5760"/>
      <c r="B5760" s="211"/>
    </row>
    <row r="5761" spans="1:2" x14ac:dyDescent="0.3">
      <c r="A5761"/>
      <c r="B5761" s="211"/>
    </row>
    <row r="5762" spans="1:2" x14ac:dyDescent="0.3">
      <c r="A5762"/>
      <c r="B5762" s="211"/>
    </row>
    <row r="5763" spans="1:2" x14ac:dyDescent="0.3">
      <c r="A5763"/>
      <c r="B5763" s="211"/>
    </row>
    <row r="5764" spans="1:2" x14ac:dyDescent="0.3">
      <c r="A5764"/>
      <c r="B5764" s="211"/>
    </row>
    <row r="5765" spans="1:2" x14ac:dyDescent="0.3">
      <c r="A5765"/>
      <c r="B5765" s="211"/>
    </row>
    <row r="5766" spans="1:2" x14ac:dyDescent="0.3">
      <c r="A5766"/>
      <c r="B5766" s="211"/>
    </row>
    <row r="5767" spans="1:2" x14ac:dyDescent="0.3">
      <c r="A5767"/>
      <c r="B5767" s="211"/>
    </row>
    <row r="5768" spans="1:2" x14ac:dyDescent="0.3">
      <c r="A5768"/>
      <c r="B5768" s="211"/>
    </row>
    <row r="5769" spans="1:2" x14ac:dyDescent="0.3">
      <c r="A5769"/>
      <c r="B5769" s="211"/>
    </row>
    <row r="5770" spans="1:2" x14ac:dyDescent="0.3">
      <c r="A5770"/>
      <c r="B5770" s="211"/>
    </row>
    <row r="5771" spans="1:2" x14ac:dyDescent="0.3">
      <c r="A5771"/>
      <c r="B5771" s="211"/>
    </row>
    <row r="5772" spans="1:2" x14ac:dyDescent="0.3">
      <c r="A5772"/>
      <c r="B5772" s="211"/>
    </row>
    <row r="5773" spans="1:2" x14ac:dyDescent="0.3">
      <c r="A5773"/>
      <c r="B5773" s="211"/>
    </row>
    <row r="5774" spans="1:2" x14ac:dyDescent="0.3">
      <c r="A5774"/>
      <c r="B5774" s="211"/>
    </row>
    <row r="5775" spans="1:2" x14ac:dyDescent="0.3">
      <c r="A5775"/>
      <c r="B5775" s="211"/>
    </row>
    <row r="5776" spans="1:2" x14ac:dyDescent="0.3">
      <c r="A5776"/>
      <c r="B5776" s="211"/>
    </row>
    <row r="5777" spans="1:2" x14ac:dyDescent="0.3">
      <c r="A5777"/>
      <c r="B5777" s="211"/>
    </row>
    <row r="5778" spans="1:2" x14ac:dyDescent="0.3">
      <c r="A5778"/>
      <c r="B5778" s="211"/>
    </row>
    <row r="5779" spans="1:2" x14ac:dyDescent="0.3">
      <c r="A5779"/>
      <c r="B5779" s="211"/>
    </row>
    <row r="5780" spans="1:2" x14ac:dyDescent="0.3">
      <c r="A5780"/>
      <c r="B5780" s="211"/>
    </row>
    <row r="5781" spans="1:2" x14ac:dyDescent="0.3">
      <c r="A5781"/>
      <c r="B5781" s="211"/>
    </row>
    <row r="5782" spans="1:2" x14ac:dyDescent="0.3">
      <c r="A5782"/>
      <c r="B5782" s="211"/>
    </row>
    <row r="5783" spans="1:2" x14ac:dyDescent="0.3">
      <c r="A5783"/>
      <c r="B5783" s="211"/>
    </row>
    <row r="5784" spans="1:2" x14ac:dyDescent="0.3">
      <c r="A5784"/>
      <c r="B5784" s="211"/>
    </row>
    <row r="5785" spans="1:2" x14ac:dyDescent="0.3">
      <c r="A5785"/>
      <c r="B5785" s="211"/>
    </row>
    <row r="5786" spans="1:2" x14ac:dyDescent="0.3">
      <c r="A5786"/>
      <c r="B5786" s="211"/>
    </row>
    <row r="5787" spans="1:2" x14ac:dyDescent="0.3">
      <c r="A5787"/>
      <c r="B5787" s="211"/>
    </row>
    <row r="5788" spans="1:2" x14ac:dyDescent="0.3">
      <c r="A5788"/>
      <c r="B5788" s="211"/>
    </row>
    <row r="5789" spans="1:2" x14ac:dyDescent="0.3">
      <c r="A5789"/>
      <c r="B5789" s="211"/>
    </row>
    <row r="5790" spans="1:2" x14ac:dyDescent="0.3">
      <c r="A5790"/>
      <c r="B5790" s="211"/>
    </row>
    <row r="5791" spans="1:2" x14ac:dyDescent="0.3">
      <c r="A5791"/>
      <c r="B5791" s="211"/>
    </row>
    <row r="5792" spans="1:2" x14ac:dyDescent="0.3">
      <c r="A5792"/>
      <c r="B5792" s="211"/>
    </row>
    <row r="5793" spans="1:2" x14ac:dyDescent="0.3">
      <c r="A5793"/>
      <c r="B5793" s="211"/>
    </row>
    <row r="5794" spans="1:2" x14ac:dyDescent="0.3">
      <c r="A5794"/>
      <c r="B5794" s="211"/>
    </row>
    <row r="5795" spans="1:2" x14ac:dyDescent="0.3">
      <c r="A5795"/>
      <c r="B5795" s="211"/>
    </row>
    <row r="5796" spans="1:2" x14ac:dyDescent="0.3">
      <c r="A5796"/>
      <c r="B5796" s="211"/>
    </row>
    <row r="5797" spans="1:2" x14ac:dyDescent="0.3">
      <c r="A5797"/>
      <c r="B5797" s="211"/>
    </row>
    <row r="5798" spans="1:2" x14ac:dyDescent="0.3">
      <c r="A5798"/>
      <c r="B5798" s="211"/>
    </row>
    <row r="5799" spans="1:2" x14ac:dyDescent="0.3">
      <c r="A5799"/>
      <c r="B5799" s="211"/>
    </row>
    <row r="5800" spans="1:2" x14ac:dyDescent="0.3">
      <c r="A5800"/>
      <c r="B5800" s="211"/>
    </row>
    <row r="5801" spans="1:2" x14ac:dyDescent="0.3">
      <c r="A5801"/>
      <c r="B5801" s="211"/>
    </row>
    <row r="5802" spans="1:2" x14ac:dyDescent="0.3">
      <c r="A5802"/>
      <c r="B5802" s="211"/>
    </row>
    <row r="5803" spans="1:2" x14ac:dyDescent="0.3">
      <c r="A5803"/>
      <c r="B5803" s="211"/>
    </row>
    <row r="5804" spans="1:2" x14ac:dyDescent="0.3">
      <c r="A5804"/>
      <c r="B5804" s="211"/>
    </row>
    <row r="5805" spans="1:2" x14ac:dyDescent="0.3">
      <c r="A5805"/>
      <c r="B5805" s="211"/>
    </row>
    <row r="5806" spans="1:2" x14ac:dyDescent="0.3">
      <c r="A5806"/>
      <c r="B5806" s="211"/>
    </row>
    <row r="5807" spans="1:2" x14ac:dyDescent="0.3">
      <c r="A5807"/>
      <c r="B5807" s="211"/>
    </row>
    <row r="5808" spans="1:2" x14ac:dyDescent="0.3">
      <c r="A5808"/>
      <c r="B5808" s="211"/>
    </row>
    <row r="5809" spans="1:2" x14ac:dyDescent="0.3">
      <c r="A5809"/>
      <c r="B5809" s="211"/>
    </row>
    <row r="5810" spans="1:2" x14ac:dyDescent="0.3">
      <c r="A5810"/>
      <c r="B5810" s="211"/>
    </row>
    <row r="5811" spans="1:2" x14ac:dyDescent="0.3">
      <c r="A5811"/>
      <c r="B5811" s="211"/>
    </row>
    <row r="5812" spans="1:2" x14ac:dyDescent="0.3">
      <c r="A5812"/>
      <c r="B5812" s="211"/>
    </row>
    <row r="5813" spans="1:2" x14ac:dyDescent="0.3">
      <c r="A5813"/>
      <c r="B5813" s="211"/>
    </row>
    <row r="5814" spans="1:2" x14ac:dyDescent="0.3">
      <c r="A5814"/>
      <c r="B5814" s="211"/>
    </row>
    <row r="5815" spans="1:2" x14ac:dyDescent="0.3">
      <c r="A5815"/>
      <c r="B5815" s="211"/>
    </row>
    <row r="5816" spans="1:2" x14ac:dyDescent="0.3">
      <c r="A5816"/>
      <c r="B5816" s="211"/>
    </row>
    <row r="5817" spans="1:2" x14ac:dyDescent="0.3">
      <c r="A5817"/>
      <c r="B5817" s="211"/>
    </row>
    <row r="5818" spans="1:2" x14ac:dyDescent="0.3">
      <c r="A5818"/>
      <c r="B5818" s="211"/>
    </row>
    <row r="5819" spans="1:2" x14ac:dyDescent="0.3">
      <c r="A5819"/>
      <c r="B5819" s="211"/>
    </row>
    <row r="5820" spans="1:2" x14ac:dyDescent="0.3">
      <c r="A5820"/>
      <c r="B5820" s="211"/>
    </row>
    <row r="5821" spans="1:2" x14ac:dyDescent="0.3">
      <c r="A5821"/>
      <c r="B5821" s="211"/>
    </row>
    <row r="5822" spans="1:2" x14ac:dyDescent="0.3">
      <c r="A5822"/>
      <c r="B5822" s="211"/>
    </row>
    <row r="5823" spans="1:2" x14ac:dyDescent="0.3">
      <c r="A5823"/>
      <c r="B5823" s="211"/>
    </row>
    <row r="5824" spans="1:2" x14ac:dyDescent="0.3">
      <c r="A5824"/>
      <c r="B5824" s="211"/>
    </row>
    <row r="5825" spans="1:2" x14ac:dyDescent="0.3">
      <c r="A5825"/>
      <c r="B5825" s="211"/>
    </row>
    <row r="5826" spans="1:2" x14ac:dyDescent="0.3">
      <c r="A5826"/>
      <c r="B5826" s="211"/>
    </row>
    <row r="5827" spans="1:2" x14ac:dyDescent="0.3">
      <c r="A5827"/>
      <c r="B5827" s="211"/>
    </row>
    <row r="5828" spans="1:2" x14ac:dyDescent="0.3">
      <c r="A5828"/>
      <c r="B5828" s="211"/>
    </row>
    <row r="5829" spans="1:2" x14ac:dyDescent="0.3">
      <c r="A5829"/>
      <c r="B5829" s="211"/>
    </row>
    <row r="5830" spans="1:2" x14ac:dyDescent="0.3">
      <c r="A5830"/>
      <c r="B5830" s="211"/>
    </row>
    <row r="5831" spans="1:2" x14ac:dyDescent="0.3">
      <c r="A5831"/>
      <c r="B5831" s="211"/>
    </row>
    <row r="5832" spans="1:2" x14ac:dyDescent="0.3">
      <c r="A5832"/>
      <c r="B5832" s="211"/>
    </row>
    <row r="5833" spans="1:2" x14ac:dyDescent="0.3">
      <c r="A5833"/>
      <c r="B5833" s="211"/>
    </row>
    <row r="5834" spans="1:2" x14ac:dyDescent="0.3">
      <c r="A5834"/>
      <c r="B5834" s="211"/>
    </row>
    <row r="5835" spans="1:2" x14ac:dyDescent="0.3">
      <c r="A5835"/>
      <c r="B5835" s="211"/>
    </row>
    <row r="5836" spans="1:2" x14ac:dyDescent="0.3">
      <c r="A5836"/>
      <c r="B5836" s="211"/>
    </row>
    <row r="5837" spans="1:2" x14ac:dyDescent="0.3">
      <c r="A5837"/>
      <c r="B5837" s="211"/>
    </row>
    <row r="5838" spans="1:2" x14ac:dyDescent="0.3">
      <c r="A5838"/>
      <c r="B5838" s="211"/>
    </row>
    <row r="5839" spans="1:2" x14ac:dyDescent="0.3">
      <c r="A5839"/>
      <c r="B5839" s="211"/>
    </row>
    <row r="5840" spans="1:2" x14ac:dyDescent="0.3">
      <c r="A5840"/>
      <c r="B5840" s="211"/>
    </row>
    <row r="5841" spans="1:2" x14ac:dyDescent="0.3">
      <c r="A5841"/>
      <c r="B5841" s="211"/>
    </row>
    <row r="5842" spans="1:2" x14ac:dyDescent="0.3">
      <c r="A5842"/>
      <c r="B5842" s="211"/>
    </row>
    <row r="5843" spans="1:2" x14ac:dyDescent="0.3">
      <c r="A5843"/>
      <c r="B5843" s="211"/>
    </row>
    <row r="5844" spans="1:2" x14ac:dyDescent="0.3">
      <c r="A5844"/>
      <c r="B5844" s="211"/>
    </row>
    <row r="5845" spans="1:2" x14ac:dyDescent="0.3">
      <c r="A5845"/>
      <c r="B5845" s="211"/>
    </row>
    <row r="5846" spans="1:2" x14ac:dyDescent="0.3">
      <c r="A5846"/>
      <c r="B5846" s="211"/>
    </row>
    <row r="5847" spans="1:2" x14ac:dyDescent="0.3">
      <c r="A5847"/>
      <c r="B5847" s="211"/>
    </row>
    <row r="5848" spans="1:2" x14ac:dyDescent="0.3">
      <c r="A5848"/>
      <c r="B5848" s="211"/>
    </row>
    <row r="5849" spans="1:2" x14ac:dyDescent="0.3">
      <c r="A5849"/>
      <c r="B5849" s="211"/>
    </row>
    <row r="5850" spans="1:2" x14ac:dyDescent="0.3">
      <c r="A5850"/>
      <c r="B5850" s="211"/>
    </row>
    <row r="5851" spans="1:2" x14ac:dyDescent="0.3">
      <c r="A5851"/>
      <c r="B5851" s="211"/>
    </row>
    <row r="5852" spans="1:2" x14ac:dyDescent="0.3">
      <c r="A5852"/>
      <c r="B5852" s="211"/>
    </row>
    <row r="5853" spans="1:2" x14ac:dyDescent="0.3">
      <c r="A5853"/>
      <c r="B5853" s="211"/>
    </row>
    <row r="5854" spans="1:2" x14ac:dyDescent="0.3">
      <c r="A5854"/>
      <c r="B5854" s="211"/>
    </row>
    <row r="5855" spans="1:2" x14ac:dyDescent="0.3">
      <c r="A5855"/>
      <c r="B5855" s="211"/>
    </row>
    <row r="5856" spans="1:2" x14ac:dyDescent="0.3">
      <c r="A5856"/>
      <c r="B5856" s="211"/>
    </row>
    <row r="5857" spans="1:2" x14ac:dyDescent="0.3">
      <c r="A5857"/>
      <c r="B5857" s="211"/>
    </row>
    <row r="5858" spans="1:2" x14ac:dyDescent="0.3">
      <c r="A5858"/>
      <c r="B5858" s="211"/>
    </row>
    <row r="5859" spans="1:2" x14ac:dyDescent="0.3">
      <c r="A5859"/>
      <c r="B5859" s="211"/>
    </row>
    <row r="5860" spans="1:2" x14ac:dyDescent="0.3">
      <c r="A5860"/>
      <c r="B5860" s="211"/>
    </row>
    <row r="5861" spans="1:2" x14ac:dyDescent="0.3">
      <c r="A5861"/>
      <c r="B5861" s="211"/>
    </row>
    <row r="5862" spans="1:2" x14ac:dyDescent="0.3">
      <c r="A5862"/>
      <c r="B5862" s="211"/>
    </row>
    <row r="5863" spans="1:2" x14ac:dyDescent="0.3">
      <c r="A5863"/>
      <c r="B5863" s="211"/>
    </row>
    <row r="5864" spans="1:2" x14ac:dyDescent="0.3">
      <c r="A5864"/>
      <c r="B5864" s="211"/>
    </row>
    <row r="5865" spans="1:2" x14ac:dyDescent="0.3">
      <c r="A5865"/>
      <c r="B5865" s="211"/>
    </row>
    <row r="5866" spans="1:2" x14ac:dyDescent="0.3">
      <c r="A5866"/>
      <c r="B5866" s="211"/>
    </row>
    <row r="5867" spans="1:2" x14ac:dyDescent="0.3">
      <c r="A5867"/>
      <c r="B5867" s="211"/>
    </row>
    <row r="5868" spans="1:2" x14ac:dyDescent="0.3">
      <c r="A5868"/>
      <c r="B5868" s="211"/>
    </row>
    <row r="5869" spans="1:2" x14ac:dyDescent="0.3">
      <c r="A5869"/>
      <c r="B5869" s="211"/>
    </row>
    <row r="5870" spans="1:2" x14ac:dyDescent="0.3">
      <c r="A5870"/>
      <c r="B5870" s="211"/>
    </row>
    <row r="5871" spans="1:2" x14ac:dyDescent="0.3">
      <c r="A5871"/>
      <c r="B5871" s="211"/>
    </row>
    <row r="5872" spans="1:2" x14ac:dyDescent="0.3">
      <c r="A5872"/>
      <c r="B5872" s="211"/>
    </row>
    <row r="5873" spans="1:2" x14ac:dyDescent="0.3">
      <c r="A5873"/>
      <c r="B5873" s="211"/>
    </row>
    <row r="5874" spans="1:2" x14ac:dyDescent="0.3">
      <c r="A5874"/>
      <c r="B5874" s="211"/>
    </row>
    <row r="5875" spans="1:2" x14ac:dyDescent="0.3">
      <c r="A5875"/>
      <c r="B5875" s="211"/>
    </row>
    <row r="5876" spans="1:2" x14ac:dyDescent="0.3">
      <c r="A5876"/>
      <c r="B5876" s="211"/>
    </row>
    <row r="5877" spans="1:2" x14ac:dyDescent="0.3">
      <c r="A5877"/>
      <c r="B5877" s="211"/>
    </row>
    <row r="5878" spans="1:2" x14ac:dyDescent="0.3">
      <c r="A5878"/>
      <c r="B5878" s="211"/>
    </row>
    <row r="5879" spans="1:2" x14ac:dyDescent="0.3">
      <c r="A5879"/>
      <c r="B5879" s="211"/>
    </row>
    <row r="5880" spans="1:2" x14ac:dyDescent="0.3">
      <c r="A5880"/>
      <c r="B5880" s="211"/>
    </row>
    <row r="5881" spans="1:2" x14ac:dyDescent="0.3">
      <c r="A5881"/>
      <c r="B5881" s="211"/>
    </row>
    <row r="5882" spans="1:2" x14ac:dyDescent="0.3">
      <c r="A5882"/>
      <c r="B5882" s="211"/>
    </row>
    <row r="5883" spans="1:2" x14ac:dyDescent="0.3">
      <c r="A5883"/>
      <c r="B5883" s="211"/>
    </row>
    <row r="5884" spans="1:2" x14ac:dyDescent="0.3">
      <c r="A5884"/>
      <c r="B5884" s="211"/>
    </row>
    <row r="5885" spans="1:2" x14ac:dyDescent="0.3">
      <c r="A5885"/>
      <c r="B5885" s="211"/>
    </row>
    <row r="5886" spans="1:2" x14ac:dyDescent="0.3">
      <c r="A5886"/>
      <c r="B5886" s="211"/>
    </row>
    <row r="5887" spans="1:2" x14ac:dyDescent="0.3">
      <c r="A5887"/>
      <c r="B5887" s="211"/>
    </row>
    <row r="5888" spans="1:2" x14ac:dyDescent="0.3">
      <c r="A5888"/>
      <c r="B5888" s="211"/>
    </row>
    <row r="5889" spans="1:2" x14ac:dyDescent="0.3">
      <c r="A5889"/>
      <c r="B5889" s="211"/>
    </row>
    <row r="5890" spans="1:2" x14ac:dyDescent="0.3">
      <c r="A5890"/>
      <c r="B5890" s="211"/>
    </row>
    <row r="5891" spans="1:2" x14ac:dyDescent="0.3">
      <c r="A5891"/>
      <c r="B5891" s="211"/>
    </row>
    <row r="5892" spans="1:2" x14ac:dyDescent="0.3">
      <c r="A5892"/>
      <c r="B5892" s="211"/>
    </row>
    <row r="5893" spans="1:2" x14ac:dyDescent="0.3">
      <c r="A5893"/>
      <c r="B5893" s="211"/>
    </row>
    <row r="5894" spans="1:2" x14ac:dyDescent="0.3">
      <c r="A5894"/>
      <c r="B5894" s="211"/>
    </row>
    <row r="5895" spans="1:2" x14ac:dyDescent="0.3">
      <c r="A5895"/>
      <c r="B5895" s="211"/>
    </row>
    <row r="5896" spans="1:2" x14ac:dyDescent="0.3">
      <c r="A5896"/>
      <c r="B5896" s="211"/>
    </row>
    <row r="5897" spans="1:2" x14ac:dyDescent="0.3">
      <c r="A5897"/>
      <c r="B5897" s="211"/>
    </row>
    <row r="5898" spans="1:2" x14ac:dyDescent="0.3">
      <c r="A5898"/>
      <c r="B5898" s="211"/>
    </row>
    <row r="5899" spans="1:2" x14ac:dyDescent="0.3">
      <c r="A5899"/>
      <c r="B5899" s="211"/>
    </row>
    <row r="5900" spans="1:2" x14ac:dyDescent="0.3">
      <c r="A5900"/>
      <c r="B5900" s="211"/>
    </row>
    <row r="5901" spans="1:2" x14ac:dyDescent="0.3">
      <c r="A5901"/>
      <c r="B5901" s="211"/>
    </row>
    <row r="5902" spans="1:2" x14ac:dyDescent="0.3">
      <c r="A5902"/>
      <c r="B5902" s="211"/>
    </row>
    <row r="5903" spans="1:2" x14ac:dyDescent="0.3">
      <c r="A5903"/>
      <c r="B5903" s="211"/>
    </row>
    <row r="5904" spans="1:2" x14ac:dyDescent="0.3">
      <c r="A5904"/>
      <c r="B5904" s="211"/>
    </row>
    <row r="5905" spans="1:2" x14ac:dyDescent="0.3">
      <c r="A5905"/>
      <c r="B5905" s="211"/>
    </row>
    <row r="5906" spans="1:2" x14ac:dyDescent="0.3">
      <c r="A5906"/>
      <c r="B5906" s="211"/>
    </row>
    <row r="5907" spans="1:2" x14ac:dyDescent="0.3">
      <c r="A5907"/>
      <c r="B5907" s="211"/>
    </row>
    <row r="5908" spans="1:2" x14ac:dyDescent="0.3">
      <c r="A5908"/>
      <c r="B5908" s="211"/>
    </row>
    <row r="5909" spans="1:2" x14ac:dyDescent="0.3">
      <c r="A5909"/>
      <c r="B5909" s="211"/>
    </row>
    <row r="5910" spans="1:2" x14ac:dyDescent="0.3">
      <c r="A5910"/>
      <c r="B5910" s="211"/>
    </row>
    <row r="5911" spans="1:2" x14ac:dyDescent="0.3">
      <c r="A5911"/>
      <c r="B5911" s="211"/>
    </row>
    <row r="5912" spans="1:2" x14ac:dyDescent="0.3">
      <c r="A5912"/>
      <c r="B5912" s="211"/>
    </row>
    <row r="5913" spans="1:2" x14ac:dyDescent="0.3">
      <c r="A5913"/>
      <c r="B5913" s="211"/>
    </row>
    <row r="5914" spans="1:2" x14ac:dyDescent="0.3">
      <c r="A5914"/>
      <c r="B5914" s="211"/>
    </row>
    <row r="5915" spans="1:2" x14ac:dyDescent="0.3">
      <c r="A5915"/>
      <c r="B5915" s="211"/>
    </row>
    <row r="5916" spans="1:2" x14ac:dyDescent="0.3">
      <c r="A5916"/>
      <c r="B5916" s="211"/>
    </row>
    <row r="5917" spans="1:2" x14ac:dyDescent="0.3">
      <c r="A5917"/>
      <c r="B5917" s="211"/>
    </row>
    <row r="5918" spans="1:2" x14ac:dyDescent="0.3">
      <c r="A5918"/>
      <c r="B5918" s="211"/>
    </row>
    <row r="5919" spans="1:2" x14ac:dyDescent="0.3">
      <c r="A5919"/>
      <c r="B5919" s="211"/>
    </row>
    <row r="5920" spans="1:2" x14ac:dyDescent="0.3">
      <c r="A5920"/>
      <c r="B5920" s="211"/>
    </row>
    <row r="5921" spans="1:2" x14ac:dyDescent="0.3">
      <c r="A5921"/>
      <c r="B5921" s="211"/>
    </row>
    <row r="5922" spans="1:2" x14ac:dyDescent="0.3">
      <c r="A5922"/>
      <c r="B5922" s="211"/>
    </row>
    <row r="5923" spans="1:2" x14ac:dyDescent="0.3">
      <c r="A5923"/>
      <c r="B5923" s="211"/>
    </row>
    <row r="5924" spans="1:2" x14ac:dyDescent="0.3">
      <c r="A5924"/>
      <c r="B5924" s="211"/>
    </row>
    <row r="5925" spans="1:2" x14ac:dyDescent="0.3">
      <c r="A5925"/>
      <c r="B5925" s="211"/>
    </row>
    <row r="5926" spans="1:2" x14ac:dyDescent="0.3">
      <c r="A5926"/>
      <c r="B5926" s="211"/>
    </row>
    <row r="5927" spans="1:2" x14ac:dyDescent="0.3">
      <c r="A5927"/>
      <c r="B5927" s="211"/>
    </row>
    <row r="5928" spans="1:2" x14ac:dyDescent="0.3">
      <c r="A5928"/>
      <c r="B5928" s="211"/>
    </row>
    <row r="5929" spans="1:2" x14ac:dyDescent="0.3">
      <c r="A5929"/>
      <c r="B5929" s="211"/>
    </row>
    <row r="5930" spans="1:2" x14ac:dyDescent="0.3">
      <c r="A5930"/>
      <c r="B5930" s="211"/>
    </row>
    <row r="5931" spans="1:2" x14ac:dyDescent="0.3">
      <c r="A5931"/>
      <c r="B5931" s="211"/>
    </row>
    <row r="5932" spans="1:2" x14ac:dyDescent="0.3">
      <c r="A5932"/>
      <c r="B5932" s="211"/>
    </row>
    <row r="5933" spans="1:2" x14ac:dyDescent="0.3">
      <c r="A5933"/>
      <c r="B5933" s="211"/>
    </row>
    <row r="5934" spans="1:2" x14ac:dyDescent="0.3">
      <c r="A5934"/>
      <c r="B5934" s="211"/>
    </row>
    <row r="5935" spans="1:2" x14ac:dyDescent="0.3">
      <c r="A5935"/>
      <c r="B5935" s="211"/>
    </row>
    <row r="5936" spans="1:2" x14ac:dyDescent="0.3">
      <c r="A5936"/>
      <c r="B5936" s="211"/>
    </row>
    <row r="5937" spans="1:2" x14ac:dyDescent="0.3">
      <c r="A5937"/>
      <c r="B5937" s="211"/>
    </row>
    <row r="5938" spans="1:2" x14ac:dyDescent="0.3">
      <c r="A5938"/>
      <c r="B5938" s="211"/>
    </row>
    <row r="5939" spans="1:2" x14ac:dyDescent="0.3">
      <c r="A5939"/>
      <c r="B5939" s="211"/>
    </row>
    <row r="5940" spans="1:2" x14ac:dyDescent="0.3">
      <c r="A5940"/>
      <c r="B5940" s="211"/>
    </row>
    <row r="5941" spans="1:2" x14ac:dyDescent="0.3">
      <c r="A5941"/>
      <c r="B5941" s="211"/>
    </row>
    <row r="5942" spans="1:2" x14ac:dyDescent="0.3">
      <c r="A5942"/>
      <c r="B5942" s="211"/>
    </row>
    <row r="5943" spans="1:2" x14ac:dyDescent="0.3">
      <c r="A5943"/>
      <c r="B5943" s="211"/>
    </row>
    <row r="5944" spans="1:2" x14ac:dyDescent="0.3">
      <c r="A5944"/>
      <c r="B5944" s="211"/>
    </row>
    <row r="5945" spans="1:2" x14ac:dyDescent="0.3">
      <c r="A5945"/>
      <c r="B5945" s="211"/>
    </row>
    <row r="5946" spans="1:2" x14ac:dyDescent="0.3">
      <c r="A5946"/>
      <c r="B5946" s="211"/>
    </row>
    <row r="5947" spans="1:2" x14ac:dyDescent="0.3">
      <c r="A5947"/>
      <c r="B5947" s="211"/>
    </row>
    <row r="5948" spans="1:2" x14ac:dyDescent="0.3">
      <c r="A5948"/>
      <c r="B5948" s="211"/>
    </row>
    <row r="5949" spans="1:2" x14ac:dyDescent="0.3">
      <c r="A5949"/>
      <c r="B5949" s="211"/>
    </row>
    <row r="5950" spans="1:2" x14ac:dyDescent="0.3">
      <c r="A5950"/>
      <c r="B5950" s="211"/>
    </row>
    <row r="5951" spans="1:2" x14ac:dyDescent="0.3">
      <c r="A5951"/>
      <c r="B5951" s="211"/>
    </row>
    <row r="5952" spans="1:2" x14ac:dyDescent="0.3">
      <c r="A5952"/>
      <c r="B5952" s="211"/>
    </row>
    <row r="5953" spans="1:2" x14ac:dyDescent="0.3">
      <c r="A5953"/>
      <c r="B5953" s="211"/>
    </row>
    <row r="5954" spans="1:2" x14ac:dyDescent="0.3">
      <c r="A5954"/>
      <c r="B5954" s="211"/>
    </row>
    <row r="5955" spans="1:2" x14ac:dyDescent="0.3">
      <c r="A5955"/>
      <c r="B5955" s="211"/>
    </row>
    <row r="5956" spans="1:2" x14ac:dyDescent="0.3">
      <c r="A5956"/>
      <c r="B5956" s="211"/>
    </row>
    <row r="5957" spans="1:2" x14ac:dyDescent="0.3">
      <c r="A5957"/>
      <c r="B5957" s="211"/>
    </row>
    <row r="5958" spans="1:2" x14ac:dyDescent="0.3">
      <c r="A5958"/>
      <c r="B5958" s="211"/>
    </row>
    <row r="5959" spans="1:2" x14ac:dyDescent="0.3">
      <c r="A5959"/>
      <c r="B5959" s="211"/>
    </row>
    <row r="5960" spans="1:2" x14ac:dyDescent="0.3">
      <c r="A5960"/>
      <c r="B5960" s="211"/>
    </row>
    <row r="5961" spans="1:2" x14ac:dyDescent="0.3">
      <c r="A5961"/>
      <c r="B5961" s="211"/>
    </row>
    <row r="5962" spans="1:2" x14ac:dyDescent="0.3">
      <c r="A5962"/>
      <c r="B5962" s="211"/>
    </row>
    <row r="5963" spans="1:2" x14ac:dyDescent="0.3">
      <c r="A5963"/>
      <c r="B5963" s="211"/>
    </row>
    <row r="5964" spans="1:2" x14ac:dyDescent="0.3">
      <c r="A5964"/>
      <c r="B5964" s="211"/>
    </row>
    <row r="5965" spans="1:2" x14ac:dyDescent="0.3">
      <c r="A5965"/>
      <c r="B5965" s="211"/>
    </row>
    <row r="5966" spans="1:2" x14ac:dyDescent="0.3">
      <c r="A5966"/>
      <c r="B5966" s="211"/>
    </row>
    <row r="5967" spans="1:2" x14ac:dyDescent="0.3">
      <c r="A5967"/>
      <c r="B5967" s="211"/>
    </row>
    <row r="5968" spans="1:2" x14ac:dyDescent="0.3">
      <c r="A5968"/>
      <c r="B5968" s="211"/>
    </row>
    <row r="5969" spans="1:2" x14ac:dyDescent="0.3">
      <c r="A5969"/>
      <c r="B5969" s="211"/>
    </row>
    <row r="5970" spans="1:2" x14ac:dyDescent="0.3">
      <c r="A5970"/>
      <c r="B5970" s="211"/>
    </row>
    <row r="5971" spans="1:2" x14ac:dyDescent="0.3">
      <c r="A5971"/>
      <c r="B5971" s="211"/>
    </row>
    <row r="5972" spans="1:2" x14ac:dyDescent="0.3">
      <c r="A5972"/>
      <c r="B5972" s="211"/>
    </row>
    <row r="5973" spans="1:2" x14ac:dyDescent="0.3">
      <c r="A5973"/>
      <c r="B5973" s="211"/>
    </row>
    <row r="5974" spans="1:2" x14ac:dyDescent="0.3">
      <c r="A5974"/>
      <c r="B5974" s="211"/>
    </row>
    <row r="5975" spans="1:2" x14ac:dyDescent="0.3">
      <c r="A5975"/>
      <c r="B5975" s="211"/>
    </row>
    <row r="5976" spans="1:2" x14ac:dyDescent="0.3">
      <c r="A5976"/>
      <c r="B5976" s="211"/>
    </row>
    <row r="5977" spans="1:2" x14ac:dyDescent="0.3">
      <c r="A5977"/>
      <c r="B5977" s="211"/>
    </row>
    <row r="5978" spans="1:2" x14ac:dyDescent="0.3">
      <c r="A5978"/>
      <c r="B5978" s="211"/>
    </row>
    <row r="5979" spans="1:2" x14ac:dyDescent="0.3">
      <c r="A5979"/>
      <c r="B5979" s="211"/>
    </row>
    <row r="5980" spans="1:2" x14ac:dyDescent="0.3">
      <c r="A5980"/>
      <c r="B5980" s="211"/>
    </row>
    <row r="5981" spans="1:2" x14ac:dyDescent="0.3">
      <c r="A5981"/>
      <c r="B5981" s="211"/>
    </row>
    <row r="5982" spans="1:2" x14ac:dyDescent="0.3">
      <c r="A5982"/>
      <c r="B5982" s="211"/>
    </row>
    <row r="5983" spans="1:2" x14ac:dyDescent="0.3">
      <c r="A5983"/>
      <c r="B5983" s="211"/>
    </row>
    <row r="5984" spans="1:2" x14ac:dyDescent="0.3">
      <c r="A5984"/>
      <c r="B5984" s="211"/>
    </row>
    <row r="5985" spans="1:2" x14ac:dyDescent="0.3">
      <c r="A5985"/>
      <c r="B5985" s="211"/>
    </row>
    <row r="5986" spans="1:2" x14ac:dyDescent="0.3">
      <c r="A5986"/>
      <c r="B5986" s="211"/>
    </row>
    <row r="5987" spans="1:2" x14ac:dyDescent="0.3">
      <c r="A5987"/>
      <c r="B5987" s="211"/>
    </row>
    <row r="5988" spans="1:2" x14ac:dyDescent="0.3">
      <c r="A5988"/>
      <c r="B5988" s="211"/>
    </row>
    <row r="5989" spans="1:2" x14ac:dyDescent="0.3">
      <c r="A5989"/>
      <c r="B5989" s="211"/>
    </row>
    <row r="5990" spans="1:2" x14ac:dyDescent="0.3">
      <c r="A5990"/>
      <c r="B5990" s="211"/>
    </row>
    <row r="5991" spans="1:2" x14ac:dyDescent="0.3">
      <c r="A5991"/>
      <c r="B5991" s="211"/>
    </row>
    <row r="5992" spans="1:2" x14ac:dyDescent="0.3">
      <c r="A5992"/>
      <c r="B5992" s="211"/>
    </row>
    <row r="5993" spans="1:2" x14ac:dyDescent="0.3">
      <c r="A5993"/>
      <c r="B5993" s="211"/>
    </row>
    <row r="5994" spans="1:2" x14ac:dyDescent="0.3">
      <c r="A5994"/>
      <c r="B5994" s="211"/>
    </row>
    <row r="5995" spans="1:2" x14ac:dyDescent="0.3">
      <c r="A5995"/>
      <c r="B5995" s="211"/>
    </row>
    <row r="5996" spans="1:2" x14ac:dyDescent="0.3">
      <c r="A5996"/>
      <c r="B5996" s="211"/>
    </row>
    <row r="5997" spans="1:2" x14ac:dyDescent="0.3">
      <c r="A5997"/>
      <c r="B5997" s="211"/>
    </row>
    <row r="5998" spans="1:2" x14ac:dyDescent="0.3">
      <c r="A5998"/>
      <c r="B5998" s="211"/>
    </row>
    <row r="5999" spans="1:2" x14ac:dyDescent="0.3">
      <c r="A5999"/>
      <c r="B5999" s="211"/>
    </row>
    <row r="6000" spans="1:2" x14ac:dyDescent="0.3">
      <c r="A6000"/>
      <c r="B6000" s="211"/>
    </row>
    <row r="6001" spans="1:2" x14ac:dyDescent="0.3">
      <c r="A6001"/>
      <c r="B6001" s="211"/>
    </row>
    <row r="6002" spans="1:2" x14ac:dyDescent="0.3">
      <c r="A6002"/>
      <c r="B6002" s="211"/>
    </row>
    <row r="6003" spans="1:2" x14ac:dyDescent="0.3">
      <c r="A6003"/>
      <c r="B6003" s="211"/>
    </row>
    <row r="6004" spans="1:2" x14ac:dyDescent="0.3">
      <c r="A6004"/>
      <c r="B6004" s="211"/>
    </row>
    <row r="6005" spans="1:2" x14ac:dyDescent="0.3">
      <c r="A6005"/>
      <c r="B6005" s="211"/>
    </row>
    <row r="6006" spans="1:2" x14ac:dyDescent="0.3">
      <c r="A6006"/>
      <c r="B6006" s="211"/>
    </row>
    <row r="6007" spans="1:2" x14ac:dyDescent="0.3">
      <c r="A6007"/>
      <c r="B6007" s="211"/>
    </row>
    <row r="6008" spans="1:2" x14ac:dyDescent="0.3">
      <c r="A6008"/>
      <c r="B6008" s="211"/>
    </row>
    <row r="6009" spans="1:2" x14ac:dyDescent="0.3">
      <c r="A6009"/>
      <c r="B6009" s="211"/>
    </row>
    <row r="6010" spans="1:2" x14ac:dyDescent="0.3">
      <c r="A6010"/>
      <c r="B6010" s="211"/>
    </row>
    <row r="6011" spans="1:2" x14ac:dyDescent="0.3">
      <c r="A6011"/>
      <c r="B6011" s="211"/>
    </row>
    <row r="6012" spans="1:2" x14ac:dyDescent="0.3">
      <c r="A6012"/>
      <c r="B6012" s="211"/>
    </row>
    <row r="6013" spans="1:2" x14ac:dyDescent="0.3">
      <c r="A6013"/>
      <c r="B6013" s="211"/>
    </row>
    <row r="6014" spans="1:2" x14ac:dyDescent="0.3">
      <c r="A6014"/>
      <c r="B6014" s="211"/>
    </row>
    <row r="6015" spans="1:2" x14ac:dyDescent="0.3">
      <c r="A6015"/>
      <c r="B6015" s="211"/>
    </row>
    <row r="6016" spans="1:2" x14ac:dyDescent="0.3">
      <c r="A6016"/>
      <c r="B6016" s="211"/>
    </row>
    <row r="6017" spans="1:2" x14ac:dyDescent="0.3">
      <c r="A6017"/>
      <c r="B6017" s="211"/>
    </row>
    <row r="6018" spans="1:2" x14ac:dyDescent="0.3">
      <c r="A6018"/>
      <c r="B6018" s="211"/>
    </row>
    <row r="6019" spans="1:2" x14ac:dyDescent="0.3">
      <c r="A6019"/>
      <c r="B6019" s="211"/>
    </row>
    <row r="6020" spans="1:2" x14ac:dyDescent="0.3">
      <c r="A6020"/>
      <c r="B6020" s="211"/>
    </row>
    <row r="6021" spans="1:2" x14ac:dyDescent="0.3">
      <c r="A6021"/>
      <c r="B6021" s="211"/>
    </row>
    <row r="6022" spans="1:2" x14ac:dyDescent="0.3">
      <c r="A6022"/>
      <c r="B6022" s="211"/>
    </row>
    <row r="6023" spans="1:2" x14ac:dyDescent="0.3">
      <c r="A6023"/>
      <c r="B6023" s="211"/>
    </row>
    <row r="6024" spans="1:2" x14ac:dyDescent="0.3">
      <c r="A6024"/>
      <c r="B6024" s="211"/>
    </row>
    <row r="6025" spans="1:2" x14ac:dyDescent="0.3">
      <c r="A6025"/>
      <c r="B6025" s="211"/>
    </row>
    <row r="6026" spans="1:2" x14ac:dyDescent="0.3">
      <c r="A6026"/>
      <c r="B6026" s="211"/>
    </row>
    <row r="6027" spans="1:2" x14ac:dyDescent="0.3">
      <c r="A6027"/>
      <c r="B6027" s="211"/>
    </row>
    <row r="6028" spans="1:2" x14ac:dyDescent="0.3">
      <c r="A6028"/>
      <c r="B6028" s="211"/>
    </row>
    <row r="6029" spans="1:2" x14ac:dyDescent="0.3">
      <c r="A6029"/>
      <c r="B6029" s="211"/>
    </row>
    <row r="6030" spans="1:2" x14ac:dyDescent="0.3">
      <c r="A6030"/>
      <c r="B6030" s="211"/>
    </row>
    <row r="6031" spans="1:2" x14ac:dyDescent="0.3">
      <c r="A6031"/>
      <c r="B6031" s="211"/>
    </row>
    <row r="6032" spans="1:2" x14ac:dyDescent="0.3">
      <c r="A6032"/>
      <c r="B6032" s="211"/>
    </row>
    <row r="6033" spans="1:2" x14ac:dyDescent="0.3">
      <c r="A6033"/>
      <c r="B6033" s="211"/>
    </row>
    <row r="6034" spans="1:2" x14ac:dyDescent="0.3">
      <c r="A6034"/>
      <c r="B6034" s="211"/>
    </row>
    <row r="6035" spans="1:2" x14ac:dyDescent="0.3">
      <c r="A6035"/>
      <c r="B6035" s="211"/>
    </row>
    <row r="6036" spans="1:2" x14ac:dyDescent="0.3">
      <c r="A6036"/>
      <c r="B6036" s="211"/>
    </row>
    <row r="6037" spans="1:2" x14ac:dyDescent="0.3">
      <c r="A6037"/>
      <c r="B6037" s="211"/>
    </row>
    <row r="6038" spans="1:2" x14ac:dyDescent="0.3">
      <c r="A6038"/>
      <c r="B6038" s="211"/>
    </row>
    <row r="6039" spans="1:2" x14ac:dyDescent="0.3">
      <c r="A6039"/>
      <c r="B6039" s="211"/>
    </row>
    <row r="6040" spans="1:2" x14ac:dyDescent="0.3">
      <c r="A6040"/>
      <c r="B6040" s="211"/>
    </row>
    <row r="6041" spans="1:2" x14ac:dyDescent="0.3">
      <c r="A6041"/>
      <c r="B6041" s="211"/>
    </row>
    <row r="6042" spans="1:2" x14ac:dyDescent="0.3">
      <c r="A6042"/>
      <c r="B6042" s="211"/>
    </row>
    <row r="6043" spans="1:2" x14ac:dyDescent="0.3">
      <c r="A6043"/>
      <c r="B6043" s="211"/>
    </row>
    <row r="6044" spans="1:2" x14ac:dyDescent="0.3">
      <c r="A6044"/>
      <c r="B6044" s="211"/>
    </row>
    <row r="6045" spans="1:2" x14ac:dyDescent="0.3">
      <c r="A6045"/>
      <c r="B6045" s="211"/>
    </row>
    <row r="6046" spans="1:2" x14ac:dyDescent="0.3">
      <c r="A6046"/>
      <c r="B6046" s="211"/>
    </row>
    <row r="6047" spans="1:2" x14ac:dyDescent="0.3">
      <c r="A6047"/>
      <c r="B6047" s="211"/>
    </row>
    <row r="6048" spans="1:2" x14ac:dyDescent="0.3">
      <c r="A6048"/>
      <c r="B6048" s="211"/>
    </row>
    <row r="6049" spans="1:2" x14ac:dyDescent="0.3">
      <c r="A6049"/>
      <c r="B6049" s="211"/>
    </row>
    <row r="6050" spans="1:2" x14ac:dyDescent="0.3">
      <c r="A6050"/>
      <c r="B6050" s="211"/>
    </row>
    <row r="6051" spans="1:2" x14ac:dyDescent="0.3">
      <c r="A6051"/>
      <c r="B6051" s="211"/>
    </row>
    <row r="6052" spans="1:2" x14ac:dyDescent="0.3">
      <c r="A6052"/>
      <c r="B6052" s="211"/>
    </row>
    <row r="6053" spans="1:2" x14ac:dyDescent="0.3">
      <c r="A6053"/>
      <c r="B6053" s="211"/>
    </row>
    <row r="6054" spans="1:2" x14ac:dyDescent="0.3">
      <c r="A6054"/>
      <c r="B6054" s="211"/>
    </row>
    <row r="6055" spans="1:2" x14ac:dyDescent="0.3">
      <c r="A6055"/>
      <c r="B6055" s="211"/>
    </row>
    <row r="6056" spans="1:2" x14ac:dyDescent="0.3">
      <c r="A6056"/>
      <c r="B6056" s="211"/>
    </row>
    <row r="6057" spans="1:2" x14ac:dyDescent="0.3">
      <c r="A6057"/>
      <c r="B6057" s="211"/>
    </row>
    <row r="6058" spans="1:2" x14ac:dyDescent="0.3">
      <c r="A6058"/>
      <c r="B6058" s="211"/>
    </row>
    <row r="6059" spans="1:2" x14ac:dyDescent="0.3">
      <c r="A6059"/>
      <c r="B6059" s="211"/>
    </row>
    <row r="6060" spans="1:2" x14ac:dyDescent="0.3">
      <c r="A6060"/>
      <c r="B6060" s="211"/>
    </row>
    <row r="6061" spans="1:2" x14ac:dyDescent="0.3">
      <c r="A6061"/>
      <c r="B6061" s="211"/>
    </row>
    <row r="6062" spans="1:2" x14ac:dyDescent="0.3">
      <c r="A6062"/>
      <c r="B6062" s="211"/>
    </row>
    <row r="6063" spans="1:2" x14ac:dyDescent="0.3">
      <c r="A6063"/>
      <c r="B6063" s="211"/>
    </row>
    <row r="6064" spans="1:2" x14ac:dyDescent="0.3">
      <c r="A6064"/>
      <c r="B6064" s="211"/>
    </row>
    <row r="6065" spans="1:2" x14ac:dyDescent="0.3">
      <c r="A6065"/>
      <c r="B6065" s="211"/>
    </row>
    <row r="6066" spans="1:2" x14ac:dyDescent="0.3">
      <c r="A6066"/>
      <c r="B6066" s="211"/>
    </row>
    <row r="6067" spans="1:2" x14ac:dyDescent="0.3">
      <c r="A6067"/>
      <c r="B6067" s="211"/>
    </row>
    <row r="6068" spans="1:2" x14ac:dyDescent="0.3">
      <c r="A6068"/>
      <c r="B6068" s="211"/>
    </row>
    <row r="6069" spans="1:2" x14ac:dyDescent="0.3">
      <c r="A6069"/>
      <c r="B6069" s="211"/>
    </row>
    <row r="6070" spans="1:2" x14ac:dyDescent="0.3">
      <c r="A6070"/>
      <c r="B6070" s="211"/>
    </row>
    <row r="6071" spans="1:2" x14ac:dyDescent="0.3">
      <c r="A6071"/>
      <c r="B6071" s="211"/>
    </row>
    <row r="6072" spans="1:2" x14ac:dyDescent="0.3">
      <c r="A6072"/>
      <c r="B6072" s="211"/>
    </row>
    <row r="6073" spans="1:2" x14ac:dyDescent="0.3">
      <c r="A6073"/>
      <c r="B6073" s="211"/>
    </row>
    <row r="6074" spans="1:2" x14ac:dyDescent="0.3">
      <c r="A6074"/>
      <c r="B6074" s="211"/>
    </row>
    <row r="6075" spans="1:2" x14ac:dyDescent="0.3">
      <c r="A6075"/>
      <c r="B6075" s="211"/>
    </row>
    <row r="6076" spans="1:2" x14ac:dyDescent="0.3">
      <c r="A6076"/>
      <c r="B6076" s="211"/>
    </row>
    <row r="6077" spans="1:2" x14ac:dyDescent="0.3">
      <c r="A6077"/>
      <c r="B6077" s="211"/>
    </row>
    <row r="6078" spans="1:2" x14ac:dyDescent="0.3">
      <c r="A6078"/>
      <c r="B6078" s="211"/>
    </row>
    <row r="6079" spans="1:2" x14ac:dyDescent="0.3">
      <c r="A6079"/>
      <c r="B6079" s="211"/>
    </row>
    <row r="6080" spans="1:2" x14ac:dyDescent="0.3">
      <c r="A6080"/>
      <c r="B6080" s="211"/>
    </row>
    <row r="6081" spans="1:2" x14ac:dyDescent="0.3">
      <c r="A6081"/>
      <c r="B6081" s="211"/>
    </row>
    <row r="6082" spans="1:2" x14ac:dyDescent="0.3">
      <c r="A6082"/>
      <c r="B6082" s="211"/>
    </row>
    <row r="6083" spans="1:2" x14ac:dyDescent="0.3">
      <c r="A6083"/>
      <c r="B6083" s="211"/>
    </row>
    <row r="6084" spans="1:2" x14ac:dyDescent="0.3">
      <c r="A6084"/>
      <c r="B6084" s="211"/>
    </row>
    <row r="6085" spans="1:2" x14ac:dyDescent="0.3">
      <c r="A6085"/>
      <c r="B6085" s="211"/>
    </row>
    <row r="6086" spans="1:2" x14ac:dyDescent="0.3">
      <c r="A6086"/>
      <c r="B6086" s="211"/>
    </row>
    <row r="6087" spans="1:2" x14ac:dyDescent="0.3">
      <c r="A6087"/>
      <c r="B6087" s="211"/>
    </row>
    <row r="6088" spans="1:2" x14ac:dyDescent="0.3">
      <c r="A6088"/>
      <c r="B6088" s="211"/>
    </row>
    <row r="6089" spans="1:2" x14ac:dyDescent="0.3">
      <c r="A6089"/>
      <c r="B6089" s="211"/>
    </row>
    <row r="6090" spans="1:2" x14ac:dyDescent="0.3">
      <c r="A6090"/>
      <c r="B6090" s="211"/>
    </row>
    <row r="6091" spans="1:2" x14ac:dyDescent="0.3">
      <c r="A6091"/>
      <c r="B6091" s="211"/>
    </row>
    <row r="6092" spans="1:2" x14ac:dyDescent="0.3">
      <c r="A6092"/>
      <c r="B6092" s="211"/>
    </row>
    <row r="6093" spans="1:2" x14ac:dyDescent="0.3">
      <c r="A6093"/>
      <c r="B6093" s="211"/>
    </row>
    <row r="6094" spans="1:2" x14ac:dyDescent="0.3">
      <c r="A6094"/>
      <c r="B6094" s="211"/>
    </row>
    <row r="6095" spans="1:2" x14ac:dyDescent="0.3">
      <c r="A6095"/>
      <c r="B6095" s="211"/>
    </row>
    <row r="6096" spans="1:2" x14ac:dyDescent="0.3">
      <c r="A6096"/>
      <c r="B6096" s="211"/>
    </row>
    <row r="6097" spans="1:2" x14ac:dyDescent="0.3">
      <c r="A6097"/>
      <c r="B6097" s="211"/>
    </row>
    <row r="6098" spans="1:2" x14ac:dyDescent="0.3">
      <c r="A6098"/>
      <c r="B6098" s="211"/>
    </row>
    <row r="6099" spans="1:2" x14ac:dyDescent="0.3">
      <c r="A6099"/>
      <c r="B6099" s="211"/>
    </row>
    <row r="6100" spans="1:2" x14ac:dyDescent="0.3">
      <c r="A6100"/>
      <c r="B6100" s="211"/>
    </row>
    <row r="6101" spans="1:2" x14ac:dyDescent="0.3">
      <c r="A6101"/>
      <c r="B6101" s="211"/>
    </row>
    <row r="6102" spans="1:2" x14ac:dyDescent="0.3">
      <c r="A6102"/>
      <c r="B6102" s="211"/>
    </row>
    <row r="6103" spans="1:2" x14ac:dyDescent="0.3">
      <c r="A6103"/>
      <c r="B6103" s="211"/>
    </row>
    <row r="6104" spans="1:2" x14ac:dyDescent="0.3">
      <c r="A6104"/>
      <c r="B6104" s="211"/>
    </row>
    <row r="6105" spans="1:2" x14ac:dyDescent="0.3">
      <c r="A6105"/>
      <c r="B6105" s="211"/>
    </row>
    <row r="6106" spans="1:2" x14ac:dyDescent="0.3">
      <c r="A6106"/>
      <c r="B6106" s="211"/>
    </row>
    <row r="6107" spans="1:2" x14ac:dyDescent="0.3">
      <c r="A6107"/>
      <c r="B6107" s="211"/>
    </row>
    <row r="6108" spans="1:2" x14ac:dyDescent="0.3">
      <c r="A6108"/>
      <c r="B6108" s="211"/>
    </row>
    <row r="6109" spans="1:2" x14ac:dyDescent="0.3">
      <c r="A6109"/>
      <c r="B6109" s="211"/>
    </row>
    <row r="6110" spans="1:2" x14ac:dyDescent="0.3">
      <c r="A6110"/>
      <c r="B6110" s="211"/>
    </row>
    <row r="6111" spans="1:2" x14ac:dyDescent="0.3">
      <c r="A6111"/>
      <c r="B6111" s="211"/>
    </row>
    <row r="6112" spans="1:2" x14ac:dyDescent="0.3">
      <c r="A6112"/>
      <c r="B6112" s="211"/>
    </row>
    <row r="6113" spans="1:2" x14ac:dyDescent="0.3">
      <c r="A6113"/>
      <c r="B6113" s="211"/>
    </row>
    <row r="6114" spans="1:2" x14ac:dyDescent="0.3">
      <c r="A6114"/>
      <c r="B6114" s="211"/>
    </row>
    <row r="6115" spans="1:2" x14ac:dyDescent="0.3">
      <c r="A6115"/>
      <c r="B6115" s="211"/>
    </row>
    <row r="6116" spans="1:2" x14ac:dyDescent="0.3">
      <c r="A6116"/>
      <c r="B6116" s="211"/>
    </row>
    <row r="6117" spans="1:2" x14ac:dyDescent="0.3">
      <c r="A6117"/>
      <c r="B6117" s="211"/>
    </row>
    <row r="6118" spans="1:2" x14ac:dyDescent="0.3">
      <c r="A6118"/>
      <c r="B6118" s="211"/>
    </row>
    <row r="6119" spans="1:2" x14ac:dyDescent="0.3">
      <c r="A6119"/>
      <c r="B6119" s="211"/>
    </row>
    <row r="6120" spans="1:2" x14ac:dyDescent="0.3">
      <c r="A6120"/>
      <c r="B6120" s="211"/>
    </row>
    <row r="6121" spans="1:2" x14ac:dyDescent="0.3">
      <c r="A6121"/>
      <c r="B6121" s="211"/>
    </row>
    <row r="6122" spans="1:2" x14ac:dyDescent="0.3">
      <c r="A6122"/>
      <c r="B6122" s="211"/>
    </row>
    <row r="6123" spans="1:2" x14ac:dyDescent="0.3">
      <c r="A6123"/>
      <c r="B6123" s="211"/>
    </row>
    <row r="6124" spans="1:2" x14ac:dyDescent="0.3">
      <c r="A6124"/>
      <c r="B6124" s="211"/>
    </row>
    <row r="6125" spans="1:2" x14ac:dyDescent="0.3">
      <c r="A6125"/>
      <c r="B6125" s="211"/>
    </row>
    <row r="6126" spans="1:2" x14ac:dyDescent="0.3">
      <c r="A6126"/>
      <c r="B6126" s="211"/>
    </row>
    <row r="6127" spans="1:2" x14ac:dyDescent="0.3">
      <c r="A6127"/>
      <c r="B6127" s="211"/>
    </row>
    <row r="6128" spans="1:2" x14ac:dyDescent="0.3">
      <c r="A6128"/>
      <c r="B6128" s="211"/>
    </row>
    <row r="6129" spans="1:2" x14ac:dyDescent="0.3">
      <c r="A6129"/>
      <c r="B6129" s="211"/>
    </row>
    <row r="6130" spans="1:2" x14ac:dyDescent="0.3">
      <c r="A6130"/>
      <c r="B6130" s="211"/>
    </row>
    <row r="6131" spans="1:2" x14ac:dyDescent="0.3">
      <c r="A6131"/>
      <c r="B6131" s="211"/>
    </row>
    <row r="6132" spans="1:2" x14ac:dyDescent="0.3">
      <c r="A6132"/>
      <c r="B6132" s="211"/>
    </row>
    <row r="6133" spans="1:2" x14ac:dyDescent="0.3">
      <c r="A6133"/>
      <c r="B6133" s="211"/>
    </row>
    <row r="6134" spans="1:2" x14ac:dyDescent="0.3">
      <c r="A6134"/>
      <c r="B6134" s="211"/>
    </row>
    <row r="6135" spans="1:2" x14ac:dyDescent="0.3">
      <c r="A6135"/>
      <c r="B6135" s="211"/>
    </row>
    <row r="6136" spans="1:2" x14ac:dyDescent="0.3">
      <c r="A6136"/>
      <c r="B6136" s="211"/>
    </row>
    <row r="6137" spans="1:2" x14ac:dyDescent="0.3">
      <c r="A6137"/>
      <c r="B6137" s="211"/>
    </row>
    <row r="6138" spans="1:2" x14ac:dyDescent="0.3">
      <c r="A6138"/>
      <c r="B6138" s="211"/>
    </row>
    <row r="6139" spans="1:2" x14ac:dyDescent="0.3">
      <c r="A6139"/>
      <c r="B6139" s="211"/>
    </row>
    <row r="6140" spans="1:2" x14ac:dyDescent="0.3">
      <c r="A6140"/>
      <c r="B6140" s="211"/>
    </row>
    <row r="6141" spans="1:2" x14ac:dyDescent="0.3">
      <c r="A6141"/>
      <c r="B6141" s="211"/>
    </row>
    <row r="6142" spans="1:2" x14ac:dyDescent="0.3">
      <c r="A6142"/>
      <c r="B6142" s="211"/>
    </row>
    <row r="6143" spans="1:2" x14ac:dyDescent="0.3">
      <c r="A6143"/>
      <c r="B6143" s="211"/>
    </row>
    <row r="6144" spans="1:2" x14ac:dyDescent="0.3">
      <c r="A6144"/>
      <c r="B6144" s="211"/>
    </row>
    <row r="6145" spans="1:2" x14ac:dyDescent="0.3">
      <c r="A6145"/>
      <c r="B6145" s="211"/>
    </row>
    <row r="6146" spans="1:2" x14ac:dyDescent="0.3">
      <c r="A6146"/>
      <c r="B6146" s="211"/>
    </row>
    <row r="6147" spans="1:2" x14ac:dyDescent="0.3">
      <c r="A6147"/>
      <c r="B6147" s="211"/>
    </row>
    <row r="6148" spans="1:2" x14ac:dyDescent="0.3">
      <c r="A6148"/>
      <c r="B6148" s="211"/>
    </row>
    <row r="6149" spans="1:2" x14ac:dyDescent="0.3">
      <c r="A6149"/>
      <c r="B6149" s="211"/>
    </row>
    <row r="6150" spans="1:2" x14ac:dyDescent="0.3">
      <c r="A6150"/>
      <c r="B6150" s="211"/>
    </row>
    <row r="6151" spans="1:2" x14ac:dyDescent="0.3">
      <c r="A6151"/>
      <c r="B6151" s="211"/>
    </row>
    <row r="6152" spans="1:2" x14ac:dyDescent="0.3">
      <c r="A6152"/>
      <c r="B6152" s="211"/>
    </row>
    <row r="6153" spans="1:2" x14ac:dyDescent="0.3">
      <c r="A6153"/>
      <c r="B6153" s="211"/>
    </row>
    <row r="6154" spans="1:2" x14ac:dyDescent="0.3">
      <c r="A6154"/>
      <c r="B6154" s="211"/>
    </row>
    <row r="6155" spans="1:2" x14ac:dyDescent="0.3">
      <c r="A6155"/>
      <c r="B6155" s="211"/>
    </row>
    <row r="6156" spans="1:2" x14ac:dyDescent="0.3">
      <c r="A6156"/>
      <c r="B6156" s="211"/>
    </row>
    <row r="6157" spans="1:2" x14ac:dyDescent="0.3">
      <c r="A6157"/>
      <c r="B6157" s="211"/>
    </row>
    <row r="6158" spans="1:2" x14ac:dyDescent="0.3">
      <c r="A6158"/>
      <c r="B6158" s="211"/>
    </row>
    <row r="6159" spans="1:2" x14ac:dyDescent="0.3">
      <c r="A6159"/>
      <c r="B6159" s="211"/>
    </row>
    <row r="6160" spans="1:2" x14ac:dyDescent="0.3">
      <c r="A6160"/>
      <c r="B6160" s="211"/>
    </row>
    <row r="6161" spans="1:2" x14ac:dyDescent="0.3">
      <c r="A6161"/>
      <c r="B6161" s="211"/>
    </row>
    <row r="6162" spans="1:2" x14ac:dyDescent="0.3">
      <c r="A6162"/>
      <c r="B6162" s="211"/>
    </row>
    <row r="6163" spans="1:2" x14ac:dyDescent="0.3">
      <c r="A6163"/>
      <c r="B6163" s="211"/>
    </row>
    <row r="6164" spans="1:2" x14ac:dyDescent="0.3">
      <c r="A6164"/>
      <c r="B6164" s="211"/>
    </row>
    <row r="6165" spans="1:2" x14ac:dyDescent="0.3">
      <c r="A6165"/>
      <c r="B6165" s="211"/>
    </row>
    <row r="6166" spans="1:2" x14ac:dyDescent="0.3">
      <c r="A6166"/>
      <c r="B6166" s="211"/>
    </row>
    <row r="6167" spans="1:2" x14ac:dyDescent="0.3">
      <c r="A6167"/>
      <c r="B6167" s="211"/>
    </row>
    <row r="6168" spans="1:2" x14ac:dyDescent="0.3">
      <c r="A6168"/>
      <c r="B6168" s="211"/>
    </row>
    <row r="6169" spans="1:2" x14ac:dyDescent="0.3">
      <c r="A6169"/>
      <c r="B6169" s="211"/>
    </row>
    <row r="6170" spans="1:2" x14ac:dyDescent="0.3">
      <c r="A6170"/>
      <c r="B6170" s="211"/>
    </row>
    <row r="6171" spans="1:2" x14ac:dyDescent="0.3">
      <c r="A6171"/>
      <c r="B6171" s="211"/>
    </row>
    <row r="6172" spans="1:2" x14ac:dyDescent="0.3">
      <c r="A6172"/>
      <c r="B6172" s="211"/>
    </row>
    <row r="6173" spans="1:2" x14ac:dyDescent="0.3">
      <c r="A6173"/>
      <c r="B6173" s="211"/>
    </row>
    <row r="6174" spans="1:2" x14ac:dyDescent="0.3">
      <c r="A6174"/>
      <c r="B6174" s="211"/>
    </row>
    <row r="6175" spans="1:2" x14ac:dyDescent="0.3">
      <c r="A6175"/>
      <c r="B6175" s="211"/>
    </row>
    <row r="6176" spans="1:2" x14ac:dyDescent="0.3">
      <c r="A6176"/>
      <c r="B6176" s="211"/>
    </row>
    <row r="6177" spans="1:2" x14ac:dyDescent="0.3">
      <c r="A6177"/>
      <c r="B6177" s="211"/>
    </row>
    <row r="6178" spans="1:2" x14ac:dyDescent="0.3">
      <c r="A6178"/>
      <c r="B6178" s="211"/>
    </row>
    <row r="6179" spans="1:2" x14ac:dyDescent="0.3">
      <c r="A6179"/>
      <c r="B6179" s="211"/>
    </row>
    <row r="6180" spans="1:2" x14ac:dyDescent="0.3">
      <c r="A6180"/>
      <c r="B6180" s="211"/>
    </row>
    <row r="6181" spans="1:2" x14ac:dyDescent="0.3">
      <c r="A6181"/>
      <c r="B6181" s="211"/>
    </row>
    <row r="6182" spans="1:2" x14ac:dyDescent="0.3">
      <c r="A6182"/>
      <c r="B6182" s="211"/>
    </row>
    <row r="6183" spans="1:2" x14ac:dyDescent="0.3">
      <c r="A6183"/>
      <c r="B6183" s="211"/>
    </row>
    <row r="6184" spans="1:2" x14ac:dyDescent="0.3">
      <c r="A6184"/>
      <c r="B6184" s="211"/>
    </row>
    <row r="6185" spans="1:2" x14ac:dyDescent="0.3">
      <c r="A6185"/>
      <c r="B6185" s="211"/>
    </row>
    <row r="6186" spans="1:2" x14ac:dyDescent="0.3">
      <c r="A6186"/>
      <c r="B6186" s="211"/>
    </row>
    <row r="6187" spans="1:2" x14ac:dyDescent="0.3">
      <c r="A6187"/>
      <c r="B6187" s="211"/>
    </row>
    <row r="6188" spans="1:2" x14ac:dyDescent="0.3">
      <c r="A6188"/>
      <c r="B6188" s="211"/>
    </row>
    <row r="6189" spans="1:2" x14ac:dyDescent="0.3">
      <c r="A6189"/>
      <c r="B6189" s="211"/>
    </row>
    <row r="6190" spans="1:2" x14ac:dyDescent="0.3">
      <c r="A6190"/>
      <c r="B6190" s="211"/>
    </row>
    <row r="6191" spans="1:2" x14ac:dyDescent="0.3">
      <c r="A6191"/>
      <c r="B6191" s="211"/>
    </row>
    <row r="6192" spans="1:2" x14ac:dyDescent="0.3">
      <c r="A6192"/>
      <c r="B6192" s="211"/>
    </row>
    <row r="6193" spans="1:2" x14ac:dyDescent="0.3">
      <c r="A6193"/>
      <c r="B6193" s="211"/>
    </row>
    <row r="6194" spans="1:2" x14ac:dyDescent="0.3">
      <c r="A6194"/>
      <c r="B6194" s="211"/>
    </row>
    <row r="6195" spans="1:2" x14ac:dyDescent="0.3">
      <c r="A6195"/>
      <c r="B6195" s="211"/>
    </row>
    <row r="6196" spans="1:2" x14ac:dyDescent="0.3">
      <c r="A6196"/>
      <c r="B6196" s="211"/>
    </row>
    <row r="6197" spans="1:2" x14ac:dyDescent="0.3">
      <c r="A6197"/>
      <c r="B6197" s="211"/>
    </row>
    <row r="6198" spans="1:2" x14ac:dyDescent="0.3">
      <c r="A6198"/>
      <c r="B6198" s="211"/>
    </row>
    <row r="6199" spans="1:2" x14ac:dyDescent="0.3">
      <c r="A6199"/>
      <c r="B6199" s="211"/>
    </row>
    <row r="6200" spans="1:2" x14ac:dyDescent="0.3">
      <c r="A6200"/>
      <c r="B6200" s="211"/>
    </row>
    <row r="6201" spans="1:2" x14ac:dyDescent="0.3">
      <c r="A6201"/>
      <c r="B6201" s="211"/>
    </row>
    <row r="6202" spans="1:2" x14ac:dyDescent="0.3">
      <c r="A6202"/>
      <c r="B6202" s="211"/>
    </row>
    <row r="6203" spans="1:2" x14ac:dyDescent="0.3">
      <c r="A6203"/>
      <c r="B6203" s="211"/>
    </row>
    <row r="6204" spans="1:2" x14ac:dyDescent="0.3">
      <c r="A6204"/>
      <c r="B6204" s="211"/>
    </row>
    <row r="6205" spans="1:2" x14ac:dyDescent="0.3">
      <c r="A6205"/>
      <c r="B6205" s="211"/>
    </row>
    <row r="6206" spans="1:2" x14ac:dyDescent="0.3">
      <c r="A6206"/>
      <c r="B6206" s="211"/>
    </row>
    <row r="6207" spans="1:2" x14ac:dyDescent="0.3">
      <c r="A6207"/>
      <c r="B6207" s="211"/>
    </row>
    <row r="6208" spans="1:2" x14ac:dyDescent="0.3">
      <c r="A6208"/>
      <c r="B6208" s="211"/>
    </row>
    <row r="6209" spans="1:2" x14ac:dyDescent="0.3">
      <c r="A6209"/>
      <c r="B6209" s="211"/>
    </row>
    <row r="6210" spans="1:2" x14ac:dyDescent="0.3">
      <c r="A6210"/>
      <c r="B6210" s="211"/>
    </row>
    <row r="6211" spans="1:2" x14ac:dyDescent="0.3">
      <c r="A6211"/>
      <c r="B6211" s="211"/>
    </row>
    <row r="6212" spans="1:2" x14ac:dyDescent="0.3">
      <c r="A6212"/>
      <c r="B6212" s="211"/>
    </row>
    <row r="6213" spans="1:2" x14ac:dyDescent="0.3">
      <c r="A6213"/>
      <c r="B6213" s="211"/>
    </row>
    <row r="6214" spans="1:2" x14ac:dyDescent="0.3">
      <c r="A6214"/>
      <c r="B6214" s="211"/>
    </row>
    <row r="6215" spans="1:2" x14ac:dyDescent="0.3">
      <c r="A6215"/>
      <c r="B6215" s="211"/>
    </row>
    <row r="6216" spans="1:2" x14ac:dyDescent="0.3">
      <c r="A6216"/>
      <c r="B6216" s="211"/>
    </row>
    <row r="6217" spans="1:2" x14ac:dyDescent="0.3">
      <c r="A6217"/>
      <c r="B6217" s="211"/>
    </row>
    <row r="6218" spans="1:2" x14ac:dyDescent="0.3">
      <c r="A6218"/>
      <c r="B6218" s="211"/>
    </row>
    <row r="6219" spans="1:2" x14ac:dyDescent="0.3">
      <c r="A6219"/>
      <c r="B6219" s="211"/>
    </row>
    <row r="6220" spans="1:2" x14ac:dyDescent="0.3">
      <c r="A6220"/>
      <c r="B6220" s="211"/>
    </row>
    <row r="6221" spans="1:2" x14ac:dyDescent="0.3">
      <c r="A6221"/>
      <c r="B6221" s="211"/>
    </row>
    <row r="6222" spans="1:2" x14ac:dyDescent="0.3">
      <c r="A6222"/>
      <c r="B6222" s="211"/>
    </row>
    <row r="6223" spans="1:2" x14ac:dyDescent="0.3">
      <c r="A6223"/>
      <c r="B6223" s="211"/>
    </row>
    <row r="6224" spans="1:2" x14ac:dyDescent="0.3">
      <c r="A6224"/>
      <c r="B6224" s="211"/>
    </row>
    <row r="6225" spans="1:2" x14ac:dyDescent="0.3">
      <c r="A6225"/>
      <c r="B6225" s="211"/>
    </row>
    <row r="6226" spans="1:2" x14ac:dyDescent="0.3">
      <c r="A6226"/>
      <c r="B6226" s="211"/>
    </row>
    <row r="6227" spans="1:2" x14ac:dyDescent="0.3">
      <c r="A6227"/>
      <c r="B6227" s="211"/>
    </row>
    <row r="6228" spans="1:2" x14ac:dyDescent="0.3">
      <c r="A6228"/>
      <c r="B6228" s="211"/>
    </row>
    <row r="6229" spans="1:2" x14ac:dyDescent="0.3">
      <c r="A6229"/>
      <c r="B6229" s="211"/>
    </row>
    <row r="6230" spans="1:2" x14ac:dyDescent="0.3">
      <c r="A6230"/>
      <c r="B6230" s="211"/>
    </row>
    <row r="6231" spans="1:2" x14ac:dyDescent="0.3">
      <c r="A6231"/>
      <c r="B6231" s="211"/>
    </row>
    <row r="6232" spans="1:2" x14ac:dyDescent="0.3">
      <c r="A6232"/>
      <c r="B6232" s="211"/>
    </row>
    <row r="6233" spans="1:2" x14ac:dyDescent="0.3">
      <c r="A6233"/>
      <c r="B6233" s="211"/>
    </row>
    <row r="6234" spans="1:2" x14ac:dyDescent="0.3">
      <c r="A6234"/>
      <c r="B6234" s="211"/>
    </row>
    <row r="6235" spans="1:2" x14ac:dyDescent="0.3">
      <c r="A6235"/>
      <c r="B6235" s="211"/>
    </row>
    <row r="6236" spans="1:2" x14ac:dyDescent="0.3">
      <c r="A6236"/>
      <c r="B6236" s="211"/>
    </row>
    <row r="6237" spans="1:2" x14ac:dyDescent="0.3">
      <c r="A6237"/>
      <c r="B6237" s="211"/>
    </row>
    <row r="6238" spans="1:2" x14ac:dyDescent="0.3">
      <c r="A6238"/>
      <c r="B6238" s="211"/>
    </row>
    <row r="6239" spans="1:2" x14ac:dyDescent="0.3">
      <c r="A6239"/>
      <c r="B6239" s="211"/>
    </row>
    <row r="6240" spans="1:2" x14ac:dyDescent="0.3">
      <c r="A6240"/>
      <c r="B6240" s="211"/>
    </row>
    <row r="6241" spans="1:2" x14ac:dyDescent="0.3">
      <c r="A6241"/>
      <c r="B6241" s="211"/>
    </row>
    <row r="6242" spans="1:2" x14ac:dyDescent="0.3">
      <c r="A6242"/>
      <c r="B6242" s="211"/>
    </row>
    <row r="6243" spans="1:2" x14ac:dyDescent="0.3">
      <c r="A6243"/>
      <c r="B6243" s="211"/>
    </row>
    <row r="6244" spans="1:2" x14ac:dyDescent="0.3">
      <c r="A6244"/>
      <c r="B6244" s="211"/>
    </row>
    <row r="6245" spans="1:2" x14ac:dyDescent="0.3">
      <c r="A6245"/>
      <c r="B6245" s="211"/>
    </row>
    <row r="6246" spans="1:2" x14ac:dyDescent="0.3">
      <c r="A6246"/>
      <c r="B6246" s="211"/>
    </row>
    <row r="6247" spans="1:2" x14ac:dyDescent="0.3">
      <c r="A6247"/>
      <c r="B6247" s="211"/>
    </row>
    <row r="6248" spans="1:2" x14ac:dyDescent="0.3">
      <c r="A6248"/>
      <c r="B6248" s="211"/>
    </row>
    <row r="6249" spans="1:2" x14ac:dyDescent="0.3">
      <c r="A6249"/>
      <c r="B6249" s="211"/>
    </row>
    <row r="6250" spans="1:2" x14ac:dyDescent="0.3">
      <c r="A6250"/>
      <c r="B6250" s="211"/>
    </row>
    <row r="6251" spans="1:2" x14ac:dyDescent="0.3">
      <c r="A6251"/>
      <c r="B6251" s="211"/>
    </row>
    <row r="6252" spans="1:2" x14ac:dyDescent="0.3">
      <c r="A6252"/>
      <c r="B6252" s="211"/>
    </row>
    <row r="6253" spans="1:2" x14ac:dyDescent="0.3">
      <c r="A6253"/>
      <c r="B6253" s="211"/>
    </row>
    <row r="6254" spans="1:2" x14ac:dyDescent="0.3">
      <c r="A6254"/>
      <c r="B6254" s="211"/>
    </row>
    <row r="6255" spans="1:2" x14ac:dyDescent="0.3">
      <c r="A6255"/>
      <c r="B6255" s="211"/>
    </row>
    <row r="6256" spans="1:2" x14ac:dyDescent="0.3">
      <c r="A6256"/>
      <c r="B6256" s="211"/>
    </row>
    <row r="6257" spans="1:2" x14ac:dyDescent="0.3">
      <c r="A6257"/>
      <c r="B6257" s="211"/>
    </row>
    <row r="6258" spans="1:2" x14ac:dyDescent="0.3">
      <c r="A6258"/>
      <c r="B6258" s="211"/>
    </row>
    <row r="6259" spans="1:2" x14ac:dyDescent="0.3">
      <c r="A6259"/>
      <c r="B6259" s="211"/>
    </row>
    <row r="6260" spans="1:2" x14ac:dyDescent="0.3">
      <c r="A6260"/>
      <c r="B6260" s="211"/>
    </row>
    <row r="6261" spans="1:2" x14ac:dyDescent="0.3">
      <c r="A6261"/>
      <c r="B6261" s="211"/>
    </row>
    <row r="6262" spans="1:2" x14ac:dyDescent="0.3">
      <c r="A6262"/>
      <c r="B6262" s="211"/>
    </row>
    <row r="6263" spans="1:2" x14ac:dyDescent="0.3">
      <c r="A6263"/>
      <c r="B6263" s="211"/>
    </row>
    <row r="6264" spans="1:2" x14ac:dyDescent="0.3">
      <c r="A6264"/>
      <c r="B6264" s="211"/>
    </row>
    <row r="6265" spans="1:2" x14ac:dyDescent="0.3">
      <c r="A6265"/>
      <c r="B6265" s="211"/>
    </row>
    <row r="6266" spans="1:2" x14ac:dyDescent="0.3">
      <c r="A6266"/>
      <c r="B6266" s="211"/>
    </row>
    <row r="6267" spans="1:2" x14ac:dyDescent="0.3">
      <c r="A6267"/>
      <c r="B6267" s="211"/>
    </row>
    <row r="6268" spans="1:2" x14ac:dyDescent="0.3">
      <c r="A6268"/>
      <c r="B6268" s="211"/>
    </row>
    <row r="6269" spans="1:2" x14ac:dyDescent="0.3">
      <c r="A6269"/>
      <c r="B6269" s="211"/>
    </row>
    <row r="6270" spans="1:2" x14ac:dyDescent="0.3">
      <c r="A6270"/>
      <c r="B6270" s="211"/>
    </row>
    <row r="6271" spans="1:2" x14ac:dyDescent="0.3">
      <c r="A6271"/>
      <c r="B6271" s="211"/>
    </row>
    <row r="6272" spans="1:2" x14ac:dyDescent="0.3">
      <c r="A6272"/>
      <c r="B6272" s="211"/>
    </row>
    <row r="6273" spans="1:2" x14ac:dyDescent="0.3">
      <c r="A6273"/>
      <c r="B6273" s="211"/>
    </row>
    <row r="6274" spans="1:2" x14ac:dyDescent="0.3">
      <c r="A6274"/>
      <c r="B6274" s="211"/>
    </row>
    <row r="6275" spans="1:2" x14ac:dyDescent="0.3">
      <c r="A6275"/>
      <c r="B6275" s="211"/>
    </row>
    <row r="6276" spans="1:2" x14ac:dyDescent="0.3">
      <c r="A6276"/>
      <c r="B6276" s="211"/>
    </row>
    <row r="6277" spans="1:2" x14ac:dyDescent="0.3">
      <c r="A6277"/>
      <c r="B6277" s="211"/>
    </row>
    <row r="6278" spans="1:2" x14ac:dyDescent="0.3">
      <c r="A6278"/>
      <c r="B6278" s="211"/>
    </row>
    <row r="6279" spans="1:2" x14ac:dyDescent="0.3">
      <c r="A6279"/>
      <c r="B6279" s="211"/>
    </row>
    <row r="6280" spans="1:2" x14ac:dyDescent="0.3">
      <c r="A6280"/>
      <c r="B6280" s="211"/>
    </row>
    <row r="6281" spans="1:2" x14ac:dyDescent="0.3">
      <c r="A6281"/>
      <c r="B6281" s="211"/>
    </row>
    <row r="6282" spans="1:2" x14ac:dyDescent="0.3">
      <c r="A6282"/>
      <c r="B6282" s="211"/>
    </row>
    <row r="6283" spans="1:2" x14ac:dyDescent="0.3">
      <c r="A6283"/>
      <c r="B6283" s="211"/>
    </row>
    <row r="6284" spans="1:2" x14ac:dyDescent="0.3">
      <c r="A6284"/>
      <c r="B6284" s="211"/>
    </row>
    <row r="6285" spans="1:2" x14ac:dyDescent="0.3">
      <c r="A6285"/>
      <c r="B6285" s="211"/>
    </row>
    <row r="6286" spans="1:2" x14ac:dyDescent="0.3">
      <c r="A6286"/>
      <c r="B6286" s="211"/>
    </row>
    <row r="6287" spans="1:2" x14ac:dyDescent="0.3">
      <c r="A6287"/>
      <c r="B6287" s="211"/>
    </row>
    <row r="6288" spans="1:2" x14ac:dyDescent="0.3">
      <c r="A6288"/>
      <c r="B6288" s="211"/>
    </row>
    <row r="6289" spans="1:2" x14ac:dyDescent="0.3">
      <c r="A6289"/>
      <c r="B6289" s="211"/>
    </row>
    <row r="6290" spans="1:2" x14ac:dyDescent="0.3">
      <c r="A6290"/>
      <c r="B6290" s="211"/>
    </row>
    <row r="6291" spans="1:2" x14ac:dyDescent="0.3">
      <c r="A6291"/>
      <c r="B6291" s="211"/>
    </row>
    <row r="6292" spans="1:2" x14ac:dyDescent="0.3">
      <c r="A6292"/>
      <c r="B6292" s="211"/>
    </row>
    <row r="6293" spans="1:2" x14ac:dyDescent="0.3">
      <c r="A6293"/>
      <c r="B6293" s="211"/>
    </row>
    <row r="6294" spans="1:2" x14ac:dyDescent="0.3">
      <c r="A6294"/>
      <c r="B6294" s="211"/>
    </row>
    <row r="6295" spans="1:2" x14ac:dyDescent="0.3">
      <c r="A6295"/>
      <c r="B6295" s="211"/>
    </row>
    <row r="6296" spans="1:2" x14ac:dyDescent="0.3">
      <c r="A6296"/>
      <c r="B6296" s="211"/>
    </row>
    <row r="6297" spans="1:2" x14ac:dyDescent="0.3">
      <c r="A6297"/>
      <c r="B6297" s="211"/>
    </row>
    <row r="6298" spans="1:2" x14ac:dyDescent="0.3">
      <c r="A6298"/>
      <c r="B6298" s="211"/>
    </row>
    <row r="6299" spans="1:2" x14ac:dyDescent="0.3">
      <c r="A6299"/>
      <c r="B6299" s="211"/>
    </row>
    <row r="6300" spans="1:2" x14ac:dyDescent="0.3">
      <c r="A6300"/>
      <c r="B6300" s="211"/>
    </row>
    <row r="6301" spans="1:2" x14ac:dyDescent="0.3">
      <c r="A6301"/>
      <c r="B6301" s="211"/>
    </row>
    <row r="6302" spans="1:2" x14ac:dyDescent="0.3">
      <c r="A6302"/>
      <c r="B6302" s="211"/>
    </row>
    <row r="6303" spans="1:2" x14ac:dyDescent="0.3">
      <c r="A6303"/>
      <c r="B6303" s="211"/>
    </row>
    <row r="6304" spans="1:2" x14ac:dyDescent="0.3">
      <c r="A6304"/>
      <c r="B6304" s="211"/>
    </row>
    <row r="6305" spans="1:2" x14ac:dyDescent="0.3">
      <c r="A6305"/>
      <c r="B6305" s="211"/>
    </row>
    <row r="6306" spans="1:2" x14ac:dyDescent="0.3">
      <c r="A6306"/>
      <c r="B6306" s="211"/>
    </row>
    <row r="6307" spans="1:2" x14ac:dyDescent="0.3">
      <c r="A6307"/>
      <c r="B6307" s="211"/>
    </row>
    <row r="6308" spans="1:2" x14ac:dyDescent="0.3">
      <c r="A6308"/>
      <c r="B6308" s="211"/>
    </row>
    <row r="6309" spans="1:2" x14ac:dyDescent="0.3">
      <c r="A6309"/>
      <c r="B6309" s="211"/>
    </row>
    <row r="6310" spans="1:2" x14ac:dyDescent="0.3">
      <c r="A6310"/>
      <c r="B6310" s="211"/>
    </row>
    <row r="6311" spans="1:2" x14ac:dyDescent="0.3">
      <c r="A6311"/>
      <c r="B6311" s="211"/>
    </row>
    <row r="6312" spans="1:2" x14ac:dyDescent="0.3">
      <c r="A6312"/>
      <c r="B6312" s="211"/>
    </row>
    <row r="6313" spans="1:2" x14ac:dyDescent="0.3">
      <c r="A6313"/>
      <c r="B6313" s="211"/>
    </row>
    <row r="6314" spans="1:2" x14ac:dyDescent="0.3">
      <c r="A6314"/>
      <c r="B6314" s="211"/>
    </row>
    <row r="6315" spans="1:2" x14ac:dyDescent="0.3">
      <c r="A6315"/>
      <c r="B6315" s="211"/>
    </row>
    <row r="6316" spans="1:2" x14ac:dyDescent="0.3">
      <c r="A6316"/>
      <c r="B6316" s="211"/>
    </row>
    <row r="6317" spans="1:2" x14ac:dyDescent="0.3">
      <c r="A6317"/>
      <c r="B6317" s="211"/>
    </row>
    <row r="6318" spans="1:2" x14ac:dyDescent="0.3">
      <c r="A6318"/>
      <c r="B6318" s="211"/>
    </row>
    <row r="6319" spans="1:2" x14ac:dyDescent="0.3">
      <c r="A6319"/>
      <c r="B6319" s="211"/>
    </row>
    <row r="6320" spans="1:2" x14ac:dyDescent="0.3">
      <c r="A6320"/>
      <c r="B6320" s="211"/>
    </row>
    <row r="6321" spans="1:2" x14ac:dyDescent="0.3">
      <c r="A6321"/>
      <c r="B6321" s="211"/>
    </row>
    <row r="6322" spans="1:2" x14ac:dyDescent="0.3">
      <c r="A6322"/>
      <c r="B6322" s="211"/>
    </row>
    <row r="6323" spans="1:2" x14ac:dyDescent="0.3">
      <c r="A6323"/>
      <c r="B6323" s="211"/>
    </row>
    <row r="6324" spans="1:2" x14ac:dyDescent="0.3">
      <c r="A6324"/>
      <c r="B6324" s="211"/>
    </row>
    <row r="6325" spans="1:2" x14ac:dyDescent="0.3">
      <c r="A6325"/>
      <c r="B6325" s="211"/>
    </row>
    <row r="6326" spans="1:2" x14ac:dyDescent="0.3">
      <c r="A6326"/>
      <c r="B6326" s="211"/>
    </row>
    <row r="6327" spans="1:2" x14ac:dyDescent="0.3">
      <c r="A6327"/>
      <c r="B6327" s="211"/>
    </row>
    <row r="6328" spans="1:2" x14ac:dyDescent="0.3">
      <c r="A6328"/>
      <c r="B6328" s="211"/>
    </row>
    <row r="6329" spans="1:2" x14ac:dyDescent="0.3">
      <c r="A6329"/>
      <c r="B6329" s="211"/>
    </row>
    <row r="6330" spans="1:2" x14ac:dyDescent="0.3">
      <c r="A6330"/>
      <c r="B6330" s="211"/>
    </row>
    <row r="6331" spans="1:2" x14ac:dyDescent="0.3">
      <c r="A6331"/>
      <c r="B6331" s="211"/>
    </row>
    <row r="6332" spans="1:2" x14ac:dyDescent="0.3">
      <c r="A6332"/>
      <c r="B6332" s="211"/>
    </row>
    <row r="6333" spans="1:2" x14ac:dyDescent="0.3">
      <c r="A6333"/>
      <c r="B6333" s="211"/>
    </row>
    <row r="6334" spans="1:2" x14ac:dyDescent="0.3">
      <c r="A6334"/>
      <c r="B6334" s="211"/>
    </row>
    <row r="6335" spans="1:2" x14ac:dyDescent="0.3">
      <c r="A6335"/>
      <c r="B6335" s="211"/>
    </row>
    <row r="6336" spans="1:2" x14ac:dyDescent="0.3">
      <c r="A6336"/>
      <c r="B6336" s="211"/>
    </row>
    <row r="6337" spans="1:2" x14ac:dyDescent="0.3">
      <c r="A6337"/>
      <c r="B6337" s="211"/>
    </row>
    <row r="6338" spans="1:2" x14ac:dyDescent="0.3">
      <c r="A6338"/>
      <c r="B6338" s="211"/>
    </row>
    <row r="6339" spans="1:2" x14ac:dyDescent="0.3">
      <c r="A6339"/>
      <c r="B6339" s="211"/>
    </row>
    <row r="6340" spans="1:2" x14ac:dyDescent="0.3">
      <c r="A6340"/>
      <c r="B6340" s="211"/>
    </row>
    <row r="6341" spans="1:2" x14ac:dyDescent="0.3">
      <c r="A6341"/>
      <c r="B6341" s="211"/>
    </row>
    <row r="6342" spans="1:2" x14ac:dyDescent="0.3">
      <c r="A6342"/>
      <c r="B6342" s="211"/>
    </row>
    <row r="6343" spans="1:2" x14ac:dyDescent="0.3">
      <c r="A6343"/>
      <c r="B6343" s="211"/>
    </row>
    <row r="6344" spans="1:2" x14ac:dyDescent="0.3">
      <c r="A6344"/>
      <c r="B6344" s="211"/>
    </row>
    <row r="6345" spans="1:2" x14ac:dyDescent="0.3">
      <c r="A6345"/>
      <c r="B6345" s="211"/>
    </row>
    <row r="6346" spans="1:2" x14ac:dyDescent="0.3">
      <c r="A6346"/>
      <c r="B6346" s="211"/>
    </row>
    <row r="6347" spans="1:2" x14ac:dyDescent="0.3">
      <c r="A6347"/>
      <c r="B6347" s="211"/>
    </row>
    <row r="6348" spans="1:2" x14ac:dyDescent="0.3">
      <c r="A6348"/>
      <c r="B6348" s="211"/>
    </row>
    <row r="6349" spans="1:2" x14ac:dyDescent="0.3">
      <c r="A6349"/>
      <c r="B6349" s="211"/>
    </row>
    <row r="6350" spans="1:2" x14ac:dyDescent="0.3">
      <c r="A6350"/>
      <c r="B6350" s="211"/>
    </row>
    <row r="6351" spans="1:2" x14ac:dyDescent="0.3">
      <c r="A6351"/>
      <c r="B6351" s="211"/>
    </row>
    <row r="6352" spans="1:2" x14ac:dyDescent="0.3">
      <c r="A6352"/>
      <c r="B6352" s="211"/>
    </row>
    <row r="6353" spans="1:2" x14ac:dyDescent="0.3">
      <c r="A6353"/>
      <c r="B6353" s="211"/>
    </row>
    <row r="6354" spans="1:2" x14ac:dyDescent="0.3">
      <c r="A6354"/>
      <c r="B6354" s="211"/>
    </row>
    <row r="6355" spans="1:2" x14ac:dyDescent="0.3">
      <c r="A6355"/>
      <c r="B6355" s="211"/>
    </row>
    <row r="6356" spans="1:2" x14ac:dyDescent="0.3">
      <c r="A6356"/>
      <c r="B6356" s="211"/>
    </row>
    <row r="6357" spans="1:2" x14ac:dyDescent="0.3">
      <c r="A6357"/>
      <c r="B6357" s="211"/>
    </row>
    <row r="6358" spans="1:2" x14ac:dyDescent="0.3">
      <c r="A6358"/>
      <c r="B6358" s="211"/>
    </row>
    <row r="6359" spans="1:2" x14ac:dyDescent="0.3">
      <c r="A6359"/>
      <c r="B6359" s="211"/>
    </row>
    <row r="6360" spans="1:2" x14ac:dyDescent="0.3">
      <c r="A6360"/>
      <c r="B6360" s="211"/>
    </row>
    <row r="6361" spans="1:2" x14ac:dyDescent="0.3">
      <c r="A6361"/>
      <c r="B6361" s="211"/>
    </row>
    <row r="6362" spans="1:2" x14ac:dyDescent="0.3">
      <c r="A6362"/>
      <c r="B6362" s="211"/>
    </row>
    <row r="6363" spans="1:2" x14ac:dyDescent="0.3">
      <c r="A6363"/>
      <c r="B6363" s="211"/>
    </row>
    <row r="6364" spans="1:2" x14ac:dyDescent="0.3">
      <c r="A6364"/>
      <c r="B6364" s="211"/>
    </row>
    <row r="6365" spans="1:2" x14ac:dyDescent="0.3">
      <c r="A6365"/>
      <c r="B6365" s="211"/>
    </row>
    <row r="6366" spans="1:2" x14ac:dyDescent="0.3">
      <c r="A6366"/>
      <c r="B6366" s="211"/>
    </row>
    <row r="6367" spans="1:2" x14ac:dyDescent="0.3">
      <c r="A6367"/>
      <c r="B6367" s="211"/>
    </row>
    <row r="6368" spans="1:2" x14ac:dyDescent="0.3">
      <c r="A6368"/>
      <c r="B6368" s="211"/>
    </row>
    <row r="6369" spans="1:2" x14ac:dyDescent="0.3">
      <c r="A6369"/>
      <c r="B6369" s="211"/>
    </row>
    <row r="6370" spans="1:2" x14ac:dyDescent="0.3">
      <c r="A6370"/>
      <c r="B6370" s="211"/>
    </row>
    <row r="6371" spans="1:2" x14ac:dyDescent="0.3">
      <c r="A6371"/>
      <c r="B6371" s="211"/>
    </row>
    <row r="6372" spans="1:2" x14ac:dyDescent="0.3">
      <c r="A6372"/>
      <c r="B6372" s="211"/>
    </row>
    <row r="6373" spans="1:2" x14ac:dyDescent="0.3">
      <c r="A6373"/>
      <c r="B6373" s="211"/>
    </row>
    <row r="6374" spans="1:2" x14ac:dyDescent="0.3">
      <c r="A6374"/>
      <c r="B6374" s="211"/>
    </row>
    <row r="6375" spans="1:2" x14ac:dyDescent="0.3">
      <c r="A6375"/>
      <c r="B6375" s="211"/>
    </row>
    <row r="6376" spans="1:2" x14ac:dyDescent="0.3">
      <c r="A6376"/>
      <c r="B6376" s="211"/>
    </row>
    <row r="6377" spans="1:2" x14ac:dyDescent="0.3">
      <c r="A6377"/>
      <c r="B6377" s="211"/>
    </row>
    <row r="6378" spans="1:2" x14ac:dyDescent="0.3">
      <c r="A6378"/>
      <c r="B6378" s="211"/>
    </row>
    <row r="6379" spans="1:2" x14ac:dyDescent="0.3">
      <c r="A6379"/>
      <c r="B6379" s="211"/>
    </row>
    <row r="6380" spans="1:2" x14ac:dyDescent="0.3">
      <c r="A6380"/>
      <c r="B6380" s="211"/>
    </row>
    <row r="6381" spans="1:2" x14ac:dyDescent="0.3">
      <c r="A6381"/>
      <c r="B6381" s="211"/>
    </row>
    <row r="6382" spans="1:2" x14ac:dyDescent="0.3">
      <c r="A6382"/>
      <c r="B6382" s="211"/>
    </row>
    <row r="6383" spans="1:2" x14ac:dyDescent="0.3">
      <c r="A6383"/>
      <c r="B6383" s="211"/>
    </row>
    <row r="6384" spans="1:2" x14ac:dyDescent="0.3">
      <c r="A6384"/>
      <c r="B6384" s="211"/>
    </row>
    <row r="6385" spans="1:2" x14ac:dyDescent="0.3">
      <c r="A6385"/>
      <c r="B6385" s="211"/>
    </row>
    <row r="6386" spans="1:2" x14ac:dyDescent="0.3">
      <c r="A6386"/>
      <c r="B6386" s="211"/>
    </row>
    <row r="6387" spans="1:2" x14ac:dyDescent="0.3">
      <c r="A6387"/>
      <c r="B6387" s="211"/>
    </row>
    <row r="6388" spans="1:2" x14ac:dyDescent="0.3">
      <c r="A6388"/>
      <c r="B6388" s="211"/>
    </row>
    <row r="6389" spans="1:2" x14ac:dyDescent="0.3">
      <c r="A6389"/>
      <c r="B6389" s="211"/>
    </row>
    <row r="6390" spans="1:2" x14ac:dyDescent="0.3">
      <c r="A6390"/>
      <c r="B6390" s="211"/>
    </row>
    <row r="6391" spans="1:2" x14ac:dyDescent="0.3">
      <c r="A6391"/>
      <c r="B6391" s="211"/>
    </row>
    <row r="6392" spans="1:2" x14ac:dyDescent="0.3">
      <c r="A6392"/>
      <c r="B6392" s="211"/>
    </row>
    <row r="6393" spans="1:2" x14ac:dyDescent="0.3">
      <c r="A6393"/>
      <c r="B6393" s="211"/>
    </row>
    <row r="6394" spans="1:2" x14ac:dyDescent="0.3">
      <c r="A6394"/>
      <c r="B6394" s="211"/>
    </row>
    <row r="6395" spans="1:2" x14ac:dyDescent="0.3">
      <c r="A6395"/>
      <c r="B6395" s="211"/>
    </row>
    <row r="6396" spans="1:2" x14ac:dyDescent="0.3">
      <c r="A6396"/>
      <c r="B6396" s="211"/>
    </row>
    <row r="6397" spans="1:2" x14ac:dyDescent="0.3">
      <c r="A6397"/>
      <c r="B6397" s="211"/>
    </row>
    <row r="6398" spans="1:2" x14ac:dyDescent="0.3">
      <c r="A6398"/>
      <c r="B6398" s="211"/>
    </row>
    <row r="6399" spans="1:2" x14ac:dyDescent="0.3">
      <c r="A6399"/>
      <c r="B6399" s="211"/>
    </row>
    <row r="6400" spans="1:2" x14ac:dyDescent="0.3">
      <c r="A6400"/>
      <c r="B6400" s="211"/>
    </row>
    <row r="6401" spans="1:2" x14ac:dyDescent="0.3">
      <c r="A6401"/>
      <c r="B6401" s="211"/>
    </row>
    <row r="6402" spans="1:2" x14ac:dyDescent="0.3">
      <c r="A6402"/>
      <c r="B6402" s="211"/>
    </row>
    <row r="6403" spans="1:2" x14ac:dyDescent="0.3">
      <c r="A6403"/>
      <c r="B6403" s="211"/>
    </row>
    <row r="6404" spans="1:2" x14ac:dyDescent="0.3">
      <c r="A6404"/>
      <c r="B6404" s="211"/>
    </row>
    <row r="6405" spans="1:2" x14ac:dyDescent="0.3">
      <c r="A6405"/>
      <c r="B6405" s="211"/>
    </row>
    <row r="6406" spans="1:2" x14ac:dyDescent="0.3">
      <c r="A6406"/>
      <c r="B6406" s="211"/>
    </row>
    <row r="6407" spans="1:2" x14ac:dyDescent="0.3">
      <c r="A6407"/>
      <c r="B6407" s="211"/>
    </row>
    <row r="6408" spans="1:2" x14ac:dyDescent="0.3">
      <c r="A6408"/>
      <c r="B6408" s="211"/>
    </row>
    <row r="6409" spans="1:2" x14ac:dyDescent="0.3">
      <c r="A6409"/>
      <c r="B6409" s="211"/>
    </row>
    <row r="6410" spans="1:2" x14ac:dyDescent="0.3">
      <c r="A6410"/>
      <c r="B6410" s="211"/>
    </row>
    <row r="6411" spans="1:2" x14ac:dyDescent="0.3">
      <c r="A6411"/>
      <c r="B6411" s="211"/>
    </row>
    <row r="6412" spans="1:2" x14ac:dyDescent="0.3">
      <c r="A6412"/>
      <c r="B6412" s="211"/>
    </row>
    <row r="6413" spans="1:2" x14ac:dyDescent="0.3">
      <c r="A6413"/>
      <c r="B6413" s="211"/>
    </row>
    <row r="6414" spans="1:2" x14ac:dyDescent="0.3">
      <c r="A6414"/>
      <c r="B6414" s="211"/>
    </row>
    <row r="6415" spans="1:2" x14ac:dyDescent="0.3">
      <c r="A6415"/>
      <c r="B6415" s="211"/>
    </row>
    <row r="6416" spans="1:2" x14ac:dyDescent="0.3">
      <c r="A6416"/>
      <c r="B6416" s="211"/>
    </row>
    <row r="6417" spans="1:2" x14ac:dyDescent="0.3">
      <c r="A6417"/>
      <c r="B6417" s="211"/>
    </row>
    <row r="6418" spans="1:2" x14ac:dyDescent="0.3">
      <c r="A6418"/>
      <c r="B6418" s="211"/>
    </row>
    <row r="6419" spans="1:2" x14ac:dyDescent="0.3">
      <c r="A6419"/>
      <c r="B6419" s="211"/>
    </row>
    <row r="6420" spans="1:2" x14ac:dyDescent="0.3">
      <c r="A6420"/>
      <c r="B6420" s="211"/>
    </row>
    <row r="6421" spans="1:2" x14ac:dyDescent="0.3">
      <c r="A6421"/>
      <c r="B6421" s="211"/>
    </row>
    <row r="6422" spans="1:2" x14ac:dyDescent="0.3">
      <c r="A6422"/>
      <c r="B6422" s="211"/>
    </row>
    <row r="6423" spans="1:2" x14ac:dyDescent="0.3">
      <c r="A6423"/>
      <c r="B6423" s="211"/>
    </row>
    <row r="6424" spans="1:2" x14ac:dyDescent="0.3">
      <c r="A6424"/>
      <c r="B6424" s="211"/>
    </row>
    <row r="6425" spans="1:2" x14ac:dyDescent="0.3">
      <c r="A6425"/>
      <c r="B6425" s="211"/>
    </row>
    <row r="6426" spans="1:2" x14ac:dyDescent="0.3">
      <c r="A6426"/>
      <c r="B6426" s="211"/>
    </row>
    <row r="6427" spans="1:2" x14ac:dyDescent="0.3">
      <c r="A6427"/>
      <c r="B6427" s="211"/>
    </row>
    <row r="6428" spans="1:2" x14ac:dyDescent="0.3">
      <c r="A6428"/>
      <c r="B6428" s="211"/>
    </row>
    <row r="6429" spans="1:2" x14ac:dyDescent="0.3">
      <c r="A6429"/>
      <c r="B6429" s="211"/>
    </row>
    <row r="6430" spans="1:2" x14ac:dyDescent="0.3">
      <c r="A6430"/>
      <c r="B6430" s="211"/>
    </row>
    <row r="6431" spans="1:2" x14ac:dyDescent="0.3">
      <c r="A6431"/>
      <c r="B6431" s="211"/>
    </row>
    <row r="6432" spans="1:2" x14ac:dyDescent="0.3">
      <c r="A6432"/>
      <c r="B6432" s="211"/>
    </row>
    <row r="6433" spans="1:2" x14ac:dyDescent="0.3">
      <c r="A6433"/>
      <c r="B6433" s="211"/>
    </row>
    <row r="6434" spans="1:2" x14ac:dyDescent="0.3">
      <c r="A6434"/>
      <c r="B6434" s="211"/>
    </row>
    <row r="6435" spans="1:2" x14ac:dyDescent="0.3">
      <c r="A6435"/>
      <c r="B6435" s="211"/>
    </row>
    <row r="6436" spans="1:2" x14ac:dyDescent="0.3">
      <c r="A6436"/>
      <c r="B6436" s="211"/>
    </row>
    <row r="6437" spans="1:2" x14ac:dyDescent="0.3">
      <c r="A6437"/>
      <c r="B6437" s="211"/>
    </row>
    <row r="6438" spans="1:2" x14ac:dyDescent="0.3">
      <c r="A6438"/>
      <c r="B6438" s="211"/>
    </row>
    <row r="6439" spans="1:2" x14ac:dyDescent="0.3">
      <c r="A6439"/>
      <c r="B6439" s="211"/>
    </row>
    <row r="6440" spans="1:2" x14ac:dyDescent="0.3">
      <c r="A6440"/>
      <c r="B6440" s="211"/>
    </row>
    <row r="6441" spans="1:2" x14ac:dyDescent="0.3">
      <c r="A6441"/>
      <c r="B6441" s="211"/>
    </row>
    <row r="6442" spans="1:2" x14ac:dyDescent="0.3">
      <c r="A6442"/>
      <c r="B6442" s="211"/>
    </row>
    <row r="6443" spans="1:2" x14ac:dyDescent="0.3">
      <c r="A6443"/>
      <c r="B6443" s="211"/>
    </row>
    <row r="6444" spans="1:2" x14ac:dyDescent="0.3">
      <c r="A6444"/>
      <c r="B6444" s="211"/>
    </row>
    <row r="6445" spans="1:2" x14ac:dyDescent="0.3">
      <c r="A6445"/>
      <c r="B6445" s="211"/>
    </row>
    <row r="6446" spans="1:2" x14ac:dyDescent="0.3">
      <c r="A6446"/>
      <c r="B6446" s="211"/>
    </row>
    <row r="6447" spans="1:2" x14ac:dyDescent="0.3">
      <c r="A6447"/>
      <c r="B6447" s="211"/>
    </row>
    <row r="6448" spans="1:2" x14ac:dyDescent="0.3">
      <c r="A6448"/>
      <c r="B6448" s="211"/>
    </row>
    <row r="6449" spans="1:2" x14ac:dyDescent="0.3">
      <c r="A6449"/>
      <c r="B6449" s="211"/>
    </row>
    <row r="6450" spans="1:2" x14ac:dyDescent="0.3">
      <c r="A6450"/>
      <c r="B6450" s="211"/>
    </row>
    <row r="6451" spans="1:2" x14ac:dyDescent="0.3">
      <c r="A6451"/>
      <c r="B6451" s="211"/>
    </row>
    <row r="6452" spans="1:2" x14ac:dyDescent="0.3">
      <c r="A6452"/>
      <c r="B6452" s="211"/>
    </row>
    <row r="6453" spans="1:2" x14ac:dyDescent="0.3">
      <c r="A6453"/>
      <c r="B6453" s="211"/>
    </row>
    <row r="6454" spans="1:2" x14ac:dyDescent="0.3">
      <c r="A6454"/>
      <c r="B6454" s="211"/>
    </row>
    <row r="6455" spans="1:2" x14ac:dyDescent="0.3">
      <c r="A6455"/>
      <c r="B6455" s="211"/>
    </row>
    <row r="6456" spans="1:2" x14ac:dyDescent="0.3">
      <c r="A6456"/>
      <c r="B6456" s="211"/>
    </row>
    <row r="6457" spans="1:2" x14ac:dyDescent="0.3">
      <c r="A6457"/>
      <c r="B6457" s="211"/>
    </row>
    <row r="6458" spans="1:2" x14ac:dyDescent="0.3">
      <c r="A6458"/>
      <c r="B6458" s="211"/>
    </row>
    <row r="6459" spans="1:2" x14ac:dyDescent="0.3">
      <c r="A6459"/>
      <c r="B6459" s="211"/>
    </row>
    <row r="6460" spans="1:2" x14ac:dyDescent="0.3">
      <c r="A6460"/>
      <c r="B6460" s="211"/>
    </row>
    <row r="6461" spans="1:2" x14ac:dyDescent="0.3">
      <c r="A6461"/>
      <c r="B6461" s="211"/>
    </row>
    <row r="6462" spans="1:2" x14ac:dyDescent="0.3">
      <c r="A6462"/>
      <c r="B6462" s="211"/>
    </row>
    <row r="6463" spans="1:2" x14ac:dyDescent="0.3">
      <c r="A6463"/>
      <c r="B6463" s="211"/>
    </row>
    <row r="6464" spans="1:2" x14ac:dyDescent="0.3">
      <c r="A6464"/>
      <c r="B6464" s="211"/>
    </row>
    <row r="6465" spans="1:2" x14ac:dyDescent="0.3">
      <c r="A6465"/>
      <c r="B6465" s="211"/>
    </row>
    <row r="6466" spans="1:2" x14ac:dyDescent="0.3">
      <c r="A6466"/>
      <c r="B6466" s="211"/>
    </row>
    <row r="6467" spans="1:2" x14ac:dyDescent="0.3">
      <c r="A6467"/>
      <c r="B6467" s="211"/>
    </row>
    <row r="6468" spans="1:2" x14ac:dyDescent="0.3">
      <c r="A6468"/>
      <c r="B6468" s="211"/>
    </row>
    <row r="6469" spans="1:2" x14ac:dyDescent="0.3">
      <c r="A6469"/>
      <c r="B6469" s="211"/>
    </row>
    <row r="6470" spans="1:2" x14ac:dyDescent="0.3">
      <c r="A6470"/>
      <c r="B6470" s="211"/>
    </row>
    <row r="6471" spans="1:2" x14ac:dyDescent="0.3">
      <c r="A6471"/>
      <c r="B6471" s="211"/>
    </row>
    <row r="6472" spans="1:2" x14ac:dyDescent="0.3">
      <c r="A6472"/>
      <c r="B6472" s="211"/>
    </row>
    <row r="6473" spans="1:2" x14ac:dyDescent="0.3">
      <c r="A6473"/>
      <c r="B6473" s="211"/>
    </row>
    <row r="6474" spans="1:2" x14ac:dyDescent="0.3">
      <c r="A6474"/>
      <c r="B6474" s="211"/>
    </row>
    <row r="6475" spans="1:2" x14ac:dyDescent="0.3">
      <c r="A6475"/>
      <c r="B6475" s="211"/>
    </row>
    <row r="6476" spans="1:2" x14ac:dyDescent="0.3">
      <c r="A6476"/>
      <c r="B6476" s="211"/>
    </row>
    <row r="6477" spans="1:2" x14ac:dyDescent="0.3">
      <c r="A6477"/>
      <c r="B6477" s="211"/>
    </row>
    <row r="6478" spans="1:2" x14ac:dyDescent="0.3">
      <c r="A6478"/>
      <c r="B6478" s="211"/>
    </row>
    <row r="6479" spans="1:2" x14ac:dyDescent="0.3">
      <c r="A6479"/>
      <c r="B6479" s="211"/>
    </row>
    <row r="6480" spans="1:2" x14ac:dyDescent="0.3">
      <c r="A6480"/>
      <c r="B6480" s="211"/>
    </row>
    <row r="6481" spans="1:2" x14ac:dyDescent="0.3">
      <c r="A6481"/>
      <c r="B6481" s="211"/>
    </row>
    <row r="6482" spans="1:2" x14ac:dyDescent="0.3">
      <c r="A6482"/>
      <c r="B6482" s="211"/>
    </row>
    <row r="6483" spans="1:2" x14ac:dyDescent="0.3">
      <c r="A6483"/>
      <c r="B6483" s="211"/>
    </row>
    <row r="6484" spans="1:2" x14ac:dyDescent="0.3">
      <c r="A6484"/>
      <c r="B6484" s="211"/>
    </row>
    <row r="6485" spans="1:2" x14ac:dyDescent="0.3">
      <c r="A6485"/>
      <c r="B6485" s="211"/>
    </row>
    <row r="6486" spans="1:2" x14ac:dyDescent="0.3">
      <c r="A6486"/>
      <c r="B6486" s="211"/>
    </row>
    <row r="6487" spans="1:2" x14ac:dyDescent="0.3">
      <c r="A6487"/>
      <c r="B6487" s="211"/>
    </row>
    <row r="6488" spans="1:2" x14ac:dyDescent="0.3">
      <c r="A6488"/>
      <c r="B6488" s="211"/>
    </row>
    <row r="6489" spans="1:2" x14ac:dyDescent="0.3">
      <c r="A6489"/>
      <c r="B6489" s="211"/>
    </row>
    <row r="6490" spans="1:2" x14ac:dyDescent="0.3">
      <c r="A6490"/>
      <c r="B6490" s="211"/>
    </row>
    <row r="6491" spans="1:2" x14ac:dyDescent="0.3">
      <c r="A6491"/>
      <c r="B6491" s="211"/>
    </row>
    <row r="6492" spans="1:2" x14ac:dyDescent="0.3">
      <c r="A6492"/>
      <c r="B6492" s="211"/>
    </row>
    <row r="6493" spans="1:2" x14ac:dyDescent="0.3">
      <c r="A6493"/>
      <c r="B6493" s="211"/>
    </row>
    <row r="6494" spans="1:2" x14ac:dyDescent="0.3">
      <c r="A6494"/>
      <c r="B6494" s="211"/>
    </row>
    <row r="6495" spans="1:2" x14ac:dyDescent="0.3">
      <c r="A6495"/>
      <c r="B6495" s="211"/>
    </row>
    <row r="6496" spans="1:2" x14ac:dyDescent="0.3">
      <c r="A6496"/>
      <c r="B6496" s="211"/>
    </row>
    <row r="6497" spans="1:2" x14ac:dyDescent="0.3">
      <c r="A6497"/>
      <c r="B6497" s="211"/>
    </row>
    <row r="6498" spans="1:2" x14ac:dyDescent="0.3">
      <c r="A6498"/>
      <c r="B6498" s="211"/>
    </row>
    <row r="6499" spans="1:2" x14ac:dyDescent="0.3">
      <c r="A6499"/>
      <c r="B6499" s="211"/>
    </row>
    <row r="6500" spans="1:2" x14ac:dyDescent="0.3">
      <c r="A6500"/>
      <c r="B6500" s="211"/>
    </row>
    <row r="6501" spans="1:2" x14ac:dyDescent="0.3">
      <c r="A6501"/>
      <c r="B6501" s="211"/>
    </row>
    <row r="6502" spans="1:2" x14ac:dyDescent="0.3">
      <c r="A6502"/>
      <c r="B6502" s="211"/>
    </row>
    <row r="6503" spans="1:2" x14ac:dyDescent="0.3">
      <c r="A6503"/>
      <c r="B6503" s="211"/>
    </row>
    <row r="6504" spans="1:2" x14ac:dyDescent="0.3">
      <c r="A6504"/>
      <c r="B6504" s="211"/>
    </row>
    <row r="6505" spans="1:2" x14ac:dyDescent="0.3">
      <c r="A6505"/>
      <c r="B6505" s="211"/>
    </row>
    <row r="6506" spans="1:2" x14ac:dyDescent="0.3">
      <c r="A6506"/>
      <c r="B6506" s="211"/>
    </row>
    <row r="6507" spans="1:2" x14ac:dyDescent="0.3">
      <c r="A6507"/>
      <c r="B6507" s="211"/>
    </row>
    <row r="6508" spans="1:2" x14ac:dyDescent="0.3">
      <c r="A6508"/>
      <c r="B6508" s="211"/>
    </row>
    <row r="6509" spans="1:2" x14ac:dyDescent="0.3">
      <c r="A6509"/>
      <c r="B6509" s="211"/>
    </row>
    <row r="6510" spans="1:2" x14ac:dyDescent="0.3">
      <c r="A6510"/>
      <c r="B6510" s="211"/>
    </row>
    <row r="6511" spans="1:2" x14ac:dyDescent="0.3">
      <c r="A6511"/>
      <c r="B6511" s="211"/>
    </row>
    <row r="6512" spans="1:2" x14ac:dyDescent="0.3">
      <c r="A6512"/>
      <c r="B6512" s="211"/>
    </row>
    <row r="6513" spans="1:2" x14ac:dyDescent="0.3">
      <c r="A6513"/>
      <c r="B6513" s="211"/>
    </row>
    <row r="6514" spans="1:2" x14ac:dyDescent="0.3">
      <c r="A6514"/>
      <c r="B6514" s="211"/>
    </row>
    <row r="6515" spans="1:2" x14ac:dyDescent="0.3">
      <c r="A6515"/>
      <c r="B6515" s="211"/>
    </row>
    <row r="6516" spans="1:2" x14ac:dyDescent="0.3">
      <c r="A6516"/>
      <c r="B6516" s="211"/>
    </row>
    <row r="6517" spans="1:2" x14ac:dyDescent="0.3">
      <c r="A6517"/>
      <c r="B6517" s="211"/>
    </row>
    <row r="6518" spans="1:2" x14ac:dyDescent="0.3">
      <c r="A6518"/>
      <c r="B6518" s="211"/>
    </row>
    <row r="6519" spans="1:2" x14ac:dyDescent="0.3">
      <c r="A6519"/>
      <c r="B6519" s="211"/>
    </row>
    <row r="6520" spans="1:2" x14ac:dyDescent="0.3">
      <c r="A6520"/>
      <c r="B6520" s="211"/>
    </row>
    <row r="6521" spans="1:2" x14ac:dyDescent="0.3">
      <c r="A6521"/>
      <c r="B6521" s="211"/>
    </row>
    <row r="6522" spans="1:2" x14ac:dyDescent="0.3">
      <c r="A6522"/>
      <c r="B6522" s="211"/>
    </row>
    <row r="6523" spans="1:2" x14ac:dyDescent="0.3">
      <c r="A6523"/>
      <c r="B6523" s="211"/>
    </row>
    <row r="6524" spans="1:2" x14ac:dyDescent="0.3">
      <c r="A6524"/>
      <c r="B6524" s="211"/>
    </row>
    <row r="6525" spans="1:2" x14ac:dyDescent="0.3">
      <c r="A6525"/>
      <c r="B6525" s="211"/>
    </row>
    <row r="6526" spans="1:2" x14ac:dyDescent="0.3">
      <c r="A6526"/>
      <c r="B6526" s="211"/>
    </row>
    <row r="6527" spans="1:2" x14ac:dyDescent="0.3">
      <c r="A6527"/>
      <c r="B6527" s="211"/>
    </row>
    <row r="6528" spans="1:2" x14ac:dyDescent="0.3">
      <c r="A6528"/>
      <c r="B6528" s="211"/>
    </row>
    <row r="6529" spans="1:2" x14ac:dyDescent="0.3">
      <c r="A6529"/>
      <c r="B6529" s="211"/>
    </row>
    <row r="6530" spans="1:2" x14ac:dyDescent="0.3">
      <c r="A6530"/>
      <c r="B6530" s="211"/>
    </row>
    <row r="6531" spans="1:2" x14ac:dyDescent="0.3">
      <c r="A6531"/>
      <c r="B6531" s="211"/>
    </row>
    <row r="6532" spans="1:2" x14ac:dyDescent="0.3">
      <c r="A6532"/>
      <c r="B6532" s="211"/>
    </row>
    <row r="6533" spans="1:2" x14ac:dyDescent="0.3">
      <c r="A6533"/>
      <c r="B6533" s="211"/>
    </row>
    <row r="6534" spans="1:2" x14ac:dyDescent="0.3">
      <c r="A6534"/>
      <c r="B6534" s="211"/>
    </row>
    <row r="6535" spans="1:2" x14ac:dyDescent="0.3">
      <c r="A6535"/>
      <c r="B6535" s="211"/>
    </row>
    <row r="6536" spans="1:2" x14ac:dyDescent="0.3">
      <c r="A6536"/>
      <c r="B6536" s="211"/>
    </row>
    <row r="6537" spans="1:2" x14ac:dyDescent="0.3">
      <c r="A6537"/>
      <c r="B6537" s="211"/>
    </row>
    <row r="6538" spans="1:2" x14ac:dyDescent="0.3">
      <c r="A6538"/>
      <c r="B6538" s="211"/>
    </row>
    <row r="6539" spans="1:2" x14ac:dyDescent="0.3">
      <c r="A6539"/>
      <c r="B6539" s="211"/>
    </row>
    <row r="6540" spans="1:2" x14ac:dyDescent="0.3">
      <c r="A6540"/>
      <c r="B6540" s="211"/>
    </row>
    <row r="6541" spans="1:2" x14ac:dyDescent="0.3">
      <c r="A6541"/>
      <c r="B6541" s="211"/>
    </row>
    <row r="6542" spans="1:2" x14ac:dyDescent="0.3">
      <c r="A6542"/>
      <c r="B6542" s="211"/>
    </row>
    <row r="6543" spans="1:2" x14ac:dyDescent="0.3">
      <c r="A6543"/>
      <c r="B6543" s="211"/>
    </row>
    <row r="6544" spans="1:2" x14ac:dyDescent="0.3">
      <c r="A6544"/>
      <c r="B6544" s="211"/>
    </row>
    <row r="6545" spans="1:2" x14ac:dyDescent="0.3">
      <c r="A6545"/>
      <c r="B6545" s="211"/>
    </row>
    <row r="6546" spans="1:2" x14ac:dyDescent="0.3">
      <c r="A6546"/>
      <c r="B6546" s="211"/>
    </row>
    <row r="6547" spans="1:2" x14ac:dyDescent="0.3">
      <c r="A6547"/>
      <c r="B6547" s="211"/>
    </row>
    <row r="6548" spans="1:2" x14ac:dyDescent="0.3">
      <c r="A6548"/>
      <c r="B6548" s="211"/>
    </row>
    <row r="6549" spans="1:2" x14ac:dyDescent="0.3">
      <c r="A6549"/>
      <c r="B6549" s="211"/>
    </row>
    <row r="6550" spans="1:2" x14ac:dyDescent="0.3">
      <c r="A6550"/>
      <c r="B6550" s="211"/>
    </row>
    <row r="6551" spans="1:2" x14ac:dyDescent="0.3">
      <c r="A6551"/>
      <c r="B6551" s="211"/>
    </row>
    <row r="6552" spans="1:2" x14ac:dyDescent="0.3">
      <c r="A6552"/>
      <c r="B6552" s="211"/>
    </row>
    <row r="6553" spans="1:2" x14ac:dyDescent="0.3">
      <c r="A6553"/>
      <c r="B6553" s="211"/>
    </row>
    <row r="6554" spans="1:2" x14ac:dyDescent="0.3">
      <c r="A6554"/>
      <c r="B6554" s="211"/>
    </row>
    <row r="6555" spans="1:2" x14ac:dyDescent="0.3">
      <c r="A6555"/>
      <c r="B6555" s="211"/>
    </row>
    <row r="6556" spans="1:2" x14ac:dyDescent="0.3">
      <c r="A6556"/>
      <c r="B6556" s="211"/>
    </row>
    <row r="6557" spans="1:2" x14ac:dyDescent="0.3">
      <c r="A6557"/>
      <c r="B6557" s="211"/>
    </row>
    <row r="6558" spans="1:2" x14ac:dyDescent="0.3">
      <c r="A6558"/>
      <c r="B6558" s="211"/>
    </row>
    <row r="6559" spans="1:2" x14ac:dyDescent="0.3">
      <c r="A6559"/>
      <c r="B6559" s="211"/>
    </row>
    <row r="6560" spans="1:2" x14ac:dyDescent="0.3">
      <c r="A6560"/>
      <c r="B6560" s="211"/>
    </row>
    <row r="6561" spans="1:2" x14ac:dyDescent="0.3">
      <c r="A6561"/>
      <c r="B6561" s="211"/>
    </row>
    <row r="6562" spans="1:2" x14ac:dyDescent="0.3">
      <c r="A6562"/>
      <c r="B6562" s="211"/>
    </row>
    <row r="6563" spans="1:2" x14ac:dyDescent="0.3">
      <c r="A6563"/>
      <c r="B6563" s="211"/>
    </row>
    <row r="6564" spans="1:2" x14ac:dyDescent="0.3">
      <c r="A6564"/>
      <c r="B6564" s="211"/>
    </row>
    <row r="6565" spans="1:2" x14ac:dyDescent="0.3">
      <c r="A6565"/>
      <c r="B6565" s="211"/>
    </row>
    <row r="6566" spans="1:2" x14ac:dyDescent="0.3">
      <c r="A6566"/>
      <c r="B6566" s="211"/>
    </row>
    <row r="6567" spans="1:2" x14ac:dyDescent="0.3">
      <c r="A6567"/>
      <c r="B6567" s="211"/>
    </row>
    <row r="6568" spans="1:2" x14ac:dyDescent="0.3">
      <c r="A6568"/>
      <c r="B6568" s="211"/>
    </row>
    <row r="6569" spans="1:2" x14ac:dyDescent="0.3">
      <c r="A6569"/>
      <c r="B6569" s="211"/>
    </row>
    <row r="6570" spans="1:2" x14ac:dyDescent="0.3">
      <c r="A6570"/>
      <c r="B6570" s="211"/>
    </row>
    <row r="6571" spans="1:2" x14ac:dyDescent="0.3">
      <c r="A6571"/>
      <c r="B6571" s="211"/>
    </row>
    <row r="6572" spans="1:2" x14ac:dyDescent="0.3">
      <c r="A6572"/>
      <c r="B6572" s="211"/>
    </row>
    <row r="6573" spans="1:2" x14ac:dyDescent="0.3">
      <c r="A6573"/>
      <c r="B6573" s="211"/>
    </row>
    <row r="6574" spans="1:2" x14ac:dyDescent="0.3">
      <c r="A6574"/>
      <c r="B6574" s="211"/>
    </row>
    <row r="6575" spans="1:2" x14ac:dyDescent="0.3">
      <c r="A6575"/>
      <c r="B6575" s="211"/>
    </row>
    <row r="6576" spans="1:2" x14ac:dyDescent="0.3">
      <c r="A6576"/>
      <c r="B6576" s="211"/>
    </row>
    <row r="6577" spans="1:2" x14ac:dyDescent="0.3">
      <c r="A6577"/>
      <c r="B6577" s="211"/>
    </row>
    <row r="6578" spans="1:2" x14ac:dyDescent="0.3">
      <c r="A6578"/>
      <c r="B6578" s="211"/>
    </row>
    <row r="6579" spans="1:2" x14ac:dyDescent="0.3">
      <c r="A6579"/>
      <c r="B6579" s="211"/>
    </row>
    <row r="6580" spans="1:2" x14ac:dyDescent="0.3">
      <c r="A6580"/>
      <c r="B6580" s="211"/>
    </row>
    <row r="6581" spans="1:2" x14ac:dyDescent="0.3">
      <c r="A6581"/>
      <c r="B6581" s="211"/>
    </row>
    <row r="6582" spans="1:2" x14ac:dyDescent="0.3">
      <c r="A6582"/>
      <c r="B6582" s="211"/>
    </row>
    <row r="6583" spans="1:2" x14ac:dyDescent="0.3">
      <c r="A6583"/>
      <c r="B6583" s="211"/>
    </row>
    <row r="6584" spans="1:2" x14ac:dyDescent="0.3">
      <c r="A6584"/>
      <c r="B6584" s="211"/>
    </row>
    <row r="6585" spans="1:2" x14ac:dyDescent="0.3">
      <c r="A6585"/>
      <c r="B6585" s="211"/>
    </row>
    <row r="6586" spans="1:2" x14ac:dyDescent="0.3">
      <c r="A6586"/>
      <c r="B6586" s="211"/>
    </row>
    <row r="6587" spans="1:2" x14ac:dyDescent="0.3">
      <c r="A6587"/>
      <c r="B6587" s="211"/>
    </row>
    <row r="6588" spans="1:2" x14ac:dyDescent="0.3">
      <c r="A6588"/>
      <c r="B6588" s="211"/>
    </row>
    <row r="6589" spans="1:2" x14ac:dyDescent="0.3">
      <c r="A6589"/>
      <c r="B6589" s="211"/>
    </row>
    <row r="6590" spans="1:2" x14ac:dyDescent="0.3">
      <c r="A6590"/>
      <c r="B6590" s="211"/>
    </row>
    <row r="6591" spans="1:2" x14ac:dyDescent="0.3">
      <c r="A6591"/>
      <c r="B6591" s="211"/>
    </row>
    <row r="6592" spans="1:2" x14ac:dyDescent="0.3">
      <c r="A6592"/>
      <c r="B6592" s="211"/>
    </row>
    <row r="6593" spans="1:2" x14ac:dyDescent="0.3">
      <c r="A6593"/>
      <c r="B6593" s="211"/>
    </row>
    <row r="6594" spans="1:2" x14ac:dyDescent="0.3">
      <c r="A6594"/>
      <c r="B6594" s="211"/>
    </row>
    <row r="6595" spans="1:2" x14ac:dyDescent="0.3">
      <c r="A6595"/>
      <c r="B6595" s="211"/>
    </row>
    <row r="6596" spans="1:2" x14ac:dyDescent="0.3">
      <c r="A6596"/>
      <c r="B6596" s="211"/>
    </row>
    <row r="6597" spans="1:2" x14ac:dyDescent="0.3">
      <c r="A6597"/>
      <c r="B6597" s="211"/>
    </row>
    <row r="6598" spans="1:2" x14ac:dyDescent="0.3">
      <c r="A6598"/>
      <c r="B6598" s="211"/>
    </row>
    <row r="6599" spans="1:2" x14ac:dyDescent="0.3">
      <c r="A6599"/>
      <c r="B6599" s="211"/>
    </row>
    <row r="6600" spans="1:2" x14ac:dyDescent="0.3">
      <c r="A6600"/>
      <c r="B6600" s="211"/>
    </row>
    <row r="6601" spans="1:2" x14ac:dyDescent="0.3">
      <c r="A6601"/>
      <c r="B6601" s="211"/>
    </row>
    <row r="6602" spans="1:2" x14ac:dyDescent="0.3">
      <c r="A6602"/>
      <c r="B6602" s="211"/>
    </row>
    <row r="6603" spans="1:2" x14ac:dyDescent="0.3">
      <c r="A6603"/>
      <c r="B6603" s="211"/>
    </row>
    <row r="6604" spans="1:2" x14ac:dyDescent="0.3">
      <c r="A6604"/>
      <c r="B6604" s="211"/>
    </row>
    <row r="6605" spans="1:2" x14ac:dyDescent="0.3">
      <c r="A6605"/>
      <c r="B6605" s="211"/>
    </row>
    <row r="6606" spans="1:2" x14ac:dyDescent="0.3">
      <c r="A6606"/>
      <c r="B6606" s="211"/>
    </row>
    <row r="6607" spans="1:2" x14ac:dyDescent="0.3">
      <c r="A6607"/>
      <c r="B6607" s="211"/>
    </row>
    <row r="6608" spans="1:2" x14ac:dyDescent="0.3">
      <c r="A6608"/>
      <c r="B6608" s="211"/>
    </row>
    <row r="6609" spans="1:2" x14ac:dyDescent="0.3">
      <c r="A6609"/>
      <c r="B6609" s="211"/>
    </row>
    <row r="6610" spans="1:2" x14ac:dyDescent="0.3">
      <c r="A6610"/>
      <c r="B6610" s="211"/>
    </row>
    <row r="6611" spans="1:2" x14ac:dyDescent="0.3">
      <c r="A6611"/>
      <c r="B6611" s="211"/>
    </row>
    <row r="6612" spans="1:2" x14ac:dyDescent="0.3">
      <c r="A6612"/>
      <c r="B6612" s="211"/>
    </row>
    <row r="6613" spans="1:2" x14ac:dyDescent="0.3">
      <c r="A6613"/>
      <c r="B6613" s="211"/>
    </row>
    <row r="6614" spans="1:2" x14ac:dyDescent="0.3">
      <c r="A6614"/>
      <c r="B6614" s="211"/>
    </row>
    <row r="6615" spans="1:2" x14ac:dyDescent="0.3">
      <c r="A6615"/>
      <c r="B6615" s="211"/>
    </row>
    <row r="6616" spans="1:2" x14ac:dyDescent="0.3">
      <c r="A6616"/>
      <c r="B6616" s="211"/>
    </row>
    <row r="6617" spans="1:2" x14ac:dyDescent="0.3">
      <c r="A6617"/>
      <c r="B6617" s="211"/>
    </row>
    <row r="6618" spans="1:2" x14ac:dyDescent="0.3">
      <c r="A6618"/>
      <c r="B6618" s="211"/>
    </row>
    <row r="6619" spans="1:2" x14ac:dyDescent="0.3">
      <c r="A6619"/>
      <c r="B6619" s="211"/>
    </row>
    <row r="6620" spans="1:2" x14ac:dyDescent="0.3">
      <c r="A6620"/>
      <c r="B6620" s="211"/>
    </row>
    <row r="6621" spans="1:2" x14ac:dyDescent="0.3">
      <c r="A6621"/>
      <c r="B6621" s="211"/>
    </row>
    <row r="6622" spans="1:2" x14ac:dyDescent="0.3">
      <c r="A6622"/>
      <c r="B6622" s="211"/>
    </row>
    <row r="6623" spans="1:2" x14ac:dyDescent="0.3">
      <c r="A6623"/>
      <c r="B6623" s="211"/>
    </row>
    <row r="6624" spans="1:2" x14ac:dyDescent="0.3">
      <c r="A6624"/>
      <c r="B6624" s="211"/>
    </row>
    <row r="6625" spans="1:2" x14ac:dyDescent="0.3">
      <c r="A6625"/>
      <c r="B6625" s="211"/>
    </row>
    <row r="6626" spans="1:2" x14ac:dyDescent="0.3">
      <c r="A6626"/>
      <c r="B6626" s="211"/>
    </row>
    <row r="6627" spans="1:2" x14ac:dyDescent="0.3">
      <c r="A6627"/>
      <c r="B6627" s="211"/>
    </row>
    <row r="6628" spans="1:2" x14ac:dyDescent="0.3">
      <c r="A6628"/>
      <c r="B6628" s="211"/>
    </row>
    <row r="6629" spans="1:2" x14ac:dyDescent="0.3">
      <c r="A6629"/>
      <c r="B6629" s="211"/>
    </row>
    <row r="6630" spans="1:2" x14ac:dyDescent="0.3">
      <c r="A6630"/>
      <c r="B6630" s="211"/>
    </row>
    <row r="6631" spans="1:2" x14ac:dyDescent="0.3">
      <c r="A6631"/>
      <c r="B6631" s="211"/>
    </row>
    <row r="6632" spans="1:2" x14ac:dyDescent="0.3">
      <c r="A6632"/>
      <c r="B6632" s="211"/>
    </row>
    <row r="6633" spans="1:2" x14ac:dyDescent="0.3">
      <c r="A6633"/>
      <c r="B6633" s="211"/>
    </row>
    <row r="6634" spans="1:2" x14ac:dyDescent="0.3">
      <c r="A6634"/>
      <c r="B6634" s="211"/>
    </row>
    <row r="6635" spans="1:2" x14ac:dyDescent="0.3">
      <c r="A6635"/>
      <c r="B6635" s="211"/>
    </row>
    <row r="6636" spans="1:2" x14ac:dyDescent="0.3">
      <c r="A6636"/>
      <c r="B6636" s="211"/>
    </row>
    <row r="6637" spans="1:2" x14ac:dyDescent="0.3">
      <c r="A6637"/>
      <c r="B6637" s="211"/>
    </row>
    <row r="6638" spans="1:2" x14ac:dyDescent="0.3">
      <c r="A6638"/>
      <c r="B6638" s="211"/>
    </row>
    <row r="6639" spans="1:2" x14ac:dyDescent="0.3">
      <c r="A6639"/>
      <c r="B6639" s="211"/>
    </row>
    <row r="6640" spans="1:2" x14ac:dyDescent="0.3">
      <c r="A6640"/>
      <c r="B6640" s="211"/>
    </row>
    <row r="6641" spans="1:2" x14ac:dyDescent="0.3">
      <c r="A6641"/>
      <c r="B6641" s="211"/>
    </row>
    <row r="6642" spans="1:2" x14ac:dyDescent="0.3">
      <c r="A6642"/>
      <c r="B6642" s="211"/>
    </row>
    <row r="6643" spans="1:2" x14ac:dyDescent="0.3">
      <c r="A6643"/>
      <c r="B6643" s="211"/>
    </row>
    <row r="6644" spans="1:2" x14ac:dyDescent="0.3">
      <c r="A6644"/>
      <c r="B6644" s="211"/>
    </row>
    <row r="6645" spans="1:2" x14ac:dyDescent="0.3">
      <c r="A6645"/>
      <c r="B6645" s="211"/>
    </row>
    <row r="6646" spans="1:2" x14ac:dyDescent="0.3">
      <c r="A6646"/>
      <c r="B6646" s="211"/>
    </row>
    <row r="6647" spans="1:2" x14ac:dyDescent="0.3">
      <c r="A6647"/>
      <c r="B6647" s="211"/>
    </row>
    <row r="6648" spans="1:2" x14ac:dyDescent="0.3">
      <c r="A6648"/>
      <c r="B6648" s="211"/>
    </row>
    <row r="6649" spans="1:2" x14ac:dyDescent="0.3">
      <c r="A6649"/>
      <c r="B6649" s="211"/>
    </row>
    <row r="6650" spans="1:2" x14ac:dyDescent="0.3">
      <c r="A6650"/>
      <c r="B6650" s="211"/>
    </row>
    <row r="6651" spans="1:2" x14ac:dyDescent="0.3">
      <c r="A6651"/>
      <c r="B6651" s="211"/>
    </row>
    <row r="6652" spans="1:2" x14ac:dyDescent="0.3">
      <c r="A6652"/>
      <c r="B6652" s="211"/>
    </row>
    <row r="6653" spans="1:2" x14ac:dyDescent="0.3">
      <c r="A6653"/>
      <c r="B6653" s="211"/>
    </row>
    <row r="6654" spans="1:2" x14ac:dyDescent="0.3">
      <c r="A6654"/>
      <c r="B6654" s="211"/>
    </row>
    <row r="6655" spans="1:2" x14ac:dyDescent="0.3">
      <c r="A6655"/>
      <c r="B6655" s="211"/>
    </row>
    <row r="6656" spans="1:2" x14ac:dyDescent="0.3">
      <c r="A6656"/>
      <c r="B6656" s="211"/>
    </row>
    <row r="6657" spans="1:2" x14ac:dyDescent="0.3">
      <c r="A6657"/>
      <c r="B6657" s="211"/>
    </row>
    <row r="6658" spans="1:2" x14ac:dyDescent="0.3">
      <c r="A6658"/>
      <c r="B6658" s="211"/>
    </row>
    <row r="6659" spans="1:2" x14ac:dyDescent="0.3">
      <c r="A6659"/>
      <c r="B6659" s="211"/>
    </row>
    <row r="6660" spans="1:2" x14ac:dyDescent="0.3">
      <c r="A6660"/>
      <c r="B6660" s="211"/>
    </row>
    <row r="6661" spans="1:2" x14ac:dyDescent="0.3">
      <c r="A6661"/>
      <c r="B6661" s="211"/>
    </row>
    <row r="6662" spans="1:2" x14ac:dyDescent="0.3">
      <c r="A6662"/>
      <c r="B6662" s="211"/>
    </row>
    <row r="6663" spans="1:2" x14ac:dyDescent="0.3">
      <c r="A6663"/>
      <c r="B6663" s="211"/>
    </row>
    <row r="6664" spans="1:2" x14ac:dyDescent="0.3">
      <c r="A6664"/>
      <c r="B6664" s="211"/>
    </row>
    <row r="6665" spans="1:2" x14ac:dyDescent="0.3">
      <c r="A6665"/>
      <c r="B6665" s="211"/>
    </row>
    <row r="6666" spans="1:2" x14ac:dyDescent="0.3">
      <c r="A6666"/>
      <c r="B6666" s="211"/>
    </row>
    <row r="6667" spans="1:2" x14ac:dyDescent="0.3">
      <c r="A6667"/>
      <c r="B6667" s="211"/>
    </row>
    <row r="6668" spans="1:2" x14ac:dyDescent="0.3">
      <c r="A6668"/>
      <c r="B6668" s="211"/>
    </row>
    <row r="6669" spans="1:2" x14ac:dyDescent="0.3">
      <c r="A6669"/>
      <c r="B6669" s="211"/>
    </row>
    <row r="6670" spans="1:2" x14ac:dyDescent="0.3">
      <c r="A6670"/>
      <c r="B6670" s="211"/>
    </row>
    <row r="6671" spans="1:2" x14ac:dyDescent="0.3">
      <c r="A6671"/>
      <c r="B6671" s="211"/>
    </row>
    <row r="6672" spans="1:2" x14ac:dyDescent="0.3">
      <c r="A6672"/>
      <c r="B6672" s="211"/>
    </row>
    <row r="6673" spans="1:2" x14ac:dyDescent="0.3">
      <c r="A6673"/>
      <c r="B6673" s="211"/>
    </row>
    <row r="6674" spans="1:2" x14ac:dyDescent="0.3">
      <c r="A6674"/>
      <c r="B6674" s="211"/>
    </row>
    <row r="6675" spans="1:2" x14ac:dyDescent="0.3">
      <c r="A6675"/>
      <c r="B6675" s="211"/>
    </row>
    <row r="6676" spans="1:2" x14ac:dyDescent="0.3">
      <c r="A6676"/>
      <c r="B6676" s="211"/>
    </row>
    <row r="6677" spans="1:2" x14ac:dyDescent="0.3">
      <c r="A6677"/>
      <c r="B6677" s="211"/>
    </row>
    <row r="6678" spans="1:2" x14ac:dyDescent="0.3">
      <c r="A6678"/>
      <c r="B6678" s="211"/>
    </row>
    <row r="6679" spans="1:2" x14ac:dyDescent="0.3">
      <c r="A6679"/>
      <c r="B6679" s="211"/>
    </row>
    <row r="6680" spans="1:2" x14ac:dyDescent="0.3">
      <c r="A6680"/>
      <c r="B6680" s="211"/>
    </row>
    <row r="6681" spans="1:2" x14ac:dyDescent="0.3">
      <c r="A6681"/>
      <c r="B6681" s="211"/>
    </row>
    <row r="6682" spans="1:2" x14ac:dyDescent="0.3">
      <c r="A6682"/>
      <c r="B6682" s="211"/>
    </row>
    <row r="6683" spans="1:2" x14ac:dyDescent="0.3">
      <c r="A6683"/>
      <c r="B6683" s="211"/>
    </row>
    <row r="6684" spans="1:2" x14ac:dyDescent="0.3">
      <c r="A6684"/>
      <c r="B6684" s="211"/>
    </row>
    <row r="6685" spans="1:2" x14ac:dyDescent="0.3">
      <c r="A6685"/>
      <c r="B6685" s="211"/>
    </row>
    <row r="6686" spans="1:2" x14ac:dyDescent="0.3">
      <c r="A6686"/>
      <c r="B6686" s="211"/>
    </row>
    <row r="6687" spans="1:2" x14ac:dyDescent="0.3">
      <c r="A6687"/>
      <c r="B6687" s="211"/>
    </row>
    <row r="6688" spans="1:2" x14ac:dyDescent="0.3">
      <c r="A6688"/>
      <c r="B6688" s="211"/>
    </row>
    <row r="6689" spans="1:2" x14ac:dyDescent="0.3">
      <c r="A6689"/>
      <c r="B6689" s="211"/>
    </row>
    <row r="6690" spans="1:2" x14ac:dyDescent="0.3">
      <c r="A6690"/>
      <c r="B6690" s="211"/>
    </row>
    <row r="6691" spans="1:2" x14ac:dyDescent="0.3">
      <c r="A6691"/>
      <c r="B6691" s="211"/>
    </row>
    <row r="6692" spans="1:2" x14ac:dyDescent="0.3">
      <c r="A6692"/>
      <c r="B6692" s="211"/>
    </row>
    <row r="6693" spans="1:2" x14ac:dyDescent="0.3">
      <c r="A6693"/>
      <c r="B6693" s="211"/>
    </row>
    <row r="6694" spans="1:2" x14ac:dyDescent="0.3">
      <c r="A6694"/>
      <c r="B6694" s="211"/>
    </row>
    <row r="6695" spans="1:2" x14ac:dyDescent="0.3">
      <c r="A6695"/>
      <c r="B6695" s="211"/>
    </row>
    <row r="6696" spans="1:2" x14ac:dyDescent="0.3">
      <c r="A6696"/>
      <c r="B6696" s="211"/>
    </row>
    <row r="6697" spans="1:2" x14ac:dyDescent="0.3">
      <c r="A6697"/>
      <c r="B6697" s="211"/>
    </row>
    <row r="6698" spans="1:2" x14ac:dyDescent="0.3">
      <c r="A6698"/>
      <c r="B6698" s="211"/>
    </row>
    <row r="6699" spans="1:2" x14ac:dyDescent="0.3">
      <c r="A6699"/>
      <c r="B6699" s="211"/>
    </row>
    <row r="6700" spans="1:2" x14ac:dyDescent="0.3">
      <c r="A6700"/>
      <c r="B6700" s="211"/>
    </row>
    <row r="6701" spans="1:2" x14ac:dyDescent="0.3">
      <c r="A6701"/>
      <c r="B6701" s="211"/>
    </row>
    <row r="6702" spans="1:2" x14ac:dyDescent="0.3">
      <c r="A6702"/>
      <c r="B6702" s="211"/>
    </row>
    <row r="6703" spans="1:2" x14ac:dyDescent="0.3">
      <c r="A6703"/>
      <c r="B6703" s="211"/>
    </row>
    <row r="6704" spans="1:2" x14ac:dyDescent="0.3">
      <c r="A6704"/>
      <c r="B6704" s="211"/>
    </row>
    <row r="6705" spans="1:2" x14ac:dyDescent="0.3">
      <c r="A6705"/>
      <c r="B6705" s="211"/>
    </row>
    <row r="6706" spans="1:2" x14ac:dyDescent="0.3">
      <c r="A6706"/>
      <c r="B6706" s="211"/>
    </row>
    <row r="6707" spans="1:2" x14ac:dyDescent="0.3">
      <c r="A6707"/>
      <c r="B6707" s="211"/>
    </row>
    <row r="6708" spans="1:2" x14ac:dyDescent="0.3">
      <c r="A6708"/>
      <c r="B6708" s="211"/>
    </row>
    <row r="6709" spans="1:2" x14ac:dyDescent="0.3">
      <c r="A6709"/>
      <c r="B6709" s="211"/>
    </row>
    <row r="6710" spans="1:2" x14ac:dyDescent="0.3">
      <c r="A6710"/>
      <c r="B6710" s="211"/>
    </row>
    <row r="6711" spans="1:2" x14ac:dyDescent="0.3">
      <c r="A6711"/>
      <c r="B6711" s="211"/>
    </row>
    <row r="6712" spans="1:2" x14ac:dyDescent="0.3">
      <c r="A6712"/>
      <c r="B6712" s="211"/>
    </row>
    <row r="6713" spans="1:2" x14ac:dyDescent="0.3">
      <c r="A6713"/>
      <c r="B6713" s="211"/>
    </row>
    <row r="6714" spans="1:2" x14ac:dyDescent="0.3">
      <c r="A6714"/>
      <c r="B6714" s="211"/>
    </row>
    <row r="6715" spans="1:2" x14ac:dyDescent="0.3">
      <c r="A6715"/>
      <c r="B6715" s="211"/>
    </row>
    <row r="6716" spans="1:2" x14ac:dyDescent="0.3">
      <c r="A6716"/>
      <c r="B6716" s="211"/>
    </row>
    <row r="6717" spans="1:2" x14ac:dyDescent="0.3">
      <c r="A6717"/>
      <c r="B6717" s="211"/>
    </row>
    <row r="6718" spans="1:2" x14ac:dyDescent="0.3">
      <c r="A6718"/>
      <c r="B6718" s="211"/>
    </row>
    <row r="6719" spans="1:2" x14ac:dyDescent="0.3">
      <c r="A6719"/>
      <c r="B6719" s="211"/>
    </row>
    <row r="6720" spans="1:2" x14ac:dyDescent="0.3">
      <c r="A6720"/>
      <c r="B6720" s="211"/>
    </row>
    <row r="6721" spans="1:2" x14ac:dyDescent="0.3">
      <c r="A6721"/>
      <c r="B6721" s="211"/>
    </row>
    <row r="6722" spans="1:2" x14ac:dyDescent="0.3">
      <c r="A6722"/>
      <c r="B6722" s="211"/>
    </row>
    <row r="6723" spans="1:2" x14ac:dyDescent="0.3">
      <c r="A6723"/>
      <c r="B6723" s="211"/>
    </row>
    <row r="6724" spans="1:2" x14ac:dyDescent="0.3">
      <c r="A6724"/>
      <c r="B6724" s="211"/>
    </row>
    <row r="6725" spans="1:2" x14ac:dyDescent="0.3">
      <c r="A6725"/>
      <c r="B6725" s="211"/>
    </row>
    <row r="6726" spans="1:2" x14ac:dyDescent="0.3">
      <c r="A6726"/>
      <c r="B6726" s="211"/>
    </row>
    <row r="6727" spans="1:2" x14ac:dyDescent="0.3">
      <c r="A6727"/>
      <c r="B6727" s="211"/>
    </row>
    <row r="6728" spans="1:2" x14ac:dyDescent="0.3">
      <c r="A6728"/>
      <c r="B6728" s="211"/>
    </row>
    <row r="6729" spans="1:2" x14ac:dyDescent="0.3">
      <c r="A6729"/>
      <c r="B6729" s="211"/>
    </row>
    <row r="6730" spans="1:2" x14ac:dyDescent="0.3">
      <c r="A6730"/>
      <c r="B6730" s="211"/>
    </row>
    <row r="6731" spans="1:2" x14ac:dyDescent="0.3">
      <c r="A6731"/>
      <c r="B6731" s="211"/>
    </row>
    <row r="6732" spans="1:2" x14ac:dyDescent="0.3">
      <c r="A6732"/>
      <c r="B6732" s="211"/>
    </row>
    <row r="6733" spans="1:2" x14ac:dyDescent="0.3">
      <c r="A6733"/>
      <c r="B6733" s="211"/>
    </row>
    <row r="6734" spans="1:2" x14ac:dyDescent="0.3">
      <c r="A6734"/>
      <c r="B6734" s="211"/>
    </row>
    <row r="6735" spans="1:2" x14ac:dyDescent="0.3">
      <c r="A6735"/>
      <c r="B6735" s="211"/>
    </row>
    <row r="6736" spans="1:2" x14ac:dyDescent="0.3">
      <c r="A6736"/>
      <c r="B6736" s="211"/>
    </row>
    <row r="6737" spans="1:2" x14ac:dyDescent="0.3">
      <c r="A6737"/>
      <c r="B6737" s="211"/>
    </row>
    <row r="6738" spans="1:2" x14ac:dyDescent="0.3">
      <c r="A6738"/>
      <c r="B6738" s="211"/>
    </row>
    <row r="6739" spans="1:2" x14ac:dyDescent="0.3">
      <c r="A6739"/>
      <c r="B6739" s="211"/>
    </row>
    <row r="6740" spans="1:2" x14ac:dyDescent="0.3">
      <c r="A6740"/>
      <c r="B6740" s="211"/>
    </row>
    <row r="6741" spans="1:2" x14ac:dyDescent="0.3">
      <c r="A6741"/>
      <c r="B6741" s="211"/>
    </row>
    <row r="6742" spans="1:2" x14ac:dyDescent="0.3">
      <c r="A6742"/>
      <c r="B6742" s="211"/>
    </row>
    <row r="6743" spans="1:2" x14ac:dyDescent="0.3">
      <c r="A6743"/>
      <c r="B6743" s="211"/>
    </row>
    <row r="6744" spans="1:2" x14ac:dyDescent="0.3">
      <c r="A6744"/>
      <c r="B6744" s="211"/>
    </row>
    <row r="6745" spans="1:2" x14ac:dyDescent="0.3">
      <c r="A6745"/>
      <c r="B6745" s="211"/>
    </row>
    <row r="6746" spans="1:2" x14ac:dyDescent="0.3">
      <c r="A6746"/>
      <c r="B6746" s="211"/>
    </row>
    <row r="6747" spans="1:2" x14ac:dyDescent="0.3">
      <c r="A6747"/>
      <c r="B6747" s="211"/>
    </row>
    <row r="6748" spans="1:2" x14ac:dyDescent="0.3">
      <c r="A6748"/>
      <c r="B6748" s="211"/>
    </row>
    <row r="6749" spans="1:2" x14ac:dyDescent="0.3">
      <c r="A6749"/>
      <c r="B6749" s="211"/>
    </row>
    <row r="6750" spans="1:2" x14ac:dyDescent="0.3">
      <c r="A6750"/>
      <c r="B6750" s="211"/>
    </row>
    <row r="6751" spans="1:2" x14ac:dyDescent="0.3">
      <c r="A6751"/>
      <c r="B6751" s="211"/>
    </row>
    <row r="6752" spans="1:2" x14ac:dyDescent="0.3">
      <c r="A6752"/>
      <c r="B6752" s="211"/>
    </row>
    <row r="6753" spans="1:2" x14ac:dyDescent="0.3">
      <c r="A6753"/>
      <c r="B6753" s="211"/>
    </row>
    <row r="6754" spans="1:2" x14ac:dyDescent="0.3">
      <c r="A6754"/>
      <c r="B6754" s="211"/>
    </row>
    <row r="6755" spans="1:2" x14ac:dyDescent="0.3">
      <c r="A6755"/>
      <c r="B6755" s="211"/>
    </row>
    <row r="6756" spans="1:2" x14ac:dyDescent="0.3">
      <c r="A6756"/>
      <c r="B6756" s="211"/>
    </row>
    <row r="6757" spans="1:2" x14ac:dyDescent="0.3">
      <c r="A6757"/>
      <c r="B6757" s="211"/>
    </row>
    <row r="6758" spans="1:2" x14ac:dyDescent="0.3">
      <c r="A6758"/>
      <c r="B6758" s="211"/>
    </row>
    <row r="6759" spans="1:2" x14ac:dyDescent="0.3">
      <c r="A6759"/>
      <c r="B6759" s="211"/>
    </row>
    <row r="6760" spans="1:2" x14ac:dyDescent="0.3">
      <c r="A6760"/>
      <c r="B6760" s="211"/>
    </row>
    <row r="6761" spans="1:2" x14ac:dyDescent="0.3">
      <c r="A6761"/>
      <c r="B6761" s="211"/>
    </row>
    <row r="6762" spans="1:2" x14ac:dyDescent="0.3">
      <c r="A6762"/>
      <c r="B6762" s="211"/>
    </row>
    <row r="6763" spans="1:2" x14ac:dyDescent="0.3">
      <c r="A6763"/>
      <c r="B6763" s="211"/>
    </row>
    <row r="6764" spans="1:2" x14ac:dyDescent="0.3">
      <c r="A6764"/>
      <c r="B6764" s="211"/>
    </row>
    <row r="6765" spans="1:2" x14ac:dyDescent="0.3">
      <c r="A6765"/>
      <c r="B6765" s="211"/>
    </row>
    <row r="6766" spans="1:2" x14ac:dyDescent="0.3">
      <c r="A6766"/>
      <c r="B6766" s="211"/>
    </row>
    <row r="6767" spans="1:2" x14ac:dyDescent="0.3">
      <c r="A6767"/>
      <c r="B6767" s="211"/>
    </row>
    <row r="6768" spans="1:2" x14ac:dyDescent="0.3">
      <c r="A6768"/>
      <c r="B6768" s="211"/>
    </row>
    <row r="6769" spans="1:2" x14ac:dyDescent="0.3">
      <c r="A6769"/>
      <c r="B6769" s="211"/>
    </row>
    <row r="6770" spans="1:2" x14ac:dyDescent="0.3">
      <c r="A6770"/>
      <c r="B6770" s="211"/>
    </row>
    <row r="6771" spans="1:2" x14ac:dyDescent="0.3">
      <c r="A6771"/>
      <c r="B6771" s="211"/>
    </row>
    <row r="6772" spans="1:2" x14ac:dyDescent="0.3">
      <c r="A6772"/>
      <c r="B6772" s="211"/>
    </row>
    <row r="6773" spans="1:2" x14ac:dyDescent="0.3">
      <c r="A6773"/>
      <c r="B6773" s="211"/>
    </row>
    <row r="6774" spans="1:2" x14ac:dyDescent="0.3">
      <c r="A6774"/>
      <c r="B6774" s="211"/>
    </row>
    <row r="6775" spans="1:2" x14ac:dyDescent="0.3">
      <c r="A6775"/>
      <c r="B6775" s="211"/>
    </row>
    <row r="6776" spans="1:2" x14ac:dyDescent="0.3">
      <c r="A6776"/>
      <c r="B6776" s="211"/>
    </row>
    <row r="6777" spans="1:2" x14ac:dyDescent="0.3">
      <c r="A6777"/>
      <c r="B6777" s="211"/>
    </row>
    <row r="6778" spans="1:2" x14ac:dyDescent="0.3">
      <c r="A6778"/>
      <c r="B6778" s="211"/>
    </row>
    <row r="6779" spans="1:2" x14ac:dyDescent="0.3">
      <c r="A6779"/>
      <c r="B6779" s="211"/>
    </row>
    <row r="6780" spans="1:2" x14ac:dyDescent="0.3">
      <c r="A6780"/>
      <c r="B6780" s="211"/>
    </row>
    <row r="6781" spans="1:2" x14ac:dyDescent="0.3">
      <c r="A6781"/>
      <c r="B6781" s="211"/>
    </row>
    <row r="6782" spans="1:2" x14ac:dyDescent="0.3">
      <c r="A6782"/>
      <c r="B6782" s="211"/>
    </row>
    <row r="6783" spans="1:2" x14ac:dyDescent="0.3">
      <c r="A6783"/>
      <c r="B6783" s="211"/>
    </row>
    <row r="6784" spans="1:2" x14ac:dyDescent="0.3">
      <c r="A6784"/>
      <c r="B6784" s="211"/>
    </row>
    <row r="6785" spans="1:2" x14ac:dyDescent="0.3">
      <c r="A6785"/>
      <c r="B6785" s="211"/>
    </row>
    <row r="6786" spans="1:2" x14ac:dyDescent="0.3">
      <c r="A6786"/>
      <c r="B6786" s="211"/>
    </row>
    <row r="6787" spans="1:2" x14ac:dyDescent="0.3">
      <c r="A6787"/>
      <c r="B6787" s="211"/>
    </row>
    <row r="6788" spans="1:2" x14ac:dyDescent="0.3">
      <c r="A6788"/>
      <c r="B6788" s="211"/>
    </row>
    <row r="6789" spans="1:2" x14ac:dyDescent="0.3">
      <c r="A6789"/>
      <c r="B6789" s="211"/>
    </row>
    <row r="6790" spans="1:2" x14ac:dyDescent="0.3">
      <c r="A6790"/>
      <c r="B6790" s="211"/>
    </row>
    <row r="6791" spans="1:2" x14ac:dyDescent="0.3">
      <c r="A6791"/>
      <c r="B6791" s="211"/>
    </row>
    <row r="6792" spans="1:2" x14ac:dyDescent="0.3">
      <c r="A6792"/>
      <c r="B6792" s="211"/>
    </row>
    <row r="6793" spans="1:2" x14ac:dyDescent="0.3">
      <c r="A6793"/>
      <c r="B6793" s="211"/>
    </row>
    <row r="6794" spans="1:2" x14ac:dyDescent="0.3">
      <c r="A6794"/>
      <c r="B6794" s="211"/>
    </row>
    <row r="6795" spans="1:2" x14ac:dyDescent="0.3">
      <c r="A6795"/>
      <c r="B6795" s="211"/>
    </row>
    <row r="6796" spans="1:2" x14ac:dyDescent="0.3">
      <c r="A6796"/>
      <c r="B6796" s="211"/>
    </row>
    <row r="6797" spans="1:2" x14ac:dyDescent="0.3">
      <c r="A6797"/>
      <c r="B6797" s="211"/>
    </row>
    <row r="6798" spans="1:2" x14ac:dyDescent="0.3">
      <c r="A6798"/>
      <c r="B6798" s="211"/>
    </row>
    <row r="6799" spans="1:2" x14ac:dyDescent="0.3">
      <c r="A6799"/>
      <c r="B6799" s="211"/>
    </row>
    <row r="6800" spans="1:2" x14ac:dyDescent="0.3">
      <c r="A6800"/>
      <c r="B6800" s="211"/>
    </row>
    <row r="6801" spans="1:2" x14ac:dyDescent="0.3">
      <c r="A6801"/>
      <c r="B6801" s="211"/>
    </row>
    <row r="6802" spans="1:2" x14ac:dyDescent="0.3">
      <c r="A6802"/>
      <c r="B6802" s="211"/>
    </row>
    <row r="6803" spans="1:2" x14ac:dyDescent="0.3">
      <c r="A6803"/>
      <c r="B6803" s="211"/>
    </row>
    <row r="6804" spans="1:2" x14ac:dyDescent="0.3">
      <c r="A6804"/>
      <c r="B6804" s="211"/>
    </row>
    <row r="6805" spans="1:2" x14ac:dyDescent="0.3">
      <c r="A6805"/>
      <c r="B6805" s="211"/>
    </row>
    <row r="6806" spans="1:2" x14ac:dyDescent="0.3">
      <c r="A6806"/>
      <c r="B6806" s="211"/>
    </row>
    <row r="6807" spans="1:2" x14ac:dyDescent="0.3">
      <c r="A6807"/>
      <c r="B6807" s="211"/>
    </row>
    <row r="6808" spans="1:2" x14ac:dyDescent="0.3">
      <c r="A6808"/>
      <c r="B6808" s="211"/>
    </row>
    <row r="6809" spans="1:2" x14ac:dyDescent="0.3">
      <c r="A6809"/>
      <c r="B6809" s="211"/>
    </row>
    <row r="6810" spans="1:2" x14ac:dyDescent="0.3">
      <c r="A6810"/>
      <c r="B6810" s="211"/>
    </row>
    <row r="6811" spans="1:2" x14ac:dyDescent="0.3">
      <c r="A6811"/>
      <c r="B6811" s="211"/>
    </row>
    <row r="6812" spans="1:2" x14ac:dyDescent="0.3">
      <c r="A6812"/>
      <c r="B6812" s="211"/>
    </row>
    <row r="6813" spans="1:2" x14ac:dyDescent="0.3">
      <c r="A6813"/>
      <c r="B6813" s="211"/>
    </row>
    <row r="6814" spans="1:2" x14ac:dyDescent="0.3">
      <c r="A6814"/>
      <c r="B6814" s="211"/>
    </row>
    <row r="6815" spans="1:2" x14ac:dyDescent="0.3">
      <c r="A6815"/>
      <c r="B6815" s="211"/>
    </row>
    <row r="6816" spans="1:2" x14ac:dyDescent="0.3">
      <c r="A6816"/>
      <c r="B6816" s="211"/>
    </row>
    <row r="6817" spans="1:2" x14ac:dyDescent="0.3">
      <c r="A6817"/>
      <c r="B6817" s="211"/>
    </row>
    <row r="6818" spans="1:2" x14ac:dyDescent="0.3">
      <c r="A6818"/>
      <c r="B6818" s="211"/>
    </row>
    <row r="6819" spans="1:2" x14ac:dyDescent="0.3">
      <c r="A6819"/>
      <c r="B6819" s="211"/>
    </row>
    <row r="6820" spans="1:2" x14ac:dyDescent="0.3">
      <c r="A6820"/>
      <c r="B6820" s="211"/>
    </row>
    <row r="6821" spans="1:2" x14ac:dyDescent="0.3">
      <c r="A6821"/>
      <c r="B6821" s="211"/>
    </row>
    <row r="6822" spans="1:2" x14ac:dyDescent="0.3">
      <c r="A6822"/>
      <c r="B6822" s="211"/>
    </row>
    <row r="6823" spans="1:2" x14ac:dyDescent="0.3">
      <c r="A6823"/>
      <c r="B6823" s="211"/>
    </row>
    <row r="6824" spans="1:2" x14ac:dyDescent="0.3">
      <c r="A6824"/>
      <c r="B6824" s="211"/>
    </row>
    <row r="6825" spans="1:2" x14ac:dyDescent="0.3">
      <c r="A6825"/>
      <c r="B6825" s="211"/>
    </row>
    <row r="6826" spans="1:2" x14ac:dyDescent="0.3">
      <c r="A6826"/>
      <c r="B6826" s="211"/>
    </row>
    <row r="6827" spans="1:2" x14ac:dyDescent="0.3">
      <c r="A6827"/>
      <c r="B6827" s="211"/>
    </row>
    <row r="6828" spans="1:2" x14ac:dyDescent="0.3">
      <c r="A6828"/>
      <c r="B6828" s="211"/>
    </row>
    <row r="6829" spans="1:2" x14ac:dyDescent="0.3">
      <c r="A6829"/>
      <c r="B6829" s="211"/>
    </row>
    <row r="6830" spans="1:2" x14ac:dyDescent="0.3">
      <c r="A6830"/>
      <c r="B6830" s="211"/>
    </row>
    <row r="6831" spans="1:2" x14ac:dyDescent="0.3">
      <c r="A6831"/>
      <c r="B6831" s="211"/>
    </row>
    <row r="6832" spans="1:2" x14ac:dyDescent="0.3">
      <c r="A6832"/>
      <c r="B6832" s="211"/>
    </row>
    <row r="6833" spans="1:2" x14ac:dyDescent="0.3">
      <c r="A6833"/>
      <c r="B6833" s="211"/>
    </row>
    <row r="6834" spans="1:2" x14ac:dyDescent="0.3">
      <c r="A6834"/>
      <c r="B6834" s="211"/>
    </row>
    <row r="6835" spans="1:2" x14ac:dyDescent="0.3">
      <c r="A6835"/>
      <c r="B6835" s="211"/>
    </row>
    <row r="6836" spans="1:2" x14ac:dyDescent="0.3">
      <c r="A6836"/>
      <c r="B6836" s="211"/>
    </row>
    <row r="6837" spans="1:2" x14ac:dyDescent="0.3">
      <c r="A6837"/>
      <c r="B6837" s="211"/>
    </row>
    <row r="6838" spans="1:2" x14ac:dyDescent="0.3">
      <c r="A6838"/>
      <c r="B6838" s="211"/>
    </row>
    <row r="6839" spans="1:2" x14ac:dyDescent="0.3">
      <c r="A6839"/>
      <c r="B6839" s="211"/>
    </row>
    <row r="6840" spans="1:2" x14ac:dyDescent="0.3">
      <c r="A6840"/>
      <c r="B6840" s="211"/>
    </row>
    <row r="6841" spans="1:2" x14ac:dyDescent="0.3">
      <c r="A6841"/>
      <c r="B6841" s="211"/>
    </row>
    <row r="6842" spans="1:2" x14ac:dyDescent="0.3">
      <c r="A6842"/>
      <c r="B6842" s="211"/>
    </row>
    <row r="6843" spans="1:2" x14ac:dyDescent="0.3">
      <c r="A6843"/>
      <c r="B6843" s="211"/>
    </row>
    <row r="6844" spans="1:2" x14ac:dyDescent="0.3">
      <c r="A6844"/>
      <c r="B6844" s="211"/>
    </row>
    <row r="6845" spans="1:2" x14ac:dyDescent="0.3">
      <c r="A6845"/>
      <c r="B6845" s="211"/>
    </row>
    <row r="6846" spans="1:2" x14ac:dyDescent="0.3">
      <c r="A6846"/>
      <c r="B6846" s="211"/>
    </row>
    <row r="6847" spans="1:2" x14ac:dyDescent="0.3">
      <c r="A6847"/>
      <c r="B6847" s="211"/>
    </row>
    <row r="6848" spans="1:2" x14ac:dyDescent="0.3">
      <c r="A6848"/>
      <c r="B6848" s="211"/>
    </row>
    <row r="6849" spans="1:2" x14ac:dyDescent="0.3">
      <c r="A6849"/>
      <c r="B6849" s="211"/>
    </row>
    <row r="6850" spans="1:2" x14ac:dyDescent="0.3">
      <c r="A6850"/>
      <c r="B6850" s="211"/>
    </row>
    <row r="6851" spans="1:2" x14ac:dyDescent="0.3">
      <c r="A6851"/>
      <c r="B6851" s="211"/>
    </row>
    <row r="6852" spans="1:2" x14ac:dyDescent="0.3">
      <c r="A6852"/>
      <c r="B6852" s="211"/>
    </row>
    <row r="6853" spans="1:2" x14ac:dyDescent="0.3">
      <c r="A6853"/>
      <c r="B6853" s="211"/>
    </row>
    <row r="6854" spans="1:2" x14ac:dyDescent="0.3">
      <c r="A6854"/>
      <c r="B6854" s="211"/>
    </row>
    <row r="6855" spans="1:2" x14ac:dyDescent="0.3">
      <c r="A6855"/>
      <c r="B6855" s="211"/>
    </row>
    <row r="6856" spans="1:2" x14ac:dyDescent="0.3">
      <c r="A6856"/>
      <c r="B6856" s="211"/>
    </row>
    <row r="6857" spans="1:2" x14ac:dyDescent="0.3">
      <c r="A6857"/>
      <c r="B6857" s="211"/>
    </row>
    <row r="6858" spans="1:2" x14ac:dyDescent="0.3">
      <c r="A6858"/>
      <c r="B6858" s="211"/>
    </row>
    <row r="6859" spans="1:2" x14ac:dyDescent="0.3">
      <c r="A6859"/>
      <c r="B6859" s="211"/>
    </row>
    <row r="6860" spans="1:2" x14ac:dyDescent="0.3">
      <c r="A6860"/>
      <c r="B6860" s="211"/>
    </row>
    <row r="6861" spans="1:2" x14ac:dyDescent="0.3">
      <c r="A6861"/>
      <c r="B6861" s="211"/>
    </row>
    <row r="6862" spans="1:2" x14ac:dyDescent="0.3">
      <c r="A6862"/>
      <c r="B6862" s="211"/>
    </row>
    <row r="6863" spans="1:2" x14ac:dyDescent="0.3">
      <c r="A6863"/>
      <c r="B6863" s="211"/>
    </row>
    <row r="6864" spans="1:2" x14ac:dyDescent="0.3">
      <c r="A6864"/>
      <c r="B6864" s="211"/>
    </row>
    <row r="6865" spans="1:2" x14ac:dyDescent="0.3">
      <c r="A6865"/>
      <c r="B6865" s="211"/>
    </row>
    <row r="6866" spans="1:2" x14ac:dyDescent="0.3">
      <c r="A6866"/>
      <c r="B6866" s="211"/>
    </row>
    <row r="6867" spans="1:2" x14ac:dyDescent="0.3">
      <c r="A6867"/>
      <c r="B6867" s="211"/>
    </row>
    <row r="6868" spans="1:2" x14ac:dyDescent="0.3">
      <c r="A6868"/>
      <c r="B6868" s="211"/>
    </row>
    <row r="6869" spans="1:2" x14ac:dyDescent="0.3">
      <c r="A6869"/>
      <c r="B6869" s="211"/>
    </row>
    <row r="6870" spans="1:2" x14ac:dyDescent="0.3">
      <c r="A6870"/>
      <c r="B6870" s="211"/>
    </row>
    <row r="6871" spans="1:2" x14ac:dyDescent="0.3">
      <c r="A6871"/>
      <c r="B6871" s="211"/>
    </row>
    <row r="6872" spans="1:2" x14ac:dyDescent="0.3">
      <c r="A6872"/>
      <c r="B6872" s="211"/>
    </row>
    <row r="6873" spans="1:2" x14ac:dyDescent="0.3">
      <c r="A6873"/>
      <c r="B6873" s="211"/>
    </row>
    <row r="6874" spans="1:2" x14ac:dyDescent="0.3">
      <c r="A6874"/>
      <c r="B6874" s="211"/>
    </row>
    <row r="6875" spans="1:2" x14ac:dyDescent="0.3">
      <c r="A6875"/>
      <c r="B6875" s="211"/>
    </row>
    <row r="6876" spans="1:2" x14ac:dyDescent="0.3">
      <c r="A6876"/>
      <c r="B6876" s="211"/>
    </row>
    <row r="6877" spans="1:2" x14ac:dyDescent="0.3">
      <c r="A6877"/>
      <c r="B6877" s="211"/>
    </row>
    <row r="6878" spans="1:2" x14ac:dyDescent="0.3">
      <c r="A6878"/>
      <c r="B6878" s="211"/>
    </row>
    <row r="6879" spans="1:2" x14ac:dyDescent="0.3">
      <c r="A6879"/>
      <c r="B6879" s="211"/>
    </row>
    <row r="6880" spans="1:2" x14ac:dyDescent="0.3">
      <c r="A6880"/>
      <c r="B6880" s="211"/>
    </row>
    <row r="6881" spans="1:2" x14ac:dyDescent="0.3">
      <c r="A6881"/>
      <c r="B6881" s="211"/>
    </row>
    <row r="6882" spans="1:2" x14ac:dyDescent="0.3">
      <c r="A6882"/>
      <c r="B6882" s="211"/>
    </row>
    <row r="6883" spans="1:2" x14ac:dyDescent="0.3">
      <c r="A6883"/>
      <c r="B6883" s="211"/>
    </row>
    <row r="6884" spans="1:2" x14ac:dyDescent="0.3">
      <c r="A6884"/>
      <c r="B6884" s="211"/>
    </row>
    <row r="6885" spans="1:2" x14ac:dyDescent="0.3">
      <c r="A6885"/>
      <c r="B6885" s="211"/>
    </row>
    <row r="6886" spans="1:2" x14ac:dyDescent="0.3">
      <c r="A6886"/>
      <c r="B6886" s="211"/>
    </row>
    <row r="6887" spans="1:2" x14ac:dyDescent="0.3">
      <c r="A6887"/>
      <c r="B6887" s="211"/>
    </row>
    <row r="6888" spans="1:2" x14ac:dyDescent="0.3">
      <c r="A6888"/>
      <c r="B6888" s="211"/>
    </row>
    <row r="6889" spans="1:2" x14ac:dyDescent="0.3">
      <c r="A6889"/>
      <c r="B6889" s="211"/>
    </row>
    <row r="6890" spans="1:2" x14ac:dyDescent="0.3">
      <c r="A6890"/>
      <c r="B6890" s="211"/>
    </row>
    <row r="6891" spans="1:2" x14ac:dyDescent="0.3">
      <c r="A6891"/>
      <c r="B6891" s="211"/>
    </row>
    <row r="6892" spans="1:2" x14ac:dyDescent="0.3">
      <c r="A6892"/>
      <c r="B6892" s="211"/>
    </row>
    <row r="6893" spans="1:2" x14ac:dyDescent="0.3">
      <c r="A6893"/>
      <c r="B6893" s="211"/>
    </row>
    <row r="6894" spans="1:2" x14ac:dyDescent="0.3">
      <c r="A6894"/>
      <c r="B6894" s="211"/>
    </row>
    <row r="6895" spans="1:2" x14ac:dyDescent="0.3">
      <c r="A6895"/>
      <c r="B6895" s="211"/>
    </row>
    <row r="6896" spans="1:2" x14ac:dyDescent="0.3">
      <c r="A6896"/>
      <c r="B6896" s="211"/>
    </row>
    <row r="6897" spans="1:2" x14ac:dyDescent="0.3">
      <c r="A6897"/>
      <c r="B6897" s="211"/>
    </row>
    <row r="6898" spans="1:2" x14ac:dyDescent="0.3">
      <c r="A6898"/>
      <c r="B6898" s="211"/>
    </row>
    <row r="6899" spans="1:2" x14ac:dyDescent="0.3">
      <c r="A6899"/>
      <c r="B6899" s="211"/>
    </row>
    <row r="6900" spans="1:2" x14ac:dyDescent="0.3">
      <c r="A6900"/>
      <c r="B6900" s="211"/>
    </row>
    <row r="6901" spans="1:2" x14ac:dyDescent="0.3">
      <c r="A6901"/>
      <c r="B6901" s="211"/>
    </row>
    <row r="6902" spans="1:2" x14ac:dyDescent="0.3">
      <c r="A6902"/>
      <c r="B6902" s="211"/>
    </row>
    <row r="6903" spans="1:2" x14ac:dyDescent="0.3">
      <c r="A6903"/>
      <c r="B6903" s="211"/>
    </row>
    <row r="6904" spans="1:2" x14ac:dyDescent="0.3">
      <c r="A6904"/>
      <c r="B6904" s="211"/>
    </row>
    <row r="6905" spans="1:2" x14ac:dyDescent="0.3">
      <c r="A6905"/>
      <c r="B6905" s="211"/>
    </row>
    <row r="6906" spans="1:2" x14ac:dyDescent="0.3">
      <c r="A6906"/>
      <c r="B6906" s="211"/>
    </row>
    <row r="6907" spans="1:2" x14ac:dyDescent="0.3">
      <c r="A6907"/>
      <c r="B6907" s="211"/>
    </row>
    <row r="6908" spans="1:2" x14ac:dyDescent="0.3">
      <c r="A6908"/>
      <c r="B6908" s="211"/>
    </row>
    <row r="6909" spans="1:2" x14ac:dyDescent="0.3">
      <c r="A6909"/>
      <c r="B6909" s="211"/>
    </row>
    <row r="6910" spans="1:2" x14ac:dyDescent="0.3">
      <c r="A6910"/>
      <c r="B6910" s="211"/>
    </row>
    <row r="6911" spans="1:2" x14ac:dyDescent="0.3">
      <c r="A6911"/>
      <c r="B6911" s="211"/>
    </row>
    <row r="6912" spans="1:2" x14ac:dyDescent="0.3">
      <c r="A6912"/>
      <c r="B6912" s="211"/>
    </row>
    <row r="6913" spans="1:2" x14ac:dyDescent="0.3">
      <c r="A6913"/>
      <c r="B6913" s="211"/>
    </row>
    <row r="6914" spans="1:2" x14ac:dyDescent="0.3">
      <c r="A6914"/>
      <c r="B6914" s="211"/>
    </row>
    <row r="6915" spans="1:2" x14ac:dyDescent="0.3">
      <c r="A6915"/>
      <c r="B6915" s="211"/>
    </row>
    <row r="6916" spans="1:2" x14ac:dyDescent="0.3">
      <c r="A6916"/>
      <c r="B6916" s="211"/>
    </row>
    <row r="6917" spans="1:2" x14ac:dyDescent="0.3">
      <c r="A6917"/>
      <c r="B6917" s="211"/>
    </row>
    <row r="6918" spans="1:2" x14ac:dyDescent="0.3">
      <c r="A6918"/>
      <c r="B6918" s="211"/>
    </row>
    <row r="6919" spans="1:2" x14ac:dyDescent="0.3">
      <c r="A6919"/>
      <c r="B6919" s="211"/>
    </row>
    <row r="6920" spans="1:2" x14ac:dyDescent="0.3">
      <c r="A6920"/>
      <c r="B6920" s="211"/>
    </row>
    <row r="6921" spans="1:2" x14ac:dyDescent="0.3">
      <c r="A6921"/>
      <c r="B6921" s="211"/>
    </row>
    <row r="6922" spans="1:2" x14ac:dyDescent="0.3">
      <c r="A6922"/>
      <c r="B6922" s="211"/>
    </row>
    <row r="6923" spans="1:2" x14ac:dyDescent="0.3">
      <c r="A6923"/>
      <c r="B6923" s="211"/>
    </row>
    <row r="6924" spans="1:2" x14ac:dyDescent="0.3">
      <c r="A6924"/>
      <c r="B6924" s="211"/>
    </row>
    <row r="6925" spans="1:2" x14ac:dyDescent="0.3">
      <c r="A6925"/>
      <c r="B6925" s="211"/>
    </row>
    <row r="6926" spans="1:2" x14ac:dyDescent="0.3">
      <c r="A6926"/>
      <c r="B6926" s="211"/>
    </row>
    <row r="6927" spans="1:2" x14ac:dyDescent="0.3">
      <c r="A6927"/>
      <c r="B6927" s="211"/>
    </row>
    <row r="6928" spans="1:2" x14ac:dyDescent="0.3">
      <c r="A6928"/>
      <c r="B6928" s="211"/>
    </row>
    <row r="6929" spans="1:2" x14ac:dyDescent="0.3">
      <c r="A6929"/>
      <c r="B6929" s="211"/>
    </row>
    <row r="6930" spans="1:2" x14ac:dyDescent="0.3">
      <c r="A6930"/>
      <c r="B6930" s="211"/>
    </row>
    <row r="6931" spans="1:2" x14ac:dyDescent="0.3">
      <c r="A6931"/>
      <c r="B6931" s="211"/>
    </row>
    <row r="6932" spans="1:2" x14ac:dyDescent="0.3">
      <c r="A6932"/>
      <c r="B6932" s="211"/>
    </row>
    <row r="6933" spans="1:2" x14ac:dyDescent="0.3">
      <c r="A6933"/>
      <c r="B6933" s="211"/>
    </row>
    <row r="6934" spans="1:2" x14ac:dyDescent="0.3">
      <c r="A6934"/>
      <c r="B6934" s="211"/>
    </row>
    <row r="6935" spans="1:2" x14ac:dyDescent="0.3">
      <c r="A6935"/>
      <c r="B6935" s="211"/>
    </row>
    <row r="6936" spans="1:2" x14ac:dyDescent="0.3">
      <c r="A6936"/>
      <c r="B6936" s="211"/>
    </row>
    <row r="6937" spans="1:2" x14ac:dyDescent="0.3">
      <c r="A6937"/>
      <c r="B6937" s="211"/>
    </row>
    <row r="6938" spans="1:2" x14ac:dyDescent="0.3">
      <c r="A6938"/>
      <c r="B6938" s="211"/>
    </row>
    <row r="6939" spans="1:2" x14ac:dyDescent="0.3">
      <c r="A6939"/>
      <c r="B6939" s="211"/>
    </row>
    <row r="6940" spans="1:2" x14ac:dyDescent="0.3">
      <c r="A6940"/>
      <c r="B6940" s="211"/>
    </row>
    <row r="6941" spans="1:2" x14ac:dyDescent="0.3">
      <c r="A6941"/>
      <c r="B6941" s="211"/>
    </row>
    <row r="6942" spans="1:2" x14ac:dyDescent="0.3">
      <c r="A6942"/>
      <c r="B6942" s="211"/>
    </row>
    <row r="6943" spans="1:2" x14ac:dyDescent="0.3">
      <c r="A6943"/>
      <c r="B6943" s="211"/>
    </row>
    <row r="6944" spans="1:2" x14ac:dyDescent="0.3">
      <c r="A6944"/>
      <c r="B6944" s="211"/>
    </row>
    <row r="6945" spans="1:2" x14ac:dyDescent="0.3">
      <c r="A6945"/>
      <c r="B6945" s="211"/>
    </row>
    <row r="6946" spans="1:2" x14ac:dyDescent="0.3">
      <c r="A6946"/>
      <c r="B6946" s="211"/>
    </row>
    <row r="6947" spans="1:2" x14ac:dyDescent="0.3">
      <c r="A6947"/>
      <c r="B6947" s="211"/>
    </row>
    <row r="6948" spans="1:2" x14ac:dyDescent="0.3">
      <c r="A6948"/>
      <c r="B6948" s="211"/>
    </row>
    <row r="6949" spans="1:2" x14ac:dyDescent="0.3">
      <c r="A6949"/>
      <c r="B6949" s="211"/>
    </row>
    <row r="6950" spans="1:2" x14ac:dyDescent="0.3">
      <c r="A6950"/>
      <c r="B6950" s="211"/>
    </row>
    <row r="6951" spans="1:2" x14ac:dyDescent="0.3">
      <c r="A6951"/>
      <c r="B6951" s="211"/>
    </row>
    <row r="6952" spans="1:2" x14ac:dyDescent="0.3">
      <c r="A6952"/>
      <c r="B6952" s="211"/>
    </row>
    <row r="6953" spans="1:2" x14ac:dyDescent="0.3">
      <c r="A6953"/>
      <c r="B6953" s="211"/>
    </row>
    <row r="6954" spans="1:2" x14ac:dyDescent="0.3">
      <c r="A6954"/>
      <c r="B6954" s="211"/>
    </row>
    <row r="6955" spans="1:2" x14ac:dyDescent="0.3">
      <c r="A6955"/>
      <c r="B6955" s="211"/>
    </row>
    <row r="6956" spans="1:2" x14ac:dyDescent="0.3">
      <c r="A6956"/>
      <c r="B6956" s="211"/>
    </row>
    <row r="6957" spans="1:2" x14ac:dyDescent="0.3">
      <c r="A6957"/>
      <c r="B6957" s="211"/>
    </row>
    <row r="6958" spans="1:2" x14ac:dyDescent="0.3">
      <c r="A6958"/>
      <c r="B6958" s="211"/>
    </row>
    <row r="6959" spans="1:2" x14ac:dyDescent="0.3">
      <c r="A6959"/>
      <c r="B6959" s="211"/>
    </row>
    <row r="6960" spans="1:2" x14ac:dyDescent="0.3">
      <c r="A6960"/>
      <c r="B6960" s="211"/>
    </row>
    <row r="6961" spans="1:2" x14ac:dyDescent="0.3">
      <c r="A6961"/>
      <c r="B6961" s="211"/>
    </row>
    <row r="6962" spans="1:2" x14ac:dyDescent="0.3">
      <c r="A6962"/>
      <c r="B6962" s="211"/>
    </row>
    <row r="6963" spans="1:2" x14ac:dyDescent="0.3">
      <c r="A6963"/>
      <c r="B6963" s="211"/>
    </row>
    <row r="6964" spans="1:2" x14ac:dyDescent="0.3">
      <c r="A6964"/>
      <c r="B6964" s="211"/>
    </row>
    <row r="6965" spans="1:2" x14ac:dyDescent="0.3">
      <c r="A6965"/>
      <c r="B6965" s="211"/>
    </row>
    <row r="6966" spans="1:2" x14ac:dyDescent="0.3">
      <c r="A6966"/>
      <c r="B6966" s="211"/>
    </row>
    <row r="6967" spans="1:2" x14ac:dyDescent="0.3">
      <c r="A6967"/>
      <c r="B6967" s="211"/>
    </row>
    <row r="6968" spans="1:2" x14ac:dyDescent="0.3">
      <c r="A6968"/>
      <c r="B6968" s="211"/>
    </row>
    <row r="6969" spans="1:2" x14ac:dyDescent="0.3">
      <c r="A6969"/>
      <c r="B6969" s="211"/>
    </row>
    <row r="6970" spans="1:2" x14ac:dyDescent="0.3">
      <c r="A6970"/>
      <c r="B6970" s="211"/>
    </row>
    <row r="6971" spans="1:2" x14ac:dyDescent="0.3">
      <c r="A6971"/>
      <c r="B6971" s="211"/>
    </row>
    <row r="6972" spans="1:2" x14ac:dyDescent="0.3">
      <c r="A6972"/>
      <c r="B6972" s="211"/>
    </row>
    <row r="6973" spans="1:2" x14ac:dyDescent="0.3">
      <c r="A6973"/>
      <c r="B6973" s="211"/>
    </row>
    <row r="6974" spans="1:2" x14ac:dyDescent="0.3">
      <c r="A6974"/>
      <c r="B6974" s="211"/>
    </row>
    <row r="6975" spans="1:2" x14ac:dyDescent="0.3">
      <c r="A6975"/>
      <c r="B6975" s="211"/>
    </row>
    <row r="6976" spans="1:2" x14ac:dyDescent="0.3">
      <c r="A6976"/>
      <c r="B6976" s="211"/>
    </row>
    <row r="6977" spans="1:2" x14ac:dyDescent="0.3">
      <c r="A6977"/>
      <c r="B6977" s="211"/>
    </row>
    <row r="6978" spans="1:2" x14ac:dyDescent="0.3">
      <c r="A6978"/>
      <c r="B6978" s="211"/>
    </row>
    <row r="6979" spans="1:2" x14ac:dyDescent="0.3">
      <c r="A6979"/>
      <c r="B6979" s="211"/>
    </row>
    <row r="6980" spans="1:2" x14ac:dyDescent="0.3">
      <c r="A6980"/>
      <c r="B6980" s="211"/>
    </row>
    <row r="6981" spans="1:2" x14ac:dyDescent="0.3">
      <c r="A6981"/>
      <c r="B6981" s="211"/>
    </row>
    <row r="6982" spans="1:2" x14ac:dyDescent="0.3">
      <c r="A6982"/>
      <c r="B6982" s="211"/>
    </row>
    <row r="6983" spans="1:2" x14ac:dyDescent="0.3">
      <c r="A6983"/>
      <c r="B6983" s="211"/>
    </row>
    <row r="6984" spans="1:2" x14ac:dyDescent="0.3">
      <c r="A6984"/>
      <c r="B6984" s="211"/>
    </row>
    <row r="6985" spans="1:2" x14ac:dyDescent="0.3">
      <c r="A6985"/>
      <c r="B6985" s="211"/>
    </row>
    <row r="6986" spans="1:2" x14ac:dyDescent="0.3">
      <c r="A6986"/>
      <c r="B6986" s="211"/>
    </row>
    <row r="6987" spans="1:2" x14ac:dyDescent="0.3">
      <c r="A6987"/>
      <c r="B6987" s="211"/>
    </row>
    <row r="6988" spans="1:2" x14ac:dyDescent="0.3">
      <c r="A6988"/>
      <c r="B6988" s="211"/>
    </row>
    <row r="6989" spans="1:2" x14ac:dyDescent="0.3">
      <c r="A6989"/>
      <c r="B6989" s="211"/>
    </row>
    <row r="6990" spans="1:2" x14ac:dyDescent="0.3">
      <c r="A6990"/>
      <c r="B6990" s="211"/>
    </row>
    <row r="6991" spans="1:2" x14ac:dyDescent="0.3">
      <c r="A6991"/>
      <c r="B6991" s="211"/>
    </row>
    <row r="6992" spans="1:2" x14ac:dyDescent="0.3">
      <c r="A6992"/>
      <c r="B6992" s="211"/>
    </row>
    <row r="6993" spans="1:2" x14ac:dyDescent="0.3">
      <c r="A6993"/>
      <c r="B6993" s="211"/>
    </row>
    <row r="6994" spans="1:2" x14ac:dyDescent="0.3">
      <c r="A6994"/>
      <c r="B6994" s="211"/>
    </row>
    <row r="6995" spans="1:2" x14ac:dyDescent="0.3">
      <c r="A6995"/>
      <c r="B6995" s="211"/>
    </row>
    <row r="6996" spans="1:2" x14ac:dyDescent="0.3">
      <c r="A6996"/>
      <c r="B6996" s="211"/>
    </row>
    <row r="6997" spans="1:2" x14ac:dyDescent="0.3">
      <c r="A6997"/>
      <c r="B6997" s="211"/>
    </row>
    <row r="6998" spans="1:2" x14ac:dyDescent="0.3">
      <c r="A6998"/>
      <c r="B6998" s="211"/>
    </row>
    <row r="6999" spans="1:2" x14ac:dyDescent="0.3">
      <c r="A6999"/>
      <c r="B6999" s="211"/>
    </row>
    <row r="7000" spans="1:2" x14ac:dyDescent="0.3">
      <c r="A7000"/>
      <c r="B7000" s="211"/>
    </row>
    <row r="7001" spans="1:2" x14ac:dyDescent="0.3">
      <c r="A7001"/>
      <c r="B7001" s="211"/>
    </row>
    <row r="7002" spans="1:2" x14ac:dyDescent="0.3">
      <c r="A7002"/>
      <c r="B7002" s="211"/>
    </row>
    <row r="7003" spans="1:2" x14ac:dyDescent="0.3">
      <c r="A7003"/>
      <c r="B7003" s="211"/>
    </row>
    <row r="7004" spans="1:2" x14ac:dyDescent="0.3">
      <c r="A7004"/>
      <c r="B7004" s="211"/>
    </row>
    <row r="7005" spans="1:2" x14ac:dyDescent="0.3">
      <c r="A7005"/>
      <c r="B7005" s="211"/>
    </row>
    <row r="7006" spans="1:2" x14ac:dyDescent="0.3">
      <c r="A7006"/>
      <c r="B7006" s="211"/>
    </row>
    <row r="7007" spans="1:2" x14ac:dyDescent="0.3">
      <c r="A7007"/>
      <c r="B7007" s="211"/>
    </row>
    <row r="7008" spans="1:2" x14ac:dyDescent="0.3">
      <c r="A7008"/>
      <c r="B7008" s="211"/>
    </row>
    <row r="7009" spans="1:2" x14ac:dyDescent="0.3">
      <c r="A7009"/>
      <c r="B7009" s="211"/>
    </row>
    <row r="7010" spans="1:2" x14ac:dyDescent="0.3">
      <c r="A7010"/>
      <c r="B7010" s="211"/>
    </row>
    <row r="7011" spans="1:2" x14ac:dyDescent="0.3">
      <c r="A7011"/>
      <c r="B7011" s="211"/>
    </row>
    <row r="7012" spans="1:2" x14ac:dyDescent="0.3">
      <c r="A7012"/>
      <c r="B7012" s="211"/>
    </row>
    <row r="7013" spans="1:2" x14ac:dyDescent="0.3">
      <c r="A7013"/>
      <c r="B7013" s="211"/>
    </row>
    <row r="7014" spans="1:2" x14ac:dyDescent="0.3">
      <c r="A7014"/>
      <c r="B7014" s="211"/>
    </row>
    <row r="7015" spans="1:2" x14ac:dyDescent="0.3">
      <c r="A7015"/>
      <c r="B7015" s="211"/>
    </row>
    <row r="7016" spans="1:2" x14ac:dyDescent="0.3">
      <c r="A7016"/>
      <c r="B7016" s="211"/>
    </row>
    <row r="7017" spans="1:2" x14ac:dyDescent="0.3">
      <c r="A7017"/>
      <c r="B7017" s="211"/>
    </row>
    <row r="7018" spans="1:2" x14ac:dyDescent="0.3">
      <c r="A7018"/>
      <c r="B7018" s="211"/>
    </row>
    <row r="7019" spans="1:2" x14ac:dyDescent="0.3">
      <c r="A7019"/>
      <c r="B7019" s="211"/>
    </row>
    <row r="7020" spans="1:2" x14ac:dyDescent="0.3">
      <c r="A7020"/>
      <c r="B7020" s="211"/>
    </row>
    <row r="7021" spans="1:2" x14ac:dyDescent="0.3">
      <c r="A7021"/>
      <c r="B7021" s="211"/>
    </row>
    <row r="7022" spans="1:2" x14ac:dyDescent="0.3">
      <c r="A7022"/>
      <c r="B7022" s="211"/>
    </row>
    <row r="7023" spans="1:2" x14ac:dyDescent="0.3">
      <c r="A7023"/>
      <c r="B7023" s="211"/>
    </row>
    <row r="7024" spans="1:2" x14ac:dyDescent="0.3">
      <c r="A7024"/>
      <c r="B7024" s="211"/>
    </row>
    <row r="7025" spans="1:2" x14ac:dyDescent="0.3">
      <c r="A7025"/>
      <c r="B7025" s="211"/>
    </row>
    <row r="7026" spans="1:2" x14ac:dyDescent="0.3">
      <c r="A7026"/>
      <c r="B7026" s="211"/>
    </row>
    <row r="7027" spans="1:2" x14ac:dyDescent="0.3">
      <c r="A7027"/>
      <c r="B7027" s="211"/>
    </row>
    <row r="7028" spans="1:2" x14ac:dyDescent="0.3">
      <c r="A7028"/>
      <c r="B7028" s="211"/>
    </row>
    <row r="7029" spans="1:2" x14ac:dyDescent="0.3">
      <c r="A7029"/>
      <c r="B7029" s="211"/>
    </row>
    <row r="7030" spans="1:2" x14ac:dyDescent="0.3">
      <c r="A7030"/>
      <c r="B7030" s="211"/>
    </row>
    <row r="7031" spans="1:2" x14ac:dyDescent="0.3">
      <c r="A7031"/>
      <c r="B7031" s="211"/>
    </row>
    <row r="7032" spans="1:2" x14ac:dyDescent="0.3">
      <c r="A7032"/>
      <c r="B7032" s="211"/>
    </row>
    <row r="7033" spans="1:2" x14ac:dyDescent="0.3">
      <c r="A7033"/>
      <c r="B7033" s="211"/>
    </row>
    <row r="7034" spans="1:2" x14ac:dyDescent="0.3">
      <c r="A7034"/>
      <c r="B7034" s="211"/>
    </row>
    <row r="7035" spans="1:2" x14ac:dyDescent="0.3">
      <c r="A7035"/>
      <c r="B7035" s="211"/>
    </row>
    <row r="7036" spans="1:2" x14ac:dyDescent="0.3">
      <c r="A7036"/>
      <c r="B7036" s="211"/>
    </row>
    <row r="7037" spans="1:2" x14ac:dyDescent="0.3">
      <c r="A7037"/>
      <c r="B7037" s="211"/>
    </row>
    <row r="7038" spans="1:2" x14ac:dyDescent="0.3">
      <c r="A7038"/>
      <c r="B7038" s="211"/>
    </row>
    <row r="7039" spans="1:2" x14ac:dyDescent="0.3">
      <c r="A7039"/>
      <c r="B7039" s="211"/>
    </row>
    <row r="7040" spans="1:2" x14ac:dyDescent="0.3">
      <c r="A7040"/>
      <c r="B7040" s="211"/>
    </row>
    <row r="7041" spans="1:2" x14ac:dyDescent="0.3">
      <c r="A7041"/>
      <c r="B7041" s="211"/>
    </row>
    <row r="7042" spans="1:2" x14ac:dyDescent="0.3">
      <c r="A7042"/>
      <c r="B7042" s="211"/>
    </row>
    <row r="7043" spans="1:2" x14ac:dyDescent="0.3">
      <c r="A7043"/>
      <c r="B7043" s="211"/>
    </row>
    <row r="7044" spans="1:2" x14ac:dyDescent="0.3">
      <c r="A7044"/>
      <c r="B7044" s="211"/>
    </row>
    <row r="7045" spans="1:2" x14ac:dyDescent="0.3">
      <c r="A7045"/>
      <c r="B7045" s="211"/>
    </row>
    <row r="7046" spans="1:2" x14ac:dyDescent="0.3">
      <c r="A7046"/>
      <c r="B7046" s="211"/>
    </row>
    <row r="7047" spans="1:2" x14ac:dyDescent="0.3">
      <c r="A7047"/>
      <c r="B7047" s="211"/>
    </row>
    <row r="7048" spans="1:2" x14ac:dyDescent="0.3">
      <c r="A7048"/>
      <c r="B7048" s="211"/>
    </row>
    <row r="7049" spans="1:2" x14ac:dyDescent="0.3">
      <c r="A7049"/>
      <c r="B7049" s="211"/>
    </row>
    <row r="7050" spans="1:2" x14ac:dyDescent="0.3">
      <c r="A7050"/>
      <c r="B7050" s="211"/>
    </row>
    <row r="7051" spans="1:2" x14ac:dyDescent="0.3">
      <c r="A7051"/>
      <c r="B7051" s="211"/>
    </row>
    <row r="7052" spans="1:2" x14ac:dyDescent="0.3">
      <c r="A7052"/>
      <c r="B7052" s="211"/>
    </row>
    <row r="7053" spans="1:2" x14ac:dyDescent="0.3">
      <c r="A7053"/>
      <c r="B7053" s="211"/>
    </row>
    <row r="7054" spans="1:2" x14ac:dyDescent="0.3">
      <c r="A7054"/>
      <c r="B7054" s="211"/>
    </row>
    <row r="7055" spans="1:2" x14ac:dyDescent="0.3">
      <c r="A7055"/>
      <c r="B7055" s="211"/>
    </row>
    <row r="7056" spans="1:2" x14ac:dyDescent="0.3">
      <c r="A7056"/>
      <c r="B7056" s="211"/>
    </row>
    <row r="7057" spans="1:2" x14ac:dyDescent="0.3">
      <c r="A7057"/>
      <c r="B7057" s="211"/>
    </row>
    <row r="7058" spans="1:2" x14ac:dyDescent="0.3">
      <c r="A7058"/>
      <c r="B7058" s="211"/>
    </row>
    <row r="7059" spans="1:2" x14ac:dyDescent="0.3">
      <c r="A7059"/>
      <c r="B7059" s="211"/>
    </row>
    <row r="7060" spans="1:2" x14ac:dyDescent="0.3">
      <c r="A7060"/>
      <c r="B7060" s="211"/>
    </row>
    <row r="7061" spans="1:2" x14ac:dyDescent="0.3">
      <c r="A7061"/>
      <c r="B7061" s="211"/>
    </row>
    <row r="7062" spans="1:2" x14ac:dyDescent="0.3">
      <c r="A7062"/>
      <c r="B7062" s="211"/>
    </row>
    <row r="7063" spans="1:2" x14ac:dyDescent="0.3">
      <c r="A7063"/>
      <c r="B7063" s="211"/>
    </row>
    <row r="7064" spans="1:2" x14ac:dyDescent="0.3">
      <c r="A7064"/>
      <c r="B7064" s="211"/>
    </row>
    <row r="7065" spans="1:2" x14ac:dyDescent="0.3">
      <c r="A7065"/>
      <c r="B7065" s="211"/>
    </row>
    <row r="7066" spans="1:2" x14ac:dyDescent="0.3">
      <c r="A7066"/>
      <c r="B7066" s="211"/>
    </row>
    <row r="7067" spans="1:2" x14ac:dyDescent="0.3">
      <c r="A7067"/>
      <c r="B7067" s="211"/>
    </row>
    <row r="7068" spans="1:2" x14ac:dyDescent="0.3">
      <c r="A7068"/>
      <c r="B7068" s="211"/>
    </row>
    <row r="7069" spans="1:2" x14ac:dyDescent="0.3">
      <c r="A7069"/>
      <c r="B7069" s="211"/>
    </row>
    <row r="7070" spans="1:2" x14ac:dyDescent="0.3">
      <c r="A7070"/>
      <c r="B7070" s="211"/>
    </row>
    <row r="7071" spans="1:2" x14ac:dyDescent="0.3">
      <c r="A7071"/>
      <c r="B7071" s="211"/>
    </row>
    <row r="7072" spans="1:2" x14ac:dyDescent="0.3">
      <c r="A7072"/>
      <c r="B7072" s="211"/>
    </row>
    <row r="7073" spans="1:2" x14ac:dyDescent="0.3">
      <c r="A7073"/>
      <c r="B7073" s="211"/>
    </row>
    <row r="7074" spans="1:2" x14ac:dyDescent="0.3">
      <c r="A7074"/>
      <c r="B7074" s="211"/>
    </row>
    <row r="7075" spans="1:2" x14ac:dyDescent="0.3">
      <c r="A7075"/>
      <c r="B7075" s="211"/>
    </row>
    <row r="7076" spans="1:2" x14ac:dyDescent="0.3">
      <c r="A7076"/>
      <c r="B7076" s="211"/>
    </row>
    <row r="7077" spans="1:2" x14ac:dyDescent="0.3">
      <c r="A7077"/>
      <c r="B7077" s="211"/>
    </row>
    <row r="7078" spans="1:2" x14ac:dyDescent="0.3">
      <c r="A7078"/>
      <c r="B7078" s="211"/>
    </row>
    <row r="7079" spans="1:2" x14ac:dyDescent="0.3">
      <c r="A7079"/>
      <c r="B7079" s="211"/>
    </row>
    <row r="7080" spans="1:2" x14ac:dyDescent="0.3">
      <c r="A7080"/>
      <c r="B7080" s="211"/>
    </row>
    <row r="7081" spans="1:2" x14ac:dyDescent="0.3">
      <c r="A7081"/>
      <c r="B7081" s="211"/>
    </row>
    <row r="7082" spans="1:2" x14ac:dyDescent="0.3">
      <c r="A7082"/>
      <c r="B7082" s="211"/>
    </row>
    <row r="7083" spans="1:2" x14ac:dyDescent="0.3">
      <c r="A7083"/>
      <c r="B7083" s="211"/>
    </row>
    <row r="7084" spans="1:2" x14ac:dyDescent="0.3">
      <c r="A7084"/>
      <c r="B7084" s="211"/>
    </row>
    <row r="7085" spans="1:2" x14ac:dyDescent="0.3">
      <c r="A7085"/>
      <c r="B7085" s="211"/>
    </row>
    <row r="7086" spans="1:2" x14ac:dyDescent="0.3">
      <c r="A7086"/>
      <c r="B7086" s="211"/>
    </row>
    <row r="7087" spans="1:2" x14ac:dyDescent="0.3">
      <c r="A7087"/>
      <c r="B7087" s="211"/>
    </row>
    <row r="7088" spans="1:2" x14ac:dyDescent="0.3">
      <c r="A7088"/>
      <c r="B7088" s="211"/>
    </row>
    <row r="7089" spans="1:2" x14ac:dyDescent="0.3">
      <c r="A7089"/>
      <c r="B7089" s="211"/>
    </row>
    <row r="7090" spans="1:2" x14ac:dyDescent="0.3">
      <c r="A7090"/>
      <c r="B7090" s="211"/>
    </row>
    <row r="7091" spans="1:2" x14ac:dyDescent="0.3">
      <c r="A7091"/>
      <c r="B7091" s="211"/>
    </row>
    <row r="7092" spans="1:2" x14ac:dyDescent="0.3">
      <c r="A7092"/>
      <c r="B7092" s="211"/>
    </row>
    <row r="7093" spans="1:2" x14ac:dyDescent="0.3">
      <c r="A7093"/>
      <c r="B7093" s="211"/>
    </row>
    <row r="7094" spans="1:2" x14ac:dyDescent="0.3">
      <c r="A7094"/>
      <c r="B7094" s="211"/>
    </row>
    <row r="7095" spans="1:2" x14ac:dyDescent="0.3">
      <c r="A7095"/>
      <c r="B7095" s="211"/>
    </row>
    <row r="7096" spans="1:2" x14ac:dyDescent="0.3">
      <c r="A7096"/>
      <c r="B7096" s="211"/>
    </row>
    <row r="7097" spans="1:2" x14ac:dyDescent="0.3">
      <c r="A7097"/>
      <c r="B7097" s="211"/>
    </row>
    <row r="7098" spans="1:2" x14ac:dyDescent="0.3">
      <c r="A7098"/>
      <c r="B7098" s="211"/>
    </row>
    <row r="7099" spans="1:2" x14ac:dyDescent="0.3">
      <c r="A7099"/>
      <c r="B7099" s="211"/>
    </row>
    <row r="7100" spans="1:2" x14ac:dyDescent="0.3">
      <c r="A7100"/>
      <c r="B7100" s="211"/>
    </row>
    <row r="7101" spans="1:2" x14ac:dyDescent="0.3">
      <c r="A7101"/>
      <c r="B7101" s="211"/>
    </row>
    <row r="7102" spans="1:2" x14ac:dyDescent="0.3">
      <c r="A7102"/>
      <c r="B7102" s="211"/>
    </row>
    <row r="7103" spans="1:2" x14ac:dyDescent="0.3">
      <c r="A7103"/>
      <c r="B7103" s="211"/>
    </row>
    <row r="7104" spans="1:2" x14ac:dyDescent="0.3">
      <c r="A7104"/>
      <c r="B7104" s="211"/>
    </row>
    <row r="7105" spans="1:2" x14ac:dyDescent="0.3">
      <c r="A7105"/>
      <c r="B7105" s="211"/>
    </row>
    <row r="7106" spans="1:2" x14ac:dyDescent="0.3">
      <c r="A7106"/>
      <c r="B7106" s="211"/>
    </row>
    <row r="7107" spans="1:2" x14ac:dyDescent="0.3">
      <c r="A7107"/>
      <c r="B7107" s="211"/>
    </row>
    <row r="7108" spans="1:2" x14ac:dyDescent="0.3">
      <c r="A7108"/>
      <c r="B7108" s="211"/>
    </row>
    <row r="7109" spans="1:2" x14ac:dyDescent="0.3">
      <c r="A7109"/>
      <c r="B7109" s="211"/>
    </row>
    <row r="7110" spans="1:2" x14ac:dyDescent="0.3">
      <c r="A7110"/>
      <c r="B7110" s="211"/>
    </row>
    <row r="7111" spans="1:2" x14ac:dyDescent="0.3">
      <c r="A7111"/>
      <c r="B7111" s="211"/>
    </row>
    <row r="7112" spans="1:2" x14ac:dyDescent="0.3">
      <c r="A7112"/>
      <c r="B7112" s="211"/>
    </row>
    <row r="7113" spans="1:2" x14ac:dyDescent="0.3">
      <c r="A7113"/>
      <c r="B7113" s="211"/>
    </row>
    <row r="7114" spans="1:2" x14ac:dyDescent="0.3">
      <c r="A7114"/>
      <c r="B7114" s="211"/>
    </row>
    <row r="7115" spans="1:2" x14ac:dyDescent="0.3">
      <c r="A7115"/>
      <c r="B7115" s="211"/>
    </row>
    <row r="7116" spans="1:2" x14ac:dyDescent="0.3">
      <c r="A7116"/>
      <c r="B7116" s="211"/>
    </row>
    <row r="7117" spans="1:2" x14ac:dyDescent="0.3">
      <c r="A7117"/>
      <c r="B7117" s="211"/>
    </row>
    <row r="7118" spans="1:2" x14ac:dyDescent="0.3">
      <c r="A7118"/>
      <c r="B7118" s="211"/>
    </row>
    <row r="7119" spans="1:2" x14ac:dyDescent="0.3">
      <c r="A7119"/>
      <c r="B7119" s="211"/>
    </row>
    <row r="7120" spans="1:2" x14ac:dyDescent="0.3">
      <c r="A7120"/>
      <c r="B7120" s="211"/>
    </row>
    <row r="7121" spans="1:2" x14ac:dyDescent="0.3">
      <c r="A7121"/>
      <c r="B7121" s="211"/>
    </row>
    <row r="7122" spans="1:2" x14ac:dyDescent="0.3">
      <c r="A7122"/>
      <c r="B7122" s="211"/>
    </row>
    <row r="7123" spans="1:2" x14ac:dyDescent="0.3">
      <c r="A7123"/>
      <c r="B7123" s="211"/>
    </row>
    <row r="7124" spans="1:2" x14ac:dyDescent="0.3">
      <c r="A7124"/>
      <c r="B7124" s="211"/>
    </row>
    <row r="7125" spans="1:2" x14ac:dyDescent="0.3">
      <c r="A7125"/>
      <c r="B7125" s="211"/>
    </row>
    <row r="7126" spans="1:2" x14ac:dyDescent="0.3">
      <c r="A7126"/>
      <c r="B7126" s="211"/>
    </row>
    <row r="7127" spans="1:2" x14ac:dyDescent="0.3">
      <c r="A7127"/>
      <c r="B7127" s="211"/>
    </row>
    <row r="7128" spans="1:2" x14ac:dyDescent="0.3">
      <c r="A7128"/>
      <c r="B7128" s="211"/>
    </row>
    <row r="7129" spans="1:2" x14ac:dyDescent="0.3">
      <c r="A7129"/>
      <c r="B7129" s="211"/>
    </row>
    <row r="7130" spans="1:2" x14ac:dyDescent="0.3">
      <c r="A7130"/>
      <c r="B7130" s="211"/>
    </row>
    <row r="7131" spans="1:2" x14ac:dyDescent="0.3">
      <c r="A7131"/>
      <c r="B7131" s="211"/>
    </row>
    <row r="7132" spans="1:2" x14ac:dyDescent="0.3">
      <c r="A7132"/>
      <c r="B7132" s="211"/>
    </row>
    <row r="7133" spans="1:2" x14ac:dyDescent="0.3">
      <c r="A7133"/>
      <c r="B7133" s="211"/>
    </row>
    <row r="7134" spans="1:2" x14ac:dyDescent="0.3">
      <c r="A7134"/>
      <c r="B7134" s="211"/>
    </row>
    <row r="7135" spans="1:2" x14ac:dyDescent="0.3">
      <c r="A7135"/>
      <c r="B7135" s="211"/>
    </row>
    <row r="7136" spans="1:2" x14ac:dyDescent="0.3">
      <c r="A7136"/>
      <c r="B7136" s="211"/>
    </row>
    <row r="7137" spans="1:2" x14ac:dyDescent="0.3">
      <c r="A7137"/>
      <c r="B7137" s="211"/>
    </row>
    <row r="7138" spans="1:2" x14ac:dyDescent="0.3">
      <c r="A7138"/>
      <c r="B7138" s="211"/>
    </row>
    <row r="7139" spans="1:2" x14ac:dyDescent="0.3">
      <c r="A7139"/>
      <c r="B7139" s="211"/>
    </row>
    <row r="7140" spans="1:2" x14ac:dyDescent="0.3">
      <c r="A7140"/>
      <c r="B7140" s="211"/>
    </row>
    <row r="7141" spans="1:2" x14ac:dyDescent="0.3">
      <c r="A7141"/>
      <c r="B7141" s="211"/>
    </row>
    <row r="7142" spans="1:2" x14ac:dyDescent="0.3">
      <c r="A7142"/>
      <c r="B7142" s="211"/>
    </row>
    <row r="7143" spans="1:2" x14ac:dyDescent="0.3">
      <c r="A7143"/>
      <c r="B7143" s="211"/>
    </row>
    <row r="7144" spans="1:2" x14ac:dyDescent="0.3">
      <c r="A7144"/>
      <c r="B7144" s="211"/>
    </row>
    <row r="7145" spans="1:2" x14ac:dyDescent="0.3">
      <c r="A7145"/>
      <c r="B7145" s="211"/>
    </row>
    <row r="7146" spans="1:2" x14ac:dyDescent="0.3">
      <c r="A7146"/>
      <c r="B7146" s="211"/>
    </row>
    <row r="7147" spans="1:2" x14ac:dyDescent="0.3">
      <c r="A7147"/>
      <c r="B7147" s="211"/>
    </row>
    <row r="7148" spans="1:2" x14ac:dyDescent="0.3">
      <c r="A7148"/>
      <c r="B7148" s="211"/>
    </row>
    <row r="7149" spans="1:2" x14ac:dyDescent="0.3">
      <c r="A7149"/>
      <c r="B7149" s="211"/>
    </row>
    <row r="7150" spans="1:2" x14ac:dyDescent="0.3">
      <c r="A7150"/>
      <c r="B7150" s="211"/>
    </row>
    <row r="7151" spans="1:2" x14ac:dyDescent="0.3">
      <c r="A7151"/>
      <c r="B7151" s="211"/>
    </row>
    <row r="7152" spans="1:2" x14ac:dyDescent="0.3">
      <c r="A7152"/>
      <c r="B7152" s="211"/>
    </row>
    <row r="7153" spans="1:2" x14ac:dyDescent="0.3">
      <c r="A7153"/>
      <c r="B7153" s="211"/>
    </row>
    <row r="7154" spans="1:2" x14ac:dyDescent="0.3">
      <c r="A7154"/>
      <c r="B7154" s="211"/>
    </row>
    <row r="7155" spans="1:2" x14ac:dyDescent="0.3">
      <c r="A7155"/>
      <c r="B7155" s="211"/>
    </row>
    <row r="7156" spans="1:2" x14ac:dyDescent="0.3">
      <c r="A7156"/>
      <c r="B7156" s="211"/>
    </row>
    <row r="7157" spans="1:2" x14ac:dyDescent="0.3">
      <c r="A7157"/>
      <c r="B7157" s="211"/>
    </row>
    <row r="7158" spans="1:2" x14ac:dyDescent="0.3">
      <c r="A7158"/>
      <c r="B7158" s="211"/>
    </row>
    <row r="7159" spans="1:2" x14ac:dyDescent="0.3">
      <c r="A7159"/>
      <c r="B7159" s="211"/>
    </row>
    <row r="7160" spans="1:2" x14ac:dyDescent="0.3">
      <c r="A7160"/>
      <c r="B7160" s="211"/>
    </row>
    <row r="7161" spans="1:2" x14ac:dyDescent="0.3">
      <c r="A7161"/>
      <c r="B7161" s="211"/>
    </row>
    <row r="7162" spans="1:2" x14ac:dyDescent="0.3">
      <c r="A7162"/>
      <c r="B7162" s="211"/>
    </row>
    <row r="7163" spans="1:2" x14ac:dyDescent="0.3">
      <c r="A7163"/>
      <c r="B7163" s="211"/>
    </row>
    <row r="7164" spans="1:2" x14ac:dyDescent="0.3">
      <c r="A7164"/>
      <c r="B7164" s="211"/>
    </row>
    <row r="7165" spans="1:2" x14ac:dyDescent="0.3">
      <c r="A7165"/>
      <c r="B7165" s="211"/>
    </row>
    <row r="7166" spans="1:2" x14ac:dyDescent="0.3">
      <c r="A7166"/>
      <c r="B7166" s="211"/>
    </row>
    <row r="7167" spans="1:2" x14ac:dyDescent="0.3">
      <c r="A7167"/>
      <c r="B7167" s="211"/>
    </row>
    <row r="7168" spans="1:2" x14ac:dyDescent="0.3">
      <c r="A7168"/>
      <c r="B7168" s="211"/>
    </row>
    <row r="7169" spans="1:2" x14ac:dyDescent="0.3">
      <c r="A7169"/>
      <c r="B7169" s="211"/>
    </row>
    <row r="7170" spans="1:2" x14ac:dyDescent="0.3">
      <c r="A7170"/>
      <c r="B7170" s="211"/>
    </row>
    <row r="7171" spans="1:2" x14ac:dyDescent="0.3">
      <c r="A7171"/>
      <c r="B7171" s="211"/>
    </row>
    <row r="7172" spans="1:2" x14ac:dyDescent="0.3">
      <c r="A7172"/>
      <c r="B7172" s="211"/>
    </row>
    <row r="7173" spans="1:2" x14ac:dyDescent="0.3">
      <c r="A7173"/>
      <c r="B7173" s="211"/>
    </row>
    <row r="7174" spans="1:2" x14ac:dyDescent="0.3">
      <c r="A7174"/>
      <c r="B7174" s="211"/>
    </row>
    <row r="7175" spans="1:2" x14ac:dyDescent="0.3">
      <c r="A7175"/>
      <c r="B7175" s="211"/>
    </row>
    <row r="7176" spans="1:2" x14ac:dyDescent="0.3">
      <c r="A7176"/>
      <c r="B7176" s="211"/>
    </row>
    <row r="7177" spans="1:2" x14ac:dyDescent="0.3">
      <c r="A7177"/>
      <c r="B7177" s="211"/>
    </row>
    <row r="7178" spans="1:2" x14ac:dyDescent="0.3">
      <c r="A7178"/>
      <c r="B7178" s="211"/>
    </row>
    <row r="7179" spans="1:2" x14ac:dyDescent="0.3">
      <c r="A7179"/>
      <c r="B7179" s="211"/>
    </row>
    <row r="7180" spans="1:2" x14ac:dyDescent="0.3">
      <c r="A7180"/>
      <c r="B7180" s="211"/>
    </row>
    <row r="7181" spans="1:2" x14ac:dyDescent="0.3">
      <c r="A7181"/>
      <c r="B7181" s="211"/>
    </row>
    <row r="7182" spans="1:2" x14ac:dyDescent="0.3">
      <c r="A7182"/>
      <c r="B7182" s="211"/>
    </row>
    <row r="7183" spans="1:2" x14ac:dyDescent="0.3">
      <c r="A7183"/>
      <c r="B7183" s="211"/>
    </row>
    <row r="7184" spans="1:2" x14ac:dyDescent="0.3">
      <c r="A7184"/>
      <c r="B7184" s="211"/>
    </row>
    <row r="7185" spans="1:2" x14ac:dyDescent="0.3">
      <c r="A7185"/>
      <c r="B7185" s="211"/>
    </row>
    <row r="7186" spans="1:2" x14ac:dyDescent="0.3">
      <c r="A7186"/>
      <c r="B7186" s="211"/>
    </row>
    <row r="7187" spans="1:2" x14ac:dyDescent="0.3">
      <c r="A7187"/>
      <c r="B7187" s="211"/>
    </row>
    <row r="7188" spans="1:2" x14ac:dyDescent="0.3">
      <c r="A7188"/>
      <c r="B7188" s="211"/>
    </row>
    <row r="7189" spans="1:2" x14ac:dyDescent="0.3">
      <c r="A7189"/>
      <c r="B7189" s="211"/>
    </row>
    <row r="7190" spans="1:2" x14ac:dyDescent="0.3">
      <c r="A7190"/>
      <c r="B7190" s="211"/>
    </row>
    <row r="7191" spans="1:2" x14ac:dyDescent="0.3">
      <c r="A7191"/>
      <c r="B7191" s="211"/>
    </row>
    <row r="7192" spans="1:2" x14ac:dyDescent="0.3">
      <c r="A7192"/>
      <c r="B7192" s="211"/>
    </row>
    <row r="7193" spans="1:2" x14ac:dyDescent="0.3">
      <c r="A7193"/>
      <c r="B7193" s="211"/>
    </row>
    <row r="7194" spans="1:2" x14ac:dyDescent="0.3">
      <c r="A7194"/>
      <c r="B7194" s="211"/>
    </row>
    <row r="7195" spans="1:2" x14ac:dyDescent="0.3">
      <c r="A7195"/>
      <c r="B7195" s="211"/>
    </row>
    <row r="7196" spans="1:2" x14ac:dyDescent="0.3">
      <c r="A7196"/>
      <c r="B7196" s="211"/>
    </row>
    <row r="7197" spans="1:2" x14ac:dyDescent="0.3">
      <c r="A7197"/>
      <c r="B7197" s="211"/>
    </row>
    <row r="7198" spans="1:2" x14ac:dyDescent="0.3">
      <c r="A7198"/>
      <c r="B7198" s="211"/>
    </row>
    <row r="7199" spans="1:2" x14ac:dyDescent="0.3">
      <c r="A7199"/>
      <c r="B7199" s="211"/>
    </row>
    <row r="7200" spans="1:2" x14ac:dyDescent="0.3">
      <c r="A7200"/>
      <c r="B7200" s="211"/>
    </row>
    <row r="7201" spans="1:2" x14ac:dyDescent="0.3">
      <c r="A7201"/>
      <c r="B7201" s="211"/>
    </row>
    <row r="7202" spans="1:2" x14ac:dyDescent="0.3">
      <c r="A7202"/>
      <c r="B7202" s="211"/>
    </row>
    <row r="7203" spans="1:2" x14ac:dyDescent="0.3">
      <c r="A7203"/>
      <c r="B7203" s="211"/>
    </row>
    <row r="7204" spans="1:2" x14ac:dyDescent="0.3">
      <c r="A7204"/>
      <c r="B7204" s="211"/>
    </row>
    <row r="7205" spans="1:2" x14ac:dyDescent="0.3">
      <c r="A7205"/>
      <c r="B7205" s="211"/>
    </row>
    <row r="7206" spans="1:2" x14ac:dyDescent="0.3">
      <c r="A7206"/>
      <c r="B7206" s="211"/>
    </row>
    <row r="7207" spans="1:2" x14ac:dyDescent="0.3">
      <c r="A7207"/>
      <c r="B7207" s="211"/>
    </row>
    <row r="7208" spans="1:2" x14ac:dyDescent="0.3">
      <c r="A7208"/>
      <c r="B7208" s="211"/>
    </row>
    <row r="7209" spans="1:2" x14ac:dyDescent="0.3">
      <c r="A7209"/>
      <c r="B7209" s="211"/>
    </row>
    <row r="7210" spans="1:2" x14ac:dyDescent="0.3">
      <c r="A7210"/>
      <c r="B7210" s="211"/>
    </row>
    <row r="7211" spans="1:2" x14ac:dyDescent="0.3">
      <c r="A7211"/>
      <c r="B7211" s="211"/>
    </row>
    <row r="7212" spans="1:2" x14ac:dyDescent="0.3">
      <c r="A7212"/>
      <c r="B7212" s="211"/>
    </row>
    <row r="7213" spans="1:2" x14ac:dyDescent="0.3">
      <c r="A7213"/>
      <c r="B7213" s="211"/>
    </row>
    <row r="7214" spans="1:2" x14ac:dyDescent="0.3">
      <c r="A7214"/>
      <c r="B7214" s="211"/>
    </row>
    <row r="7215" spans="1:2" x14ac:dyDescent="0.3">
      <c r="A7215"/>
      <c r="B7215" s="211"/>
    </row>
    <row r="7216" spans="1:2" x14ac:dyDescent="0.3">
      <c r="A7216"/>
      <c r="B7216" s="211"/>
    </row>
    <row r="7217" spans="1:2" x14ac:dyDescent="0.3">
      <c r="A7217"/>
      <c r="B7217" s="211"/>
    </row>
    <row r="7218" spans="1:2" x14ac:dyDescent="0.3">
      <c r="A7218"/>
      <c r="B7218" s="211"/>
    </row>
    <row r="7219" spans="1:2" x14ac:dyDescent="0.3">
      <c r="A7219"/>
      <c r="B7219" s="211"/>
    </row>
    <row r="7220" spans="1:2" x14ac:dyDescent="0.3">
      <c r="A7220"/>
      <c r="B7220" s="211"/>
    </row>
    <row r="7221" spans="1:2" x14ac:dyDescent="0.3">
      <c r="A7221"/>
      <c r="B7221" s="211"/>
    </row>
    <row r="7222" spans="1:2" x14ac:dyDescent="0.3">
      <c r="A7222"/>
      <c r="B7222" s="211"/>
    </row>
    <row r="7223" spans="1:2" x14ac:dyDescent="0.3">
      <c r="A7223"/>
      <c r="B7223" s="211"/>
    </row>
    <row r="7224" spans="1:2" x14ac:dyDescent="0.3">
      <c r="A7224"/>
      <c r="B7224" s="211"/>
    </row>
    <row r="7225" spans="1:2" x14ac:dyDescent="0.3">
      <c r="A7225"/>
      <c r="B7225" s="211"/>
    </row>
    <row r="7226" spans="1:2" x14ac:dyDescent="0.3">
      <c r="A7226"/>
      <c r="B7226" s="211"/>
    </row>
    <row r="7227" spans="1:2" x14ac:dyDescent="0.3">
      <c r="A7227"/>
      <c r="B7227" s="211"/>
    </row>
    <row r="7228" spans="1:2" x14ac:dyDescent="0.3">
      <c r="A7228"/>
      <c r="B7228" s="211"/>
    </row>
    <row r="7229" spans="1:2" x14ac:dyDescent="0.3">
      <c r="A7229"/>
      <c r="B7229" s="211"/>
    </row>
    <row r="7230" spans="1:2" x14ac:dyDescent="0.3">
      <c r="A7230"/>
      <c r="B7230" s="211"/>
    </row>
    <row r="7231" spans="1:2" x14ac:dyDescent="0.3">
      <c r="A7231"/>
      <c r="B7231" s="211"/>
    </row>
    <row r="7232" spans="1:2" x14ac:dyDescent="0.3">
      <c r="A7232"/>
      <c r="B7232" s="211"/>
    </row>
    <row r="7233" spans="1:2" x14ac:dyDescent="0.3">
      <c r="A7233"/>
      <c r="B7233" s="211"/>
    </row>
    <row r="7234" spans="1:2" x14ac:dyDescent="0.3">
      <c r="A7234"/>
      <c r="B7234" s="211"/>
    </row>
    <row r="7235" spans="1:2" x14ac:dyDescent="0.3">
      <c r="A7235"/>
      <c r="B7235" s="211"/>
    </row>
    <row r="7236" spans="1:2" x14ac:dyDescent="0.3">
      <c r="A7236"/>
      <c r="B7236" s="211"/>
    </row>
    <row r="7237" spans="1:2" x14ac:dyDescent="0.3">
      <c r="A7237"/>
      <c r="B7237" s="211"/>
    </row>
    <row r="7238" spans="1:2" x14ac:dyDescent="0.3">
      <c r="A7238"/>
      <c r="B7238" s="211"/>
    </row>
    <row r="7239" spans="1:2" x14ac:dyDescent="0.3">
      <c r="A7239"/>
      <c r="B7239" s="211"/>
    </row>
    <row r="7240" spans="1:2" x14ac:dyDescent="0.3">
      <c r="A7240"/>
      <c r="B7240" s="211"/>
    </row>
    <row r="7241" spans="1:2" x14ac:dyDescent="0.3">
      <c r="A7241"/>
      <c r="B7241" s="211"/>
    </row>
    <row r="7242" spans="1:2" x14ac:dyDescent="0.3">
      <c r="A7242"/>
      <c r="B7242" s="211"/>
    </row>
    <row r="7243" spans="1:2" x14ac:dyDescent="0.3">
      <c r="A7243"/>
      <c r="B7243" s="211"/>
    </row>
    <row r="7244" spans="1:2" x14ac:dyDescent="0.3">
      <c r="A7244"/>
      <c r="B7244" s="211"/>
    </row>
    <row r="7245" spans="1:2" x14ac:dyDescent="0.3">
      <c r="A7245"/>
      <c r="B7245" s="211"/>
    </row>
    <row r="7246" spans="1:2" x14ac:dyDescent="0.3">
      <c r="A7246"/>
      <c r="B7246" s="211"/>
    </row>
    <row r="7247" spans="1:2" x14ac:dyDescent="0.3">
      <c r="A7247"/>
      <c r="B7247" s="211"/>
    </row>
    <row r="7248" spans="1:2" x14ac:dyDescent="0.3">
      <c r="A7248"/>
      <c r="B7248" s="211"/>
    </row>
    <row r="7249" spans="1:2" x14ac:dyDescent="0.3">
      <c r="A7249"/>
      <c r="B7249" s="211"/>
    </row>
    <row r="7250" spans="1:2" x14ac:dyDescent="0.3">
      <c r="A7250"/>
      <c r="B7250" s="211"/>
    </row>
    <row r="7251" spans="1:2" x14ac:dyDescent="0.3">
      <c r="A7251"/>
      <c r="B7251" s="211"/>
    </row>
    <row r="7252" spans="1:2" x14ac:dyDescent="0.3">
      <c r="A7252"/>
      <c r="B7252" s="211"/>
    </row>
    <row r="7253" spans="1:2" x14ac:dyDescent="0.3">
      <c r="A7253"/>
      <c r="B7253" s="211"/>
    </row>
    <row r="7254" spans="1:2" x14ac:dyDescent="0.3">
      <c r="A7254"/>
      <c r="B7254" s="211"/>
    </row>
    <row r="7255" spans="1:2" x14ac:dyDescent="0.3">
      <c r="A7255"/>
      <c r="B7255" s="211"/>
    </row>
    <row r="7256" spans="1:2" x14ac:dyDescent="0.3">
      <c r="A7256"/>
      <c r="B7256" s="211"/>
    </row>
    <row r="7257" spans="1:2" x14ac:dyDescent="0.3">
      <c r="A7257"/>
      <c r="B7257" s="211"/>
    </row>
    <row r="7258" spans="1:2" x14ac:dyDescent="0.3">
      <c r="A7258"/>
      <c r="B7258" s="211"/>
    </row>
    <row r="7259" spans="1:2" x14ac:dyDescent="0.3">
      <c r="A7259"/>
      <c r="B7259" s="211"/>
    </row>
    <row r="7260" spans="1:2" x14ac:dyDescent="0.3">
      <c r="A7260"/>
      <c r="B7260" s="211"/>
    </row>
    <row r="7261" spans="1:2" x14ac:dyDescent="0.3">
      <c r="A7261"/>
      <c r="B7261" s="211"/>
    </row>
    <row r="7262" spans="1:2" x14ac:dyDescent="0.3">
      <c r="A7262"/>
      <c r="B7262" s="211"/>
    </row>
    <row r="7263" spans="1:2" x14ac:dyDescent="0.3">
      <c r="A7263"/>
      <c r="B7263" s="211"/>
    </row>
    <row r="7264" spans="1:2" x14ac:dyDescent="0.3">
      <c r="A7264"/>
      <c r="B7264" s="211"/>
    </row>
    <row r="7265" spans="1:2" x14ac:dyDescent="0.3">
      <c r="A7265"/>
      <c r="B7265" s="211"/>
    </row>
    <row r="7266" spans="1:2" x14ac:dyDescent="0.3">
      <c r="A7266"/>
      <c r="B7266" s="211"/>
    </row>
    <row r="7267" spans="1:2" x14ac:dyDescent="0.3">
      <c r="A7267"/>
      <c r="B7267" s="211"/>
    </row>
    <row r="7268" spans="1:2" x14ac:dyDescent="0.3">
      <c r="A7268"/>
      <c r="B7268" s="211"/>
    </row>
    <row r="7269" spans="1:2" x14ac:dyDescent="0.3">
      <c r="A7269"/>
      <c r="B7269" s="211"/>
    </row>
    <row r="7270" spans="1:2" x14ac:dyDescent="0.3">
      <c r="A7270"/>
      <c r="B7270" s="211"/>
    </row>
    <row r="7271" spans="1:2" x14ac:dyDescent="0.3">
      <c r="A7271"/>
      <c r="B7271" s="211"/>
    </row>
    <row r="7272" spans="1:2" x14ac:dyDescent="0.3">
      <c r="A7272"/>
      <c r="B7272" s="211"/>
    </row>
    <row r="7273" spans="1:2" x14ac:dyDescent="0.3">
      <c r="A7273"/>
      <c r="B7273" s="211"/>
    </row>
    <row r="7274" spans="1:2" x14ac:dyDescent="0.3">
      <c r="A7274"/>
      <c r="B7274" s="211"/>
    </row>
    <row r="7275" spans="1:2" x14ac:dyDescent="0.3">
      <c r="A7275"/>
      <c r="B7275" s="211"/>
    </row>
    <row r="7276" spans="1:2" x14ac:dyDescent="0.3">
      <c r="A7276"/>
      <c r="B7276" s="211"/>
    </row>
    <row r="7277" spans="1:2" x14ac:dyDescent="0.3">
      <c r="A7277"/>
      <c r="B7277" s="211"/>
    </row>
    <row r="7278" spans="1:2" x14ac:dyDescent="0.3">
      <c r="A7278"/>
      <c r="B7278" s="211"/>
    </row>
    <row r="7279" spans="1:2" x14ac:dyDescent="0.3">
      <c r="A7279"/>
      <c r="B7279" s="211"/>
    </row>
    <row r="7280" spans="1:2" x14ac:dyDescent="0.3">
      <c r="A7280"/>
      <c r="B7280" s="211"/>
    </row>
    <row r="7281" spans="1:2" x14ac:dyDescent="0.3">
      <c r="A7281"/>
      <c r="B7281" s="211"/>
    </row>
    <row r="7282" spans="1:2" x14ac:dyDescent="0.3">
      <c r="A7282"/>
      <c r="B7282" s="211"/>
    </row>
    <row r="7283" spans="1:2" x14ac:dyDescent="0.3">
      <c r="A7283"/>
      <c r="B7283" s="211"/>
    </row>
    <row r="7284" spans="1:2" x14ac:dyDescent="0.3">
      <c r="A7284"/>
      <c r="B7284" s="211"/>
    </row>
    <row r="7285" spans="1:2" x14ac:dyDescent="0.3">
      <c r="A7285"/>
      <c r="B7285" s="211"/>
    </row>
    <row r="7286" spans="1:2" x14ac:dyDescent="0.3">
      <c r="A7286"/>
      <c r="B7286" s="211"/>
    </row>
    <row r="7287" spans="1:2" x14ac:dyDescent="0.3">
      <c r="A7287"/>
      <c r="B7287" s="211"/>
    </row>
    <row r="7288" spans="1:2" x14ac:dyDescent="0.3">
      <c r="A7288"/>
      <c r="B7288" s="211"/>
    </row>
    <row r="7289" spans="1:2" x14ac:dyDescent="0.3">
      <c r="A7289"/>
      <c r="B7289" s="211"/>
    </row>
    <row r="7290" spans="1:2" x14ac:dyDescent="0.3">
      <c r="A7290"/>
      <c r="B7290" s="211"/>
    </row>
    <row r="7291" spans="1:2" x14ac:dyDescent="0.3">
      <c r="A7291"/>
      <c r="B7291" s="211"/>
    </row>
    <row r="7292" spans="1:2" x14ac:dyDescent="0.3">
      <c r="A7292"/>
      <c r="B7292" s="211"/>
    </row>
    <row r="7293" spans="1:2" x14ac:dyDescent="0.3">
      <c r="A7293"/>
      <c r="B7293" s="211"/>
    </row>
    <row r="7294" spans="1:2" x14ac:dyDescent="0.3">
      <c r="A7294"/>
      <c r="B7294" s="211"/>
    </row>
    <row r="7295" spans="1:2" x14ac:dyDescent="0.3">
      <c r="A7295"/>
      <c r="B7295" s="211"/>
    </row>
    <row r="7296" spans="1:2" x14ac:dyDescent="0.3">
      <c r="A7296"/>
      <c r="B7296" s="211"/>
    </row>
    <row r="7297" spans="1:2" x14ac:dyDescent="0.3">
      <c r="A7297"/>
      <c r="B7297" s="211"/>
    </row>
    <row r="7298" spans="1:2" x14ac:dyDescent="0.3">
      <c r="A7298"/>
      <c r="B7298" s="211"/>
    </row>
    <row r="7299" spans="1:2" x14ac:dyDescent="0.3">
      <c r="A7299"/>
      <c r="B7299" s="211"/>
    </row>
    <row r="7300" spans="1:2" x14ac:dyDescent="0.3">
      <c r="A7300"/>
      <c r="B7300" s="211"/>
    </row>
    <row r="7301" spans="1:2" x14ac:dyDescent="0.3">
      <c r="A7301"/>
      <c r="B7301" s="211"/>
    </row>
    <row r="7302" spans="1:2" x14ac:dyDescent="0.3">
      <c r="A7302"/>
      <c r="B7302" s="211"/>
    </row>
    <row r="7303" spans="1:2" x14ac:dyDescent="0.3">
      <c r="A7303"/>
      <c r="B7303" s="211"/>
    </row>
    <row r="7304" spans="1:2" x14ac:dyDescent="0.3">
      <c r="A7304"/>
      <c r="B7304" s="211"/>
    </row>
    <row r="7305" spans="1:2" x14ac:dyDescent="0.3">
      <c r="A7305"/>
      <c r="B7305" s="211"/>
    </row>
    <row r="7306" spans="1:2" x14ac:dyDescent="0.3">
      <c r="A7306"/>
      <c r="B7306" s="211"/>
    </row>
    <row r="7307" spans="1:2" x14ac:dyDescent="0.3">
      <c r="A7307"/>
      <c r="B7307" s="211"/>
    </row>
    <row r="7308" spans="1:2" x14ac:dyDescent="0.3">
      <c r="A7308"/>
      <c r="B7308" s="211"/>
    </row>
    <row r="7309" spans="1:2" x14ac:dyDescent="0.3">
      <c r="A7309"/>
      <c r="B7309" s="211"/>
    </row>
    <row r="7310" spans="1:2" x14ac:dyDescent="0.3">
      <c r="A7310"/>
      <c r="B7310" s="211"/>
    </row>
    <row r="7311" spans="1:2" x14ac:dyDescent="0.3">
      <c r="A7311"/>
      <c r="B7311" s="211"/>
    </row>
    <row r="7312" spans="1:2" x14ac:dyDescent="0.3">
      <c r="A7312"/>
      <c r="B7312" s="211"/>
    </row>
    <row r="7313" spans="1:2" x14ac:dyDescent="0.3">
      <c r="A7313"/>
      <c r="B7313" s="211"/>
    </row>
    <row r="7314" spans="1:2" x14ac:dyDescent="0.3">
      <c r="A7314"/>
      <c r="B7314" s="211"/>
    </row>
    <row r="7315" spans="1:2" x14ac:dyDescent="0.3">
      <c r="A7315"/>
      <c r="B7315" s="211"/>
    </row>
    <row r="7316" spans="1:2" x14ac:dyDescent="0.3">
      <c r="A7316"/>
      <c r="B7316" s="211"/>
    </row>
    <row r="7317" spans="1:2" x14ac:dyDescent="0.3">
      <c r="A7317"/>
      <c r="B7317" s="211"/>
    </row>
    <row r="7318" spans="1:2" x14ac:dyDescent="0.3">
      <c r="A7318"/>
      <c r="B7318" s="211"/>
    </row>
    <row r="7319" spans="1:2" x14ac:dyDescent="0.3">
      <c r="A7319"/>
      <c r="B7319" s="211"/>
    </row>
    <row r="7320" spans="1:2" x14ac:dyDescent="0.3">
      <c r="A7320"/>
      <c r="B7320" s="211"/>
    </row>
    <row r="7321" spans="1:2" x14ac:dyDescent="0.3">
      <c r="A7321"/>
      <c r="B7321" s="211"/>
    </row>
    <row r="7322" spans="1:2" x14ac:dyDescent="0.3">
      <c r="A7322"/>
      <c r="B7322" s="211"/>
    </row>
    <row r="7323" spans="1:2" x14ac:dyDescent="0.3">
      <c r="A7323"/>
      <c r="B7323" s="211"/>
    </row>
    <row r="7324" spans="1:2" x14ac:dyDescent="0.3">
      <c r="A7324"/>
      <c r="B7324" s="211"/>
    </row>
    <row r="7325" spans="1:2" x14ac:dyDescent="0.3">
      <c r="A7325"/>
      <c r="B7325" s="211"/>
    </row>
    <row r="7326" spans="1:2" x14ac:dyDescent="0.3">
      <c r="A7326"/>
      <c r="B7326" s="211"/>
    </row>
    <row r="7327" spans="1:2" x14ac:dyDescent="0.3">
      <c r="A7327"/>
      <c r="B7327" s="211"/>
    </row>
    <row r="7328" spans="1:2" x14ac:dyDescent="0.3">
      <c r="A7328"/>
      <c r="B7328" s="211"/>
    </row>
    <row r="7329" spans="1:2" x14ac:dyDescent="0.3">
      <c r="A7329"/>
      <c r="B7329" s="211"/>
    </row>
    <row r="7330" spans="1:2" x14ac:dyDescent="0.3">
      <c r="A7330"/>
      <c r="B7330" s="211"/>
    </row>
    <row r="7331" spans="1:2" x14ac:dyDescent="0.3">
      <c r="A7331"/>
      <c r="B7331" s="211"/>
    </row>
    <row r="7332" spans="1:2" x14ac:dyDescent="0.3">
      <c r="A7332"/>
      <c r="B7332" s="211"/>
    </row>
    <row r="7333" spans="1:2" x14ac:dyDescent="0.3">
      <c r="A7333"/>
      <c r="B7333" s="211"/>
    </row>
    <row r="7334" spans="1:2" x14ac:dyDescent="0.3">
      <c r="A7334"/>
      <c r="B7334" s="211"/>
    </row>
    <row r="7335" spans="1:2" x14ac:dyDescent="0.3">
      <c r="A7335"/>
      <c r="B7335" s="211"/>
    </row>
    <row r="7336" spans="1:2" x14ac:dyDescent="0.3">
      <c r="A7336"/>
      <c r="B7336" s="211"/>
    </row>
    <row r="7337" spans="1:2" x14ac:dyDescent="0.3">
      <c r="A7337"/>
      <c r="B7337" s="211"/>
    </row>
    <row r="7338" spans="1:2" x14ac:dyDescent="0.3">
      <c r="A7338"/>
      <c r="B7338" s="211"/>
    </row>
    <row r="7339" spans="1:2" x14ac:dyDescent="0.3">
      <c r="A7339"/>
      <c r="B7339" s="211"/>
    </row>
    <row r="7340" spans="1:2" x14ac:dyDescent="0.3">
      <c r="A7340"/>
      <c r="B7340" s="211"/>
    </row>
    <row r="7341" spans="1:2" x14ac:dyDescent="0.3">
      <c r="A7341"/>
      <c r="B7341" s="211"/>
    </row>
    <row r="7342" spans="1:2" x14ac:dyDescent="0.3">
      <c r="A7342"/>
      <c r="B7342" s="211"/>
    </row>
    <row r="7343" spans="1:2" x14ac:dyDescent="0.3">
      <c r="A7343"/>
      <c r="B7343" s="211"/>
    </row>
    <row r="7344" spans="1:2" x14ac:dyDescent="0.3">
      <c r="A7344"/>
      <c r="B7344" s="211"/>
    </row>
    <row r="7345" spans="1:2" x14ac:dyDescent="0.3">
      <c r="A7345"/>
      <c r="B7345" s="211"/>
    </row>
    <row r="7346" spans="1:2" x14ac:dyDescent="0.3">
      <c r="A7346"/>
      <c r="B7346" s="211"/>
    </row>
    <row r="7347" spans="1:2" x14ac:dyDescent="0.3">
      <c r="A7347"/>
      <c r="B7347" s="211"/>
    </row>
    <row r="7348" spans="1:2" x14ac:dyDescent="0.3">
      <c r="A7348"/>
      <c r="B7348" s="211"/>
    </row>
    <row r="7349" spans="1:2" x14ac:dyDescent="0.3">
      <c r="A7349"/>
      <c r="B7349" s="211"/>
    </row>
    <row r="7350" spans="1:2" x14ac:dyDescent="0.3">
      <c r="A7350"/>
      <c r="B7350" s="211"/>
    </row>
    <row r="7351" spans="1:2" x14ac:dyDescent="0.3">
      <c r="A7351"/>
      <c r="B7351" s="211"/>
    </row>
    <row r="7352" spans="1:2" x14ac:dyDescent="0.3">
      <c r="A7352"/>
      <c r="B7352" s="211"/>
    </row>
    <row r="7353" spans="1:2" x14ac:dyDescent="0.3">
      <c r="A7353"/>
      <c r="B7353" s="211"/>
    </row>
    <row r="7354" spans="1:2" x14ac:dyDescent="0.3">
      <c r="A7354"/>
      <c r="B7354" s="211"/>
    </row>
    <row r="7355" spans="1:2" x14ac:dyDescent="0.3">
      <c r="A7355"/>
      <c r="B7355" s="211"/>
    </row>
    <row r="7356" spans="1:2" x14ac:dyDescent="0.3">
      <c r="A7356"/>
      <c r="B7356" s="211"/>
    </row>
    <row r="7357" spans="1:2" x14ac:dyDescent="0.3">
      <c r="A7357"/>
      <c r="B7357" s="211"/>
    </row>
    <row r="7358" spans="1:2" x14ac:dyDescent="0.3">
      <c r="A7358"/>
      <c r="B7358" s="211"/>
    </row>
    <row r="7359" spans="1:2" x14ac:dyDescent="0.3">
      <c r="A7359"/>
      <c r="B7359" s="211"/>
    </row>
    <row r="7360" spans="1:2" x14ac:dyDescent="0.3">
      <c r="A7360"/>
      <c r="B7360" s="211"/>
    </row>
    <row r="7361" spans="1:2" x14ac:dyDescent="0.3">
      <c r="A7361"/>
      <c r="B7361" s="211"/>
    </row>
    <row r="7362" spans="1:2" x14ac:dyDescent="0.3">
      <c r="A7362"/>
      <c r="B7362" s="211"/>
    </row>
    <row r="7363" spans="1:2" x14ac:dyDescent="0.3">
      <c r="A7363"/>
      <c r="B7363" s="211"/>
    </row>
    <row r="7364" spans="1:2" x14ac:dyDescent="0.3">
      <c r="A7364"/>
      <c r="B7364" s="211"/>
    </row>
    <row r="7365" spans="1:2" x14ac:dyDescent="0.3">
      <c r="A7365"/>
      <c r="B7365" s="211"/>
    </row>
    <row r="7366" spans="1:2" x14ac:dyDescent="0.3">
      <c r="A7366"/>
      <c r="B7366" s="211"/>
    </row>
    <row r="7367" spans="1:2" x14ac:dyDescent="0.3">
      <c r="A7367"/>
      <c r="B7367" s="211"/>
    </row>
    <row r="7368" spans="1:2" x14ac:dyDescent="0.3">
      <c r="A7368"/>
      <c r="B7368" s="211"/>
    </row>
    <row r="7369" spans="1:2" x14ac:dyDescent="0.3">
      <c r="A7369"/>
      <c r="B7369" s="211"/>
    </row>
    <row r="7370" spans="1:2" x14ac:dyDescent="0.3">
      <c r="A7370"/>
      <c r="B7370" s="211"/>
    </row>
    <row r="7371" spans="1:2" x14ac:dyDescent="0.3">
      <c r="A7371"/>
      <c r="B7371" s="211"/>
    </row>
    <row r="7372" spans="1:2" x14ac:dyDescent="0.3">
      <c r="A7372"/>
      <c r="B7372" s="211"/>
    </row>
    <row r="7373" spans="1:2" x14ac:dyDescent="0.3">
      <c r="A7373"/>
      <c r="B7373" s="211"/>
    </row>
    <row r="7374" spans="1:2" x14ac:dyDescent="0.3">
      <c r="A7374"/>
      <c r="B7374" s="211"/>
    </row>
    <row r="7375" spans="1:2" x14ac:dyDescent="0.3">
      <c r="A7375"/>
      <c r="B7375" s="211"/>
    </row>
    <row r="7376" spans="1:2" x14ac:dyDescent="0.3">
      <c r="A7376"/>
      <c r="B7376" s="211"/>
    </row>
    <row r="7377" spans="1:2" x14ac:dyDescent="0.3">
      <c r="A7377"/>
      <c r="B7377" s="211"/>
    </row>
    <row r="7378" spans="1:2" x14ac:dyDescent="0.3">
      <c r="A7378"/>
      <c r="B7378" s="211"/>
    </row>
    <row r="7379" spans="1:2" x14ac:dyDescent="0.3">
      <c r="A7379"/>
      <c r="B7379" s="211"/>
    </row>
    <row r="7380" spans="1:2" x14ac:dyDescent="0.3">
      <c r="A7380"/>
      <c r="B7380" s="211"/>
    </row>
    <row r="7381" spans="1:2" x14ac:dyDescent="0.3">
      <c r="A7381"/>
      <c r="B7381" s="211"/>
    </row>
    <row r="7382" spans="1:2" x14ac:dyDescent="0.3">
      <c r="A7382"/>
      <c r="B7382" s="211"/>
    </row>
    <row r="7383" spans="1:2" x14ac:dyDescent="0.3">
      <c r="A7383"/>
      <c r="B7383" s="211"/>
    </row>
    <row r="7384" spans="1:2" x14ac:dyDescent="0.3">
      <c r="A7384"/>
      <c r="B7384" s="211"/>
    </row>
    <row r="7385" spans="1:2" x14ac:dyDescent="0.3">
      <c r="A7385"/>
      <c r="B7385" s="211"/>
    </row>
    <row r="7386" spans="1:2" x14ac:dyDescent="0.3">
      <c r="A7386"/>
      <c r="B7386" s="211"/>
    </row>
    <row r="7387" spans="1:2" x14ac:dyDescent="0.3">
      <c r="A7387"/>
      <c r="B7387" s="211"/>
    </row>
    <row r="7388" spans="1:2" x14ac:dyDescent="0.3">
      <c r="A7388"/>
      <c r="B7388" s="211"/>
    </row>
    <row r="7389" spans="1:2" x14ac:dyDescent="0.3">
      <c r="A7389"/>
      <c r="B7389" s="211"/>
    </row>
    <row r="7390" spans="1:2" x14ac:dyDescent="0.3">
      <c r="A7390"/>
      <c r="B7390" s="211"/>
    </row>
    <row r="7391" spans="1:2" x14ac:dyDescent="0.3">
      <c r="A7391"/>
      <c r="B7391" s="211"/>
    </row>
    <row r="7392" spans="1:2" x14ac:dyDescent="0.3">
      <c r="A7392"/>
      <c r="B7392" s="211"/>
    </row>
    <row r="7393" spans="1:2" x14ac:dyDescent="0.3">
      <c r="A7393"/>
      <c r="B7393" s="211"/>
    </row>
    <row r="7394" spans="1:2" x14ac:dyDescent="0.3">
      <c r="A7394"/>
      <c r="B7394" s="211"/>
    </row>
    <row r="7395" spans="1:2" x14ac:dyDescent="0.3">
      <c r="A7395"/>
      <c r="B7395" s="211"/>
    </row>
    <row r="7396" spans="1:2" x14ac:dyDescent="0.3">
      <c r="A7396"/>
      <c r="B7396" s="211"/>
    </row>
    <row r="7397" spans="1:2" x14ac:dyDescent="0.3">
      <c r="A7397"/>
      <c r="B7397" s="211"/>
    </row>
    <row r="7398" spans="1:2" x14ac:dyDescent="0.3">
      <c r="A7398"/>
      <c r="B7398" s="211"/>
    </row>
    <row r="7399" spans="1:2" x14ac:dyDescent="0.3">
      <c r="A7399"/>
      <c r="B7399" s="211"/>
    </row>
    <row r="7400" spans="1:2" x14ac:dyDescent="0.3">
      <c r="A7400"/>
      <c r="B7400" s="211"/>
    </row>
    <row r="7401" spans="1:2" x14ac:dyDescent="0.3">
      <c r="A7401"/>
      <c r="B7401" s="211"/>
    </row>
    <row r="7402" spans="1:2" x14ac:dyDescent="0.3">
      <c r="A7402"/>
      <c r="B7402" s="211"/>
    </row>
    <row r="7403" spans="1:2" x14ac:dyDescent="0.3">
      <c r="A7403"/>
      <c r="B7403" s="211"/>
    </row>
    <row r="7404" spans="1:2" x14ac:dyDescent="0.3">
      <c r="A7404"/>
      <c r="B7404" s="211"/>
    </row>
    <row r="7405" spans="1:2" x14ac:dyDescent="0.3">
      <c r="A7405"/>
      <c r="B7405" s="211"/>
    </row>
    <row r="7406" spans="1:2" x14ac:dyDescent="0.3">
      <c r="A7406"/>
      <c r="B7406" s="211"/>
    </row>
    <row r="7407" spans="1:2" x14ac:dyDescent="0.3">
      <c r="A7407"/>
      <c r="B7407" s="211"/>
    </row>
    <row r="7408" spans="1:2" x14ac:dyDescent="0.3">
      <c r="A7408"/>
      <c r="B7408" s="211"/>
    </row>
    <row r="7409" spans="1:2" x14ac:dyDescent="0.3">
      <c r="A7409"/>
      <c r="B7409" s="211"/>
    </row>
    <row r="7410" spans="1:2" x14ac:dyDescent="0.3">
      <c r="A7410"/>
      <c r="B7410" s="211"/>
    </row>
    <row r="7411" spans="1:2" x14ac:dyDescent="0.3">
      <c r="A7411"/>
      <c r="B7411" s="211"/>
    </row>
    <row r="7412" spans="1:2" x14ac:dyDescent="0.3">
      <c r="A7412"/>
      <c r="B7412" s="211"/>
    </row>
    <row r="7413" spans="1:2" x14ac:dyDescent="0.3">
      <c r="A7413"/>
      <c r="B7413" s="211"/>
    </row>
    <row r="7414" spans="1:2" x14ac:dyDescent="0.3">
      <c r="A7414"/>
      <c r="B7414" s="211"/>
    </row>
    <row r="7415" spans="1:2" x14ac:dyDescent="0.3">
      <c r="A7415"/>
      <c r="B7415" s="211"/>
    </row>
    <row r="7416" spans="1:2" x14ac:dyDescent="0.3">
      <c r="A7416"/>
      <c r="B7416" s="211"/>
    </row>
    <row r="7417" spans="1:2" x14ac:dyDescent="0.3">
      <c r="A7417"/>
      <c r="B7417" s="211"/>
    </row>
    <row r="7418" spans="1:2" x14ac:dyDescent="0.3">
      <c r="A7418"/>
      <c r="B7418" s="211"/>
    </row>
    <row r="7419" spans="1:2" x14ac:dyDescent="0.3">
      <c r="A7419"/>
      <c r="B7419" s="211"/>
    </row>
    <row r="7420" spans="1:2" x14ac:dyDescent="0.3">
      <c r="A7420"/>
      <c r="B7420" s="211"/>
    </row>
    <row r="7421" spans="1:2" x14ac:dyDescent="0.3">
      <c r="A7421"/>
      <c r="B7421" s="211"/>
    </row>
    <row r="7422" spans="1:2" x14ac:dyDescent="0.3">
      <c r="A7422"/>
      <c r="B7422" s="211"/>
    </row>
    <row r="7423" spans="1:2" x14ac:dyDescent="0.3">
      <c r="A7423"/>
      <c r="B7423" s="211"/>
    </row>
    <row r="7424" spans="1:2" x14ac:dyDescent="0.3">
      <c r="A7424"/>
      <c r="B7424" s="211"/>
    </row>
    <row r="7425" spans="1:2" x14ac:dyDescent="0.3">
      <c r="A7425"/>
      <c r="B7425" s="211"/>
    </row>
    <row r="7426" spans="1:2" x14ac:dyDescent="0.3">
      <c r="A7426"/>
      <c r="B7426" s="211"/>
    </row>
    <row r="7427" spans="1:2" x14ac:dyDescent="0.3">
      <c r="A7427"/>
      <c r="B7427" s="211"/>
    </row>
    <row r="7428" spans="1:2" x14ac:dyDescent="0.3">
      <c r="A7428"/>
      <c r="B7428" s="211"/>
    </row>
    <row r="7429" spans="1:2" x14ac:dyDescent="0.3">
      <c r="A7429"/>
      <c r="B7429" s="211"/>
    </row>
    <row r="7430" spans="1:2" x14ac:dyDescent="0.3">
      <c r="A7430"/>
      <c r="B7430" s="211"/>
    </row>
    <row r="7431" spans="1:2" x14ac:dyDescent="0.3">
      <c r="A7431"/>
      <c r="B7431" s="211"/>
    </row>
    <row r="7432" spans="1:2" x14ac:dyDescent="0.3">
      <c r="A7432"/>
      <c r="B7432" s="211"/>
    </row>
    <row r="7433" spans="1:2" x14ac:dyDescent="0.3">
      <c r="A7433"/>
      <c r="B7433" s="211"/>
    </row>
    <row r="7434" spans="1:2" x14ac:dyDescent="0.3">
      <c r="A7434"/>
      <c r="B7434" s="211"/>
    </row>
    <row r="7435" spans="1:2" x14ac:dyDescent="0.3">
      <c r="A7435"/>
      <c r="B7435" s="211"/>
    </row>
    <row r="7436" spans="1:2" x14ac:dyDescent="0.3">
      <c r="A7436"/>
      <c r="B7436" s="211"/>
    </row>
    <row r="7437" spans="1:2" x14ac:dyDescent="0.3">
      <c r="A7437"/>
      <c r="B7437" s="211"/>
    </row>
    <row r="7438" spans="1:2" x14ac:dyDescent="0.3">
      <c r="A7438"/>
      <c r="B7438" s="211"/>
    </row>
    <row r="7439" spans="1:2" x14ac:dyDescent="0.3">
      <c r="A7439"/>
      <c r="B7439" s="211"/>
    </row>
    <row r="7440" spans="1:2" x14ac:dyDescent="0.3">
      <c r="A7440"/>
      <c r="B7440" s="211"/>
    </row>
    <row r="7441" spans="1:2" x14ac:dyDescent="0.3">
      <c r="A7441"/>
      <c r="B7441" s="211"/>
    </row>
    <row r="7442" spans="1:2" x14ac:dyDescent="0.3">
      <c r="A7442"/>
      <c r="B7442" s="211"/>
    </row>
    <row r="7443" spans="1:2" x14ac:dyDescent="0.3">
      <c r="A7443"/>
      <c r="B7443" s="211"/>
    </row>
    <row r="7444" spans="1:2" x14ac:dyDescent="0.3">
      <c r="A7444"/>
      <c r="B7444" s="211"/>
    </row>
    <row r="7445" spans="1:2" x14ac:dyDescent="0.3">
      <c r="A7445"/>
      <c r="B7445" s="211"/>
    </row>
    <row r="7446" spans="1:2" x14ac:dyDescent="0.3">
      <c r="A7446"/>
      <c r="B7446" s="211"/>
    </row>
    <row r="7447" spans="1:2" x14ac:dyDescent="0.3">
      <c r="A7447"/>
      <c r="B7447" s="211"/>
    </row>
    <row r="7448" spans="1:2" x14ac:dyDescent="0.3">
      <c r="A7448"/>
      <c r="B7448" s="211"/>
    </row>
    <row r="7449" spans="1:2" x14ac:dyDescent="0.3">
      <c r="A7449"/>
      <c r="B7449" s="211"/>
    </row>
    <row r="7450" spans="1:2" x14ac:dyDescent="0.3">
      <c r="A7450"/>
      <c r="B7450" s="211"/>
    </row>
    <row r="7451" spans="1:2" x14ac:dyDescent="0.3">
      <c r="A7451"/>
      <c r="B7451" s="211"/>
    </row>
    <row r="7452" spans="1:2" x14ac:dyDescent="0.3">
      <c r="A7452"/>
      <c r="B7452" s="211"/>
    </row>
    <row r="7453" spans="1:2" x14ac:dyDescent="0.3">
      <c r="A7453"/>
      <c r="B7453" s="211"/>
    </row>
    <row r="7454" spans="1:2" x14ac:dyDescent="0.3">
      <c r="A7454"/>
      <c r="B7454" s="211"/>
    </row>
    <row r="7455" spans="1:2" x14ac:dyDescent="0.3">
      <c r="A7455"/>
      <c r="B7455" s="211"/>
    </row>
    <row r="7456" spans="1:2" x14ac:dyDescent="0.3">
      <c r="A7456"/>
      <c r="B7456" s="211"/>
    </row>
    <row r="7457" spans="1:2" x14ac:dyDescent="0.3">
      <c r="A7457"/>
      <c r="B7457" s="211"/>
    </row>
    <row r="7458" spans="1:2" x14ac:dyDescent="0.3">
      <c r="A7458"/>
      <c r="B7458" s="211"/>
    </row>
    <row r="7459" spans="1:2" x14ac:dyDescent="0.3">
      <c r="A7459"/>
      <c r="B7459" s="211"/>
    </row>
    <row r="7460" spans="1:2" x14ac:dyDescent="0.3">
      <c r="A7460"/>
      <c r="B7460" s="211"/>
    </row>
    <row r="7461" spans="1:2" x14ac:dyDescent="0.3">
      <c r="A7461"/>
      <c r="B7461" s="211"/>
    </row>
    <row r="7462" spans="1:2" x14ac:dyDescent="0.3">
      <c r="A7462"/>
      <c r="B7462" s="211"/>
    </row>
    <row r="7463" spans="1:2" x14ac:dyDescent="0.3">
      <c r="A7463"/>
      <c r="B7463" s="211"/>
    </row>
    <row r="7464" spans="1:2" x14ac:dyDescent="0.3">
      <c r="A7464"/>
      <c r="B7464" s="211"/>
    </row>
    <row r="7465" spans="1:2" x14ac:dyDescent="0.3">
      <c r="A7465"/>
      <c r="B7465" s="211"/>
    </row>
    <row r="7466" spans="1:2" x14ac:dyDescent="0.3">
      <c r="A7466"/>
      <c r="B7466" s="211"/>
    </row>
    <row r="7467" spans="1:2" x14ac:dyDescent="0.3">
      <c r="A7467"/>
      <c r="B7467" s="211"/>
    </row>
    <row r="7468" spans="1:2" x14ac:dyDescent="0.3">
      <c r="A7468"/>
      <c r="B7468" s="211"/>
    </row>
    <row r="7469" spans="1:2" x14ac:dyDescent="0.3">
      <c r="A7469"/>
      <c r="B7469" s="211"/>
    </row>
    <row r="7470" spans="1:2" x14ac:dyDescent="0.3">
      <c r="A7470"/>
      <c r="B7470" s="211"/>
    </row>
    <row r="7471" spans="1:2" x14ac:dyDescent="0.3">
      <c r="A7471"/>
      <c r="B7471" s="211"/>
    </row>
    <row r="7472" spans="1:2" x14ac:dyDescent="0.3">
      <c r="A7472"/>
      <c r="B7472" s="211"/>
    </row>
    <row r="7473" spans="1:2" x14ac:dyDescent="0.3">
      <c r="A7473"/>
      <c r="B7473" s="211"/>
    </row>
    <row r="7474" spans="1:2" x14ac:dyDescent="0.3">
      <c r="A7474"/>
      <c r="B7474" s="211"/>
    </row>
    <row r="7475" spans="1:2" x14ac:dyDescent="0.3">
      <c r="A7475"/>
      <c r="B7475" s="211"/>
    </row>
    <row r="7476" spans="1:2" x14ac:dyDescent="0.3">
      <c r="A7476"/>
      <c r="B7476" s="211"/>
    </row>
    <row r="7477" spans="1:2" x14ac:dyDescent="0.3">
      <c r="A7477"/>
      <c r="B7477" s="211"/>
    </row>
    <row r="7478" spans="1:2" x14ac:dyDescent="0.3">
      <c r="A7478"/>
      <c r="B7478" s="211"/>
    </row>
    <row r="7479" spans="1:2" x14ac:dyDescent="0.3">
      <c r="A7479"/>
      <c r="B7479" s="211"/>
    </row>
    <row r="7480" spans="1:2" x14ac:dyDescent="0.3">
      <c r="A7480"/>
      <c r="B7480" s="211"/>
    </row>
    <row r="7481" spans="1:2" x14ac:dyDescent="0.3">
      <c r="A7481"/>
      <c r="B7481" s="211"/>
    </row>
    <row r="7482" spans="1:2" x14ac:dyDescent="0.3">
      <c r="A7482"/>
      <c r="B7482" s="211"/>
    </row>
    <row r="7483" spans="1:2" x14ac:dyDescent="0.3">
      <c r="A7483"/>
      <c r="B7483" s="211"/>
    </row>
    <row r="7484" spans="1:2" x14ac:dyDescent="0.3">
      <c r="A7484"/>
      <c r="B7484" s="211"/>
    </row>
    <row r="7485" spans="1:2" x14ac:dyDescent="0.3">
      <c r="A7485"/>
      <c r="B7485" s="211"/>
    </row>
    <row r="7486" spans="1:2" x14ac:dyDescent="0.3">
      <c r="A7486"/>
      <c r="B7486" s="211"/>
    </row>
    <row r="7487" spans="1:2" x14ac:dyDescent="0.3">
      <c r="A7487"/>
      <c r="B7487" s="211"/>
    </row>
    <row r="7488" spans="1:2" x14ac:dyDescent="0.3">
      <c r="A7488"/>
      <c r="B7488" s="211"/>
    </row>
    <row r="7489" spans="1:2" x14ac:dyDescent="0.3">
      <c r="A7489"/>
      <c r="B7489" s="211"/>
    </row>
    <row r="7490" spans="1:2" x14ac:dyDescent="0.3">
      <c r="A7490" s="211"/>
      <c r="B7490" s="211"/>
    </row>
    <row r="7491" spans="1:2" x14ac:dyDescent="0.3">
      <c r="A7491" s="211"/>
      <c r="B7491" s="211"/>
    </row>
    <row r="7492" spans="1:2" x14ac:dyDescent="0.3">
      <c r="A7492" s="211"/>
      <c r="B7492" s="211"/>
    </row>
    <row r="7493" spans="1:2" x14ac:dyDescent="0.3">
      <c r="A7493" s="211"/>
      <c r="B7493" s="211"/>
    </row>
    <row r="7494" spans="1:2" x14ac:dyDescent="0.3">
      <c r="A7494" s="211"/>
      <c r="B7494" s="211"/>
    </row>
    <row r="7495" spans="1:2" x14ac:dyDescent="0.3">
      <c r="A7495" s="211"/>
      <c r="B7495" s="211"/>
    </row>
    <row r="7496" spans="1:2" x14ac:dyDescent="0.3">
      <c r="A7496" s="211"/>
      <c r="B7496" s="211"/>
    </row>
    <row r="7497" spans="1:2" x14ac:dyDescent="0.3">
      <c r="A7497" s="211"/>
      <c r="B7497" s="211"/>
    </row>
    <row r="7498" spans="1:2" x14ac:dyDescent="0.3">
      <c r="A7498" s="211"/>
      <c r="B7498" s="211"/>
    </row>
    <row r="7499" spans="1:2" x14ac:dyDescent="0.3">
      <c r="A7499" s="211"/>
      <c r="B7499" s="211"/>
    </row>
    <row r="7500" spans="1:2" x14ac:dyDescent="0.3">
      <c r="A7500" s="211"/>
      <c r="B7500" s="211"/>
    </row>
    <row r="7501" spans="1:2" x14ac:dyDescent="0.3">
      <c r="A7501" s="211"/>
      <c r="B7501" s="211"/>
    </row>
    <row r="7502" spans="1:2" x14ac:dyDescent="0.3">
      <c r="A7502" s="211"/>
      <c r="B7502" s="211"/>
    </row>
    <row r="7503" spans="1:2" x14ac:dyDescent="0.3">
      <c r="A7503" s="211"/>
      <c r="B7503" s="211"/>
    </row>
    <row r="7504" spans="1:2" x14ac:dyDescent="0.3">
      <c r="A7504" s="211"/>
      <c r="B7504" s="211"/>
    </row>
    <row r="7505" spans="1:2" x14ac:dyDescent="0.3">
      <c r="A7505" s="211"/>
      <c r="B7505" s="211"/>
    </row>
    <row r="7506" spans="1:2" x14ac:dyDescent="0.3">
      <c r="A7506" s="211"/>
      <c r="B7506" s="211"/>
    </row>
    <row r="7507" spans="1:2" x14ac:dyDescent="0.3">
      <c r="A7507" s="211"/>
      <c r="B7507" s="211"/>
    </row>
    <row r="7508" spans="1:2" x14ac:dyDescent="0.3">
      <c r="A7508" s="211"/>
      <c r="B7508" s="211"/>
    </row>
    <row r="7509" spans="1:2" x14ac:dyDescent="0.3">
      <c r="A7509" s="211"/>
      <c r="B7509" s="211"/>
    </row>
    <row r="7510" spans="1:2" x14ac:dyDescent="0.3">
      <c r="A7510" s="211"/>
      <c r="B7510" s="211"/>
    </row>
    <row r="7511" spans="1:2" x14ac:dyDescent="0.3">
      <c r="A7511" s="211"/>
      <c r="B7511" s="211"/>
    </row>
    <row r="7512" spans="1:2" x14ac:dyDescent="0.3">
      <c r="A7512" s="211"/>
      <c r="B7512" s="211"/>
    </row>
    <row r="7513" spans="1:2" x14ac:dyDescent="0.3">
      <c r="A7513" s="211"/>
      <c r="B7513" s="211"/>
    </row>
    <row r="7514" spans="1:2" x14ac:dyDescent="0.3">
      <c r="A7514" s="211"/>
      <c r="B7514" s="211"/>
    </row>
    <row r="7515" spans="1:2" x14ac:dyDescent="0.3">
      <c r="A7515" s="211"/>
      <c r="B7515" s="211"/>
    </row>
    <row r="7516" spans="1:2" x14ac:dyDescent="0.3">
      <c r="A7516" s="211"/>
      <c r="B7516" s="211"/>
    </row>
    <row r="7517" spans="1:2" x14ac:dyDescent="0.3">
      <c r="A7517" s="211"/>
      <c r="B7517" s="211"/>
    </row>
    <row r="7518" spans="1:2" x14ac:dyDescent="0.3">
      <c r="A7518" s="211"/>
      <c r="B7518" s="211"/>
    </row>
    <row r="7519" spans="1:2" x14ac:dyDescent="0.3">
      <c r="A7519" s="211"/>
      <c r="B7519" s="211"/>
    </row>
    <row r="7520" spans="1:2" x14ac:dyDescent="0.3">
      <c r="A7520" s="211"/>
      <c r="B7520" s="211"/>
    </row>
    <row r="7521" spans="1:2" x14ac:dyDescent="0.3">
      <c r="A7521" s="211"/>
      <c r="B7521" s="211"/>
    </row>
    <row r="7522" spans="1:2" x14ac:dyDescent="0.3">
      <c r="A7522" s="211"/>
      <c r="B7522" s="211"/>
    </row>
    <row r="7523" spans="1:2" x14ac:dyDescent="0.3">
      <c r="A7523" s="211"/>
      <c r="B7523" s="211"/>
    </row>
    <row r="7524" spans="1:2" x14ac:dyDescent="0.3">
      <c r="A7524" s="211"/>
      <c r="B7524" s="211"/>
    </row>
    <row r="7525" spans="1:2" x14ac:dyDescent="0.3">
      <c r="A7525" s="211"/>
      <c r="B7525" s="211"/>
    </row>
    <row r="7526" spans="1:2" x14ac:dyDescent="0.3">
      <c r="A7526" s="211"/>
      <c r="B7526" s="211"/>
    </row>
    <row r="7527" spans="1:2" x14ac:dyDescent="0.3">
      <c r="A7527" s="211"/>
      <c r="B7527" s="211"/>
    </row>
    <row r="7528" spans="1:2" x14ac:dyDescent="0.3">
      <c r="A7528" s="211"/>
      <c r="B7528" s="211"/>
    </row>
    <row r="7529" spans="1:2" x14ac:dyDescent="0.3">
      <c r="A7529" s="211"/>
      <c r="B7529" s="211"/>
    </row>
    <row r="7530" spans="1:2" x14ac:dyDescent="0.3">
      <c r="A7530" s="211"/>
      <c r="B7530" s="211"/>
    </row>
    <row r="7531" spans="1:2" x14ac:dyDescent="0.3">
      <c r="A7531" s="211"/>
      <c r="B7531" s="211"/>
    </row>
    <row r="7532" spans="1:2" x14ac:dyDescent="0.3">
      <c r="A7532" s="211"/>
      <c r="B7532" s="211"/>
    </row>
    <row r="7533" spans="1:2" x14ac:dyDescent="0.3">
      <c r="A7533" s="211"/>
      <c r="B7533" s="211"/>
    </row>
    <row r="7534" spans="1:2" x14ac:dyDescent="0.3">
      <c r="A7534" s="211"/>
      <c r="B7534" s="211"/>
    </row>
    <row r="7535" spans="1:2" x14ac:dyDescent="0.3">
      <c r="A7535" s="211"/>
      <c r="B7535" s="211"/>
    </row>
    <row r="7536" spans="1:2" x14ac:dyDescent="0.3">
      <c r="A7536" s="211"/>
      <c r="B7536" s="211"/>
    </row>
    <row r="7537" spans="1:2" x14ac:dyDescent="0.3">
      <c r="A7537" s="211"/>
      <c r="B7537" s="211"/>
    </row>
    <row r="7538" spans="1:2" x14ac:dyDescent="0.3">
      <c r="A7538" s="211"/>
      <c r="B7538" s="211"/>
    </row>
    <row r="7539" spans="1:2" x14ac:dyDescent="0.3">
      <c r="A7539" s="211"/>
      <c r="B7539" s="211"/>
    </row>
    <row r="7540" spans="1:2" x14ac:dyDescent="0.3">
      <c r="A7540" s="211"/>
      <c r="B7540" s="211"/>
    </row>
    <row r="7541" spans="1:2" x14ac:dyDescent="0.3">
      <c r="A7541" s="211"/>
      <c r="B7541" s="211"/>
    </row>
    <row r="7542" spans="1:2" x14ac:dyDescent="0.3">
      <c r="A7542" s="211"/>
      <c r="B7542" s="211"/>
    </row>
    <row r="7543" spans="1:2" x14ac:dyDescent="0.3">
      <c r="A7543" s="211"/>
      <c r="B7543" s="211"/>
    </row>
    <row r="7544" spans="1:2" x14ac:dyDescent="0.3">
      <c r="A7544" s="211"/>
      <c r="B7544" s="211"/>
    </row>
    <row r="7545" spans="1:2" x14ac:dyDescent="0.3">
      <c r="A7545" s="211"/>
      <c r="B7545" s="211"/>
    </row>
    <row r="7546" spans="1:2" x14ac:dyDescent="0.3">
      <c r="A7546" s="211"/>
      <c r="B7546" s="211"/>
    </row>
    <row r="7547" spans="1:2" x14ac:dyDescent="0.3">
      <c r="A7547" s="211"/>
      <c r="B7547" s="211"/>
    </row>
    <row r="7548" spans="1:2" x14ac:dyDescent="0.3">
      <c r="A7548" s="211"/>
      <c r="B7548" s="211"/>
    </row>
    <row r="7549" spans="1:2" x14ac:dyDescent="0.3">
      <c r="A7549" s="211"/>
      <c r="B7549" s="211"/>
    </row>
    <row r="7550" spans="1:2" x14ac:dyDescent="0.3">
      <c r="A7550" s="211"/>
      <c r="B7550" s="211"/>
    </row>
    <row r="7551" spans="1:2" x14ac:dyDescent="0.3">
      <c r="A7551" s="211"/>
      <c r="B7551" s="211"/>
    </row>
    <row r="7552" spans="1:2" x14ac:dyDescent="0.3">
      <c r="A7552" s="211"/>
      <c r="B7552" s="211"/>
    </row>
    <row r="7553" spans="1:2" x14ac:dyDescent="0.3">
      <c r="A7553" s="211"/>
      <c r="B7553" s="211"/>
    </row>
    <row r="7554" spans="1:2" x14ac:dyDescent="0.3">
      <c r="A7554" s="211"/>
      <c r="B7554" s="211"/>
    </row>
    <row r="7555" spans="1:2" x14ac:dyDescent="0.3">
      <c r="A7555" s="211"/>
      <c r="B7555" s="211"/>
    </row>
    <row r="7556" spans="1:2" x14ac:dyDescent="0.3">
      <c r="A7556" s="211"/>
      <c r="B7556" s="211"/>
    </row>
    <row r="7557" spans="1:2" x14ac:dyDescent="0.3">
      <c r="A7557" s="211"/>
      <c r="B7557" s="211"/>
    </row>
    <row r="7558" spans="1:2" x14ac:dyDescent="0.3">
      <c r="A7558" s="211"/>
      <c r="B7558" s="211"/>
    </row>
    <row r="7559" spans="1:2" x14ac:dyDescent="0.3">
      <c r="A7559" s="211"/>
      <c r="B7559" s="211"/>
    </row>
    <row r="7560" spans="1:2" x14ac:dyDescent="0.3">
      <c r="A7560" s="211"/>
      <c r="B7560" s="211"/>
    </row>
    <row r="7561" spans="1:2" x14ac:dyDescent="0.3">
      <c r="A7561" s="211"/>
      <c r="B7561" s="211"/>
    </row>
    <row r="7562" spans="1:2" x14ac:dyDescent="0.3">
      <c r="A7562" s="211"/>
      <c r="B7562" s="211"/>
    </row>
    <row r="7563" spans="1:2" x14ac:dyDescent="0.3">
      <c r="A7563" s="211"/>
      <c r="B7563" s="211"/>
    </row>
    <row r="7564" spans="1:2" x14ac:dyDescent="0.3">
      <c r="A7564" s="211"/>
      <c r="B7564" s="211"/>
    </row>
    <row r="7565" spans="1:2" x14ac:dyDescent="0.3">
      <c r="A7565" s="211"/>
      <c r="B7565" s="211"/>
    </row>
    <row r="7566" spans="1:2" x14ac:dyDescent="0.3">
      <c r="A7566" s="211"/>
      <c r="B7566" s="211"/>
    </row>
    <row r="7567" spans="1:2" x14ac:dyDescent="0.3">
      <c r="A7567" s="211"/>
      <c r="B7567" s="211"/>
    </row>
    <row r="7568" spans="1:2" x14ac:dyDescent="0.3">
      <c r="A7568" s="211"/>
      <c r="B7568" s="211"/>
    </row>
    <row r="7569" spans="1:2" x14ac:dyDescent="0.3">
      <c r="A7569" s="211"/>
      <c r="B7569" s="211"/>
    </row>
    <row r="7570" spans="1:2" x14ac:dyDescent="0.3">
      <c r="A7570" s="211"/>
      <c r="B7570" s="211"/>
    </row>
    <row r="7571" spans="1:2" x14ac:dyDescent="0.3">
      <c r="A7571" s="211"/>
      <c r="B7571" s="211"/>
    </row>
    <row r="7572" spans="1:2" x14ac:dyDescent="0.3">
      <c r="A7572" s="211"/>
      <c r="B7572" s="211"/>
    </row>
    <row r="7573" spans="1:2" x14ac:dyDescent="0.3">
      <c r="A7573" s="211"/>
      <c r="B7573" s="211"/>
    </row>
    <row r="7574" spans="1:2" x14ac:dyDescent="0.3">
      <c r="A7574" s="211"/>
      <c r="B7574" s="211"/>
    </row>
    <row r="7575" spans="1:2" x14ac:dyDescent="0.3">
      <c r="A7575" s="211"/>
      <c r="B7575" s="211"/>
    </row>
    <row r="7576" spans="1:2" x14ac:dyDescent="0.3">
      <c r="A7576" s="211"/>
      <c r="B7576" s="211"/>
    </row>
    <row r="7577" spans="1:2" x14ac:dyDescent="0.3">
      <c r="A7577" s="211"/>
      <c r="B7577" s="211"/>
    </row>
    <row r="7578" spans="1:2" x14ac:dyDescent="0.3">
      <c r="A7578" s="211"/>
      <c r="B7578" s="211"/>
    </row>
    <row r="7579" spans="1:2" x14ac:dyDescent="0.3">
      <c r="A7579" s="211"/>
      <c r="B7579" s="211"/>
    </row>
    <row r="7580" spans="1:2" x14ac:dyDescent="0.3">
      <c r="A7580" s="211"/>
      <c r="B7580" s="211"/>
    </row>
    <row r="7581" spans="1:2" x14ac:dyDescent="0.3">
      <c r="A7581" s="211"/>
      <c r="B7581" s="211"/>
    </row>
    <row r="7582" spans="1:2" x14ac:dyDescent="0.3">
      <c r="A7582" s="211"/>
      <c r="B7582" s="211"/>
    </row>
    <row r="7583" spans="1:2" x14ac:dyDescent="0.3">
      <c r="A7583" s="211"/>
      <c r="B7583" s="211"/>
    </row>
    <row r="7584" spans="1:2" x14ac:dyDescent="0.3">
      <c r="A7584" s="211"/>
      <c r="B7584" s="211"/>
    </row>
    <row r="7585" spans="1:2" x14ac:dyDescent="0.3">
      <c r="A7585" s="211"/>
      <c r="B7585" s="211"/>
    </row>
    <row r="7586" spans="1:2" x14ac:dyDescent="0.3">
      <c r="A7586" s="211"/>
      <c r="B7586" s="211"/>
    </row>
    <row r="7587" spans="1:2" x14ac:dyDescent="0.3">
      <c r="A7587" s="211"/>
      <c r="B7587" s="211"/>
    </row>
    <row r="7588" spans="1:2" x14ac:dyDescent="0.3">
      <c r="A7588" s="211"/>
      <c r="B7588" s="211"/>
    </row>
    <row r="7589" spans="1:2" x14ac:dyDescent="0.3">
      <c r="A7589" s="211"/>
      <c r="B7589" s="211"/>
    </row>
    <row r="7590" spans="1:2" x14ac:dyDescent="0.3">
      <c r="A7590" s="211"/>
      <c r="B7590" s="211"/>
    </row>
    <row r="7591" spans="1:2" x14ac:dyDescent="0.3">
      <c r="A7591" s="211"/>
      <c r="B7591" s="211"/>
    </row>
    <row r="7592" spans="1:2" x14ac:dyDescent="0.3">
      <c r="A7592" s="211"/>
      <c r="B7592" s="211"/>
    </row>
    <row r="7593" spans="1:2" x14ac:dyDescent="0.3">
      <c r="A7593" s="211"/>
      <c r="B7593" s="211"/>
    </row>
    <row r="7594" spans="1:2" x14ac:dyDescent="0.3">
      <c r="A7594" s="211"/>
      <c r="B7594" s="211"/>
    </row>
    <row r="7595" spans="1:2" x14ac:dyDescent="0.3">
      <c r="A7595" s="211"/>
      <c r="B7595" s="211"/>
    </row>
    <row r="7596" spans="1:2" x14ac:dyDescent="0.3">
      <c r="A7596" s="211"/>
      <c r="B7596" s="211"/>
    </row>
    <row r="7597" spans="1:2" x14ac:dyDescent="0.3">
      <c r="A7597" s="211"/>
      <c r="B7597" s="211"/>
    </row>
    <row r="7598" spans="1:2" x14ac:dyDescent="0.3">
      <c r="A7598" s="211"/>
      <c r="B7598" s="211"/>
    </row>
    <row r="7599" spans="1:2" x14ac:dyDescent="0.3">
      <c r="A7599" s="211"/>
      <c r="B7599" s="211"/>
    </row>
    <row r="7600" spans="1:2" x14ac:dyDescent="0.3">
      <c r="A7600" s="211"/>
      <c r="B7600" s="211"/>
    </row>
    <row r="7601" spans="1:2" x14ac:dyDescent="0.3">
      <c r="A7601" s="211"/>
      <c r="B7601" s="211"/>
    </row>
    <row r="7602" spans="1:2" x14ac:dyDescent="0.3">
      <c r="A7602" s="211"/>
      <c r="B7602" s="211"/>
    </row>
    <row r="7603" spans="1:2" x14ac:dyDescent="0.3">
      <c r="A7603" s="211"/>
      <c r="B7603" s="211"/>
    </row>
    <row r="7604" spans="1:2" x14ac:dyDescent="0.3">
      <c r="A7604" s="211"/>
      <c r="B7604" s="211"/>
    </row>
    <row r="7605" spans="1:2" x14ac:dyDescent="0.3">
      <c r="A7605" s="211"/>
      <c r="B7605" s="211"/>
    </row>
    <row r="7606" spans="1:2" x14ac:dyDescent="0.3">
      <c r="A7606" s="211"/>
      <c r="B7606" s="211"/>
    </row>
    <row r="7607" spans="1:2" x14ac:dyDescent="0.3">
      <c r="A7607" s="211"/>
      <c r="B7607" s="211"/>
    </row>
    <row r="7608" spans="1:2" x14ac:dyDescent="0.3">
      <c r="A7608" s="211"/>
      <c r="B7608" s="211"/>
    </row>
    <row r="7609" spans="1:2" x14ac:dyDescent="0.3">
      <c r="A7609" s="211"/>
      <c r="B7609" s="211"/>
    </row>
    <row r="7610" spans="1:2" x14ac:dyDescent="0.3">
      <c r="A7610" s="211"/>
      <c r="B7610" s="211"/>
    </row>
    <row r="7611" spans="1:2" x14ac:dyDescent="0.3">
      <c r="A7611" s="211"/>
      <c r="B7611" s="211"/>
    </row>
    <row r="7612" spans="1:2" x14ac:dyDescent="0.3">
      <c r="A7612" s="211"/>
      <c r="B7612" s="211"/>
    </row>
    <row r="7613" spans="1:2" x14ac:dyDescent="0.3">
      <c r="A7613" s="211"/>
      <c r="B7613" s="211"/>
    </row>
    <row r="7614" spans="1:2" x14ac:dyDescent="0.3">
      <c r="A7614" s="211"/>
      <c r="B7614" s="211"/>
    </row>
    <row r="7615" spans="1:2" x14ac:dyDescent="0.3">
      <c r="A7615" s="211"/>
      <c r="B7615" s="211"/>
    </row>
    <row r="7616" spans="1:2" x14ac:dyDescent="0.3">
      <c r="A7616" s="211"/>
      <c r="B7616" s="211"/>
    </row>
    <row r="7617" spans="1:2" x14ac:dyDescent="0.3">
      <c r="A7617" s="211"/>
      <c r="B7617" s="211"/>
    </row>
    <row r="7618" spans="1:2" x14ac:dyDescent="0.3">
      <c r="A7618" s="211"/>
      <c r="B7618" s="211"/>
    </row>
    <row r="7619" spans="1:2" x14ac:dyDescent="0.3">
      <c r="A7619" s="211"/>
      <c r="B7619" s="211"/>
    </row>
    <row r="7620" spans="1:2" x14ac:dyDescent="0.3">
      <c r="A7620" s="211"/>
      <c r="B7620" s="211"/>
    </row>
    <row r="7621" spans="1:2" x14ac:dyDescent="0.3">
      <c r="A7621" s="211"/>
      <c r="B7621" s="211"/>
    </row>
    <row r="7622" spans="1:2" x14ac:dyDescent="0.3">
      <c r="A7622" s="211"/>
      <c r="B7622" s="211"/>
    </row>
    <row r="7623" spans="1:2" x14ac:dyDescent="0.3">
      <c r="A7623" s="211"/>
      <c r="B7623" s="211"/>
    </row>
    <row r="7624" spans="1:2" x14ac:dyDescent="0.3">
      <c r="A7624" s="211"/>
      <c r="B7624" s="211"/>
    </row>
    <row r="7625" spans="1:2" x14ac:dyDescent="0.3">
      <c r="A7625" s="211"/>
      <c r="B7625" s="211"/>
    </row>
    <row r="7626" spans="1:2" x14ac:dyDescent="0.3">
      <c r="A7626" s="211"/>
      <c r="B7626" s="211"/>
    </row>
    <row r="7627" spans="1:2" x14ac:dyDescent="0.3">
      <c r="A7627" s="211"/>
      <c r="B7627" s="211"/>
    </row>
    <row r="7628" spans="1:2" x14ac:dyDescent="0.3">
      <c r="A7628" s="211"/>
      <c r="B7628" s="211"/>
    </row>
    <row r="7629" spans="1:2" x14ac:dyDescent="0.3">
      <c r="A7629" s="211"/>
      <c r="B7629" s="211"/>
    </row>
    <row r="7630" spans="1:2" x14ac:dyDescent="0.3">
      <c r="A7630" s="211"/>
      <c r="B7630" s="211"/>
    </row>
    <row r="7631" spans="1:2" x14ac:dyDescent="0.3">
      <c r="A7631" s="211"/>
      <c r="B7631" s="211"/>
    </row>
    <row r="7632" spans="1:2" x14ac:dyDescent="0.3">
      <c r="A7632" s="211"/>
      <c r="B7632" s="211"/>
    </row>
    <row r="7633" spans="1:2" x14ac:dyDescent="0.3">
      <c r="A7633" s="211"/>
      <c r="B7633" s="211"/>
    </row>
    <row r="7634" spans="1:2" x14ac:dyDescent="0.3">
      <c r="A7634" s="211"/>
      <c r="B7634" s="211"/>
    </row>
    <row r="7635" spans="1:2" x14ac:dyDescent="0.3">
      <c r="A7635" s="211"/>
      <c r="B7635" s="211"/>
    </row>
    <row r="7636" spans="1:2" x14ac:dyDescent="0.3">
      <c r="A7636" s="211"/>
      <c r="B7636" s="211"/>
    </row>
    <row r="7637" spans="1:2" x14ac:dyDescent="0.3">
      <c r="A7637" s="211"/>
      <c r="B7637" s="211"/>
    </row>
    <row r="7638" spans="1:2" x14ac:dyDescent="0.3">
      <c r="A7638" s="211"/>
      <c r="B7638" s="211"/>
    </row>
    <row r="7639" spans="1:2" x14ac:dyDescent="0.3">
      <c r="A7639" s="211"/>
      <c r="B7639" s="211"/>
    </row>
    <row r="7640" spans="1:2" x14ac:dyDescent="0.3">
      <c r="A7640" s="211"/>
      <c r="B7640" s="211"/>
    </row>
    <row r="7641" spans="1:2" x14ac:dyDescent="0.3">
      <c r="A7641" s="211"/>
      <c r="B7641" s="211"/>
    </row>
    <row r="7642" spans="1:2" x14ac:dyDescent="0.3">
      <c r="A7642" s="211"/>
      <c r="B7642" s="211"/>
    </row>
    <row r="7643" spans="1:2" x14ac:dyDescent="0.3">
      <c r="A7643" s="211"/>
      <c r="B7643" s="211"/>
    </row>
    <row r="7644" spans="1:2" x14ac:dyDescent="0.3">
      <c r="A7644" s="211"/>
      <c r="B7644" s="211"/>
    </row>
    <row r="7645" spans="1:2" x14ac:dyDescent="0.3">
      <c r="A7645" s="211"/>
      <c r="B7645" s="211"/>
    </row>
    <row r="7646" spans="1:2" x14ac:dyDescent="0.3">
      <c r="A7646" s="211"/>
      <c r="B7646" s="211"/>
    </row>
    <row r="7647" spans="1:2" x14ac:dyDescent="0.3">
      <c r="A7647" s="211"/>
      <c r="B7647" s="211"/>
    </row>
    <row r="7648" spans="1:2" x14ac:dyDescent="0.3">
      <c r="A7648" s="211"/>
      <c r="B7648" s="211"/>
    </row>
    <row r="7649" spans="1:2" x14ac:dyDescent="0.3">
      <c r="A7649" s="211"/>
      <c r="B7649" s="211"/>
    </row>
    <row r="7650" spans="1:2" x14ac:dyDescent="0.3">
      <c r="A7650" s="211"/>
      <c r="B7650" s="211"/>
    </row>
    <row r="7651" spans="1:2" x14ac:dyDescent="0.3">
      <c r="A7651" s="211"/>
      <c r="B7651" s="211"/>
    </row>
    <row r="7652" spans="1:2" x14ac:dyDescent="0.3">
      <c r="A7652" s="211"/>
      <c r="B7652" s="211"/>
    </row>
    <row r="7653" spans="1:2" x14ac:dyDescent="0.3">
      <c r="A7653" s="211"/>
      <c r="B7653" s="211"/>
    </row>
    <row r="7654" spans="1:2" x14ac:dyDescent="0.3">
      <c r="A7654" s="211"/>
      <c r="B7654" s="211"/>
    </row>
    <row r="7655" spans="1:2" x14ac:dyDescent="0.3">
      <c r="A7655" s="211"/>
      <c r="B7655" s="211"/>
    </row>
    <row r="7656" spans="1:2" x14ac:dyDescent="0.3">
      <c r="A7656" s="211"/>
      <c r="B7656" s="211"/>
    </row>
    <row r="7657" spans="1:2" x14ac:dyDescent="0.3">
      <c r="A7657" s="211"/>
      <c r="B7657" s="211"/>
    </row>
    <row r="7658" spans="1:2" x14ac:dyDescent="0.3">
      <c r="A7658" s="211"/>
      <c r="B7658" s="211"/>
    </row>
    <row r="7659" spans="1:2" x14ac:dyDescent="0.3">
      <c r="A7659" s="211"/>
      <c r="B7659" s="211"/>
    </row>
    <row r="7660" spans="1:2" x14ac:dyDescent="0.3">
      <c r="A7660" s="211"/>
      <c r="B7660" s="211"/>
    </row>
    <row r="7661" spans="1:2" x14ac:dyDescent="0.3">
      <c r="A7661" s="211"/>
      <c r="B7661" s="211"/>
    </row>
    <row r="7662" spans="1:2" x14ac:dyDescent="0.3">
      <c r="A7662" s="211"/>
      <c r="B7662" s="211"/>
    </row>
    <row r="7663" spans="1:2" x14ac:dyDescent="0.3">
      <c r="A7663" s="211"/>
      <c r="B7663" s="211"/>
    </row>
    <row r="7664" spans="1:2" x14ac:dyDescent="0.3">
      <c r="A7664" s="211"/>
      <c r="B7664" s="211"/>
    </row>
    <row r="7665" spans="1:2" x14ac:dyDescent="0.3">
      <c r="A7665" s="211"/>
      <c r="B7665" s="211"/>
    </row>
    <row r="7666" spans="1:2" x14ac:dyDescent="0.3">
      <c r="A7666" s="211"/>
      <c r="B7666" s="211"/>
    </row>
    <row r="7667" spans="1:2" x14ac:dyDescent="0.3">
      <c r="A7667" s="211"/>
      <c r="B7667" s="211"/>
    </row>
    <row r="7668" spans="1:2" x14ac:dyDescent="0.3">
      <c r="A7668" s="211"/>
      <c r="B7668" s="211"/>
    </row>
    <row r="7669" spans="1:2" x14ac:dyDescent="0.3">
      <c r="A7669" s="211"/>
      <c r="B7669" s="211"/>
    </row>
    <row r="7670" spans="1:2" x14ac:dyDescent="0.3">
      <c r="A7670" s="211"/>
      <c r="B7670" s="211"/>
    </row>
    <row r="7671" spans="1:2" x14ac:dyDescent="0.3">
      <c r="A7671" s="211"/>
      <c r="B7671" s="211"/>
    </row>
    <row r="7672" spans="1:2" x14ac:dyDescent="0.3">
      <c r="A7672" s="211"/>
      <c r="B7672" s="211"/>
    </row>
    <row r="7673" spans="1:2" x14ac:dyDescent="0.3">
      <c r="A7673" s="211"/>
      <c r="B7673" s="211"/>
    </row>
    <row r="7674" spans="1:2" x14ac:dyDescent="0.3">
      <c r="A7674" s="211"/>
      <c r="B7674" s="211"/>
    </row>
    <row r="7675" spans="1:2" x14ac:dyDescent="0.3">
      <c r="A7675" s="211"/>
      <c r="B7675" s="211"/>
    </row>
    <row r="7676" spans="1:2" x14ac:dyDescent="0.3">
      <c r="A7676" s="211"/>
      <c r="B7676" s="211"/>
    </row>
    <row r="7677" spans="1:2" x14ac:dyDescent="0.3">
      <c r="A7677" s="211"/>
      <c r="B7677" s="211"/>
    </row>
    <row r="7678" spans="1:2" x14ac:dyDescent="0.3">
      <c r="A7678" s="211"/>
      <c r="B7678" s="211"/>
    </row>
    <row r="7679" spans="1:2" x14ac:dyDescent="0.3">
      <c r="A7679" s="211"/>
      <c r="B7679" s="211"/>
    </row>
    <row r="7680" spans="1:2" x14ac:dyDescent="0.3">
      <c r="A7680" s="211"/>
      <c r="B7680" s="211"/>
    </row>
    <row r="7681" spans="1:2" x14ac:dyDescent="0.3">
      <c r="A7681" s="211"/>
      <c r="B7681" s="211"/>
    </row>
    <row r="7682" spans="1:2" x14ac:dyDescent="0.3">
      <c r="A7682" s="211"/>
      <c r="B7682" s="211"/>
    </row>
    <row r="7683" spans="1:2" x14ac:dyDescent="0.3">
      <c r="A7683" s="211"/>
      <c r="B7683" s="211"/>
    </row>
    <row r="7684" spans="1:2" x14ac:dyDescent="0.3">
      <c r="A7684" s="211"/>
      <c r="B7684" s="211"/>
    </row>
    <row r="7685" spans="1:2" x14ac:dyDescent="0.3">
      <c r="A7685" s="211"/>
      <c r="B7685" s="211"/>
    </row>
    <row r="7686" spans="1:2" x14ac:dyDescent="0.3">
      <c r="A7686" s="211"/>
      <c r="B7686" s="211"/>
    </row>
    <row r="7687" spans="1:2" x14ac:dyDescent="0.3">
      <c r="A7687" s="211"/>
      <c r="B7687" s="211"/>
    </row>
    <row r="7688" spans="1:2" x14ac:dyDescent="0.3">
      <c r="A7688" s="211"/>
      <c r="B7688" s="211"/>
    </row>
    <row r="7689" spans="1:2" x14ac:dyDescent="0.3">
      <c r="A7689" s="211"/>
      <c r="B7689" s="211"/>
    </row>
    <row r="7690" spans="1:2" x14ac:dyDescent="0.3">
      <c r="A7690" s="211"/>
      <c r="B7690" s="211"/>
    </row>
    <row r="7691" spans="1:2" x14ac:dyDescent="0.3">
      <c r="A7691" s="211"/>
      <c r="B7691" s="211"/>
    </row>
    <row r="7692" spans="1:2" x14ac:dyDescent="0.3">
      <c r="A7692" s="211"/>
      <c r="B7692" s="211"/>
    </row>
    <row r="7693" spans="1:2" x14ac:dyDescent="0.3">
      <c r="A7693" s="211"/>
      <c r="B7693" s="211"/>
    </row>
    <row r="7694" spans="1:2" x14ac:dyDescent="0.3">
      <c r="A7694" s="211"/>
      <c r="B7694" s="211"/>
    </row>
    <row r="7695" spans="1:2" x14ac:dyDescent="0.3">
      <c r="A7695" s="211"/>
      <c r="B7695" s="211"/>
    </row>
    <row r="7696" spans="1:2" x14ac:dyDescent="0.3">
      <c r="A7696" s="211"/>
      <c r="B7696" s="211"/>
    </row>
    <row r="7697" spans="1:2" x14ac:dyDescent="0.3">
      <c r="A7697" s="211"/>
      <c r="B7697" s="211"/>
    </row>
    <row r="7698" spans="1:2" x14ac:dyDescent="0.3">
      <c r="A7698" s="211"/>
      <c r="B7698" s="211"/>
    </row>
    <row r="7699" spans="1:2" x14ac:dyDescent="0.3">
      <c r="A7699" s="211"/>
      <c r="B7699" s="211"/>
    </row>
    <row r="7700" spans="1:2" x14ac:dyDescent="0.3">
      <c r="A7700" s="211"/>
      <c r="B7700" s="211"/>
    </row>
    <row r="7701" spans="1:2" x14ac:dyDescent="0.3">
      <c r="A7701" s="211"/>
      <c r="B7701" s="211"/>
    </row>
    <row r="7702" spans="1:2" x14ac:dyDescent="0.3">
      <c r="A7702" s="211"/>
      <c r="B7702" s="211"/>
    </row>
    <row r="7703" spans="1:2" x14ac:dyDescent="0.3">
      <c r="A7703" s="211"/>
      <c r="B7703" s="211"/>
    </row>
    <row r="7704" spans="1:2" x14ac:dyDescent="0.3">
      <c r="A7704" s="211"/>
      <c r="B7704" s="211"/>
    </row>
    <row r="7705" spans="1:2" x14ac:dyDescent="0.3">
      <c r="A7705" s="211"/>
      <c r="B7705" s="211"/>
    </row>
    <row r="7706" spans="1:2" x14ac:dyDescent="0.3">
      <c r="A7706" s="211"/>
      <c r="B7706" s="211"/>
    </row>
    <row r="7707" spans="1:2" x14ac:dyDescent="0.3">
      <c r="A7707" s="211"/>
      <c r="B7707" s="211"/>
    </row>
    <row r="7708" spans="1:2" x14ac:dyDescent="0.3">
      <c r="A7708" s="211"/>
      <c r="B7708" s="211"/>
    </row>
    <row r="7709" spans="1:2" x14ac:dyDescent="0.3">
      <c r="A7709" s="211"/>
      <c r="B7709" s="211"/>
    </row>
    <row r="7710" spans="1:2" x14ac:dyDescent="0.3">
      <c r="A7710" s="211"/>
      <c r="B7710" s="211"/>
    </row>
    <row r="7711" spans="1:2" x14ac:dyDescent="0.3">
      <c r="A7711" s="211"/>
      <c r="B7711" s="211"/>
    </row>
    <row r="7712" spans="1:2" x14ac:dyDescent="0.3">
      <c r="A7712" s="211"/>
      <c r="B7712" s="211"/>
    </row>
    <row r="7713" spans="1:2" x14ac:dyDescent="0.3">
      <c r="A7713" s="211"/>
      <c r="B7713" s="211"/>
    </row>
    <row r="7714" spans="1:2" x14ac:dyDescent="0.3">
      <c r="A7714" s="211"/>
      <c r="B7714" s="211"/>
    </row>
    <row r="7715" spans="1:2" x14ac:dyDescent="0.3">
      <c r="A7715" s="211"/>
      <c r="B7715" s="211"/>
    </row>
    <row r="7716" spans="1:2" x14ac:dyDescent="0.3">
      <c r="A7716" s="211"/>
      <c r="B7716" s="211"/>
    </row>
    <row r="7717" spans="1:2" x14ac:dyDescent="0.3">
      <c r="A7717" s="211"/>
      <c r="B7717" s="211"/>
    </row>
    <row r="7718" spans="1:2" x14ac:dyDescent="0.3">
      <c r="A7718" s="211"/>
      <c r="B7718" s="211"/>
    </row>
    <row r="7719" spans="1:2" x14ac:dyDescent="0.3">
      <c r="A7719" s="211"/>
      <c r="B7719" s="211"/>
    </row>
    <row r="7720" spans="1:2" x14ac:dyDescent="0.3">
      <c r="A7720" s="211"/>
      <c r="B7720" s="211"/>
    </row>
    <row r="7721" spans="1:2" x14ac:dyDescent="0.3">
      <c r="A7721" s="211"/>
      <c r="B7721" s="211"/>
    </row>
    <row r="7722" spans="1:2" x14ac:dyDescent="0.3">
      <c r="A7722" s="211"/>
      <c r="B7722" s="211"/>
    </row>
    <row r="7723" spans="1:2" x14ac:dyDescent="0.3">
      <c r="A7723" s="211"/>
      <c r="B7723" s="211"/>
    </row>
    <row r="7724" spans="1:2" x14ac:dyDescent="0.3">
      <c r="A7724" s="211"/>
      <c r="B7724" s="211"/>
    </row>
    <row r="7725" spans="1:2" x14ac:dyDescent="0.3">
      <c r="A7725" s="211"/>
      <c r="B7725" s="211"/>
    </row>
    <row r="7726" spans="1:2" x14ac:dyDescent="0.3">
      <c r="A7726" s="211"/>
      <c r="B7726" s="211"/>
    </row>
    <row r="7727" spans="1:2" x14ac:dyDescent="0.3">
      <c r="A7727" s="211"/>
      <c r="B7727" s="211"/>
    </row>
    <row r="7728" spans="1:2" x14ac:dyDescent="0.3">
      <c r="A7728" s="211"/>
      <c r="B7728" s="211"/>
    </row>
    <row r="7729" spans="1:2" x14ac:dyDescent="0.3">
      <c r="A7729" s="211"/>
      <c r="B7729" s="211"/>
    </row>
    <row r="7730" spans="1:2" x14ac:dyDescent="0.3">
      <c r="A7730" s="211"/>
      <c r="B7730" s="211"/>
    </row>
    <row r="7731" spans="1:2" x14ac:dyDescent="0.3">
      <c r="A7731" s="211"/>
      <c r="B7731" s="211"/>
    </row>
    <row r="7732" spans="1:2" x14ac:dyDescent="0.3">
      <c r="A7732" s="211"/>
      <c r="B7732" s="211"/>
    </row>
    <row r="7733" spans="1:2" x14ac:dyDescent="0.3">
      <c r="A7733" s="211"/>
      <c r="B7733" s="211"/>
    </row>
    <row r="7734" spans="1:2" x14ac:dyDescent="0.3">
      <c r="A7734" s="211"/>
      <c r="B7734" s="211"/>
    </row>
    <row r="7735" spans="1:2" x14ac:dyDescent="0.3">
      <c r="A7735" s="211"/>
      <c r="B7735" s="211"/>
    </row>
    <row r="7736" spans="1:2" x14ac:dyDescent="0.3">
      <c r="A7736" s="214"/>
      <c r="B7736" s="211"/>
    </row>
    <row r="7737" spans="1:2" x14ac:dyDescent="0.3">
      <c r="A7737" s="214"/>
      <c r="B7737" s="211"/>
    </row>
    <row r="7738" spans="1:2" x14ac:dyDescent="0.3">
      <c r="A7738" s="212"/>
      <c r="B7738" s="211"/>
    </row>
    <row r="7739" spans="1:2" x14ac:dyDescent="0.3">
      <c r="A7739" s="212"/>
      <c r="B7739" s="211"/>
    </row>
    <row r="7740" spans="1:2" x14ac:dyDescent="0.3">
      <c r="A7740" s="212"/>
      <c r="B7740" s="211"/>
    </row>
    <row r="7741" spans="1:2" x14ac:dyDescent="0.3">
      <c r="A7741" s="212"/>
      <c r="B7741" s="211"/>
    </row>
    <row r="7742" spans="1:2" x14ac:dyDescent="0.3">
      <c r="A7742" s="212"/>
      <c r="B7742" s="211"/>
    </row>
    <row r="7743" spans="1:2" x14ac:dyDescent="0.3">
      <c r="A7743" s="212"/>
      <c r="B7743" s="211"/>
    </row>
    <row r="7744" spans="1:2" x14ac:dyDescent="0.3">
      <c r="A7744" s="212"/>
      <c r="B7744" s="211"/>
    </row>
    <row r="7745" spans="1:2" x14ac:dyDescent="0.3">
      <c r="A7745" s="214"/>
      <c r="B7745" s="211"/>
    </row>
    <row r="7746" spans="1:2" x14ac:dyDescent="0.3">
      <c r="A7746" s="212"/>
      <c r="B7746" s="211"/>
    </row>
    <row r="7747" spans="1:2" x14ac:dyDescent="0.3">
      <c r="A7747" s="212"/>
      <c r="B7747" s="211"/>
    </row>
    <row r="7748" spans="1:2" x14ac:dyDescent="0.3">
      <c r="A7748" s="212"/>
      <c r="B7748" s="211"/>
    </row>
    <row r="7749" spans="1:2" x14ac:dyDescent="0.3">
      <c r="A7749" s="214"/>
      <c r="B7749" s="211"/>
    </row>
    <row r="7750" spans="1:2" x14ac:dyDescent="0.3">
      <c r="A7750" s="212"/>
      <c r="B7750" s="211"/>
    </row>
    <row r="7751" spans="1:2" x14ac:dyDescent="0.3">
      <c r="A7751" s="212"/>
      <c r="B7751" s="211"/>
    </row>
    <row r="7752" spans="1:2" x14ac:dyDescent="0.3">
      <c r="A7752" s="212"/>
      <c r="B7752" s="211"/>
    </row>
    <row r="7753" spans="1:2" x14ac:dyDescent="0.3">
      <c r="A7753" s="212"/>
      <c r="B7753" s="211"/>
    </row>
    <row r="7754" spans="1:2" x14ac:dyDescent="0.3">
      <c r="A7754" s="212"/>
      <c r="B7754" s="211"/>
    </row>
    <row r="7755" spans="1:2" x14ac:dyDescent="0.3">
      <c r="A7755" s="212"/>
      <c r="B7755" s="211"/>
    </row>
    <row r="7756" spans="1:2" x14ac:dyDescent="0.3">
      <c r="A7756" s="212"/>
      <c r="B7756" s="211"/>
    </row>
    <row r="7757" spans="1:2" x14ac:dyDescent="0.3">
      <c r="A7757" s="212"/>
      <c r="B7757" s="211"/>
    </row>
    <row r="7758" spans="1:2" x14ac:dyDescent="0.3">
      <c r="A7758" s="212"/>
      <c r="B7758" s="211"/>
    </row>
    <row r="7759" spans="1:2" x14ac:dyDescent="0.3">
      <c r="A7759" s="212"/>
      <c r="B7759" s="211"/>
    </row>
    <row r="7760" spans="1:2" x14ac:dyDescent="0.3">
      <c r="A7760" s="214"/>
      <c r="B7760" s="211"/>
    </row>
    <row r="7761" spans="1:2" x14ac:dyDescent="0.3">
      <c r="A7761" s="212"/>
      <c r="B7761" s="211"/>
    </row>
    <row r="7762" spans="1:2" x14ac:dyDescent="0.3">
      <c r="A7762" s="212"/>
      <c r="B7762" s="211"/>
    </row>
    <row r="7763" spans="1:2" x14ac:dyDescent="0.3">
      <c r="A7763" s="212"/>
      <c r="B7763" s="211"/>
    </row>
    <row r="7764" spans="1:2" x14ac:dyDescent="0.3">
      <c r="A7764" s="212"/>
      <c r="B7764" s="211"/>
    </row>
    <row r="7765" spans="1:2" x14ac:dyDescent="0.3">
      <c r="A7765" s="212"/>
      <c r="B7765" s="211"/>
    </row>
    <row r="7766" spans="1:2" x14ac:dyDescent="0.3">
      <c r="A7766" s="214"/>
      <c r="B7766" s="211"/>
    </row>
    <row r="7767" spans="1:2" x14ac:dyDescent="0.3">
      <c r="A7767" s="212"/>
      <c r="B7767" s="211"/>
    </row>
    <row r="7768" spans="1:2" x14ac:dyDescent="0.3">
      <c r="A7768" s="212"/>
      <c r="B7768" s="211"/>
    </row>
    <row r="7769" spans="1:2" x14ac:dyDescent="0.3">
      <c r="A7769" s="212"/>
      <c r="B7769" s="211"/>
    </row>
    <row r="7770" spans="1:2" x14ac:dyDescent="0.3">
      <c r="A7770" s="212"/>
      <c r="B7770" s="211"/>
    </row>
    <row r="7771" spans="1:2" x14ac:dyDescent="0.3">
      <c r="A7771" s="212"/>
      <c r="B7771" s="211"/>
    </row>
    <row r="7772" spans="1:2" ht="16.8" x14ac:dyDescent="0.5">
      <c r="A7772" s="210"/>
      <c r="B7772" s="211"/>
    </row>
    <row r="7773" spans="1:2" ht="16.8" x14ac:dyDescent="0.5">
      <c r="A7773" s="210"/>
      <c r="B7773" s="211"/>
    </row>
    <row r="7774" spans="1:2" ht="16.8" x14ac:dyDescent="0.5">
      <c r="A7774" s="210"/>
      <c r="B7774" s="211"/>
    </row>
    <row r="7775" spans="1:2" ht="16.8" x14ac:dyDescent="0.5">
      <c r="A7775" s="210"/>
      <c r="B7775" s="211"/>
    </row>
    <row r="7776" spans="1:2" ht="16.8" x14ac:dyDescent="0.5">
      <c r="A7776" s="210"/>
      <c r="B7776" s="211"/>
    </row>
    <row r="7777" spans="1:2" ht="16.8" x14ac:dyDescent="0.5">
      <c r="A7777" s="210"/>
      <c r="B7777" s="211"/>
    </row>
    <row r="7778" spans="1:2" ht="16.8" x14ac:dyDescent="0.5">
      <c r="A7778" s="210"/>
      <c r="B7778" s="211"/>
    </row>
    <row r="7779" spans="1:2" ht="16.8" x14ac:dyDescent="0.5">
      <c r="A7779" s="210"/>
      <c r="B7779" s="211"/>
    </row>
    <row r="7780" spans="1:2" ht="16.8" x14ac:dyDescent="0.5">
      <c r="A7780" s="210"/>
      <c r="B7780" s="211"/>
    </row>
    <row r="7781" spans="1:2" ht="16.8" x14ac:dyDescent="0.5">
      <c r="A7781" s="210"/>
      <c r="B7781" s="211"/>
    </row>
    <row r="7782" spans="1:2" ht="16.8" x14ac:dyDescent="0.5">
      <c r="A7782" s="210"/>
      <c r="B7782" s="211"/>
    </row>
    <row r="7783" spans="1:2" ht="16.8" x14ac:dyDescent="0.5">
      <c r="A7783" s="210"/>
      <c r="B7783" s="211"/>
    </row>
    <row r="7784" spans="1:2" ht="16.8" x14ac:dyDescent="0.5">
      <c r="A7784" s="210"/>
      <c r="B7784" s="211"/>
    </row>
    <row r="7785" spans="1:2" ht="16.8" x14ac:dyDescent="0.5">
      <c r="A7785" s="210"/>
      <c r="B7785" s="211"/>
    </row>
    <row r="7786" spans="1:2" ht="16.8" x14ac:dyDescent="0.5">
      <c r="A7786" s="210"/>
      <c r="B7786" s="211"/>
    </row>
    <row r="7787" spans="1:2" ht="16.8" x14ac:dyDescent="0.5">
      <c r="A7787" s="210"/>
      <c r="B7787" s="211"/>
    </row>
    <row r="7788" spans="1:2" ht="16.8" x14ac:dyDescent="0.5">
      <c r="A7788" s="210"/>
      <c r="B7788" s="211"/>
    </row>
    <row r="7789" spans="1:2" ht="16.8" x14ac:dyDescent="0.5">
      <c r="A7789" s="210"/>
      <c r="B7789" s="211"/>
    </row>
    <row r="7790" spans="1:2" ht="16.8" x14ac:dyDescent="0.5">
      <c r="A7790" s="210"/>
      <c r="B7790" s="211"/>
    </row>
    <row r="7791" spans="1:2" ht="16.8" x14ac:dyDescent="0.5">
      <c r="A7791" s="210"/>
      <c r="B7791" s="211"/>
    </row>
    <row r="7792" spans="1:2" ht="16.8" x14ac:dyDescent="0.5">
      <c r="A7792" s="210"/>
      <c r="B7792" s="211"/>
    </row>
    <row r="7793" spans="1:2" ht="16.8" x14ac:dyDescent="0.5">
      <c r="A7793" s="210"/>
      <c r="B7793" s="211"/>
    </row>
    <row r="7794" spans="1:2" ht="16.8" x14ac:dyDescent="0.5">
      <c r="A7794" s="210"/>
      <c r="B7794" s="211"/>
    </row>
    <row r="7795" spans="1:2" ht="16.8" x14ac:dyDescent="0.5">
      <c r="A7795" s="210"/>
      <c r="B7795" s="211"/>
    </row>
    <row r="7796" spans="1:2" ht="16.8" x14ac:dyDescent="0.5">
      <c r="A7796" s="210"/>
      <c r="B7796" s="211"/>
    </row>
    <row r="7797" spans="1:2" ht="16.8" x14ac:dyDescent="0.5">
      <c r="A7797" s="210"/>
      <c r="B7797" s="211"/>
    </row>
    <row r="7798" spans="1:2" ht="16.8" x14ac:dyDescent="0.5">
      <c r="A7798" s="210"/>
      <c r="B7798" s="211"/>
    </row>
    <row r="7799" spans="1:2" ht="16.8" x14ac:dyDescent="0.5">
      <c r="A7799" s="210"/>
      <c r="B7799" s="211"/>
    </row>
    <row r="7800" spans="1:2" ht="16.8" x14ac:dyDescent="0.5">
      <c r="A7800" s="210"/>
      <c r="B7800" s="211"/>
    </row>
    <row r="7801" spans="1:2" ht="16.8" x14ac:dyDescent="0.5">
      <c r="A7801" s="210"/>
      <c r="B7801" s="211"/>
    </row>
    <row r="7802" spans="1:2" ht="16.8" x14ac:dyDescent="0.5">
      <c r="A7802" s="210"/>
      <c r="B7802" s="211"/>
    </row>
    <row r="7803" spans="1:2" ht="16.8" x14ac:dyDescent="0.5">
      <c r="A7803" s="210"/>
      <c r="B7803" s="211"/>
    </row>
    <row r="7804" spans="1:2" ht="16.8" x14ac:dyDescent="0.5">
      <c r="A7804" s="210"/>
      <c r="B7804" s="211"/>
    </row>
    <row r="7805" spans="1:2" ht="16.8" x14ac:dyDescent="0.5">
      <c r="A7805" s="210"/>
      <c r="B7805" s="211"/>
    </row>
    <row r="7806" spans="1:2" ht="16.8" x14ac:dyDescent="0.5">
      <c r="A7806" s="210"/>
      <c r="B7806" s="211"/>
    </row>
    <row r="7807" spans="1:2" ht="16.8" x14ac:dyDescent="0.5">
      <c r="A7807" s="210"/>
      <c r="B7807" s="211"/>
    </row>
    <row r="7808" spans="1:2" ht="16.8" x14ac:dyDescent="0.5">
      <c r="A7808" s="210"/>
      <c r="B7808" s="211"/>
    </row>
    <row r="7809" spans="1:2" ht="16.8" x14ac:dyDescent="0.5">
      <c r="A7809" s="210"/>
      <c r="B7809" s="211"/>
    </row>
    <row r="7810" spans="1:2" ht="16.8" x14ac:dyDescent="0.5">
      <c r="A7810" s="210"/>
      <c r="B7810" s="211"/>
    </row>
    <row r="7811" spans="1:2" ht="16.8" x14ac:dyDescent="0.5">
      <c r="A7811" s="210"/>
      <c r="B7811" s="211"/>
    </row>
    <row r="7812" spans="1:2" ht="16.8" x14ac:dyDescent="0.5">
      <c r="A7812" s="210"/>
      <c r="B7812" s="211"/>
    </row>
    <row r="7813" spans="1:2" ht="16.8" x14ac:dyDescent="0.5">
      <c r="A7813" s="210"/>
      <c r="B7813" s="211"/>
    </row>
    <row r="7814" spans="1:2" ht="16.8" x14ac:dyDescent="0.5">
      <c r="A7814" s="210"/>
      <c r="B7814" s="211"/>
    </row>
    <row r="7815" spans="1:2" ht="16.8" x14ac:dyDescent="0.5">
      <c r="A7815" s="210"/>
      <c r="B7815" s="211"/>
    </row>
    <row r="7816" spans="1:2" ht="16.8" x14ac:dyDescent="0.5">
      <c r="A7816" s="210"/>
      <c r="B7816" s="211"/>
    </row>
    <row r="7817" spans="1:2" ht="16.8" x14ac:dyDescent="0.5">
      <c r="A7817" s="210"/>
      <c r="B7817" s="211"/>
    </row>
    <row r="7818" spans="1:2" ht="16.8" x14ac:dyDescent="0.5">
      <c r="A7818" s="210"/>
      <c r="B7818" s="211"/>
    </row>
    <row r="7819" spans="1:2" ht="16.8" x14ac:dyDescent="0.5">
      <c r="A7819" s="210"/>
      <c r="B7819" s="211"/>
    </row>
    <row r="7820" spans="1:2" ht="16.8" x14ac:dyDescent="0.5">
      <c r="A7820" s="210"/>
      <c r="B7820" s="211"/>
    </row>
    <row r="7821" spans="1:2" ht="16.8" x14ac:dyDescent="0.5">
      <c r="A7821" s="210"/>
      <c r="B7821" s="211"/>
    </row>
    <row r="7822" spans="1:2" ht="16.8" x14ac:dyDescent="0.5">
      <c r="A7822" s="210"/>
      <c r="B7822" s="211"/>
    </row>
    <row r="7823" spans="1:2" ht="16.8" x14ac:dyDescent="0.5">
      <c r="A7823" s="210"/>
      <c r="B7823" s="211"/>
    </row>
    <row r="7824" spans="1:2" ht="16.8" x14ac:dyDescent="0.5">
      <c r="A7824" s="210"/>
      <c r="B7824" s="211"/>
    </row>
    <row r="7825" spans="1:2" ht="16.8" x14ac:dyDescent="0.5">
      <c r="A7825" s="210"/>
      <c r="B7825" s="211"/>
    </row>
    <row r="7826" spans="1:2" ht="16.8" x14ac:dyDescent="0.5">
      <c r="A7826" s="210"/>
      <c r="B7826" s="211"/>
    </row>
    <row r="7827" spans="1:2" ht="16.8" x14ac:dyDescent="0.5">
      <c r="A7827" s="210"/>
      <c r="B7827" s="211"/>
    </row>
    <row r="7828" spans="1:2" ht="16.8" x14ac:dyDescent="0.5">
      <c r="A7828" s="210"/>
      <c r="B7828" s="211"/>
    </row>
    <row r="7829" spans="1:2" ht="16.8" x14ac:dyDescent="0.5">
      <c r="A7829" s="210"/>
      <c r="B7829" s="211"/>
    </row>
    <row r="7830" spans="1:2" ht="16.8" x14ac:dyDescent="0.5">
      <c r="A7830" s="210"/>
      <c r="B7830" s="211"/>
    </row>
    <row r="7831" spans="1:2" ht="16.8" x14ac:dyDescent="0.5">
      <c r="A7831" s="210"/>
      <c r="B7831" s="211"/>
    </row>
    <row r="7832" spans="1:2" ht="16.8" x14ac:dyDescent="0.5">
      <c r="A7832" s="210"/>
      <c r="B7832" s="211"/>
    </row>
    <row r="7833" spans="1:2" ht="16.8" x14ac:dyDescent="0.5">
      <c r="A7833" s="210"/>
      <c r="B7833" s="211"/>
    </row>
    <row r="7834" spans="1:2" ht="16.8" x14ac:dyDescent="0.5">
      <c r="A7834" s="210"/>
      <c r="B7834" s="211"/>
    </row>
    <row r="7835" spans="1:2" ht="16.8" x14ac:dyDescent="0.5">
      <c r="A7835" s="210"/>
      <c r="B7835" s="211"/>
    </row>
    <row r="7836" spans="1:2" ht="16.8" x14ac:dyDescent="0.5">
      <c r="A7836" s="210"/>
      <c r="B7836" s="211"/>
    </row>
    <row r="7837" spans="1:2" ht="16.8" x14ac:dyDescent="0.5">
      <c r="A7837" s="210"/>
      <c r="B7837" s="211"/>
    </row>
    <row r="7838" spans="1:2" ht="16.8" x14ac:dyDescent="0.5">
      <c r="A7838" s="210"/>
      <c r="B7838" s="211"/>
    </row>
    <row r="7839" spans="1:2" ht="16.8" x14ac:dyDescent="0.5">
      <c r="A7839" s="210"/>
      <c r="B7839" s="211"/>
    </row>
    <row r="7840" spans="1:2" ht="16.8" x14ac:dyDescent="0.5">
      <c r="A7840" s="210"/>
      <c r="B7840" s="211"/>
    </row>
    <row r="7841" spans="1:2" ht="16.8" x14ac:dyDescent="0.5">
      <c r="A7841" s="210"/>
      <c r="B7841" s="211"/>
    </row>
    <row r="7842" spans="1:2" ht="16.8" x14ac:dyDescent="0.5">
      <c r="A7842" s="210"/>
      <c r="B7842" s="211"/>
    </row>
    <row r="7843" spans="1:2" ht="16.8" x14ac:dyDescent="0.5">
      <c r="A7843" s="210"/>
      <c r="B7843" s="211"/>
    </row>
    <row r="7844" spans="1:2" ht="16.8" x14ac:dyDescent="0.5">
      <c r="A7844" s="210"/>
      <c r="B7844" s="211"/>
    </row>
    <row r="7845" spans="1:2" ht="16.8" x14ac:dyDescent="0.5">
      <c r="A7845" s="210"/>
      <c r="B7845" s="211"/>
    </row>
    <row r="7846" spans="1:2" ht="16.8" x14ac:dyDescent="0.5">
      <c r="A7846" s="210"/>
      <c r="B7846" s="211"/>
    </row>
    <row r="7847" spans="1:2" ht="16.8" x14ac:dyDescent="0.5">
      <c r="A7847" s="210"/>
      <c r="B7847" s="211"/>
    </row>
    <row r="7848" spans="1:2" ht="16.8" x14ac:dyDescent="0.5">
      <c r="A7848" s="210"/>
      <c r="B7848" s="211"/>
    </row>
    <row r="7849" spans="1:2" ht="16.8" x14ac:dyDescent="0.5">
      <c r="A7849" s="210"/>
      <c r="B7849" s="211"/>
    </row>
    <row r="7850" spans="1:2" ht="16.8" x14ac:dyDescent="0.5">
      <c r="A7850" s="210"/>
      <c r="B7850" s="211"/>
    </row>
    <row r="7851" spans="1:2" ht="16.8" x14ac:dyDescent="0.5">
      <c r="A7851" s="210"/>
      <c r="B7851" s="211"/>
    </row>
    <row r="7852" spans="1:2" ht="16.8" x14ac:dyDescent="0.5">
      <c r="A7852" s="210"/>
      <c r="B7852" s="211"/>
    </row>
    <row r="7853" spans="1:2" ht="16.8" x14ac:dyDescent="0.5">
      <c r="A7853" s="210"/>
      <c r="B7853" s="211"/>
    </row>
    <row r="7854" spans="1:2" ht="16.8" x14ac:dyDescent="0.5">
      <c r="A7854" s="210"/>
      <c r="B7854" s="211"/>
    </row>
    <row r="7855" spans="1:2" ht="16.8" x14ac:dyDescent="0.5">
      <c r="A7855" s="210"/>
      <c r="B7855" s="211"/>
    </row>
    <row r="7856" spans="1:2" ht="16.8" x14ac:dyDescent="0.5">
      <c r="A7856" s="210"/>
      <c r="B7856" s="211"/>
    </row>
    <row r="7857" spans="1:2" ht="16.8" x14ac:dyDescent="0.5">
      <c r="A7857" s="210"/>
      <c r="B7857" s="211"/>
    </row>
    <row r="7858" spans="1:2" ht="16.8" x14ac:dyDescent="0.5">
      <c r="A7858" s="210"/>
      <c r="B7858" s="211"/>
    </row>
    <row r="7859" spans="1:2" ht="16.8" x14ac:dyDescent="0.5">
      <c r="A7859" s="210"/>
      <c r="B7859" s="211"/>
    </row>
    <row r="7860" spans="1:2" ht="16.8" x14ac:dyDescent="0.5">
      <c r="A7860" s="210"/>
      <c r="B7860" s="211"/>
    </row>
    <row r="7861" spans="1:2" ht="16.8" x14ac:dyDescent="0.5">
      <c r="A7861" s="210"/>
      <c r="B7861" s="211"/>
    </row>
    <row r="7862" spans="1:2" ht="16.8" x14ac:dyDescent="0.5">
      <c r="A7862" s="210"/>
      <c r="B7862" s="211"/>
    </row>
    <row r="7863" spans="1:2" ht="16.8" x14ac:dyDescent="0.5">
      <c r="A7863" s="210"/>
      <c r="B7863" s="211"/>
    </row>
    <row r="7864" spans="1:2" ht="16.8" x14ac:dyDescent="0.5">
      <c r="A7864" s="210"/>
      <c r="B7864" s="211"/>
    </row>
    <row r="7865" spans="1:2" ht="16.8" x14ac:dyDescent="0.5">
      <c r="A7865" s="210"/>
      <c r="B7865" s="211"/>
    </row>
    <row r="7866" spans="1:2" ht="16.8" x14ac:dyDescent="0.5">
      <c r="A7866" s="210"/>
      <c r="B7866" s="211"/>
    </row>
    <row r="7867" spans="1:2" ht="16.8" x14ac:dyDescent="0.5">
      <c r="A7867" s="210"/>
      <c r="B7867" s="211"/>
    </row>
    <row r="7868" spans="1:2" ht="16.8" x14ac:dyDescent="0.5">
      <c r="A7868" s="210"/>
      <c r="B7868" s="211"/>
    </row>
    <row r="7869" spans="1:2" ht="16.8" x14ac:dyDescent="0.5">
      <c r="A7869" s="210"/>
      <c r="B7869" s="211"/>
    </row>
    <row r="7870" spans="1:2" ht="16.8" x14ac:dyDescent="0.5">
      <c r="A7870" s="210"/>
      <c r="B7870" s="211"/>
    </row>
    <row r="7871" spans="1:2" ht="16.8" x14ac:dyDescent="0.5">
      <c r="A7871" s="210"/>
      <c r="B7871" s="211"/>
    </row>
    <row r="7872" spans="1:2" ht="16.8" x14ac:dyDescent="0.5">
      <c r="A7872" s="210"/>
      <c r="B7872" s="211"/>
    </row>
    <row r="7873" spans="1:2" ht="16.8" x14ac:dyDescent="0.5">
      <c r="A7873" s="210"/>
      <c r="B7873" s="211"/>
    </row>
    <row r="7874" spans="1:2" ht="16.8" x14ac:dyDescent="0.5">
      <c r="A7874" s="210"/>
      <c r="B7874" s="211"/>
    </row>
    <row r="7875" spans="1:2" ht="16.8" x14ac:dyDescent="0.5">
      <c r="A7875" s="210"/>
      <c r="B7875" s="211"/>
    </row>
    <row r="7876" spans="1:2" ht="16.8" x14ac:dyDescent="0.5">
      <c r="A7876" s="210"/>
      <c r="B7876" s="211"/>
    </row>
    <row r="7877" spans="1:2" ht="16.8" x14ac:dyDescent="0.5">
      <c r="A7877" s="210"/>
      <c r="B7877" s="211"/>
    </row>
    <row r="7878" spans="1:2" ht="16.8" x14ac:dyDescent="0.5">
      <c r="A7878" s="210"/>
      <c r="B7878" s="211"/>
    </row>
    <row r="7879" spans="1:2" ht="16.8" x14ac:dyDescent="0.5">
      <c r="A7879" s="210"/>
      <c r="B7879" s="211"/>
    </row>
    <row r="7880" spans="1:2" ht="16.8" x14ac:dyDescent="0.5">
      <c r="A7880" s="210"/>
      <c r="B7880" s="211"/>
    </row>
    <row r="7881" spans="1:2" ht="16.8" x14ac:dyDescent="0.5">
      <c r="A7881" s="210"/>
      <c r="B7881" s="211"/>
    </row>
    <row r="7882" spans="1:2" ht="16.8" x14ac:dyDescent="0.5">
      <c r="A7882" s="210"/>
      <c r="B7882" s="211"/>
    </row>
    <row r="7883" spans="1:2" ht="16.8" x14ac:dyDescent="0.5">
      <c r="A7883" s="210"/>
      <c r="B7883" s="211"/>
    </row>
    <row r="7884" spans="1:2" ht="16.8" x14ac:dyDescent="0.5">
      <c r="A7884" s="210"/>
      <c r="B7884" s="211"/>
    </row>
    <row r="7885" spans="1:2" ht="16.8" x14ac:dyDescent="0.5">
      <c r="A7885" s="210"/>
      <c r="B7885" s="211"/>
    </row>
    <row r="7886" spans="1:2" ht="16.8" x14ac:dyDescent="0.5">
      <c r="A7886" s="210"/>
      <c r="B7886" s="211"/>
    </row>
    <row r="7887" spans="1:2" ht="16.8" x14ac:dyDescent="0.5">
      <c r="A7887" s="210"/>
      <c r="B7887" s="211"/>
    </row>
    <row r="7888" spans="1:2" ht="16.8" x14ac:dyDescent="0.5">
      <c r="A7888" s="210"/>
      <c r="B7888" s="211"/>
    </row>
    <row r="7889" spans="1:2" ht="16.8" x14ac:dyDescent="0.5">
      <c r="A7889" s="210"/>
      <c r="B7889" s="211"/>
    </row>
    <row r="7890" spans="1:2" ht="16.8" x14ac:dyDescent="0.5">
      <c r="A7890" s="210"/>
      <c r="B7890" s="211"/>
    </row>
    <row r="7891" spans="1:2" ht="16.8" x14ac:dyDescent="0.5">
      <c r="A7891" s="210"/>
      <c r="B7891" s="211"/>
    </row>
    <row r="7892" spans="1:2" ht="16.8" x14ac:dyDescent="0.5">
      <c r="A7892" s="210"/>
      <c r="B7892" s="211"/>
    </row>
    <row r="7893" spans="1:2" ht="16.8" x14ac:dyDescent="0.5">
      <c r="A7893" s="210"/>
      <c r="B7893" s="211"/>
    </row>
    <row r="7894" spans="1:2" ht="16.8" x14ac:dyDescent="0.5">
      <c r="A7894" s="210"/>
      <c r="B7894" s="211"/>
    </row>
    <row r="7895" spans="1:2" ht="16.8" x14ac:dyDescent="0.5">
      <c r="A7895" s="210"/>
      <c r="B7895" s="211"/>
    </row>
    <row r="7896" spans="1:2" ht="16.8" x14ac:dyDescent="0.5">
      <c r="A7896" s="210"/>
      <c r="B7896" s="211"/>
    </row>
    <row r="7897" spans="1:2" ht="16.8" x14ac:dyDescent="0.5">
      <c r="A7897" s="210"/>
      <c r="B7897" s="211"/>
    </row>
    <row r="7898" spans="1:2" ht="16.8" x14ac:dyDescent="0.5">
      <c r="A7898" s="210"/>
      <c r="B7898" s="211"/>
    </row>
    <row r="7899" spans="1:2" ht="16.8" x14ac:dyDescent="0.5">
      <c r="A7899" s="210"/>
      <c r="B7899" s="211"/>
    </row>
    <row r="7900" spans="1:2" ht="16.8" x14ac:dyDescent="0.5">
      <c r="A7900" s="210"/>
      <c r="B7900" s="211"/>
    </row>
    <row r="7901" spans="1:2" ht="16.8" x14ac:dyDescent="0.5">
      <c r="A7901" s="210"/>
      <c r="B7901" s="211"/>
    </row>
    <row r="7902" spans="1:2" ht="16.8" x14ac:dyDescent="0.5">
      <c r="A7902" s="210"/>
      <c r="B7902" s="211"/>
    </row>
    <row r="7903" spans="1:2" ht="16.8" x14ac:dyDescent="0.5">
      <c r="A7903" s="210"/>
      <c r="B7903" s="211"/>
    </row>
    <row r="7904" spans="1:2" ht="16.8" x14ac:dyDescent="0.5">
      <c r="A7904" s="210"/>
      <c r="B7904" s="211"/>
    </row>
    <row r="7905" spans="1:2" ht="16.8" x14ac:dyDescent="0.5">
      <c r="A7905" s="210"/>
      <c r="B7905" s="211"/>
    </row>
    <row r="7906" spans="1:2" ht="16.8" x14ac:dyDescent="0.5">
      <c r="A7906" s="210"/>
      <c r="B7906" s="211"/>
    </row>
    <row r="7907" spans="1:2" ht="16.8" x14ac:dyDescent="0.5">
      <c r="A7907" s="210"/>
      <c r="B7907" s="211"/>
    </row>
    <row r="7908" spans="1:2" ht="16.8" x14ac:dyDescent="0.5">
      <c r="A7908" s="210"/>
      <c r="B7908" s="211"/>
    </row>
    <row r="7909" spans="1:2" ht="16.8" x14ac:dyDescent="0.5">
      <c r="A7909" s="210"/>
      <c r="B7909" s="211"/>
    </row>
    <row r="7910" spans="1:2" ht="16.8" x14ac:dyDescent="0.5">
      <c r="A7910" s="210"/>
      <c r="B7910" s="211"/>
    </row>
    <row r="7911" spans="1:2" ht="16.8" x14ac:dyDescent="0.5">
      <c r="A7911" s="210"/>
      <c r="B7911" s="211"/>
    </row>
    <row r="7912" spans="1:2" ht="16.8" x14ac:dyDescent="0.5">
      <c r="A7912" s="210"/>
      <c r="B7912" s="211"/>
    </row>
    <row r="7913" spans="1:2" ht="16.8" x14ac:dyDescent="0.5">
      <c r="A7913" s="210"/>
      <c r="B7913" s="211"/>
    </row>
    <row r="7914" spans="1:2" ht="16.8" x14ac:dyDescent="0.5">
      <c r="A7914" s="210"/>
      <c r="B7914" s="211"/>
    </row>
    <row r="7915" spans="1:2" ht="16.8" x14ac:dyDescent="0.5">
      <c r="A7915" s="210"/>
      <c r="B7915" s="211"/>
    </row>
    <row r="7916" spans="1:2" ht="16.8" x14ac:dyDescent="0.5">
      <c r="A7916" s="210"/>
      <c r="B7916" s="211"/>
    </row>
    <row r="7917" spans="1:2" ht="16.8" x14ac:dyDescent="0.5">
      <c r="A7917" s="210"/>
      <c r="B7917" s="211"/>
    </row>
    <row r="7918" spans="1:2" ht="16.8" x14ac:dyDescent="0.5">
      <c r="A7918" s="210"/>
      <c r="B7918" s="211"/>
    </row>
    <row r="7919" spans="1:2" ht="16.8" x14ac:dyDescent="0.5">
      <c r="A7919" s="210"/>
      <c r="B7919" s="211"/>
    </row>
    <row r="7920" spans="1:2" ht="16.8" x14ac:dyDescent="0.5">
      <c r="A7920" s="210"/>
      <c r="B7920" s="211"/>
    </row>
    <row r="7921" spans="1:2" ht="16.8" x14ac:dyDescent="0.5">
      <c r="A7921" s="210"/>
      <c r="B7921" s="211"/>
    </row>
    <row r="7922" spans="1:2" ht="16.8" x14ac:dyDescent="0.5">
      <c r="A7922" s="210"/>
      <c r="B7922" s="211"/>
    </row>
    <row r="7923" spans="1:2" ht="16.8" x14ac:dyDescent="0.5">
      <c r="A7923" s="210"/>
      <c r="B7923" s="211"/>
    </row>
    <row r="7924" spans="1:2" ht="16.8" x14ac:dyDescent="0.5">
      <c r="A7924" s="210"/>
      <c r="B7924" s="211"/>
    </row>
    <row r="7925" spans="1:2" ht="16.8" x14ac:dyDescent="0.5">
      <c r="A7925" s="210"/>
      <c r="B7925" s="211"/>
    </row>
    <row r="7926" spans="1:2" ht="16.8" x14ac:dyDescent="0.5">
      <c r="A7926" s="210"/>
      <c r="B7926" s="211"/>
    </row>
    <row r="7927" spans="1:2" ht="16.8" x14ac:dyDescent="0.5">
      <c r="A7927" s="210"/>
      <c r="B7927" s="211"/>
    </row>
    <row r="7928" spans="1:2" ht="16.8" x14ac:dyDescent="0.5">
      <c r="A7928" s="210"/>
      <c r="B7928" s="211"/>
    </row>
    <row r="7929" spans="1:2" ht="16.8" x14ac:dyDescent="0.5">
      <c r="A7929" s="210"/>
      <c r="B7929" s="211"/>
    </row>
    <row r="7930" spans="1:2" ht="16.8" x14ac:dyDescent="0.5">
      <c r="A7930" s="210"/>
      <c r="B7930" s="211"/>
    </row>
    <row r="7931" spans="1:2" ht="16.8" x14ac:dyDescent="0.5">
      <c r="A7931" s="210"/>
      <c r="B7931" s="211"/>
    </row>
    <row r="7932" spans="1:2" ht="16.8" x14ac:dyDescent="0.5">
      <c r="A7932" s="210"/>
      <c r="B7932" s="211"/>
    </row>
    <row r="7933" spans="1:2" ht="16.8" x14ac:dyDescent="0.5">
      <c r="A7933" s="210"/>
      <c r="B7933" s="211"/>
    </row>
    <row r="7934" spans="1:2" ht="16.8" x14ac:dyDescent="0.5">
      <c r="A7934" s="210"/>
      <c r="B7934" s="211"/>
    </row>
    <row r="7935" spans="1:2" ht="16.8" x14ac:dyDescent="0.5">
      <c r="A7935" s="210"/>
      <c r="B7935" s="211"/>
    </row>
    <row r="7936" spans="1:2" ht="16.8" x14ac:dyDescent="0.5">
      <c r="A7936" s="210"/>
      <c r="B7936" s="211"/>
    </row>
    <row r="7937" spans="1:2" ht="16.8" x14ac:dyDescent="0.5">
      <c r="A7937" s="210"/>
      <c r="B7937" s="211"/>
    </row>
    <row r="7938" spans="1:2" ht="16.8" x14ac:dyDescent="0.5">
      <c r="A7938" s="210"/>
      <c r="B7938" s="211"/>
    </row>
    <row r="7939" spans="1:2" ht="16.8" x14ac:dyDescent="0.5">
      <c r="A7939" s="210"/>
      <c r="B7939" s="211"/>
    </row>
    <row r="7940" spans="1:2" ht="16.8" x14ac:dyDescent="0.5">
      <c r="A7940" s="210"/>
      <c r="B7940" s="211"/>
    </row>
    <row r="7941" spans="1:2" ht="16.8" x14ac:dyDescent="0.5">
      <c r="A7941" s="210"/>
      <c r="B7941" s="211"/>
    </row>
    <row r="7942" spans="1:2" ht="16.8" x14ac:dyDescent="0.5">
      <c r="A7942" s="210"/>
      <c r="B7942" s="211"/>
    </row>
    <row r="7943" spans="1:2" ht="16.8" x14ac:dyDescent="0.5">
      <c r="A7943" s="210"/>
      <c r="B7943" s="211"/>
    </row>
    <row r="7944" spans="1:2" ht="16.8" x14ac:dyDescent="0.5">
      <c r="A7944" s="210"/>
      <c r="B7944" s="211"/>
    </row>
    <row r="7945" spans="1:2" ht="16.8" x14ac:dyDescent="0.5">
      <c r="A7945" s="210"/>
      <c r="B7945" s="211"/>
    </row>
    <row r="7946" spans="1:2" x14ac:dyDescent="0.3">
      <c r="A7946" s="212"/>
      <c r="B7946" s="211"/>
    </row>
    <row r="7947" spans="1:2" x14ac:dyDescent="0.3">
      <c r="A7947" s="212"/>
      <c r="B7947" s="211"/>
    </row>
    <row r="7948" spans="1:2" x14ac:dyDescent="0.3">
      <c r="A7948" s="213"/>
      <c r="B7948" s="211"/>
    </row>
    <row r="7949" spans="1:2" ht="16.8" x14ac:dyDescent="0.5">
      <c r="A7949" s="210"/>
      <c r="B7949" s="211"/>
    </row>
    <row r="7950" spans="1:2" ht="16.8" x14ac:dyDescent="0.5">
      <c r="A7950" s="210"/>
      <c r="B7950" s="211"/>
    </row>
    <row r="7951" spans="1:2" ht="16.8" x14ac:dyDescent="0.5">
      <c r="A7951" s="210"/>
      <c r="B7951" s="211"/>
    </row>
    <row r="7952" spans="1:2" ht="16.8" x14ac:dyDescent="0.5">
      <c r="A7952" s="210"/>
      <c r="B7952" s="211"/>
    </row>
    <row r="7953" spans="1:2" ht="16.8" x14ac:dyDescent="0.5">
      <c r="A7953" s="210"/>
      <c r="B7953" s="211"/>
    </row>
    <row r="7954" spans="1:2" ht="16.8" x14ac:dyDescent="0.5">
      <c r="A7954" s="210"/>
      <c r="B7954" s="211"/>
    </row>
    <row r="7955" spans="1:2" ht="16.8" x14ac:dyDescent="0.5">
      <c r="A7955" s="210"/>
      <c r="B7955" s="211"/>
    </row>
    <row r="7956" spans="1:2" ht="16.8" x14ac:dyDescent="0.5">
      <c r="A7956" s="210"/>
      <c r="B7956" s="211"/>
    </row>
    <row r="7957" spans="1:2" ht="16.8" x14ac:dyDescent="0.5">
      <c r="A7957" s="210"/>
      <c r="B7957" s="211"/>
    </row>
    <row r="7958" spans="1:2" ht="16.8" x14ac:dyDescent="0.5">
      <c r="A7958" s="210"/>
      <c r="B7958" s="211"/>
    </row>
    <row r="7959" spans="1:2" ht="16.8" x14ac:dyDescent="0.5">
      <c r="A7959" s="210"/>
      <c r="B7959" s="211"/>
    </row>
    <row r="7960" spans="1:2" ht="16.8" x14ac:dyDescent="0.5">
      <c r="A7960" s="210"/>
      <c r="B7960" s="211"/>
    </row>
    <row r="7961" spans="1:2" ht="16.8" x14ac:dyDescent="0.5">
      <c r="A7961" s="210"/>
      <c r="B7961" s="211"/>
    </row>
    <row r="7962" spans="1:2" ht="16.8" x14ac:dyDescent="0.5">
      <c r="A7962" s="210"/>
      <c r="B7962" s="211"/>
    </row>
    <row r="7963" spans="1:2" ht="16.8" x14ac:dyDescent="0.5">
      <c r="A7963" s="210"/>
      <c r="B7963" s="211"/>
    </row>
    <row r="7964" spans="1:2" ht="16.8" x14ac:dyDescent="0.5">
      <c r="A7964" s="210"/>
      <c r="B7964" s="211"/>
    </row>
    <row r="7965" spans="1:2" ht="16.8" x14ac:dyDescent="0.5">
      <c r="A7965" s="210"/>
      <c r="B7965" s="211"/>
    </row>
    <row r="7966" spans="1:2" ht="16.8" x14ac:dyDescent="0.5">
      <c r="A7966" s="210"/>
      <c r="B7966" s="211"/>
    </row>
    <row r="7967" spans="1:2" ht="16.8" x14ac:dyDescent="0.5">
      <c r="A7967" s="210"/>
      <c r="B7967" s="211"/>
    </row>
    <row r="7968" spans="1:2" ht="16.8" x14ac:dyDescent="0.5">
      <c r="A7968" s="210"/>
      <c r="B7968" s="211"/>
    </row>
    <row r="7969" spans="1:2" ht="16.8" x14ac:dyDescent="0.5">
      <c r="A7969" s="210"/>
      <c r="B7969" s="211"/>
    </row>
    <row r="7970" spans="1:2" ht="16.8" x14ac:dyDescent="0.5">
      <c r="A7970" s="210"/>
      <c r="B7970" s="211"/>
    </row>
    <row r="7971" spans="1:2" ht="16.8" x14ac:dyDescent="0.5">
      <c r="A7971" s="210"/>
      <c r="B7971" s="211"/>
    </row>
    <row r="7972" spans="1:2" ht="16.8" x14ac:dyDescent="0.5">
      <c r="A7972" s="210"/>
      <c r="B7972" s="211"/>
    </row>
    <row r="7973" spans="1:2" ht="16.8" x14ac:dyDescent="0.5">
      <c r="A7973" s="210"/>
      <c r="B7973" s="211"/>
    </row>
    <row r="7974" spans="1:2" ht="16.8" x14ac:dyDescent="0.5">
      <c r="A7974" s="210"/>
      <c r="B7974" s="211"/>
    </row>
    <row r="7975" spans="1:2" ht="16.8" x14ac:dyDescent="0.5">
      <c r="A7975" s="210"/>
      <c r="B7975" s="211"/>
    </row>
    <row r="7976" spans="1:2" ht="16.8" x14ac:dyDescent="0.5">
      <c r="A7976" s="210"/>
      <c r="B7976" s="211"/>
    </row>
    <row r="7977" spans="1:2" ht="16.8" x14ac:dyDescent="0.5">
      <c r="A7977" s="210"/>
      <c r="B7977" s="211"/>
    </row>
    <row r="7978" spans="1:2" ht="16.8" x14ac:dyDescent="0.5">
      <c r="A7978" s="210"/>
      <c r="B7978" s="211"/>
    </row>
    <row r="7979" spans="1:2" ht="16.8" x14ac:dyDescent="0.5">
      <c r="A7979" s="210"/>
      <c r="B7979" s="211"/>
    </row>
    <row r="7980" spans="1:2" ht="16.8" x14ac:dyDescent="0.5">
      <c r="A7980" s="210"/>
      <c r="B7980" s="211"/>
    </row>
    <row r="7981" spans="1:2" ht="16.8" x14ac:dyDescent="0.5">
      <c r="A7981" s="210"/>
      <c r="B7981" s="211"/>
    </row>
    <row r="7982" spans="1:2" ht="16.8" x14ac:dyDescent="0.5">
      <c r="A7982" s="210"/>
      <c r="B7982" s="211"/>
    </row>
    <row r="7983" spans="1:2" ht="16.8" x14ac:dyDescent="0.5">
      <c r="A7983" s="210"/>
      <c r="B7983" s="211"/>
    </row>
    <row r="7984" spans="1:2" ht="16.8" x14ac:dyDescent="0.5">
      <c r="A7984" s="210"/>
      <c r="B7984" s="211"/>
    </row>
    <row r="7985" spans="1:2" ht="16.8" x14ac:dyDescent="0.5">
      <c r="A7985" s="210"/>
      <c r="B7985" s="211"/>
    </row>
    <row r="7986" spans="1:2" ht="16.8" x14ac:dyDescent="0.5">
      <c r="A7986" s="210"/>
      <c r="B7986" s="211"/>
    </row>
    <row r="7987" spans="1:2" ht="16.8" x14ac:dyDescent="0.5">
      <c r="A7987" s="210"/>
      <c r="B7987" s="211"/>
    </row>
    <row r="7988" spans="1:2" ht="16.8" x14ac:dyDescent="0.5">
      <c r="A7988" s="210"/>
      <c r="B7988" s="211"/>
    </row>
    <row r="7989" spans="1:2" ht="16.8" x14ac:dyDescent="0.5">
      <c r="A7989" s="210"/>
      <c r="B7989" s="211"/>
    </row>
    <row r="7990" spans="1:2" ht="16.8" x14ac:dyDescent="0.5">
      <c r="A7990" s="210"/>
      <c r="B7990" s="211"/>
    </row>
    <row r="7991" spans="1:2" ht="16.8" x14ac:dyDescent="0.5">
      <c r="A7991" s="210"/>
      <c r="B7991" s="211"/>
    </row>
    <row r="7992" spans="1:2" ht="16.8" x14ac:dyDescent="0.5">
      <c r="A7992" s="210"/>
      <c r="B7992" s="211"/>
    </row>
    <row r="7993" spans="1:2" ht="16.8" x14ac:dyDescent="0.5">
      <c r="A7993" s="210"/>
      <c r="B7993" s="211"/>
    </row>
    <row r="7994" spans="1:2" ht="16.8" x14ac:dyDescent="0.5">
      <c r="A7994" s="210"/>
      <c r="B7994" s="211"/>
    </row>
    <row r="7995" spans="1:2" ht="16.8" x14ac:dyDescent="0.5">
      <c r="A7995" s="210"/>
      <c r="B7995" s="211"/>
    </row>
    <row r="7996" spans="1:2" ht="16.8" x14ac:dyDescent="0.5">
      <c r="A7996" s="210"/>
      <c r="B7996" s="211"/>
    </row>
    <row r="7997" spans="1:2" ht="16.8" x14ac:dyDescent="0.5">
      <c r="A7997" s="210"/>
      <c r="B7997" s="211"/>
    </row>
    <row r="7998" spans="1:2" ht="16.8" x14ac:dyDescent="0.5">
      <c r="A7998" s="210"/>
      <c r="B7998" s="211"/>
    </row>
    <row r="7999" spans="1:2" ht="16.8" x14ac:dyDescent="0.5">
      <c r="A7999" s="210"/>
      <c r="B7999" s="211"/>
    </row>
    <row r="8000" spans="1:2" ht="16.8" x14ac:dyDescent="0.5">
      <c r="A8000" s="210"/>
      <c r="B8000" s="211"/>
    </row>
    <row r="8001" spans="1:2" ht="16.8" x14ac:dyDescent="0.5">
      <c r="A8001" s="210"/>
      <c r="B8001" s="211"/>
    </row>
    <row r="8002" spans="1:2" ht="16.8" x14ac:dyDescent="0.5">
      <c r="A8002" s="210"/>
      <c r="B8002" s="211"/>
    </row>
    <row r="8003" spans="1:2" ht="16.8" x14ac:dyDescent="0.5">
      <c r="A8003" s="210"/>
      <c r="B8003" s="211"/>
    </row>
    <row r="8004" spans="1:2" ht="16.8" x14ac:dyDescent="0.5">
      <c r="A8004" s="210"/>
      <c r="B8004" s="211"/>
    </row>
    <row r="8005" spans="1:2" ht="16.8" x14ac:dyDescent="0.5">
      <c r="A8005" s="210"/>
      <c r="B8005" s="211"/>
    </row>
    <row r="8006" spans="1:2" ht="16.8" x14ac:dyDescent="0.5">
      <c r="A8006" s="210"/>
      <c r="B8006" s="211"/>
    </row>
    <row r="8007" spans="1:2" ht="16.8" x14ac:dyDescent="0.5">
      <c r="A8007" s="210"/>
      <c r="B8007" s="211"/>
    </row>
    <row r="8008" spans="1:2" ht="16.8" x14ac:dyDescent="0.5">
      <c r="A8008" s="210"/>
      <c r="B8008" s="211"/>
    </row>
    <row r="8009" spans="1:2" ht="16.8" x14ac:dyDescent="0.5">
      <c r="A8009" s="210"/>
      <c r="B8009" s="211"/>
    </row>
    <row r="8010" spans="1:2" ht="16.8" x14ac:dyDescent="0.5">
      <c r="A8010" s="210"/>
      <c r="B8010" s="211"/>
    </row>
    <row r="8011" spans="1:2" ht="16.8" x14ac:dyDescent="0.5">
      <c r="A8011" s="210"/>
      <c r="B8011" s="211"/>
    </row>
    <row r="8012" spans="1:2" ht="16.8" x14ac:dyDescent="0.5">
      <c r="A8012" s="210"/>
      <c r="B8012" s="211"/>
    </row>
    <row r="8013" spans="1:2" ht="16.8" x14ac:dyDescent="0.5">
      <c r="A8013" s="210"/>
      <c r="B8013" s="211"/>
    </row>
    <row r="8014" spans="1:2" ht="16.8" x14ac:dyDescent="0.5">
      <c r="A8014" s="210"/>
      <c r="B8014" s="211"/>
    </row>
    <row r="8015" spans="1:2" ht="16.8" x14ac:dyDescent="0.5">
      <c r="A8015" s="210"/>
      <c r="B8015" s="211"/>
    </row>
    <row r="8016" spans="1:2" ht="16.8" x14ac:dyDescent="0.5">
      <c r="A8016" s="210"/>
      <c r="B8016" s="211"/>
    </row>
    <row r="8017" spans="1:2" ht="16.8" x14ac:dyDescent="0.5">
      <c r="A8017" s="210"/>
      <c r="B8017" s="211"/>
    </row>
    <row r="8018" spans="1:2" ht="16.8" x14ac:dyDescent="0.5">
      <c r="A8018" s="210"/>
      <c r="B8018" s="211"/>
    </row>
    <row r="8019" spans="1:2" ht="16.8" x14ac:dyDescent="0.5">
      <c r="A8019" s="210"/>
      <c r="B8019" s="211"/>
    </row>
    <row r="8020" spans="1:2" ht="16.8" x14ac:dyDescent="0.5">
      <c r="A8020" s="210"/>
      <c r="B8020" s="211"/>
    </row>
    <row r="8021" spans="1:2" ht="16.8" x14ac:dyDescent="0.5">
      <c r="A8021" s="210"/>
      <c r="B8021" s="211"/>
    </row>
    <row r="8022" spans="1:2" ht="16.8" x14ac:dyDescent="0.5">
      <c r="A8022" s="210"/>
      <c r="B8022" s="211"/>
    </row>
    <row r="8023" spans="1:2" ht="16.8" x14ac:dyDescent="0.5">
      <c r="A8023" s="210"/>
      <c r="B8023" s="211"/>
    </row>
    <row r="8024" spans="1:2" ht="16.8" x14ac:dyDescent="0.5">
      <c r="A8024" s="210"/>
      <c r="B8024" s="211"/>
    </row>
    <row r="8025" spans="1:2" ht="16.8" x14ac:dyDescent="0.5">
      <c r="A8025" s="210"/>
      <c r="B8025" s="211"/>
    </row>
    <row r="8026" spans="1:2" ht="16.8" x14ac:dyDescent="0.5">
      <c r="A8026" s="210"/>
      <c r="B8026" s="211"/>
    </row>
    <row r="8027" spans="1:2" ht="16.8" x14ac:dyDescent="0.5">
      <c r="A8027" s="210"/>
      <c r="B8027" s="211"/>
    </row>
    <row r="8028" spans="1:2" ht="16.8" x14ac:dyDescent="0.5">
      <c r="A8028" s="210"/>
      <c r="B8028" s="211"/>
    </row>
    <row r="8029" spans="1:2" ht="16.8" x14ac:dyDescent="0.5">
      <c r="A8029" s="210"/>
      <c r="B8029" s="211"/>
    </row>
    <row r="8030" spans="1:2" ht="16.8" x14ac:dyDescent="0.5">
      <c r="A8030" s="210"/>
      <c r="B8030" s="211"/>
    </row>
    <row r="8031" spans="1:2" ht="16.8" x14ac:dyDescent="0.5">
      <c r="A8031" s="210"/>
      <c r="B8031" s="211"/>
    </row>
    <row r="8032" spans="1:2" ht="16.8" x14ac:dyDescent="0.5">
      <c r="A8032" s="210"/>
      <c r="B8032" s="211"/>
    </row>
    <row r="8033" spans="1:2" ht="16.8" x14ac:dyDescent="0.5">
      <c r="A8033" s="210"/>
      <c r="B8033" s="211"/>
    </row>
    <row r="8034" spans="1:2" ht="16.8" x14ac:dyDescent="0.5">
      <c r="A8034" s="210"/>
      <c r="B8034" s="211"/>
    </row>
    <row r="8035" spans="1:2" ht="16.8" x14ac:dyDescent="0.5">
      <c r="A8035" s="210"/>
      <c r="B8035" s="211"/>
    </row>
    <row r="8036" spans="1:2" ht="16.8" x14ac:dyDescent="0.5">
      <c r="A8036" s="210"/>
      <c r="B8036" s="211"/>
    </row>
    <row r="8037" spans="1:2" ht="16.8" x14ac:dyDescent="0.5">
      <c r="A8037" s="210"/>
      <c r="B8037" s="211"/>
    </row>
    <row r="8038" spans="1:2" ht="16.8" x14ac:dyDescent="0.5">
      <c r="A8038" s="210"/>
      <c r="B8038" s="211"/>
    </row>
    <row r="8039" spans="1:2" ht="16.8" x14ac:dyDescent="0.5">
      <c r="A8039" s="210"/>
      <c r="B8039" s="211"/>
    </row>
    <row r="8040" spans="1:2" ht="16.8" x14ac:dyDescent="0.5">
      <c r="A8040" s="210"/>
      <c r="B8040" s="211"/>
    </row>
    <row r="8041" spans="1:2" ht="16.8" x14ac:dyDescent="0.5">
      <c r="A8041" s="210"/>
      <c r="B8041" s="211"/>
    </row>
    <row r="8042" spans="1:2" ht="16.8" x14ac:dyDescent="0.5">
      <c r="A8042" s="210"/>
      <c r="B8042" s="211"/>
    </row>
    <row r="8043" spans="1:2" ht="16.8" x14ac:dyDescent="0.5">
      <c r="A8043" s="210"/>
      <c r="B8043" s="211"/>
    </row>
    <row r="8044" spans="1:2" ht="16.8" x14ac:dyDescent="0.5">
      <c r="A8044" s="210"/>
      <c r="B8044" s="211"/>
    </row>
    <row r="8045" spans="1:2" ht="16.8" x14ac:dyDescent="0.5">
      <c r="A8045" s="210"/>
      <c r="B8045" s="211"/>
    </row>
    <row r="8046" spans="1:2" ht="16.8" x14ac:dyDescent="0.5">
      <c r="A8046" s="210"/>
      <c r="B8046" s="211"/>
    </row>
    <row r="8047" spans="1:2" ht="16.8" x14ac:dyDescent="0.5">
      <c r="A8047" s="210"/>
      <c r="B8047" s="211"/>
    </row>
    <row r="8048" spans="1:2" ht="16.8" x14ac:dyDescent="0.5">
      <c r="A8048" s="210"/>
      <c r="B8048" s="211"/>
    </row>
    <row r="8049" spans="1:2" ht="16.8" x14ac:dyDescent="0.5">
      <c r="A8049" s="210"/>
      <c r="B8049" s="211"/>
    </row>
    <row r="8050" spans="1:2" ht="16.8" x14ac:dyDescent="0.5">
      <c r="A8050" s="210"/>
      <c r="B8050" s="211"/>
    </row>
    <row r="8051" spans="1:2" ht="16.8" x14ac:dyDescent="0.5">
      <c r="A8051" s="210"/>
      <c r="B8051" s="211"/>
    </row>
    <row r="8052" spans="1:2" ht="16.8" x14ac:dyDescent="0.5">
      <c r="A8052" s="210"/>
      <c r="B8052" s="211"/>
    </row>
    <row r="8053" spans="1:2" ht="16.8" x14ac:dyDescent="0.5">
      <c r="A8053" s="210"/>
      <c r="B8053" s="211"/>
    </row>
    <row r="8054" spans="1:2" ht="16.8" x14ac:dyDescent="0.5">
      <c r="A8054" s="210"/>
      <c r="B8054" s="211"/>
    </row>
    <row r="8055" spans="1:2" ht="16.8" x14ac:dyDescent="0.5">
      <c r="A8055" s="210"/>
      <c r="B8055" s="211"/>
    </row>
    <row r="8056" spans="1:2" ht="16.8" x14ac:dyDescent="0.5">
      <c r="A8056" s="210"/>
      <c r="B8056" s="211"/>
    </row>
    <row r="8057" spans="1:2" ht="16.8" x14ac:dyDescent="0.5">
      <c r="A8057" s="210"/>
      <c r="B8057" s="211"/>
    </row>
    <row r="8058" spans="1:2" ht="16.8" x14ac:dyDescent="0.5">
      <c r="A8058" s="210"/>
      <c r="B8058" s="211"/>
    </row>
    <row r="8059" spans="1:2" ht="16.8" x14ac:dyDescent="0.5">
      <c r="A8059" s="210"/>
      <c r="B8059" s="211"/>
    </row>
    <row r="8060" spans="1:2" ht="16.8" x14ac:dyDescent="0.5">
      <c r="A8060" s="210"/>
      <c r="B8060" s="211"/>
    </row>
    <row r="8061" spans="1:2" ht="16.8" x14ac:dyDescent="0.5">
      <c r="A8061" s="210"/>
      <c r="B8061" s="211"/>
    </row>
    <row r="8062" spans="1:2" ht="16.8" x14ac:dyDescent="0.5">
      <c r="A8062" s="210"/>
      <c r="B8062" s="211"/>
    </row>
    <row r="8063" spans="1:2" ht="16.8" x14ac:dyDescent="0.5">
      <c r="A8063" s="210"/>
      <c r="B8063" s="211"/>
    </row>
    <row r="8064" spans="1:2" ht="16.8" x14ac:dyDescent="0.5">
      <c r="A8064" s="210"/>
      <c r="B8064" s="211"/>
    </row>
    <row r="8065" spans="1:2" ht="16.8" x14ac:dyDescent="0.5">
      <c r="A8065" s="210"/>
      <c r="B8065" s="211"/>
    </row>
    <row r="8066" spans="1:2" ht="16.8" x14ac:dyDescent="0.5">
      <c r="A8066" s="210"/>
      <c r="B8066" s="211"/>
    </row>
    <row r="8067" spans="1:2" ht="16.8" x14ac:dyDescent="0.5">
      <c r="A8067" s="210"/>
      <c r="B8067" s="211"/>
    </row>
    <row r="8068" spans="1:2" ht="16.8" x14ac:dyDescent="0.5">
      <c r="A8068" s="210"/>
      <c r="B8068" s="211"/>
    </row>
    <row r="8069" spans="1:2" ht="16.8" x14ac:dyDescent="0.5">
      <c r="A8069" s="210"/>
      <c r="B8069" s="211"/>
    </row>
    <row r="8070" spans="1:2" ht="16.8" x14ac:dyDescent="0.5">
      <c r="A8070" s="210"/>
      <c r="B8070" s="211"/>
    </row>
    <row r="8071" spans="1:2" ht="16.8" x14ac:dyDescent="0.5">
      <c r="A8071" s="210"/>
      <c r="B8071" s="211"/>
    </row>
    <row r="8072" spans="1:2" ht="16.8" x14ac:dyDescent="0.5">
      <c r="A8072" s="210"/>
      <c r="B8072" s="211"/>
    </row>
    <row r="8073" spans="1:2" ht="16.8" x14ac:dyDescent="0.5">
      <c r="A8073" s="210"/>
      <c r="B8073" s="211"/>
    </row>
    <row r="8074" spans="1:2" ht="16.8" x14ac:dyDescent="0.5">
      <c r="A8074" s="210"/>
      <c r="B8074" s="211"/>
    </row>
    <row r="8075" spans="1:2" ht="16.8" x14ac:dyDescent="0.5">
      <c r="A8075" s="210"/>
      <c r="B8075" s="211"/>
    </row>
    <row r="8076" spans="1:2" ht="16.8" x14ac:dyDescent="0.5">
      <c r="A8076" s="210"/>
      <c r="B8076" s="211"/>
    </row>
    <row r="8077" spans="1:2" ht="16.8" x14ac:dyDescent="0.5">
      <c r="A8077" s="210"/>
      <c r="B8077" s="211"/>
    </row>
    <row r="8078" spans="1:2" ht="16.8" x14ac:dyDescent="0.5">
      <c r="A8078" s="210"/>
      <c r="B8078" s="211"/>
    </row>
    <row r="8079" spans="1:2" ht="16.8" x14ac:dyDescent="0.5">
      <c r="A8079" s="210"/>
      <c r="B8079" s="211"/>
    </row>
    <row r="8080" spans="1:2" ht="16.8" x14ac:dyDescent="0.5">
      <c r="A8080" s="210"/>
      <c r="B8080" s="211"/>
    </row>
    <row r="8081" spans="1:2" ht="16.8" x14ac:dyDescent="0.5">
      <c r="A8081" s="210"/>
      <c r="B8081" s="211"/>
    </row>
    <row r="8082" spans="1:2" ht="16.8" x14ac:dyDescent="0.5">
      <c r="A8082" s="210"/>
      <c r="B8082" s="211"/>
    </row>
    <row r="8083" spans="1:2" ht="16.8" x14ac:dyDescent="0.5">
      <c r="A8083" s="210"/>
      <c r="B8083" s="211"/>
    </row>
    <row r="8084" spans="1:2" ht="16.8" x14ac:dyDescent="0.5">
      <c r="A8084" s="210"/>
      <c r="B8084" s="211"/>
    </row>
    <row r="8085" spans="1:2" ht="16.8" x14ac:dyDescent="0.5">
      <c r="A8085" s="210"/>
      <c r="B8085" s="211"/>
    </row>
    <row r="8086" spans="1:2" ht="16.8" x14ac:dyDescent="0.5">
      <c r="A8086" s="210"/>
      <c r="B8086" s="211"/>
    </row>
    <row r="8087" spans="1:2" ht="16.8" x14ac:dyDescent="0.5">
      <c r="A8087" s="210"/>
      <c r="B8087" s="211"/>
    </row>
    <row r="8088" spans="1:2" ht="16.8" x14ac:dyDescent="0.5">
      <c r="A8088" s="210"/>
      <c r="B8088" s="211"/>
    </row>
    <row r="8089" spans="1:2" ht="16.8" x14ac:dyDescent="0.5">
      <c r="A8089" s="210"/>
      <c r="B8089" s="211"/>
    </row>
    <row r="8090" spans="1:2" ht="16.8" x14ac:dyDescent="0.5">
      <c r="A8090" s="210"/>
      <c r="B8090" s="211"/>
    </row>
    <row r="8091" spans="1:2" ht="16.8" x14ac:dyDescent="0.5">
      <c r="A8091" s="210"/>
      <c r="B8091" s="211"/>
    </row>
    <row r="8092" spans="1:2" ht="16.8" x14ac:dyDescent="0.5">
      <c r="A8092" s="210"/>
      <c r="B8092" s="211"/>
    </row>
    <row r="8093" spans="1:2" ht="16.8" x14ac:dyDescent="0.5">
      <c r="A8093" s="210"/>
      <c r="B8093" s="211"/>
    </row>
    <row r="8094" spans="1:2" ht="16.8" x14ac:dyDescent="0.5">
      <c r="A8094" s="210"/>
      <c r="B8094" s="211"/>
    </row>
    <row r="8095" spans="1:2" ht="16.8" x14ac:dyDescent="0.5">
      <c r="A8095" s="210"/>
      <c r="B8095" s="211"/>
    </row>
    <row r="8096" spans="1:2" ht="16.8" x14ac:dyDescent="0.5">
      <c r="A8096" s="210"/>
      <c r="B8096" s="211"/>
    </row>
    <row r="8097" spans="1:2" ht="16.8" x14ac:dyDescent="0.5">
      <c r="A8097" s="210"/>
      <c r="B8097" s="211"/>
    </row>
    <row r="8098" spans="1:2" ht="16.8" x14ac:dyDescent="0.5">
      <c r="A8098" s="210"/>
      <c r="B8098" s="211"/>
    </row>
    <row r="8099" spans="1:2" ht="16.8" x14ac:dyDescent="0.5">
      <c r="A8099" s="210"/>
      <c r="B8099" s="211"/>
    </row>
    <row r="8100" spans="1:2" ht="16.8" x14ac:dyDescent="0.5">
      <c r="A8100" s="210"/>
      <c r="B8100" s="211"/>
    </row>
    <row r="8101" spans="1:2" ht="16.8" x14ac:dyDescent="0.5">
      <c r="A8101" s="210"/>
      <c r="B8101" s="211"/>
    </row>
    <row r="8102" spans="1:2" ht="16.8" x14ac:dyDescent="0.5">
      <c r="A8102" s="210"/>
      <c r="B8102" s="211"/>
    </row>
    <row r="8103" spans="1:2" ht="16.8" x14ac:dyDescent="0.5">
      <c r="A8103" s="210"/>
      <c r="B8103" s="211"/>
    </row>
    <row r="8104" spans="1:2" ht="16.8" x14ac:dyDescent="0.5">
      <c r="A8104" s="210"/>
      <c r="B8104" s="211"/>
    </row>
    <row r="8105" spans="1:2" ht="16.8" x14ac:dyDescent="0.5">
      <c r="A8105" s="210"/>
      <c r="B8105" s="211"/>
    </row>
    <row r="8106" spans="1:2" ht="16.8" x14ac:dyDescent="0.5">
      <c r="A8106" s="210"/>
      <c r="B8106" s="211"/>
    </row>
    <row r="8107" spans="1:2" ht="16.8" x14ac:dyDescent="0.5">
      <c r="A8107" s="210"/>
      <c r="B8107" s="211"/>
    </row>
    <row r="8108" spans="1:2" ht="16.8" x14ac:dyDescent="0.5">
      <c r="A8108" s="210"/>
      <c r="B8108" s="211"/>
    </row>
    <row r="8109" spans="1:2" ht="16.8" x14ac:dyDescent="0.5">
      <c r="A8109" s="210"/>
      <c r="B8109" s="211"/>
    </row>
    <row r="8110" spans="1:2" ht="16.8" x14ac:dyDescent="0.5">
      <c r="A8110" s="210"/>
      <c r="B8110" s="211"/>
    </row>
    <row r="8111" spans="1:2" ht="16.8" x14ac:dyDescent="0.5">
      <c r="A8111" s="210"/>
      <c r="B8111" s="211"/>
    </row>
    <row r="8112" spans="1:2" ht="16.8" x14ac:dyDescent="0.5">
      <c r="A8112" s="210"/>
      <c r="B8112" s="211"/>
    </row>
    <row r="8113" spans="1:2" ht="16.8" x14ac:dyDescent="0.5">
      <c r="A8113" s="210"/>
      <c r="B8113" s="211"/>
    </row>
    <row r="8114" spans="1:2" ht="16.8" x14ac:dyDescent="0.5">
      <c r="A8114" s="210"/>
      <c r="B8114" s="211"/>
    </row>
    <row r="8115" spans="1:2" ht="16.8" x14ac:dyDescent="0.5">
      <c r="A8115" s="210"/>
      <c r="B8115" s="211"/>
    </row>
    <row r="8116" spans="1:2" ht="16.8" x14ac:dyDescent="0.5">
      <c r="A8116" s="210"/>
      <c r="B8116" s="211"/>
    </row>
    <row r="8117" spans="1:2" ht="16.8" x14ac:dyDescent="0.5">
      <c r="A8117" s="210"/>
      <c r="B8117" s="211"/>
    </row>
    <row r="8118" spans="1:2" x14ac:dyDescent="0.3">
      <c r="A8118" s="212"/>
      <c r="B8118" s="211"/>
    </row>
    <row r="8119" spans="1:2" x14ac:dyDescent="0.3">
      <c r="A8119" s="212"/>
      <c r="B8119" s="211"/>
    </row>
    <row r="8120" spans="1:2" x14ac:dyDescent="0.3">
      <c r="A8120" s="212"/>
      <c r="B8120" s="211"/>
    </row>
  </sheetData>
  <sheetProtection algorithmName="SHA-512" hashValue="1Wqqiq2fNaMcuonEeunGF2lKXfhNXUCzjqb5GjazdsrHovCO7q3sRfB0FvQ+R5baJK7m1nhytUcjC4yCdD34YA==" saltValue="WjcrxpUfLIBZlvrlkq+8VA==" spinCount="100000" sheet="1" objects="1" scenarios="1"/>
  <conditionalFormatting sqref="A8121:A1048576">
    <cfRule type="duplicateValues" dxfId="6" priority="8"/>
  </conditionalFormatting>
  <conditionalFormatting sqref="A7490:A8120">
    <cfRule type="duplicateValues" dxfId="5" priority="2"/>
  </conditionalFormatting>
  <conditionalFormatting sqref="A1:A7489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AE3728"/>
  <sheetViews>
    <sheetView rightToLeft="1" workbookViewId="0">
      <pane ySplit="1" topLeftCell="A2" activePane="bottomLeft" state="frozen"/>
      <selection activeCell="J1" sqref="J1"/>
      <selection pane="bottomLeft" sqref="A1:XFD1048576"/>
    </sheetView>
  </sheetViews>
  <sheetFormatPr defaultColWidth="9" defaultRowHeight="14.4" x14ac:dyDescent="0.3"/>
  <cols>
    <col min="1" max="1" width="16" style="256" customWidth="1"/>
    <col min="2" max="2" width="21.109375" style="256" customWidth="1"/>
    <col min="3" max="4" width="11.6640625" style="256" customWidth="1"/>
    <col min="5" max="16384" width="9" style="312"/>
  </cols>
  <sheetData>
    <row r="1" spans="1:26" s="309" customFormat="1" ht="16.8" x14ac:dyDescent="0.3">
      <c r="A1" s="256" t="s">
        <v>2717</v>
      </c>
      <c r="B1" s="256" t="s">
        <v>2718</v>
      </c>
      <c r="C1" s="256" t="s">
        <v>47</v>
      </c>
      <c r="D1" s="256" t="s">
        <v>48</v>
      </c>
      <c r="E1" s="309" t="s">
        <v>11</v>
      </c>
      <c r="F1" s="309" t="s">
        <v>58</v>
      </c>
      <c r="G1" s="309" t="s">
        <v>6</v>
      </c>
      <c r="H1" s="309" t="s">
        <v>10</v>
      </c>
      <c r="I1" s="309" t="s">
        <v>9</v>
      </c>
      <c r="J1" s="309" t="s">
        <v>12</v>
      </c>
      <c r="K1" s="309" t="s">
        <v>61</v>
      </c>
      <c r="L1" s="309" t="s">
        <v>62</v>
      </c>
      <c r="M1" s="309" t="s">
        <v>175</v>
      </c>
      <c r="N1" s="309" t="s">
        <v>65</v>
      </c>
      <c r="O1" s="309" t="s">
        <v>176</v>
      </c>
      <c r="P1" s="309" t="s">
        <v>15</v>
      </c>
      <c r="Q1" s="309" t="s">
        <v>177</v>
      </c>
      <c r="R1" s="309" t="s">
        <v>178</v>
      </c>
      <c r="S1" s="309" t="s">
        <v>66</v>
      </c>
      <c r="T1" s="310" t="s">
        <v>179</v>
      </c>
      <c r="U1" s="309" t="s">
        <v>2715</v>
      </c>
      <c r="V1" s="311" t="s">
        <v>2269</v>
      </c>
      <c r="W1" s="311" t="s">
        <v>2270</v>
      </c>
      <c r="X1" s="311" t="s">
        <v>2271</v>
      </c>
      <c r="Y1" s="311" t="s">
        <v>2298</v>
      </c>
    </row>
    <row r="2" spans="1:26" ht="15" customHeight="1" x14ac:dyDescent="0.3">
      <c r="A2" s="256">
        <v>521717</v>
      </c>
      <c r="B2" s="256" t="s">
        <v>3109</v>
      </c>
      <c r="C2" s="256" t="s">
        <v>315</v>
      </c>
      <c r="F2" s="313"/>
      <c r="G2" s="313"/>
      <c r="H2" s="313"/>
      <c r="I2" s="312" t="s">
        <v>2262</v>
      </c>
      <c r="V2" s="312" t="s">
        <v>2272</v>
      </c>
      <c r="W2" s="312" t="s">
        <v>2272</v>
      </c>
      <c r="X2" s="312" t="s">
        <v>2272</v>
      </c>
      <c r="Y2" s="312" t="s">
        <v>2272</v>
      </c>
      <c r="Z2" s="312" t="s">
        <v>2272</v>
      </c>
    </row>
    <row r="3" spans="1:26" ht="15" customHeight="1" x14ac:dyDescent="0.3">
      <c r="A3" s="256">
        <v>509421</v>
      </c>
      <c r="B3" s="256" t="s">
        <v>3113</v>
      </c>
      <c r="C3" s="256" t="s">
        <v>297</v>
      </c>
      <c r="F3" s="313"/>
      <c r="G3" s="313"/>
      <c r="H3" s="313"/>
      <c r="I3" s="312" t="s">
        <v>2262</v>
      </c>
      <c r="V3" s="312" t="s">
        <v>2272</v>
      </c>
      <c r="W3" s="312" t="s">
        <v>2272</v>
      </c>
      <c r="X3" s="312" t="s">
        <v>2272</v>
      </c>
      <c r="Y3" s="312" t="s">
        <v>2272</v>
      </c>
      <c r="Z3" s="312" t="s">
        <v>2272</v>
      </c>
    </row>
    <row r="4" spans="1:26" ht="15" customHeight="1" x14ac:dyDescent="0.3">
      <c r="A4" s="256">
        <v>510853</v>
      </c>
      <c r="B4" s="256" t="s">
        <v>3114</v>
      </c>
      <c r="C4" s="256" t="s">
        <v>70</v>
      </c>
      <c r="F4" s="314"/>
      <c r="G4" s="314"/>
      <c r="H4" s="314"/>
      <c r="I4" s="312" t="s">
        <v>2262</v>
      </c>
      <c r="V4" s="312" t="s">
        <v>2272</v>
      </c>
      <c r="W4" s="312" t="s">
        <v>2272</v>
      </c>
      <c r="X4" s="312" t="s">
        <v>2272</v>
      </c>
      <c r="Y4" s="312" t="s">
        <v>2272</v>
      </c>
      <c r="Z4" s="312" t="s">
        <v>2272</v>
      </c>
    </row>
    <row r="5" spans="1:26" ht="15" customHeight="1" x14ac:dyDescent="0.3">
      <c r="A5" s="256">
        <v>515260</v>
      </c>
      <c r="B5" s="256" t="s">
        <v>3115</v>
      </c>
      <c r="C5" s="256" t="s">
        <v>3116</v>
      </c>
      <c r="D5" s="256" t="s">
        <v>3117</v>
      </c>
      <c r="F5" s="314"/>
      <c r="G5" s="314"/>
      <c r="H5" s="314"/>
      <c r="I5" s="312" t="s">
        <v>2262</v>
      </c>
      <c r="V5" s="312" t="s">
        <v>2272</v>
      </c>
      <c r="W5" s="312" t="s">
        <v>2272</v>
      </c>
      <c r="X5" s="312" t="s">
        <v>2272</v>
      </c>
      <c r="Y5" s="312" t="s">
        <v>2272</v>
      </c>
      <c r="Z5" s="312" t="s">
        <v>2272</v>
      </c>
    </row>
    <row r="6" spans="1:26" ht="15" customHeight="1" x14ac:dyDescent="0.3">
      <c r="A6" s="256">
        <v>515298</v>
      </c>
      <c r="B6" s="256" t="s">
        <v>3118</v>
      </c>
      <c r="C6" s="256" t="s">
        <v>3036</v>
      </c>
      <c r="D6" s="256" t="s">
        <v>3010</v>
      </c>
      <c r="F6" s="314"/>
      <c r="G6" s="314"/>
      <c r="H6" s="314"/>
      <c r="I6" s="312" t="s">
        <v>2262</v>
      </c>
      <c r="V6" s="312" t="s">
        <v>2272</v>
      </c>
      <c r="W6" s="312" t="s">
        <v>2272</v>
      </c>
      <c r="X6" s="312" t="s">
        <v>2272</v>
      </c>
      <c r="Y6" s="312" t="s">
        <v>2272</v>
      </c>
      <c r="Z6" s="312" t="s">
        <v>2272</v>
      </c>
    </row>
    <row r="7" spans="1:26" ht="15" customHeight="1" x14ac:dyDescent="0.3">
      <c r="A7" s="256">
        <v>518099</v>
      </c>
      <c r="B7" s="256" t="s">
        <v>3124</v>
      </c>
      <c r="C7" s="256" t="s">
        <v>2700</v>
      </c>
      <c r="D7" s="256" t="s">
        <v>1897</v>
      </c>
      <c r="F7" s="314"/>
      <c r="G7" s="314"/>
      <c r="H7" s="314"/>
      <c r="I7" s="312" t="s">
        <v>2262</v>
      </c>
      <c r="V7" s="312" t="s">
        <v>2272</v>
      </c>
      <c r="W7" s="312" t="s">
        <v>2272</v>
      </c>
      <c r="X7" s="312" t="s">
        <v>2272</v>
      </c>
      <c r="Y7" s="312" t="s">
        <v>2272</v>
      </c>
      <c r="Z7" s="312" t="s">
        <v>2272</v>
      </c>
    </row>
    <row r="8" spans="1:26" ht="15" customHeight="1" x14ac:dyDescent="0.3">
      <c r="A8" s="256">
        <v>518283</v>
      </c>
      <c r="B8" s="256" t="s">
        <v>3129</v>
      </c>
      <c r="C8" s="256" t="s">
        <v>71</v>
      </c>
      <c r="D8" s="256" t="s">
        <v>1940</v>
      </c>
      <c r="F8" s="313"/>
      <c r="G8" s="313"/>
      <c r="H8" s="313"/>
      <c r="I8" s="312" t="s">
        <v>2262</v>
      </c>
      <c r="V8" s="312" t="s">
        <v>2272</v>
      </c>
      <c r="W8" s="312" t="s">
        <v>2272</v>
      </c>
      <c r="X8" s="312" t="s">
        <v>2272</v>
      </c>
      <c r="Y8" s="312" t="s">
        <v>2272</v>
      </c>
      <c r="Z8" s="312" t="s">
        <v>2272</v>
      </c>
    </row>
    <row r="9" spans="1:26" ht="15" customHeight="1" x14ac:dyDescent="0.3">
      <c r="A9" s="256">
        <v>519143</v>
      </c>
      <c r="B9" s="256" t="s">
        <v>3145</v>
      </c>
      <c r="C9" s="256" t="s">
        <v>106</v>
      </c>
      <c r="D9" s="256" t="s">
        <v>1878</v>
      </c>
      <c r="F9" s="313"/>
      <c r="G9" s="313"/>
      <c r="H9" s="313"/>
      <c r="I9" s="312" t="s">
        <v>2262</v>
      </c>
      <c r="V9" s="312" t="s">
        <v>2272</v>
      </c>
      <c r="W9" s="312" t="s">
        <v>2272</v>
      </c>
      <c r="X9" s="312" t="s">
        <v>2272</v>
      </c>
      <c r="Y9" s="312" t="s">
        <v>2272</v>
      </c>
      <c r="Z9" s="312" t="s">
        <v>2272</v>
      </c>
    </row>
    <row r="10" spans="1:26" ht="15" customHeight="1" x14ac:dyDescent="0.3">
      <c r="A10" s="256">
        <v>520863</v>
      </c>
      <c r="B10" s="256" t="s">
        <v>3200</v>
      </c>
      <c r="C10" s="256" t="s">
        <v>405</v>
      </c>
      <c r="D10" s="256" t="s">
        <v>3133</v>
      </c>
      <c r="F10" s="314"/>
      <c r="G10" s="314"/>
      <c r="H10" s="314"/>
      <c r="I10" s="312" t="s">
        <v>2262</v>
      </c>
      <c r="V10" s="312" t="s">
        <v>2272</v>
      </c>
      <c r="W10" s="312" t="s">
        <v>2272</v>
      </c>
      <c r="X10" s="312" t="s">
        <v>2272</v>
      </c>
      <c r="Y10" s="312" t="s">
        <v>2272</v>
      </c>
      <c r="Z10" s="312" t="s">
        <v>2272</v>
      </c>
    </row>
    <row r="11" spans="1:26" ht="15" customHeight="1" x14ac:dyDescent="0.3">
      <c r="A11" s="256">
        <v>520958</v>
      </c>
      <c r="B11" s="256" t="s">
        <v>3202</v>
      </c>
      <c r="C11" s="256" t="s">
        <v>70</v>
      </c>
      <c r="D11" s="256" t="s">
        <v>1935</v>
      </c>
      <c r="F11" s="314"/>
      <c r="G11" s="314"/>
      <c r="H11" s="314"/>
      <c r="I11" s="312" t="s">
        <v>2262</v>
      </c>
      <c r="V11" s="312" t="s">
        <v>2272</v>
      </c>
      <c r="W11" s="312" t="s">
        <v>2272</v>
      </c>
      <c r="X11" s="312" t="s">
        <v>2272</v>
      </c>
      <c r="Y11" s="312" t="s">
        <v>2272</v>
      </c>
      <c r="Z11" s="312" t="s">
        <v>2272</v>
      </c>
    </row>
    <row r="12" spans="1:26" ht="15" customHeight="1" x14ac:dyDescent="0.3">
      <c r="A12" s="256">
        <v>520975</v>
      </c>
      <c r="B12" s="256" t="s">
        <v>3205</v>
      </c>
      <c r="C12" s="256" t="s">
        <v>112</v>
      </c>
      <c r="D12" s="256" t="s">
        <v>1938</v>
      </c>
      <c r="F12" s="313"/>
      <c r="G12" s="313"/>
      <c r="H12" s="313"/>
      <c r="I12" s="312" t="s">
        <v>2262</v>
      </c>
      <c r="V12" s="312" t="s">
        <v>2272</v>
      </c>
      <c r="W12" s="312" t="s">
        <v>2272</v>
      </c>
      <c r="X12" s="312" t="s">
        <v>2272</v>
      </c>
      <c r="Y12" s="312" t="s">
        <v>2272</v>
      </c>
      <c r="Z12" s="312" t="s">
        <v>2272</v>
      </c>
    </row>
    <row r="13" spans="1:26" ht="15" customHeight="1" x14ac:dyDescent="0.3">
      <c r="A13" s="256">
        <v>521003</v>
      </c>
      <c r="B13" s="256" t="s">
        <v>3206</v>
      </c>
      <c r="C13" s="256" t="s">
        <v>79</v>
      </c>
      <c r="D13" s="256" t="s">
        <v>2057</v>
      </c>
      <c r="F13" s="314"/>
      <c r="G13" s="314"/>
      <c r="H13" s="314"/>
      <c r="I13" s="312" t="s">
        <v>2262</v>
      </c>
      <c r="V13" s="312" t="s">
        <v>2272</v>
      </c>
      <c r="W13" s="312" t="s">
        <v>2272</v>
      </c>
      <c r="X13" s="312" t="s">
        <v>2272</v>
      </c>
      <c r="Y13" s="312" t="s">
        <v>2272</v>
      </c>
      <c r="Z13" s="312" t="s">
        <v>2272</v>
      </c>
    </row>
    <row r="14" spans="1:26" ht="15" customHeight="1" x14ac:dyDescent="0.3">
      <c r="A14" s="256">
        <v>521117</v>
      </c>
      <c r="B14" s="256" t="s">
        <v>3210</v>
      </c>
      <c r="C14" s="256" t="s">
        <v>2659</v>
      </c>
      <c r="D14" s="256" t="s">
        <v>3211</v>
      </c>
      <c r="F14" s="314"/>
      <c r="G14" s="314"/>
      <c r="H14" s="314"/>
      <c r="I14" s="312" t="s">
        <v>2262</v>
      </c>
      <c r="V14" s="312" t="s">
        <v>2272</v>
      </c>
      <c r="W14" s="312" t="s">
        <v>2272</v>
      </c>
      <c r="X14" s="312" t="s">
        <v>2272</v>
      </c>
      <c r="Y14" s="312" t="s">
        <v>2272</v>
      </c>
      <c r="Z14" s="312" t="s">
        <v>2272</v>
      </c>
    </row>
    <row r="15" spans="1:26" ht="15" customHeight="1" x14ac:dyDescent="0.3">
      <c r="A15" s="256">
        <v>521408</v>
      </c>
      <c r="B15" s="256" t="s">
        <v>3219</v>
      </c>
      <c r="C15" s="256" t="s">
        <v>105</v>
      </c>
      <c r="F15" s="314"/>
      <c r="G15" s="314"/>
      <c r="H15" s="314"/>
      <c r="I15" s="312" t="s">
        <v>2262</v>
      </c>
      <c r="V15" s="312" t="s">
        <v>2272</v>
      </c>
      <c r="W15" s="312" t="s">
        <v>2272</v>
      </c>
      <c r="X15" s="312" t="s">
        <v>2272</v>
      </c>
      <c r="Y15" s="312" t="s">
        <v>2272</v>
      </c>
      <c r="Z15" s="312" t="s">
        <v>2272</v>
      </c>
    </row>
    <row r="16" spans="1:26" ht="15" customHeight="1" x14ac:dyDescent="0.3">
      <c r="A16" s="256">
        <v>521437</v>
      </c>
      <c r="B16" s="256" t="s">
        <v>3221</v>
      </c>
      <c r="C16" s="256" t="s">
        <v>99</v>
      </c>
      <c r="D16" s="256" t="s">
        <v>577</v>
      </c>
      <c r="F16" s="314"/>
      <c r="G16" s="314"/>
      <c r="H16" s="314"/>
      <c r="I16" s="312" t="s">
        <v>2262</v>
      </c>
      <c r="V16" s="312" t="s">
        <v>2272</v>
      </c>
      <c r="W16" s="312" t="s">
        <v>2272</v>
      </c>
      <c r="X16" s="312" t="s">
        <v>2272</v>
      </c>
      <c r="Y16" s="312" t="s">
        <v>2272</v>
      </c>
      <c r="Z16" s="312" t="s">
        <v>2272</v>
      </c>
    </row>
    <row r="17" spans="1:26" ht="15" customHeight="1" x14ac:dyDescent="0.3">
      <c r="A17" s="256">
        <v>521444</v>
      </c>
      <c r="B17" s="256" t="s">
        <v>3222</v>
      </c>
      <c r="C17" s="256" t="s">
        <v>659</v>
      </c>
      <c r="F17" s="314"/>
      <c r="G17" s="314"/>
      <c r="H17" s="314"/>
      <c r="I17" s="312" t="s">
        <v>2262</v>
      </c>
      <c r="V17" s="312" t="s">
        <v>2272</v>
      </c>
      <c r="W17" s="312" t="s">
        <v>2272</v>
      </c>
      <c r="X17" s="312" t="s">
        <v>2272</v>
      </c>
      <c r="Y17" s="312" t="s">
        <v>2272</v>
      </c>
      <c r="Z17" s="312" t="s">
        <v>2272</v>
      </c>
    </row>
    <row r="18" spans="1:26" ht="15" customHeight="1" x14ac:dyDescent="0.3">
      <c r="A18" s="256">
        <v>521453</v>
      </c>
      <c r="B18" s="256" t="s">
        <v>3223</v>
      </c>
      <c r="C18" s="256" t="s">
        <v>342</v>
      </c>
      <c r="F18" s="314"/>
      <c r="G18" s="314"/>
      <c r="H18" s="314"/>
      <c r="I18" s="312" t="s">
        <v>2262</v>
      </c>
      <c r="V18" s="312" t="s">
        <v>2272</v>
      </c>
      <c r="W18" s="312" t="s">
        <v>2272</v>
      </c>
      <c r="X18" s="312" t="s">
        <v>2272</v>
      </c>
      <c r="Y18" s="312" t="s">
        <v>2272</v>
      </c>
      <c r="Z18" s="312" t="s">
        <v>2272</v>
      </c>
    </row>
    <row r="19" spans="1:26" ht="15" customHeight="1" x14ac:dyDescent="0.3">
      <c r="A19" s="256">
        <v>521456</v>
      </c>
      <c r="B19" s="256" t="s">
        <v>3224</v>
      </c>
      <c r="C19" s="256" t="s">
        <v>3192</v>
      </c>
      <c r="F19" s="314"/>
      <c r="G19" s="314"/>
      <c r="H19" s="314"/>
      <c r="I19" s="312" t="s">
        <v>2262</v>
      </c>
      <c r="V19" s="312" t="s">
        <v>2272</v>
      </c>
      <c r="W19" s="312" t="s">
        <v>2272</v>
      </c>
      <c r="X19" s="312" t="s">
        <v>2272</v>
      </c>
      <c r="Y19" s="312" t="s">
        <v>2272</v>
      </c>
      <c r="Z19" s="312" t="s">
        <v>2272</v>
      </c>
    </row>
    <row r="20" spans="1:26" ht="15" customHeight="1" x14ac:dyDescent="0.3">
      <c r="A20" s="256">
        <v>521471</v>
      </c>
      <c r="B20" s="256" t="s">
        <v>3225</v>
      </c>
      <c r="C20" s="256" t="s">
        <v>89</v>
      </c>
      <c r="F20" s="313"/>
      <c r="G20" s="313"/>
      <c r="H20" s="313"/>
      <c r="I20" s="312" t="s">
        <v>2262</v>
      </c>
      <c r="V20" s="312" t="s">
        <v>2272</v>
      </c>
      <c r="W20" s="312" t="s">
        <v>2272</v>
      </c>
      <c r="X20" s="312" t="s">
        <v>2272</v>
      </c>
      <c r="Y20" s="312" t="s">
        <v>2272</v>
      </c>
      <c r="Z20" s="312" t="s">
        <v>2272</v>
      </c>
    </row>
    <row r="21" spans="1:26" ht="15" customHeight="1" x14ac:dyDescent="0.3">
      <c r="A21" s="256">
        <v>521475</v>
      </c>
      <c r="B21" s="256" t="s">
        <v>3226</v>
      </c>
      <c r="C21" s="256" t="s">
        <v>93</v>
      </c>
      <c r="F21" s="313"/>
      <c r="G21" s="313"/>
      <c r="H21" s="313"/>
      <c r="I21" s="312" t="s">
        <v>2262</v>
      </c>
      <c r="V21" s="312" t="s">
        <v>2272</v>
      </c>
      <c r="W21" s="312" t="s">
        <v>2272</v>
      </c>
      <c r="X21" s="312" t="s">
        <v>2272</v>
      </c>
      <c r="Y21" s="312" t="s">
        <v>2272</v>
      </c>
      <c r="Z21" s="312" t="s">
        <v>2272</v>
      </c>
    </row>
    <row r="22" spans="1:26" ht="15" customHeight="1" x14ac:dyDescent="0.3">
      <c r="A22" s="256">
        <v>521488</v>
      </c>
      <c r="B22" s="256" t="s">
        <v>3227</v>
      </c>
      <c r="C22" s="256" t="s">
        <v>401</v>
      </c>
      <c r="F22" s="313"/>
      <c r="G22" s="313"/>
      <c r="H22" s="313"/>
      <c r="I22" s="312" t="s">
        <v>2262</v>
      </c>
      <c r="V22" s="312" t="s">
        <v>2272</v>
      </c>
      <c r="W22" s="312" t="s">
        <v>2272</v>
      </c>
      <c r="X22" s="312" t="s">
        <v>2272</v>
      </c>
      <c r="Y22" s="312" t="s">
        <v>2272</v>
      </c>
      <c r="Z22" s="312" t="s">
        <v>2272</v>
      </c>
    </row>
    <row r="23" spans="1:26" ht="15" customHeight="1" x14ac:dyDescent="0.3">
      <c r="A23" s="256">
        <v>521489</v>
      </c>
      <c r="B23" s="256" t="s">
        <v>2685</v>
      </c>
      <c r="C23" s="256" t="s">
        <v>67</v>
      </c>
      <c r="F23" s="314"/>
      <c r="G23" s="314"/>
      <c r="H23" s="314"/>
      <c r="I23" s="312" t="s">
        <v>2262</v>
      </c>
      <c r="V23" s="312" t="s">
        <v>2272</v>
      </c>
      <c r="W23" s="312" t="s">
        <v>2272</v>
      </c>
      <c r="X23" s="312" t="s">
        <v>2272</v>
      </c>
      <c r="Y23" s="312" t="s">
        <v>2272</v>
      </c>
      <c r="Z23" s="312" t="s">
        <v>2272</v>
      </c>
    </row>
    <row r="24" spans="1:26" ht="15" customHeight="1" x14ac:dyDescent="0.3">
      <c r="A24" s="256">
        <v>521505</v>
      </c>
      <c r="B24" s="256" t="s">
        <v>3228</v>
      </c>
      <c r="C24" s="256" t="s">
        <v>3229</v>
      </c>
      <c r="F24" s="313"/>
      <c r="G24" s="313"/>
      <c r="H24" s="313"/>
      <c r="I24" s="312" t="s">
        <v>2262</v>
      </c>
      <c r="V24" s="312" t="s">
        <v>2272</v>
      </c>
      <c r="W24" s="312" t="s">
        <v>2272</v>
      </c>
      <c r="X24" s="312" t="s">
        <v>2272</v>
      </c>
      <c r="Y24" s="312" t="s">
        <v>2272</v>
      </c>
      <c r="Z24" s="312" t="s">
        <v>2272</v>
      </c>
    </row>
    <row r="25" spans="1:26" ht="15" customHeight="1" x14ac:dyDescent="0.3">
      <c r="A25" s="256">
        <v>521507</v>
      </c>
      <c r="B25" s="256" t="s">
        <v>3230</v>
      </c>
      <c r="C25" s="256" t="s">
        <v>3231</v>
      </c>
      <c r="F25" s="314"/>
      <c r="G25" s="314"/>
      <c r="H25" s="314"/>
      <c r="I25" s="312" t="s">
        <v>2262</v>
      </c>
      <c r="V25" s="312" t="s">
        <v>2272</v>
      </c>
      <c r="W25" s="312" t="s">
        <v>2272</v>
      </c>
      <c r="X25" s="312" t="s">
        <v>2272</v>
      </c>
      <c r="Y25" s="312" t="s">
        <v>2272</v>
      </c>
      <c r="Z25" s="312" t="s">
        <v>2272</v>
      </c>
    </row>
    <row r="26" spans="1:26" ht="15" customHeight="1" x14ac:dyDescent="0.3">
      <c r="A26" s="256">
        <v>521514</v>
      </c>
      <c r="B26" s="256" t="s">
        <v>3232</v>
      </c>
      <c r="C26" s="256" t="s">
        <v>313</v>
      </c>
      <c r="F26" s="313"/>
      <c r="G26" s="313"/>
      <c r="H26" s="313"/>
      <c r="I26" s="312" t="s">
        <v>2262</v>
      </c>
      <c r="V26" s="312" t="s">
        <v>2272</v>
      </c>
      <c r="W26" s="312" t="s">
        <v>2272</v>
      </c>
      <c r="X26" s="312" t="s">
        <v>2272</v>
      </c>
      <c r="Y26" s="312" t="s">
        <v>2272</v>
      </c>
      <c r="Z26" s="312" t="s">
        <v>2272</v>
      </c>
    </row>
    <row r="27" spans="1:26" ht="15" customHeight="1" x14ac:dyDescent="0.3">
      <c r="A27" s="256">
        <v>521523</v>
      </c>
      <c r="B27" s="256" t="s">
        <v>3233</v>
      </c>
      <c r="C27" s="256" t="s">
        <v>75</v>
      </c>
      <c r="F27" s="314"/>
      <c r="G27" s="314"/>
      <c r="H27" s="314"/>
      <c r="I27" s="312" t="s">
        <v>2262</v>
      </c>
      <c r="V27" s="312" t="s">
        <v>2272</v>
      </c>
      <c r="W27" s="312" t="s">
        <v>2272</v>
      </c>
      <c r="X27" s="312" t="s">
        <v>2272</v>
      </c>
      <c r="Y27" s="312" t="s">
        <v>2272</v>
      </c>
      <c r="Z27" s="312" t="s">
        <v>2272</v>
      </c>
    </row>
    <row r="28" spans="1:26" ht="15" customHeight="1" x14ac:dyDescent="0.3">
      <c r="A28" s="256">
        <v>521525</v>
      </c>
      <c r="B28" s="256" t="s">
        <v>3234</v>
      </c>
      <c r="C28" s="256" t="s">
        <v>1294</v>
      </c>
      <c r="F28" s="314"/>
      <c r="G28" s="314"/>
      <c r="H28" s="314"/>
      <c r="I28" s="312" t="s">
        <v>2262</v>
      </c>
      <c r="V28" s="312" t="s">
        <v>2272</v>
      </c>
      <c r="W28" s="312" t="s">
        <v>2272</v>
      </c>
      <c r="X28" s="312" t="s">
        <v>2272</v>
      </c>
      <c r="Y28" s="312" t="s">
        <v>2272</v>
      </c>
      <c r="Z28" s="312" t="s">
        <v>2272</v>
      </c>
    </row>
    <row r="29" spans="1:26" ht="15" customHeight="1" x14ac:dyDescent="0.3">
      <c r="A29" s="256">
        <v>521530</v>
      </c>
      <c r="B29" s="256" t="s">
        <v>3235</v>
      </c>
      <c r="C29" s="256" t="s">
        <v>889</v>
      </c>
      <c r="F29" s="314"/>
      <c r="G29" s="314"/>
      <c r="H29" s="314"/>
      <c r="I29" s="312" t="s">
        <v>2262</v>
      </c>
      <c r="V29" s="312" t="s">
        <v>2272</v>
      </c>
      <c r="W29" s="312" t="s">
        <v>2272</v>
      </c>
      <c r="X29" s="312" t="s">
        <v>2272</v>
      </c>
      <c r="Y29" s="312" t="s">
        <v>2272</v>
      </c>
      <c r="Z29" s="312" t="s">
        <v>2272</v>
      </c>
    </row>
    <row r="30" spans="1:26" ht="15" customHeight="1" x14ac:dyDescent="0.3">
      <c r="A30" s="256">
        <v>521538</v>
      </c>
      <c r="B30" s="256" t="s">
        <v>3236</v>
      </c>
      <c r="C30" s="256" t="s">
        <v>111</v>
      </c>
      <c r="F30" s="314"/>
      <c r="G30" s="314"/>
      <c r="H30" s="314"/>
      <c r="I30" s="312" t="s">
        <v>2262</v>
      </c>
      <c r="V30" s="312" t="s">
        <v>2272</v>
      </c>
      <c r="W30" s="312" t="s">
        <v>2272</v>
      </c>
      <c r="X30" s="312" t="s">
        <v>2272</v>
      </c>
      <c r="Y30" s="312" t="s">
        <v>2272</v>
      </c>
      <c r="Z30" s="312" t="s">
        <v>2272</v>
      </c>
    </row>
    <row r="31" spans="1:26" ht="15" customHeight="1" x14ac:dyDescent="0.3">
      <c r="A31" s="256">
        <v>521539</v>
      </c>
      <c r="B31" s="256" t="s">
        <v>3237</v>
      </c>
      <c r="C31" s="256" t="s">
        <v>71</v>
      </c>
      <c r="F31" s="313"/>
      <c r="G31" s="313"/>
      <c r="H31" s="313"/>
      <c r="I31" s="312" t="s">
        <v>2262</v>
      </c>
      <c r="V31" s="312" t="s">
        <v>2272</v>
      </c>
      <c r="W31" s="312" t="s">
        <v>2272</v>
      </c>
      <c r="X31" s="312" t="s">
        <v>2272</v>
      </c>
      <c r="Y31" s="312" t="s">
        <v>2272</v>
      </c>
      <c r="Z31" s="312" t="s">
        <v>2272</v>
      </c>
    </row>
    <row r="32" spans="1:26" ht="15" customHeight="1" x14ac:dyDescent="0.3">
      <c r="A32" s="256">
        <v>521544</v>
      </c>
      <c r="B32" s="256" t="s">
        <v>3238</v>
      </c>
      <c r="C32" s="256" t="s">
        <v>3239</v>
      </c>
      <c r="F32" s="314"/>
      <c r="G32" s="314"/>
      <c r="H32" s="314"/>
      <c r="I32" s="312" t="s">
        <v>2262</v>
      </c>
      <c r="V32" s="312" t="s">
        <v>2272</v>
      </c>
      <c r="W32" s="312" t="s">
        <v>2272</v>
      </c>
      <c r="X32" s="312" t="s">
        <v>2272</v>
      </c>
      <c r="Y32" s="312" t="s">
        <v>2272</v>
      </c>
      <c r="Z32" s="312" t="s">
        <v>2272</v>
      </c>
    </row>
    <row r="33" spans="1:26" ht="15" customHeight="1" x14ac:dyDescent="0.3">
      <c r="A33" s="256">
        <v>521550</v>
      </c>
      <c r="B33" s="256" t="s">
        <v>3240</v>
      </c>
      <c r="C33" s="256" t="s">
        <v>1694</v>
      </c>
      <c r="F33" s="313"/>
      <c r="G33" s="313"/>
      <c r="H33" s="313"/>
      <c r="I33" s="312" t="s">
        <v>2262</v>
      </c>
      <c r="V33" s="312" t="s">
        <v>2272</v>
      </c>
      <c r="W33" s="312" t="s">
        <v>2272</v>
      </c>
      <c r="X33" s="312" t="s">
        <v>2272</v>
      </c>
      <c r="Y33" s="312" t="s">
        <v>2272</v>
      </c>
      <c r="Z33" s="312" t="s">
        <v>2272</v>
      </c>
    </row>
    <row r="34" spans="1:26" ht="15" customHeight="1" x14ac:dyDescent="0.3">
      <c r="A34" s="256">
        <v>521556</v>
      </c>
      <c r="B34" s="256" t="s">
        <v>3241</v>
      </c>
      <c r="C34" s="256" t="s">
        <v>68</v>
      </c>
      <c r="F34" s="314"/>
      <c r="G34" s="314"/>
      <c r="H34" s="314"/>
      <c r="I34" s="312" t="s">
        <v>2262</v>
      </c>
      <c r="V34" s="312" t="s">
        <v>2272</v>
      </c>
      <c r="W34" s="312" t="s">
        <v>2272</v>
      </c>
      <c r="X34" s="312" t="s">
        <v>2272</v>
      </c>
      <c r="Y34" s="312" t="s">
        <v>2272</v>
      </c>
      <c r="Z34" s="312" t="s">
        <v>2272</v>
      </c>
    </row>
    <row r="35" spans="1:26" ht="15" customHeight="1" x14ac:dyDescent="0.3">
      <c r="A35" s="256">
        <v>521560</v>
      </c>
      <c r="B35" s="256" t="s">
        <v>3242</v>
      </c>
      <c r="C35" s="256" t="s">
        <v>70</v>
      </c>
      <c r="F35" s="313"/>
      <c r="G35" s="313"/>
      <c r="H35" s="313"/>
      <c r="I35" s="312" t="s">
        <v>2262</v>
      </c>
      <c r="V35" s="312" t="s">
        <v>2272</v>
      </c>
      <c r="W35" s="312" t="s">
        <v>2272</v>
      </c>
      <c r="X35" s="312" t="s">
        <v>2272</v>
      </c>
      <c r="Y35" s="312" t="s">
        <v>2272</v>
      </c>
      <c r="Z35" s="312" t="s">
        <v>2272</v>
      </c>
    </row>
    <row r="36" spans="1:26" ht="15" customHeight="1" x14ac:dyDescent="0.3">
      <c r="A36" s="256">
        <v>521561</v>
      </c>
      <c r="B36" s="256" t="s">
        <v>3243</v>
      </c>
      <c r="C36" s="256" t="s">
        <v>71</v>
      </c>
      <c r="F36" s="314"/>
      <c r="G36" s="314"/>
      <c r="H36" s="314"/>
      <c r="I36" s="312" t="s">
        <v>2262</v>
      </c>
      <c r="V36" s="312" t="s">
        <v>2272</v>
      </c>
      <c r="W36" s="312" t="s">
        <v>2272</v>
      </c>
      <c r="X36" s="312" t="s">
        <v>2272</v>
      </c>
      <c r="Y36" s="312" t="s">
        <v>2272</v>
      </c>
      <c r="Z36" s="312" t="s">
        <v>2272</v>
      </c>
    </row>
    <row r="37" spans="1:26" ht="15" customHeight="1" x14ac:dyDescent="0.3">
      <c r="A37" s="256">
        <v>521564</v>
      </c>
      <c r="B37" s="256" t="s">
        <v>3244</v>
      </c>
      <c r="C37" s="256" t="s">
        <v>627</v>
      </c>
      <c r="F37" s="314"/>
      <c r="G37" s="314"/>
      <c r="H37" s="314"/>
      <c r="I37" s="312" t="s">
        <v>2262</v>
      </c>
      <c r="V37" s="312" t="s">
        <v>2272</v>
      </c>
      <c r="W37" s="312" t="s">
        <v>2272</v>
      </c>
      <c r="X37" s="312" t="s">
        <v>2272</v>
      </c>
      <c r="Y37" s="312" t="s">
        <v>2272</v>
      </c>
      <c r="Z37" s="312" t="s">
        <v>2272</v>
      </c>
    </row>
    <row r="38" spans="1:26" ht="15" customHeight="1" x14ac:dyDescent="0.3">
      <c r="A38" s="256">
        <v>521575</v>
      </c>
      <c r="B38" s="256" t="s">
        <v>3245</v>
      </c>
      <c r="C38" s="256" t="s">
        <v>82</v>
      </c>
      <c r="F38" s="314"/>
      <c r="G38" s="314"/>
      <c r="H38" s="314"/>
      <c r="I38" s="312" t="s">
        <v>2262</v>
      </c>
      <c r="V38" s="312" t="s">
        <v>2272</v>
      </c>
      <c r="W38" s="312" t="s">
        <v>2272</v>
      </c>
      <c r="X38" s="312" t="s">
        <v>2272</v>
      </c>
      <c r="Y38" s="312" t="s">
        <v>2272</v>
      </c>
      <c r="Z38" s="312" t="s">
        <v>2272</v>
      </c>
    </row>
    <row r="39" spans="1:26" ht="15" customHeight="1" x14ac:dyDescent="0.3">
      <c r="A39" s="256">
        <v>521580</v>
      </c>
      <c r="B39" s="256" t="s">
        <v>3246</v>
      </c>
      <c r="C39" s="256" t="s">
        <v>101</v>
      </c>
      <c r="F39" s="313"/>
      <c r="G39" s="313"/>
      <c r="H39" s="313"/>
      <c r="I39" s="312" t="s">
        <v>2262</v>
      </c>
      <c r="V39" s="312" t="s">
        <v>2272</v>
      </c>
      <c r="W39" s="312" t="s">
        <v>2272</v>
      </c>
      <c r="X39" s="312" t="s">
        <v>2272</v>
      </c>
      <c r="Y39" s="312" t="s">
        <v>2272</v>
      </c>
      <c r="Z39" s="312" t="s">
        <v>2272</v>
      </c>
    </row>
    <row r="40" spans="1:26" ht="15" customHeight="1" x14ac:dyDescent="0.3">
      <c r="A40" s="256">
        <v>521597</v>
      </c>
      <c r="B40" s="256" t="s">
        <v>3247</v>
      </c>
      <c r="C40" s="256" t="s">
        <v>71</v>
      </c>
      <c r="F40" s="314"/>
      <c r="G40" s="314"/>
      <c r="H40" s="314"/>
      <c r="I40" s="312" t="s">
        <v>2262</v>
      </c>
      <c r="V40" s="312" t="s">
        <v>2272</v>
      </c>
      <c r="W40" s="312" t="s">
        <v>2272</v>
      </c>
      <c r="X40" s="312" t="s">
        <v>2272</v>
      </c>
      <c r="Y40" s="312" t="s">
        <v>2272</v>
      </c>
      <c r="Z40" s="312" t="s">
        <v>2272</v>
      </c>
    </row>
    <row r="41" spans="1:26" ht="15" customHeight="1" x14ac:dyDescent="0.3">
      <c r="A41" s="256">
        <v>521617</v>
      </c>
      <c r="B41" s="256" t="s">
        <v>3249</v>
      </c>
      <c r="C41" s="256" t="s">
        <v>2236</v>
      </c>
      <c r="F41" s="314"/>
      <c r="G41" s="314"/>
      <c r="H41" s="314"/>
      <c r="I41" s="312" t="s">
        <v>2262</v>
      </c>
      <c r="V41" s="312" t="s">
        <v>2272</v>
      </c>
      <c r="W41" s="312" t="s">
        <v>2272</v>
      </c>
      <c r="X41" s="312" t="s">
        <v>2272</v>
      </c>
      <c r="Y41" s="312" t="s">
        <v>2272</v>
      </c>
      <c r="Z41" s="312" t="s">
        <v>2272</v>
      </c>
    </row>
    <row r="42" spans="1:26" ht="15" customHeight="1" x14ac:dyDescent="0.3">
      <c r="A42" s="256">
        <v>521629</v>
      </c>
      <c r="B42" s="256" t="s">
        <v>3250</v>
      </c>
      <c r="C42" s="256" t="s">
        <v>381</v>
      </c>
      <c r="F42" s="314"/>
      <c r="G42" s="314"/>
      <c r="H42" s="314"/>
      <c r="I42" s="312" t="s">
        <v>2262</v>
      </c>
      <c r="V42" s="312" t="s">
        <v>2272</v>
      </c>
      <c r="W42" s="312" t="s">
        <v>2272</v>
      </c>
      <c r="X42" s="312" t="s">
        <v>2272</v>
      </c>
      <c r="Y42" s="312" t="s">
        <v>2272</v>
      </c>
      <c r="Z42" s="312" t="s">
        <v>2272</v>
      </c>
    </row>
    <row r="43" spans="1:26" ht="15" customHeight="1" x14ac:dyDescent="0.3">
      <c r="A43" s="256">
        <v>521649</v>
      </c>
      <c r="B43" s="256" t="s">
        <v>3254</v>
      </c>
      <c r="C43" s="256" t="s">
        <v>1082</v>
      </c>
      <c r="F43" s="314"/>
      <c r="G43" s="314"/>
      <c r="H43" s="314"/>
      <c r="I43" s="312" t="s">
        <v>2262</v>
      </c>
      <c r="V43" s="312" t="s">
        <v>2272</v>
      </c>
      <c r="W43" s="312" t="s">
        <v>2272</v>
      </c>
      <c r="X43" s="312" t="s">
        <v>2272</v>
      </c>
      <c r="Y43" s="312" t="s">
        <v>2272</v>
      </c>
      <c r="Z43" s="312" t="s">
        <v>2272</v>
      </c>
    </row>
    <row r="44" spans="1:26" ht="15" customHeight="1" x14ac:dyDescent="0.3">
      <c r="A44" s="256">
        <v>521652</v>
      </c>
      <c r="B44" s="256" t="s">
        <v>3255</v>
      </c>
      <c r="C44" s="256" t="s">
        <v>75</v>
      </c>
      <c r="F44" s="313"/>
      <c r="G44" s="313"/>
      <c r="H44" s="313"/>
      <c r="I44" s="312" t="s">
        <v>2262</v>
      </c>
      <c r="V44" s="312" t="s">
        <v>2272</v>
      </c>
      <c r="W44" s="312" t="s">
        <v>2272</v>
      </c>
      <c r="X44" s="312" t="s">
        <v>2272</v>
      </c>
      <c r="Y44" s="312" t="s">
        <v>2272</v>
      </c>
      <c r="Z44" s="312" t="s">
        <v>2272</v>
      </c>
    </row>
    <row r="45" spans="1:26" ht="15" customHeight="1" x14ac:dyDescent="0.3">
      <c r="A45" s="256">
        <v>521657</v>
      </c>
      <c r="B45" s="256" t="s">
        <v>3256</v>
      </c>
      <c r="C45" s="256" t="s">
        <v>1685</v>
      </c>
      <c r="F45" s="313"/>
      <c r="G45" s="313"/>
      <c r="H45" s="313"/>
      <c r="I45" s="312" t="s">
        <v>2262</v>
      </c>
      <c r="V45" s="312" t="s">
        <v>2272</v>
      </c>
      <c r="W45" s="312" t="s">
        <v>2272</v>
      </c>
      <c r="X45" s="312" t="s">
        <v>2272</v>
      </c>
      <c r="Y45" s="312" t="s">
        <v>2272</v>
      </c>
      <c r="Z45" s="312" t="s">
        <v>2272</v>
      </c>
    </row>
    <row r="46" spans="1:26" ht="15" customHeight="1" x14ac:dyDescent="0.3">
      <c r="A46" s="256">
        <v>521663</v>
      </c>
      <c r="B46" s="256" t="s">
        <v>3257</v>
      </c>
      <c r="C46" s="256" t="s">
        <v>250</v>
      </c>
      <c r="F46" s="313"/>
      <c r="G46" s="313"/>
      <c r="H46" s="313"/>
      <c r="I46" s="312" t="s">
        <v>2262</v>
      </c>
      <c r="V46" s="312" t="s">
        <v>2272</v>
      </c>
      <c r="W46" s="312" t="s">
        <v>2272</v>
      </c>
      <c r="X46" s="312" t="s">
        <v>2272</v>
      </c>
      <c r="Y46" s="312" t="s">
        <v>2272</v>
      </c>
      <c r="Z46" s="312" t="s">
        <v>2272</v>
      </c>
    </row>
    <row r="47" spans="1:26" ht="15" customHeight="1" x14ac:dyDescent="0.3">
      <c r="A47" s="256">
        <v>521670</v>
      </c>
      <c r="B47" s="256" t="s">
        <v>3259</v>
      </c>
      <c r="C47" s="256" t="s">
        <v>261</v>
      </c>
      <c r="F47" s="314"/>
      <c r="G47" s="314"/>
      <c r="H47" s="314"/>
      <c r="I47" s="312" t="s">
        <v>2262</v>
      </c>
      <c r="V47" s="312" t="s">
        <v>2272</v>
      </c>
      <c r="W47" s="312" t="s">
        <v>2272</v>
      </c>
      <c r="X47" s="312" t="s">
        <v>2272</v>
      </c>
      <c r="Y47" s="312" t="s">
        <v>2272</v>
      </c>
      <c r="Z47" s="312" t="s">
        <v>2272</v>
      </c>
    </row>
    <row r="48" spans="1:26" ht="15" customHeight="1" x14ac:dyDescent="0.3">
      <c r="A48" s="256">
        <v>521673</v>
      </c>
      <c r="B48" s="256" t="s">
        <v>3260</v>
      </c>
      <c r="C48" s="256" t="s">
        <v>104</v>
      </c>
      <c r="F48" s="314"/>
      <c r="G48" s="314"/>
      <c r="H48" s="314"/>
      <c r="I48" s="312" t="s">
        <v>2262</v>
      </c>
      <c r="V48" s="312" t="s">
        <v>2272</v>
      </c>
      <c r="W48" s="312" t="s">
        <v>2272</v>
      </c>
      <c r="X48" s="312" t="s">
        <v>2272</v>
      </c>
      <c r="Y48" s="312" t="s">
        <v>2272</v>
      </c>
      <c r="Z48" s="312" t="s">
        <v>2272</v>
      </c>
    </row>
    <row r="49" spans="1:26" ht="15" customHeight="1" x14ac:dyDescent="0.3">
      <c r="A49" s="256">
        <v>521677</v>
      </c>
      <c r="B49" s="256" t="s">
        <v>3261</v>
      </c>
      <c r="C49" s="256" t="s">
        <v>86</v>
      </c>
      <c r="F49" s="314"/>
      <c r="G49" s="314"/>
      <c r="H49" s="314"/>
      <c r="I49" s="312" t="s">
        <v>2262</v>
      </c>
      <c r="V49" s="312" t="s">
        <v>2272</v>
      </c>
      <c r="W49" s="312" t="s">
        <v>2272</v>
      </c>
      <c r="X49" s="312" t="s">
        <v>2272</v>
      </c>
      <c r="Y49" s="312" t="s">
        <v>2272</v>
      </c>
      <c r="Z49" s="312" t="s">
        <v>2272</v>
      </c>
    </row>
    <row r="50" spans="1:26" ht="15" customHeight="1" x14ac:dyDescent="0.3">
      <c r="A50" s="256">
        <v>521688</v>
      </c>
      <c r="B50" s="256" t="s">
        <v>3262</v>
      </c>
      <c r="C50" s="256" t="s">
        <v>712</v>
      </c>
      <c r="F50" s="314"/>
      <c r="G50" s="314"/>
      <c r="H50" s="314"/>
      <c r="I50" s="312" t="s">
        <v>2262</v>
      </c>
      <c r="V50" s="312" t="s">
        <v>2272</v>
      </c>
      <c r="W50" s="312" t="s">
        <v>2272</v>
      </c>
      <c r="X50" s="312" t="s">
        <v>2272</v>
      </c>
      <c r="Y50" s="312" t="s">
        <v>2272</v>
      </c>
      <c r="Z50" s="312" t="s">
        <v>2272</v>
      </c>
    </row>
    <row r="51" spans="1:26" ht="15" customHeight="1" x14ac:dyDescent="0.3">
      <c r="A51" s="256">
        <v>521693</v>
      </c>
      <c r="B51" s="256" t="s">
        <v>3263</v>
      </c>
      <c r="C51" s="256" t="s">
        <v>88</v>
      </c>
      <c r="F51" s="313"/>
      <c r="G51" s="313"/>
      <c r="H51" s="313"/>
      <c r="I51" s="312" t="s">
        <v>2262</v>
      </c>
      <c r="V51" s="312" t="s">
        <v>2272</v>
      </c>
      <c r="W51" s="312" t="s">
        <v>2272</v>
      </c>
      <c r="X51" s="312" t="s">
        <v>2272</v>
      </c>
      <c r="Y51" s="312" t="s">
        <v>2272</v>
      </c>
      <c r="Z51" s="312" t="s">
        <v>2272</v>
      </c>
    </row>
    <row r="52" spans="1:26" ht="15" customHeight="1" x14ac:dyDescent="0.3">
      <c r="A52" s="256">
        <v>521696</v>
      </c>
      <c r="B52" s="256" t="s">
        <v>3264</v>
      </c>
      <c r="C52" s="256" t="s">
        <v>113</v>
      </c>
      <c r="F52" s="314"/>
      <c r="G52" s="314"/>
      <c r="H52" s="314"/>
      <c r="I52" s="312" t="s">
        <v>2262</v>
      </c>
      <c r="V52" s="312" t="s">
        <v>2272</v>
      </c>
      <c r="W52" s="312" t="s">
        <v>2272</v>
      </c>
      <c r="X52" s="312" t="s">
        <v>2272</v>
      </c>
      <c r="Y52" s="312" t="s">
        <v>2272</v>
      </c>
      <c r="Z52" s="312" t="s">
        <v>2272</v>
      </c>
    </row>
    <row r="53" spans="1:26" ht="15" customHeight="1" x14ac:dyDescent="0.3">
      <c r="A53" s="256">
        <v>521697</v>
      </c>
      <c r="B53" s="256" t="s">
        <v>3265</v>
      </c>
      <c r="C53" s="256" t="s">
        <v>3266</v>
      </c>
      <c r="F53" s="314"/>
      <c r="G53" s="314"/>
      <c r="H53" s="314"/>
      <c r="I53" s="312" t="s">
        <v>2262</v>
      </c>
      <c r="V53" s="312" t="s">
        <v>2272</v>
      </c>
      <c r="W53" s="312" t="s">
        <v>2272</v>
      </c>
      <c r="X53" s="312" t="s">
        <v>2272</v>
      </c>
      <c r="Y53" s="312" t="s">
        <v>2272</v>
      </c>
      <c r="Z53" s="312" t="s">
        <v>2272</v>
      </c>
    </row>
    <row r="54" spans="1:26" ht="15" customHeight="1" x14ac:dyDescent="0.3">
      <c r="A54" s="256">
        <v>521702</v>
      </c>
      <c r="B54" s="256" t="s">
        <v>3267</v>
      </c>
      <c r="C54" s="256" t="s">
        <v>902</v>
      </c>
      <c r="F54" s="314"/>
      <c r="G54" s="314"/>
      <c r="H54" s="314"/>
      <c r="I54" s="312" t="s">
        <v>2262</v>
      </c>
      <c r="V54" s="312" t="s">
        <v>2272</v>
      </c>
      <c r="W54" s="312" t="s">
        <v>2272</v>
      </c>
      <c r="X54" s="312" t="s">
        <v>2272</v>
      </c>
      <c r="Y54" s="312" t="s">
        <v>2272</v>
      </c>
      <c r="Z54" s="312" t="s">
        <v>2272</v>
      </c>
    </row>
    <row r="55" spans="1:26" ht="15" customHeight="1" x14ac:dyDescent="0.3">
      <c r="A55" s="256">
        <v>521715</v>
      </c>
      <c r="B55" s="256" t="s">
        <v>3268</v>
      </c>
      <c r="C55" s="256" t="s">
        <v>109</v>
      </c>
      <c r="F55" s="313"/>
      <c r="G55" s="313"/>
      <c r="H55" s="313"/>
      <c r="I55" s="312" t="s">
        <v>2262</v>
      </c>
      <c r="V55" s="312" t="s">
        <v>2272</v>
      </c>
      <c r="W55" s="312" t="s">
        <v>2272</v>
      </c>
      <c r="X55" s="312" t="s">
        <v>2272</v>
      </c>
      <c r="Y55" s="312" t="s">
        <v>2272</v>
      </c>
      <c r="Z55" s="312" t="s">
        <v>2272</v>
      </c>
    </row>
    <row r="56" spans="1:26" ht="15" customHeight="1" x14ac:dyDescent="0.3">
      <c r="A56" s="256">
        <v>521723</v>
      </c>
      <c r="B56" s="256" t="s">
        <v>3269</v>
      </c>
      <c r="C56" s="256" t="s">
        <v>71</v>
      </c>
      <c r="F56" s="314"/>
      <c r="G56" s="314"/>
      <c r="H56" s="314"/>
      <c r="I56" s="312" t="s">
        <v>2262</v>
      </c>
      <c r="V56" s="312" t="s">
        <v>2272</v>
      </c>
      <c r="W56" s="312" t="s">
        <v>2272</v>
      </c>
      <c r="X56" s="312" t="s">
        <v>2272</v>
      </c>
      <c r="Y56" s="312" t="s">
        <v>2272</v>
      </c>
      <c r="Z56" s="312" t="s">
        <v>2272</v>
      </c>
    </row>
    <row r="57" spans="1:26" ht="15" customHeight="1" x14ac:dyDescent="0.3">
      <c r="A57" s="256">
        <v>521725</v>
      </c>
      <c r="B57" s="256" t="s">
        <v>3270</v>
      </c>
      <c r="C57" s="256" t="s">
        <v>444</v>
      </c>
      <c r="F57" s="313"/>
      <c r="G57" s="313"/>
      <c r="H57" s="313"/>
      <c r="I57" s="312" t="s">
        <v>2262</v>
      </c>
      <c r="V57" s="312" t="s">
        <v>2272</v>
      </c>
      <c r="W57" s="312" t="s">
        <v>2272</v>
      </c>
      <c r="X57" s="312" t="s">
        <v>2272</v>
      </c>
      <c r="Y57" s="312" t="s">
        <v>2272</v>
      </c>
      <c r="Z57" s="312" t="s">
        <v>2272</v>
      </c>
    </row>
    <row r="58" spans="1:26" ht="15" customHeight="1" x14ac:dyDescent="0.3">
      <c r="A58" s="256">
        <v>521731</v>
      </c>
      <c r="B58" s="256" t="s">
        <v>3271</v>
      </c>
      <c r="C58" s="256" t="s">
        <v>1216</v>
      </c>
      <c r="F58" s="314"/>
      <c r="G58" s="314"/>
      <c r="H58" s="314"/>
      <c r="I58" s="312" t="s">
        <v>2262</v>
      </c>
      <c r="V58" s="312" t="s">
        <v>2272</v>
      </c>
      <c r="W58" s="312" t="s">
        <v>2272</v>
      </c>
      <c r="X58" s="312" t="s">
        <v>2272</v>
      </c>
      <c r="Y58" s="312" t="s">
        <v>2272</v>
      </c>
      <c r="Z58" s="312" t="s">
        <v>2272</v>
      </c>
    </row>
    <row r="59" spans="1:26" ht="15" customHeight="1" x14ac:dyDescent="0.3">
      <c r="A59" s="256">
        <v>521748</v>
      </c>
      <c r="B59" s="256" t="s">
        <v>3272</v>
      </c>
      <c r="C59" s="256" t="s">
        <v>317</v>
      </c>
      <c r="F59" s="313"/>
      <c r="G59" s="313"/>
      <c r="H59" s="313"/>
      <c r="I59" s="312" t="s">
        <v>2262</v>
      </c>
      <c r="V59" s="312" t="s">
        <v>2272</v>
      </c>
      <c r="W59" s="312" t="s">
        <v>2272</v>
      </c>
      <c r="X59" s="312" t="s">
        <v>2272</v>
      </c>
      <c r="Y59" s="312" t="s">
        <v>2272</v>
      </c>
      <c r="Z59" s="312" t="s">
        <v>2272</v>
      </c>
    </row>
    <row r="60" spans="1:26" ht="15" customHeight="1" x14ac:dyDescent="0.3">
      <c r="A60" s="256">
        <v>521755</v>
      </c>
      <c r="B60" s="256" t="s">
        <v>3273</v>
      </c>
      <c r="C60" s="256" t="s">
        <v>89</v>
      </c>
      <c r="F60" s="314"/>
      <c r="G60" s="314"/>
      <c r="H60" s="314"/>
      <c r="I60" s="312" t="s">
        <v>2262</v>
      </c>
      <c r="V60" s="312" t="s">
        <v>2272</v>
      </c>
      <c r="W60" s="312" t="s">
        <v>2272</v>
      </c>
      <c r="X60" s="312" t="s">
        <v>2272</v>
      </c>
      <c r="Y60" s="312" t="s">
        <v>2272</v>
      </c>
      <c r="Z60" s="312" t="s">
        <v>2272</v>
      </c>
    </row>
    <row r="61" spans="1:26" ht="15" customHeight="1" x14ac:dyDescent="0.3">
      <c r="A61" s="256">
        <v>521767</v>
      </c>
      <c r="B61" s="256" t="s">
        <v>3274</v>
      </c>
      <c r="C61" s="256" t="s">
        <v>67</v>
      </c>
      <c r="F61" s="314"/>
      <c r="G61" s="314"/>
      <c r="H61" s="314"/>
      <c r="I61" s="312" t="s">
        <v>2262</v>
      </c>
      <c r="V61" s="312" t="s">
        <v>2272</v>
      </c>
      <c r="W61" s="312" t="s">
        <v>2272</v>
      </c>
      <c r="X61" s="312" t="s">
        <v>2272</v>
      </c>
      <c r="Y61" s="312" t="s">
        <v>2272</v>
      </c>
      <c r="Z61" s="312" t="s">
        <v>2272</v>
      </c>
    </row>
    <row r="62" spans="1:26" ht="15" customHeight="1" x14ac:dyDescent="0.3">
      <c r="A62" s="256">
        <v>521768</v>
      </c>
      <c r="B62" s="256" t="s">
        <v>3275</v>
      </c>
      <c r="C62" s="256" t="s">
        <v>74</v>
      </c>
      <c r="F62" s="314"/>
      <c r="G62" s="314"/>
      <c r="H62" s="314"/>
      <c r="I62" s="312" t="s">
        <v>2262</v>
      </c>
      <c r="V62" s="312" t="s">
        <v>2272</v>
      </c>
      <c r="W62" s="312" t="s">
        <v>2272</v>
      </c>
      <c r="X62" s="312" t="s">
        <v>2272</v>
      </c>
      <c r="Y62" s="312" t="s">
        <v>2272</v>
      </c>
      <c r="Z62" s="312" t="s">
        <v>2272</v>
      </c>
    </row>
    <row r="63" spans="1:26" ht="15" customHeight="1" x14ac:dyDescent="0.3">
      <c r="A63" s="256">
        <v>521797</v>
      </c>
      <c r="B63" s="256" t="s">
        <v>3276</v>
      </c>
      <c r="C63" s="256" t="s">
        <v>71</v>
      </c>
      <c r="F63" s="313"/>
      <c r="G63" s="313"/>
      <c r="H63" s="313"/>
      <c r="I63" s="312" t="s">
        <v>2262</v>
      </c>
      <c r="V63" s="312" t="s">
        <v>2272</v>
      </c>
      <c r="W63" s="312" t="s">
        <v>2272</v>
      </c>
      <c r="X63" s="312" t="s">
        <v>2272</v>
      </c>
      <c r="Y63" s="312" t="s">
        <v>2272</v>
      </c>
      <c r="Z63" s="312" t="s">
        <v>2272</v>
      </c>
    </row>
    <row r="64" spans="1:26" ht="15" customHeight="1" x14ac:dyDescent="0.3">
      <c r="A64" s="256">
        <v>521802</v>
      </c>
      <c r="B64" s="256" t="s">
        <v>3277</v>
      </c>
      <c r="C64" s="256" t="s">
        <v>449</v>
      </c>
      <c r="F64" s="314"/>
      <c r="G64" s="314"/>
      <c r="H64" s="314"/>
      <c r="I64" s="312" t="s">
        <v>2262</v>
      </c>
      <c r="V64" s="312" t="s">
        <v>2272</v>
      </c>
      <c r="W64" s="312" t="s">
        <v>2272</v>
      </c>
      <c r="X64" s="312" t="s">
        <v>2272</v>
      </c>
      <c r="Y64" s="312" t="s">
        <v>2272</v>
      </c>
      <c r="Z64" s="312" t="s">
        <v>2272</v>
      </c>
    </row>
    <row r="65" spans="1:26" ht="15" customHeight="1" x14ac:dyDescent="0.3">
      <c r="A65" s="256">
        <v>521816</v>
      </c>
      <c r="B65" s="256" t="s">
        <v>3278</v>
      </c>
      <c r="C65" s="256" t="s">
        <v>1689</v>
      </c>
      <c r="F65" s="314"/>
      <c r="G65" s="314"/>
      <c r="H65" s="314"/>
      <c r="I65" s="312" t="s">
        <v>2262</v>
      </c>
      <c r="V65" s="312" t="s">
        <v>2272</v>
      </c>
      <c r="W65" s="312" t="s">
        <v>2272</v>
      </c>
      <c r="X65" s="312" t="s">
        <v>2272</v>
      </c>
      <c r="Y65" s="312" t="s">
        <v>2272</v>
      </c>
      <c r="Z65" s="312" t="s">
        <v>2272</v>
      </c>
    </row>
    <row r="66" spans="1:26" ht="15" customHeight="1" x14ac:dyDescent="0.3">
      <c r="A66" s="256">
        <v>521817</v>
      </c>
      <c r="B66" s="256" t="s">
        <v>3279</v>
      </c>
      <c r="C66" s="256" t="s">
        <v>85</v>
      </c>
      <c r="F66" s="314"/>
      <c r="G66" s="314"/>
      <c r="H66" s="314"/>
      <c r="I66" s="312" t="s">
        <v>2262</v>
      </c>
      <c r="V66" s="312" t="s">
        <v>2272</v>
      </c>
      <c r="W66" s="312" t="s">
        <v>2272</v>
      </c>
      <c r="X66" s="312" t="s">
        <v>2272</v>
      </c>
      <c r="Y66" s="312" t="s">
        <v>2272</v>
      </c>
      <c r="Z66" s="312" t="s">
        <v>2272</v>
      </c>
    </row>
    <row r="67" spans="1:26" ht="15" customHeight="1" x14ac:dyDescent="0.3">
      <c r="A67" s="256">
        <v>521848</v>
      </c>
      <c r="B67" s="256" t="s">
        <v>3281</v>
      </c>
      <c r="C67" s="256" t="s">
        <v>93</v>
      </c>
      <c r="F67" s="313"/>
      <c r="G67" s="313"/>
      <c r="H67" s="313"/>
      <c r="I67" s="312" t="s">
        <v>2262</v>
      </c>
      <c r="V67" s="312" t="s">
        <v>2272</v>
      </c>
      <c r="W67" s="312" t="s">
        <v>2272</v>
      </c>
      <c r="X67" s="312" t="s">
        <v>2272</v>
      </c>
      <c r="Y67" s="312" t="s">
        <v>2272</v>
      </c>
      <c r="Z67" s="312" t="s">
        <v>2272</v>
      </c>
    </row>
    <row r="68" spans="1:26" ht="15" customHeight="1" x14ac:dyDescent="0.3">
      <c r="A68" s="256">
        <v>521850</v>
      </c>
      <c r="B68" s="256" t="s">
        <v>3282</v>
      </c>
      <c r="C68" s="256" t="s">
        <v>344</v>
      </c>
      <c r="F68" s="314"/>
      <c r="G68" s="314"/>
      <c r="H68" s="314"/>
      <c r="I68" s="312" t="s">
        <v>2262</v>
      </c>
      <c r="V68" s="312" t="s">
        <v>2272</v>
      </c>
      <c r="W68" s="312" t="s">
        <v>2272</v>
      </c>
      <c r="X68" s="312" t="s">
        <v>2272</v>
      </c>
      <c r="Y68" s="312" t="s">
        <v>2272</v>
      </c>
      <c r="Z68" s="312" t="s">
        <v>2272</v>
      </c>
    </row>
    <row r="69" spans="1:26" ht="15" customHeight="1" x14ac:dyDescent="0.3">
      <c r="A69" s="256">
        <v>521856</v>
      </c>
      <c r="B69" s="256" t="s">
        <v>3283</v>
      </c>
      <c r="C69" s="256" t="s">
        <v>1682</v>
      </c>
      <c r="F69" s="314"/>
      <c r="G69" s="314"/>
      <c r="H69" s="314"/>
      <c r="I69" s="312" t="s">
        <v>2262</v>
      </c>
      <c r="V69" s="312" t="s">
        <v>2272</v>
      </c>
      <c r="W69" s="312" t="s">
        <v>2272</v>
      </c>
      <c r="X69" s="312" t="s">
        <v>2272</v>
      </c>
      <c r="Y69" s="312" t="s">
        <v>2272</v>
      </c>
      <c r="Z69" s="312" t="s">
        <v>2272</v>
      </c>
    </row>
    <row r="70" spans="1:26" ht="15" customHeight="1" x14ac:dyDescent="0.3">
      <c r="A70" s="256">
        <v>521887</v>
      </c>
      <c r="B70" s="256" t="s">
        <v>3284</v>
      </c>
      <c r="C70" s="256" t="s">
        <v>318</v>
      </c>
      <c r="F70" s="313"/>
      <c r="G70" s="313"/>
      <c r="H70" s="313"/>
      <c r="I70" s="312" t="s">
        <v>2262</v>
      </c>
      <c r="V70" s="312" t="s">
        <v>2272</v>
      </c>
      <c r="W70" s="312" t="s">
        <v>2272</v>
      </c>
      <c r="X70" s="312" t="s">
        <v>2272</v>
      </c>
      <c r="Y70" s="312" t="s">
        <v>2272</v>
      </c>
      <c r="Z70" s="312" t="s">
        <v>2272</v>
      </c>
    </row>
    <row r="71" spans="1:26" ht="15" customHeight="1" x14ac:dyDescent="0.3">
      <c r="A71" s="256">
        <v>521888</v>
      </c>
      <c r="B71" s="256" t="s">
        <v>3285</v>
      </c>
      <c r="C71" s="256" t="s">
        <v>578</v>
      </c>
      <c r="F71" s="314"/>
      <c r="G71" s="314"/>
      <c r="H71" s="314"/>
      <c r="I71" s="312" t="s">
        <v>2262</v>
      </c>
      <c r="V71" s="312" t="s">
        <v>2272</v>
      </c>
      <c r="W71" s="312" t="s">
        <v>2272</v>
      </c>
      <c r="X71" s="312" t="s">
        <v>2272</v>
      </c>
      <c r="Y71" s="312" t="s">
        <v>2272</v>
      </c>
      <c r="Z71" s="312" t="s">
        <v>2272</v>
      </c>
    </row>
    <row r="72" spans="1:26" ht="15" customHeight="1" x14ac:dyDescent="0.3">
      <c r="A72" s="256">
        <v>521899</v>
      </c>
      <c r="B72" s="256" t="s">
        <v>3286</v>
      </c>
      <c r="C72" s="256" t="s">
        <v>1671</v>
      </c>
      <c r="F72" s="313"/>
      <c r="G72" s="313"/>
      <c r="H72" s="313"/>
      <c r="I72" s="312" t="s">
        <v>2262</v>
      </c>
      <c r="V72" s="312" t="s">
        <v>2272</v>
      </c>
      <c r="W72" s="312" t="s">
        <v>2272</v>
      </c>
      <c r="X72" s="312" t="s">
        <v>2272</v>
      </c>
      <c r="Y72" s="312" t="s">
        <v>2272</v>
      </c>
      <c r="Z72" s="312" t="s">
        <v>2272</v>
      </c>
    </row>
    <row r="73" spans="1:26" ht="15" customHeight="1" x14ac:dyDescent="0.3">
      <c r="A73" s="256">
        <v>521913</v>
      </c>
      <c r="B73" s="256" t="s">
        <v>3287</v>
      </c>
      <c r="C73" s="256" t="s">
        <v>378</v>
      </c>
      <c r="F73" s="314"/>
      <c r="G73" s="314"/>
      <c r="H73" s="314"/>
      <c r="I73" s="312" t="s">
        <v>2262</v>
      </c>
      <c r="V73" s="312" t="s">
        <v>2272</v>
      </c>
      <c r="W73" s="312" t="s">
        <v>2272</v>
      </c>
      <c r="X73" s="312" t="s">
        <v>2272</v>
      </c>
      <c r="Y73" s="312" t="s">
        <v>2272</v>
      </c>
      <c r="Z73" s="312" t="s">
        <v>2272</v>
      </c>
    </row>
    <row r="74" spans="1:26" ht="15" customHeight="1" x14ac:dyDescent="0.3">
      <c r="A74" s="256">
        <v>521932</v>
      </c>
      <c r="B74" s="256" t="s">
        <v>3290</v>
      </c>
      <c r="C74" s="256" t="s">
        <v>76</v>
      </c>
      <c r="F74" s="314"/>
      <c r="G74" s="314"/>
      <c r="H74" s="314"/>
      <c r="I74" s="312" t="s">
        <v>2262</v>
      </c>
      <c r="V74" s="312" t="s">
        <v>2272</v>
      </c>
      <c r="W74" s="312" t="s">
        <v>2272</v>
      </c>
      <c r="X74" s="312" t="s">
        <v>2272</v>
      </c>
      <c r="Y74" s="312" t="s">
        <v>2272</v>
      </c>
      <c r="Z74" s="312" t="s">
        <v>2272</v>
      </c>
    </row>
    <row r="75" spans="1:26" ht="15" customHeight="1" x14ac:dyDescent="0.3">
      <c r="A75" s="256">
        <v>521936</v>
      </c>
      <c r="B75" s="256" t="s">
        <v>3291</v>
      </c>
      <c r="C75" s="256" t="s">
        <v>89</v>
      </c>
      <c r="F75" s="314"/>
      <c r="G75" s="314"/>
      <c r="H75" s="314"/>
      <c r="I75" s="312" t="s">
        <v>2262</v>
      </c>
      <c r="V75" s="312" t="s">
        <v>2272</v>
      </c>
      <c r="W75" s="312" t="s">
        <v>2272</v>
      </c>
      <c r="X75" s="312" t="s">
        <v>2272</v>
      </c>
      <c r="Y75" s="312" t="s">
        <v>2272</v>
      </c>
      <c r="Z75" s="312" t="s">
        <v>2272</v>
      </c>
    </row>
    <row r="76" spans="1:26" ht="15" customHeight="1" x14ac:dyDescent="0.3">
      <c r="A76" s="256">
        <v>521954</v>
      </c>
      <c r="B76" s="256" t="s">
        <v>3292</v>
      </c>
      <c r="C76" s="256" t="s">
        <v>74</v>
      </c>
      <c r="F76" s="314"/>
      <c r="G76" s="314"/>
      <c r="H76" s="314"/>
      <c r="I76" s="312" t="s">
        <v>2262</v>
      </c>
      <c r="V76" s="312" t="s">
        <v>2272</v>
      </c>
      <c r="W76" s="312" t="s">
        <v>2272</v>
      </c>
      <c r="X76" s="312" t="s">
        <v>2272</v>
      </c>
      <c r="Y76" s="312" t="s">
        <v>2272</v>
      </c>
      <c r="Z76" s="312" t="s">
        <v>2272</v>
      </c>
    </row>
    <row r="77" spans="1:26" ht="15" customHeight="1" x14ac:dyDescent="0.3">
      <c r="A77" s="256">
        <v>521961</v>
      </c>
      <c r="B77" s="256" t="s">
        <v>3293</v>
      </c>
      <c r="C77" s="256" t="s">
        <v>706</v>
      </c>
      <c r="F77" s="314"/>
      <c r="G77" s="314"/>
      <c r="H77" s="314"/>
      <c r="I77" s="312" t="s">
        <v>2262</v>
      </c>
      <c r="V77" s="312" t="s">
        <v>2272</v>
      </c>
      <c r="W77" s="312" t="s">
        <v>2272</v>
      </c>
      <c r="X77" s="312" t="s">
        <v>2272</v>
      </c>
      <c r="Y77" s="312" t="s">
        <v>2272</v>
      </c>
      <c r="Z77" s="312" t="s">
        <v>2272</v>
      </c>
    </row>
    <row r="78" spans="1:26" ht="15" customHeight="1" x14ac:dyDescent="0.3">
      <c r="A78" s="256">
        <v>521964</v>
      </c>
      <c r="B78" s="256" t="s">
        <v>3294</v>
      </c>
      <c r="C78" s="256" t="s">
        <v>71</v>
      </c>
      <c r="F78" s="313"/>
      <c r="G78" s="313"/>
      <c r="H78" s="313"/>
      <c r="I78" s="312" t="s">
        <v>2262</v>
      </c>
      <c r="V78" s="312" t="s">
        <v>2272</v>
      </c>
      <c r="W78" s="312" t="s">
        <v>2272</v>
      </c>
      <c r="X78" s="312" t="s">
        <v>2272</v>
      </c>
      <c r="Y78" s="312" t="s">
        <v>2272</v>
      </c>
      <c r="Z78" s="312" t="s">
        <v>2272</v>
      </c>
    </row>
    <row r="79" spans="1:26" ht="15" customHeight="1" x14ac:dyDescent="0.3">
      <c r="A79" s="256">
        <v>521966</v>
      </c>
      <c r="B79" s="256" t="s">
        <v>2698</v>
      </c>
      <c r="C79" s="256" t="s">
        <v>89</v>
      </c>
      <c r="F79" s="314"/>
      <c r="G79" s="314"/>
      <c r="H79" s="314"/>
      <c r="I79" s="312" t="s">
        <v>2262</v>
      </c>
      <c r="V79" s="312" t="s">
        <v>2272</v>
      </c>
      <c r="W79" s="312" t="s">
        <v>2272</v>
      </c>
      <c r="X79" s="312" t="s">
        <v>2272</v>
      </c>
      <c r="Y79" s="312" t="s">
        <v>2272</v>
      </c>
      <c r="Z79" s="312" t="s">
        <v>2272</v>
      </c>
    </row>
    <row r="80" spans="1:26" ht="15" customHeight="1" x14ac:dyDescent="0.3">
      <c r="A80" s="256">
        <v>521974</v>
      </c>
      <c r="B80" s="256" t="s">
        <v>3295</v>
      </c>
      <c r="C80" s="256" t="s">
        <v>71</v>
      </c>
      <c r="F80" s="314"/>
      <c r="G80" s="314"/>
      <c r="H80" s="314"/>
      <c r="I80" s="312" t="s">
        <v>2262</v>
      </c>
      <c r="V80" s="312" t="s">
        <v>2272</v>
      </c>
      <c r="W80" s="312" t="s">
        <v>2272</v>
      </c>
      <c r="X80" s="312" t="s">
        <v>2272</v>
      </c>
      <c r="Y80" s="312" t="s">
        <v>2272</v>
      </c>
      <c r="Z80" s="312" t="s">
        <v>2272</v>
      </c>
    </row>
    <row r="81" spans="1:26" ht="15" customHeight="1" x14ac:dyDescent="0.3">
      <c r="A81" s="256">
        <v>521975</v>
      </c>
      <c r="B81" s="256" t="s">
        <v>3296</v>
      </c>
      <c r="C81" s="256" t="s">
        <v>251</v>
      </c>
      <c r="F81" s="314"/>
      <c r="G81" s="314"/>
      <c r="H81" s="314"/>
      <c r="I81" s="312" t="s">
        <v>2262</v>
      </c>
      <c r="V81" s="312" t="s">
        <v>2272</v>
      </c>
      <c r="W81" s="312" t="s">
        <v>2272</v>
      </c>
      <c r="X81" s="312" t="s">
        <v>2272</v>
      </c>
      <c r="Y81" s="312" t="s">
        <v>2272</v>
      </c>
      <c r="Z81" s="312" t="s">
        <v>2272</v>
      </c>
    </row>
    <row r="82" spans="1:26" ht="15" customHeight="1" x14ac:dyDescent="0.3">
      <c r="A82" s="256">
        <v>521978</v>
      </c>
      <c r="B82" s="256" t="s">
        <v>3297</v>
      </c>
      <c r="C82" s="256" t="s">
        <v>315</v>
      </c>
      <c r="F82" s="314"/>
      <c r="G82" s="314"/>
      <c r="H82" s="314"/>
      <c r="I82" s="312" t="s">
        <v>2262</v>
      </c>
      <c r="V82" s="312" t="s">
        <v>2272</v>
      </c>
      <c r="W82" s="312" t="s">
        <v>2272</v>
      </c>
      <c r="X82" s="312" t="s">
        <v>2272</v>
      </c>
      <c r="Y82" s="312" t="s">
        <v>2272</v>
      </c>
      <c r="Z82" s="312" t="s">
        <v>2272</v>
      </c>
    </row>
    <row r="83" spans="1:26" ht="15" customHeight="1" x14ac:dyDescent="0.3">
      <c r="A83" s="256">
        <v>521979</v>
      </c>
      <c r="B83" s="256" t="s">
        <v>3298</v>
      </c>
      <c r="C83" s="256" t="s">
        <v>71</v>
      </c>
      <c r="F83" s="313"/>
      <c r="G83" s="313"/>
      <c r="H83" s="313"/>
      <c r="I83" s="312" t="s">
        <v>2262</v>
      </c>
      <c r="V83" s="312" t="s">
        <v>2272</v>
      </c>
      <c r="W83" s="312" t="s">
        <v>2272</v>
      </c>
      <c r="X83" s="312" t="s">
        <v>2272</v>
      </c>
      <c r="Y83" s="312" t="s">
        <v>2272</v>
      </c>
      <c r="Z83" s="312" t="s">
        <v>2272</v>
      </c>
    </row>
    <row r="84" spans="1:26" ht="15" customHeight="1" x14ac:dyDescent="0.3">
      <c r="A84" s="256">
        <v>521990</v>
      </c>
      <c r="B84" s="256" t="s">
        <v>3299</v>
      </c>
      <c r="C84" s="256" t="s">
        <v>70</v>
      </c>
      <c r="F84" s="314"/>
      <c r="G84" s="314"/>
      <c r="H84" s="314"/>
      <c r="I84" s="312" t="s">
        <v>2262</v>
      </c>
      <c r="V84" s="312" t="s">
        <v>2272</v>
      </c>
      <c r="W84" s="312" t="s">
        <v>2272</v>
      </c>
      <c r="X84" s="312" t="s">
        <v>2272</v>
      </c>
      <c r="Y84" s="312" t="s">
        <v>2272</v>
      </c>
      <c r="Z84" s="312" t="s">
        <v>2272</v>
      </c>
    </row>
    <row r="85" spans="1:26" ht="15" customHeight="1" x14ac:dyDescent="0.3">
      <c r="A85" s="256">
        <v>521991</v>
      </c>
      <c r="B85" s="256" t="s">
        <v>3300</v>
      </c>
      <c r="C85" s="256" t="s">
        <v>578</v>
      </c>
      <c r="F85" s="314"/>
      <c r="G85" s="314"/>
      <c r="H85" s="314"/>
      <c r="I85" s="312" t="s">
        <v>2262</v>
      </c>
      <c r="V85" s="312" t="s">
        <v>2272</v>
      </c>
      <c r="W85" s="312" t="s">
        <v>2272</v>
      </c>
      <c r="X85" s="312" t="s">
        <v>2272</v>
      </c>
      <c r="Y85" s="312" t="s">
        <v>2272</v>
      </c>
      <c r="Z85" s="312" t="s">
        <v>2272</v>
      </c>
    </row>
    <row r="86" spans="1:26" ht="15" customHeight="1" x14ac:dyDescent="0.3">
      <c r="A86" s="256">
        <v>521997</v>
      </c>
      <c r="B86" s="256" t="s">
        <v>3302</v>
      </c>
      <c r="C86" s="256" t="s">
        <v>85</v>
      </c>
      <c r="F86" s="314"/>
      <c r="G86" s="314"/>
      <c r="H86" s="314"/>
      <c r="I86" s="312" t="s">
        <v>2262</v>
      </c>
      <c r="V86" s="312" t="s">
        <v>2272</v>
      </c>
      <c r="W86" s="312" t="s">
        <v>2272</v>
      </c>
      <c r="X86" s="312" t="s">
        <v>2272</v>
      </c>
      <c r="Y86" s="312" t="s">
        <v>2272</v>
      </c>
      <c r="Z86" s="312" t="s">
        <v>2272</v>
      </c>
    </row>
    <row r="87" spans="1:26" ht="15" customHeight="1" x14ac:dyDescent="0.3">
      <c r="A87" s="256">
        <v>522003</v>
      </c>
      <c r="B87" s="256" t="s">
        <v>3303</v>
      </c>
      <c r="C87" s="256" t="s">
        <v>88</v>
      </c>
      <c r="F87" s="314"/>
      <c r="G87" s="314"/>
      <c r="H87" s="314"/>
      <c r="I87" s="312" t="s">
        <v>2262</v>
      </c>
      <c r="V87" s="312" t="s">
        <v>2272</v>
      </c>
      <c r="W87" s="312" t="s">
        <v>2272</v>
      </c>
      <c r="X87" s="312" t="s">
        <v>2272</v>
      </c>
      <c r="Y87" s="312" t="s">
        <v>2272</v>
      </c>
      <c r="Z87" s="312" t="s">
        <v>2272</v>
      </c>
    </row>
    <row r="88" spans="1:26" ht="15" customHeight="1" x14ac:dyDescent="0.3">
      <c r="A88" s="256">
        <v>522004</v>
      </c>
      <c r="B88" s="256" t="s">
        <v>3304</v>
      </c>
      <c r="C88" s="256" t="s">
        <v>327</v>
      </c>
      <c r="F88" s="313"/>
      <c r="G88" s="313"/>
      <c r="H88" s="313"/>
      <c r="I88" s="312" t="s">
        <v>2262</v>
      </c>
      <c r="V88" s="312" t="s">
        <v>2272</v>
      </c>
      <c r="W88" s="312" t="s">
        <v>2272</v>
      </c>
      <c r="X88" s="312" t="s">
        <v>2272</v>
      </c>
      <c r="Y88" s="312" t="s">
        <v>2272</v>
      </c>
      <c r="Z88" s="312" t="s">
        <v>2272</v>
      </c>
    </row>
    <row r="89" spans="1:26" ht="15" customHeight="1" x14ac:dyDescent="0.3">
      <c r="A89" s="256">
        <v>522007</v>
      </c>
      <c r="B89" s="256" t="s">
        <v>3305</v>
      </c>
      <c r="C89" s="256" t="s">
        <v>356</v>
      </c>
      <c r="F89" s="314"/>
      <c r="G89" s="314"/>
      <c r="H89" s="314"/>
      <c r="I89" s="312" t="s">
        <v>2262</v>
      </c>
      <c r="V89" s="312" t="s">
        <v>2272</v>
      </c>
      <c r="W89" s="312" t="s">
        <v>2272</v>
      </c>
      <c r="X89" s="312" t="s">
        <v>2272</v>
      </c>
      <c r="Y89" s="312" t="s">
        <v>2272</v>
      </c>
      <c r="Z89" s="312" t="s">
        <v>2272</v>
      </c>
    </row>
    <row r="90" spans="1:26" ht="15" customHeight="1" x14ac:dyDescent="0.3">
      <c r="A90" s="256">
        <v>522014</v>
      </c>
      <c r="B90" s="256" t="s">
        <v>3306</v>
      </c>
      <c r="C90" s="256" t="s">
        <v>70</v>
      </c>
      <c r="F90" s="314"/>
      <c r="G90" s="314"/>
      <c r="H90" s="314"/>
      <c r="I90" s="312" t="s">
        <v>2262</v>
      </c>
      <c r="V90" s="312" t="s">
        <v>2272</v>
      </c>
      <c r="W90" s="312" t="s">
        <v>2272</v>
      </c>
      <c r="X90" s="312" t="s">
        <v>2272</v>
      </c>
      <c r="Y90" s="312" t="s">
        <v>2272</v>
      </c>
      <c r="Z90" s="312" t="s">
        <v>2272</v>
      </c>
    </row>
    <row r="91" spans="1:26" ht="15" customHeight="1" x14ac:dyDescent="0.3">
      <c r="A91" s="256">
        <v>522016</v>
      </c>
      <c r="B91" s="256" t="s">
        <v>3307</v>
      </c>
      <c r="C91" s="256" t="s">
        <v>70</v>
      </c>
      <c r="F91" s="313"/>
      <c r="G91" s="313"/>
      <c r="H91" s="313"/>
      <c r="I91" s="312" t="s">
        <v>2262</v>
      </c>
      <c r="V91" s="312" t="s">
        <v>2272</v>
      </c>
      <c r="W91" s="312" t="s">
        <v>2272</v>
      </c>
      <c r="X91" s="312" t="s">
        <v>2272</v>
      </c>
      <c r="Y91" s="312" t="s">
        <v>2272</v>
      </c>
      <c r="Z91" s="312" t="s">
        <v>2272</v>
      </c>
    </row>
    <row r="92" spans="1:26" ht="15" customHeight="1" x14ac:dyDescent="0.3">
      <c r="A92" s="256">
        <v>522028</v>
      </c>
      <c r="B92" s="256" t="s">
        <v>3308</v>
      </c>
      <c r="C92" s="256" t="s">
        <v>330</v>
      </c>
      <c r="F92" s="314"/>
      <c r="G92" s="314"/>
      <c r="H92" s="314"/>
      <c r="I92" s="312" t="s">
        <v>2262</v>
      </c>
      <c r="V92" s="312" t="s">
        <v>2272</v>
      </c>
      <c r="W92" s="312" t="s">
        <v>2272</v>
      </c>
      <c r="X92" s="312" t="s">
        <v>2272</v>
      </c>
      <c r="Y92" s="312" t="s">
        <v>2272</v>
      </c>
      <c r="Z92" s="312" t="s">
        <v>2272</v>
      </c>
    </row>
    <row r="93" spans="1:26" ht="15" customHeight="1" x14ac:dyDescent="0.3">
      <c r="A93" s="256">
        <v>522030</v>
      </c>
      <c r="B93" s="256" t="s">
        <v>3309</v>
      </c>
      <c r="C93" s="256" t="s">
        <v>252</v>
      </c>
      <c r="F93" s="313"/>
      <c r="G93" s="313"/>
      <c r="H93" s="313"/>
      <c r="I93" s="312" t="s">
        <v>2262</v>
      </c>
      <c r="V93" s="312" t="s">
        <v>2272</v>
      </c>
      <c r="W93" s="312" t="s">
        <v>2272</v>
      </c>
      <c r="X93" s="312" t="s">
        <v>2272</v>
      </c>
      <c r="Y93" s="312" t="s">
        <v>2272</v>
      </c>
      <c r="Z93" s="312" t="s">
        <v>2272</v>
      </c>
    </row>
    <row r="94" spans="1:26" ht="15" customHeight="1" x14ac:dyDescent="0.3">
      <c r="A94" s="256">
        <v>522047</v>
      </c>
      <c r="B94" s="256" t="s">
        <v>3310</v>
      </c>
      <c r="C94" s="256" t="s">
        <v>453</v>
      </c>
      <c r="F94" s="314"/>
      <c r="G94" s="314"/>
      <c r="H94" s="314"/>
      <c r="I94" s="312" t="s">
        <v>2262</v>
      </c>
      <c r="V94" s="312" t="s">
        <v>2272</v>
      </c>
      <c r="W94" s="312" t="s">
        <v>2272</v>
      </c>
      <c r="X94" s="312" t="s">
        <v>2272</v>
      </c>
      <c r="Y94" s="312" t="s">
        <v>2272</v>
      </c>
      <c r="Z94" s="312" t="s">
        <v>2272</v>
      </c>
    </row>
    <row r="95" spans="1:26" ht="15" customHeight="1" x14ac:dyDescent="0.3">
      <c r="A95" s="256">
        <v>522051</v>
      </c>
      <c r="B95" s="256" t="s">
        <v>3311</v>
      </c>
      <c r="C95" s="256" t="s">
        <v>340</v>
      </c>
      <c r="F95" s="314"/>
      <c r="G95" s="314"/>
      <c r="H95" s="314"/>
      <c r="I95" s="312" t="s">
        <v>2262</v>
      </c>
      <c r="V95" s="312" t="s">
        <v>2272</v>
      </c>
      <c r="W95" s="312" t="s">
        <v>2272</v>
      </c>
      <c r="X95" s="312" t="s">
        <v>2272</v>
      </c>
      <c r="Y95" s="312" t="s">
        <v>2272</v>
      </c>
      <c r="Z95" s="312" t="s">
        <v>2272</v>
      </c>
    </row>
    <row r="96" spans="1:26" ht="15" customHeight="1" x14ac:dyDescent="0.3">
      <c r="A96" s="256">
        <v>522053</v>
      </c>
      <c r="B96" s="256" t="s">
        <v>3312</v>
      </c>
      <c r="C96" s="256" t="s">
        <v>90</v>
      </c>
      <c r="F96" s="314"/>
      <c r="G96" s="314"/>
      <c r="H96" s="314"/>
      <c r="I96" s="312" t="s">
        <v>2262</v>
      </c>
      <c r="V96" s="312" t="s">
        <v>2272</v>
      </c>
      <c r="W96" s="312" t="s">
        <v>2272</v>
      </c>
      <c r="X96" s="312" t="s">
        <v>2272</v>
      </c>
      <c r="Y96" s="312" t="s">
        <v>2272</v>
      </c>
      <c r="Z96" s="312" t="s">
        <v>2272</v>
      </c>
    </row>
    <row r="97" spans="1:26" ht="15" customHeight="1" x14ac:dyDescent="0.3">
      <c r="A97" s="256">
        <v>522064</v>
      </c>
      <c r="B97" s="256" t="s">
        <v>3313</v>
      </c>
      <c r="C97" s="256" t="s">
        <v>71</v>
      </c>
      <c r="F97" s="313"/>
      <c r="G97" s="313"/>
      <c r="H97" s="313"/>
      <c r="I97" s="312" t="s">
        <v>2262</v>
      </c>
      <c r="V97" s="312" t="s">
        <v>2272</v>
      </c>
      <c r="W97" s="312" t="s">
        <v>2272</v>
      </c>
      <c r="X97" s="312" t="s">
        <v>2272</v>
      </c>
      <c r="Y97" s="312" t="s">
        <v>2272</v>
      </c>
      <c r="Z97" s="312" t="s">
        <v>2272</v>
      </c>
    </row>
    <row r="98" spans="1:26" ht="15" customHeight="1" x14ac:dyDescent="0.3">
      <c r="A98" s="256">
        <v>522074</v>
      </c>
      <c r="B98" s="256" t="s">
        <v>3315</v>
      </c>
      <c r="C98" s="256" t="s">
        <v>82</v>
      </c>
      <c r="F98" s="313"/>
      <c r="G98" s="313"/>
      <c r="H98" s="313"/>
      <c r="I98" s="312" t="s">
        <v>2262</v>
      </c>
      <c r="V98" s="312" t="s">
        <v>2272</v>
      </c>
      <c r="W98" s="312" t="s">
        <v>2272</v>
      </c>
      <c r="X98" s="312" t="s">
        <v>2272</v>
      </c>
      <c r="Y98" s="312" t="s">
        <v>2272</v>
      </c>
      <c r="Z98" s="312" t="s">
        <v>2272</v>
      </c>
    </row>
    <row r="99" spans="1:26" ht="15" customHeight="1" x14ac:dyDescent="0.3">
      <c r="A99" s="256">
        <v>522080</v>
      </c>
      <c r="B99" s="256" t="s">
        <v>3316</v>
      </c>
      <c r="C99" s="256" t="s">
        <v>1641</v>
      </c>
      <c r="F99" s="313"/>
      <c r="G99" s="313"/>
      <c r="H99" s="313"/>
      <c r="I99" s="312" t="s">
        <v>2262</v>
      </c>
      <c r="V99" s="312" t="s">
        <v>2272</v>
      </c>
      <c r="W99" s="312" t="s">
        <v>2272</v>
      </c>
      <c r="X99" s="312" t="s">
        <v>2272</v>
      </c>
      <c r="Y99" s="312" t="s">
        <v>2272</v>
      </c>
      <c r="Z99" s="312" t="s">
        <v>2272</v>
      </c>
    </row>
    <row r="100" spans="1:26" ht="15" customHeight="1" x14ac:dyDescent="0.3">
      <c r="A100" s="256">
        <v>522097</v>
      </c>
      <c r="B100" s="256" t="s">
        <v>3318</v>
      </c>
      <c r="C100" s="256" t="s">
        <v>270</v>
      </c>
      <c r="F100" s="314"/>
      <c r="G100" s="314"/>
      <c r="H100" s="314"/>
      <c r="I100" s="312" t="s">
        <v>2262</v>
      </c>
      <c r="V100" s="312" t="s">
        <v>2272</v>
      </c>
      <c r="W100" s="312" t="s">
        <v>2272</v>
      </c>
      <c r="X100" s="312" t="s">
        <v>2272</v>
      </c>
      <c r="Y100" s="312" t="s">
        <v>2272</v>
      </c>
      <c r="Z100" s="312" t="s">
        <v>2272</v>
      </c>
    </row>
    <row r="101" spans="1:26" ht="15" customHeight="1" x14ac:dyDescent="0.3">
      <c r="A101" s="256">
        <v>522108</v>
      </c>
      <c r="B101" s="256" t="s">
        <v>3319</v>
      </c>
      <c r="C101" s="256" t="s">
        <v>71</v>
      </c>
      <c r="F101" s="314"/>
      <c r="G101" s="314"/>
      <c r="H101" s="314"/>
      <c r="I101" s="312" t="s">
        <v>2262</v>
      </c>
      <c r="V101" s="312" t="s">
        <v>2272</v>
      </c>
      <c r="W101" s="312" t="s">
        <v>2272</v>
      </c>
      <c r="X101" s="312" t="s">
        <v>2272</v>
      </c>
      <c r="Y101" s="312" t="s">
        <v>2272</v>
      </c>
      <c r="Z101" s="312" t="s">
        <v>2272</v>
      </c>
    </row>
    <row r="102" spans="1:26" ht="15" customHeight="1" x14ac:dyDescent="0.3">
      <c r="A102" s="256">
        <v>522114</v>
      </c>
      <c r="B102" s="256" t="s">
        <v>3321</v>
      </c>
      <c r="C102" s="256" t="s">
        <v>516</v>
      </c>
      <c r="F102" s="313"/>
      <c r="G102" s="313"/>
      <c r="H102" s="313"/>
      <c r="I102" s="312" t="s">
        <v>2262</v>
      </c>
      <c r="V102" s="312" t="s">
        <v>2272</v>
      </c>
      <c r="W102" s="312" t="s">
        <v>2272</v>
      </c>
      <c r="X102" s="312" t="s">
        <v>2272</v>
      </c>
      <c r="Y102" s="312" t="s">
        <v>2272</v>
      </c>
      <c r="Z102" s="312" t="s">
        <v>2272</v>
      </c>
    </row>
    <row r="103" spans="1:26" ht="15" customHeight="1" x14ac:dyDescent="0.3">
      <c r="A103" s="256">
        <v>522116</v>
      </c>
      <c r="B103" s="256" t="s">
        <v>3322</v>
      </c>
      <c r="C103" s="256" t="s">
        <v>96</v>
      </c>
      <c r="F103" s="313"/>
      <c r="G103" s="313"/>
      <c r="H103" s="313"/>
      <c r="I103" s="312" t="s">
        <v>2262</v>
      </c>
      <c r="V103" s="312" t="s">
        <v>2272</v>
      </c>
      <c r="W103" s="312" t="s">
        <v>2272</v>
      </c>
      <c r="X103" s="312" t="s">
        <v>2272</v>
      </c>
      <c r="Y103" s="312" t="s">
        <v>2272</v>
      </c>
      <c r="Z103" s="312" t="s">
        <v>2272</v>
      </c>
    </row>
    <row r="104" spans="1:26" ht="15" customHeight="1" x14ac:dyDescent="0.3">
      <c r="A104" s="256">
        <v>522126</v>
      </c>
      <c r="B104" s="256" t="s">
        <v>3324</v>
      </c>
      <c r="C104" s="256" t="s">
        <v>409</v>
      </c>
      <c r="F104" s="314"/>
      <c r="G104" s="314"/>
      <c r="H104" s="314"/>
      <c r="I104" s="312" t="s">
        <v>2262</v>
      </c>
      <c r="V104" s="312" t="s">
        <v>2272</v>
      </c>
      <c r="W104" s="312" t="s">
        <v>2272</v>
      </c>
      <c r="X104" s="312" t="s">
        <v>2272</v>
      </c>
      <c r="Y104" s="312" t="s">
        <v>2272</v>
      </c>
      <c r="Z104" s="312" t="s">
        <v>2272</v>
      </c>
    </row>
    <row r="105" spans="1:26" ht="15" customHeight="1" x14ac:dyDescent="0.3">
      <c r="A105" s="256">
        <v>522127</v>
      </c>
      <c r="B105" s="256" t="s">
        <v>3325</v>
      </c>
      <c r="C105" s="256" t="s">
        <v>101</v>
      </c>
      <c r="F105" s="314"/>
      <c r="G105" s="314"/>
      <c r="H105" s="314"/>
      <c r="I105" s="312" t="s">
        <v>2262</v>
      </c>
      <c r="V105" s="312" t="s">
        <v>2272</v>
      </c>
      <c r="W105" s="312" t="s">
        <v>2272</v>
      </c>
      <c r="X105" s="312" t="s">
        <v>2272</v>
      </c>
      <c r="Y105" s="312" t="s">
        <v>2272</v>
      </c>
      <c r="Z105" s="312" t="s">
        <v>2272</v>
      </c>
    </row>
    <row r="106" spans="1:26" ht="15" customHeight="1" x14ac:dyDescent="0.3">
      <c r="A106" s="256">
        <v>522133</v>
      </c>
      <c r="B106" s="256" t="s">
        <v>3326</v>
      </c>
      <c r="C106" s="256" t="s">
        <v>3327</v>
      </c>
      <c r="F106" s="314"/>
      <c r="G106" s="314"/>
      <c r="H106" s="314"/>
      <c r="I106" s="312" t="s">
        <v>2262</v>
      </c>
      <c r="V106" s="312" t="s">
        <v>2272</v>
      </c>
      <c r="W106" s="312" t="s">
        <v>2272</v>
      </c>
      <c r="X106" s="312" t="s">
        <v>2272</v>
      </c>
      <c r="Y106" s="312" t="s">
        <v>2272</v>
      </c>
      <c r="Z106" s="312" t="s">
        <v>2272</v>
      </c>
    </row>
    <row r="107" spans="1:26" ht="15" customHeight="1" x14ac:dyDescent="0.3">
      <c r="A107" s="256">
        <v>522138</v>
      </c>
      <c r="B107" s="256" t="s">
        <v>3328</v>
      </c>
      <c r="C107" s="256" t="s">
        <v>347</v>
      </c>
      <c r="F107" s="313"/>
      <c r="G107" s="313"/>
      <c r="H107" s="313"/>
      <c r="I107" s="312" t="s">
        <v>2262</v>
      </c>
      <c r="V107" s="312" t="s">
        <v>2272</v>
      </c>
      <c r="W107" s="312" t="s">
        <v>2272</v>
      </c>
      <c r="X107" s="312" t="s">
        <v>2272</v>
      </c>
      <c r="Y107" s="312" t="s">
        <v>2272</v>
      </c>
      <c r="Z107" s="312" t="s">
        <v>2272</v>
      </c>
    </row>
    <row r="108" spans="1:26" ht="15" customHeight="1" x14ac:dyDescent="0.3">
      <c r="A108" s="256">
        <v>522146</v>
      </c>
      <c r="B108" s="256" t="s">
        <v>3329</v>
      </c>
      <c r="C108" s="256" t="s">
        <v>410</v>
      </c>
      <c r="F108" s="314"/>
      <c r="G108" s="314"/>
      <c r="H108" s="314"/>
      <c r="I108" s="312" t="s">
        <v>2262</v>
      </c>
      <c r="V108" s="312" t="s">
        <v>2272</v>
      </c>
      <c r="W108" s="312" t="s">
        <v>2272</v>
      </c>
      <c r="X108" s="312" t="s">
        <v>2272</v>
      </c>
      <c r="Y108" s="312" t="s">
        <v>2272</v>
      </c>
      <c r="Z108" s="312" t="s">
        <v>2272</v>
      </c>
    </row>
    <row r="109" spans="1:26" ht="15" customHeight="1" x14ac:dyDescent="0.3">
      <c r="A109" s="256">
        <v>522150</v>
      </c>
      <c r="B109" s="256" t="s">
        <v>3330</v>
      </c>
      <c r="C109" s="256" t="s">
        <v>70</v>
      </c>
      <c r="F109" s="314"/>
      <c r="G109" s="314"/>
      <c r="H109" s="314"/>
      <c r="I109" s="312" t="s">
        <v>2262</v>
      </c>
      <c r="V109" s="312" t="s">
        <v>2272</v>
      </c>
      <c r="W109" s="312" t="s">
        <v>2272</v>
      </c>
      <c r="X109" s="312" t="s">
        <v>2272</v>
      </c>
      <c r="Y109" s="312" t="s">
        <v>2272</v>
      </c>
      <c r="Z109" s="312" t="s">
        <v>2272</v>
      </c>
    </row>
    <row r="110" spans="1:26" ht="15" customHeight="1" x14ac:dyDescent="0.3">
      <c r="A110" s="256">
        <v>522152</v>
      </c>
      <c r="B110" s="256" t="s">
        <v>3331</v>
      </c>
      <c r="C110" s="256" t="s">
        <v>82</v>
      </c>
      <c r="F110" s="314"/>
      <c r="G110" s="314"/>
      <c r="H110" s="314"/>
      <c r="I110" s="312" t="s">
        <v>2262</v>
      </c>
      <c r="V110" s="312" t="s">
        <v>2272</v>
      </c>
      <c r="W110" s="312" t="s">
        <v>2272</v>
      </c>
      <c r="X110" s="312" t="s">
        <v>2272</v>
      </c>
      <c r="Y110" s="312" t="s">
        <v>2272</v>
      </c>
      <c r="Z110" s="312" t="s">
        <v>2272</v>
      </c>
    </row>
    <row r="111" spans="1:26" ht="15" customHeight="1" x14ac:dyDescent="0.3">
      <c r="A111" s="256">
        <v>522159</v>
      </c>
      <c r="B111" s="256" t="s">
        <v>3332</v>
      </c>
      <c r="C111" s="256" t="s">
        <v>272</v>
      </c>
      <c r="F111" s="314"/>
      <c r="G111" s="314"/>
      <c r="H111" s="314"/>
      <c r="I111" s="312" t="s">
        <v>2262</v>
      </c>
      <c r="V111" s="312" t="s">
        <v>2272</v>
      </c>
      <c r="W111" s="312" t="s">
        <v>2272</v>
      </c>
      <c r="X111" s="312" t="s">
        <v>2272</v>
      </c>
      <c r="Y111" s="312" t="s">
        <v>2272</v>
      </c>
      <c r="Z111" s="312" t="s">
        <v>2272</v>
      </c>
    </row>
    <row r="112" spans="1:26" ht="15" customHeight="1" x14ac:dyDescent="0.3">
      <c r="A112" s="256">
        <v>522160</v>
      </c>
      <c r="B112" s="256" t="s">
        <v>3333</v>
      </c>
      <c r="C112" s="256" t="s">
        <v>528</v>
      </c>
      <c r="F112" s="314"/>
      <c r="G112" s="314"/>
      <c r="H112" s="314"/>
      <c r="I112" s="312" t="s">
        <v>2262</v>
      </c>
      <c r="V112" s="312" t="s">
        <v>2272</v>
      </c>
      <c r="W112" s="312" t="s">
        <v>2272</v>
      </c>
      <c r="X112" s="312" t="s">
        <v>2272</v>
      </c>
      <c r="Y112" s="312" t="s">
        <v>2272</v>
      </c>
      <c r="Z112" s="312" t="s">
        <v>2272</v>
      </c>
    </row>
    <row r="113" spans="1:26" ht="15" customHeight="1" x14ac:dyDescent="0.3">
      <c r="A113" s="256">
        <v>522162</v>
      </c>
      <c r="B113" s="256" t="s">
        <v>3334</v>
      </c>
      <c r="C113" s="256" t="s">
        <v>71</v>
      </c>
      <c r="F113" s="314"/>
      <c r="G113" s="314"/>
      <c r="H113" s="314"/>
      <c r="I113" s="312" t="s">
        <v>2262</v>
      </c>
      <c r="V113" s="312" t="s">
        <v>2272</v>
      </c>
      <c r="W113" s="312" t="s">
        <v>2272</v>
      </c>
      <c r="X113" s="312" t="s">
        <v>2272</v>
      </c>
      <c r="Y113" s="312" t="s">
        <v>2272</v>
      </c>
      <c r="Z113" s="312" t="s">
        <v>2272</v>
      </c>
    </row>
    <row r="114" spans="1:26" ht="15" customHeight="1" x14ac:dyDescent="0.3">
      <c r="A114" s="256">
        <v>522174</v>
      </c>
      <c r="B114" s="256" t="s">
        <v>519</v>
      </c>
      <c r="C114" s="256" t="s">
        <v>74</v>
      </c>
      <c r="F114" s="314"/>
      <c r="G114" s="314"/>
      <c r="H114" s="314"/>
      <c r="I114" s="312" t="s">
        <v>2262</v>
      </c>
      <c r="V114" s="312" t="s">
        <v>2272</v>
      </c>
      <c r="W114" s="312" t="s">
        <v>2272</v>
      </c>
      <c r="X114" s="312" t="s">
        <v>2272</v>
      </c>
      <c r="Y114" s="312" t="s">
        <v>2272</v>
      </c>
      <c r="Z114" s="312" t="s">
        <v>2272</v>
      </c>
    </row>
    <row r="115" spans="1:26" ht="15" customHeight="1" x14ac:dyDescent="0.3">
      <c r="A115" s="256">
        <v>522179</v>
      </c>
      <c r="B115" s="256" t="s">
        <v>3335</v>
      </c>
      <c r="C115" s="256" t="s">
        <v>2702</v>
      </c>
      <c r="F115" s="314"/>
      <c r="G115" s="314"/>
      <c r="H115" s="314"/>
      <c r="I115" s="312" t="s">
        <v>2262</v>
      </c>
      <c r="V115" s="312" t="s">
        <v>2272</v>
      </c>
      <c r="W115" s="312" t="s">
        <v>2272</v>
      </c>
      <c r="X115" s="312" t="s">
        <v>2272</v>
      </c>
      <c r="Y115" s="312" t="s">
        <v>2272</v>
      </c>
      <c r="Z115" s="312" t="s">
        <v>2272</v>
      </c>
    </row>
    <row r="116" spans="1:26" ht="15" customHeight="1" x14ac:dyDescent="0.3">
      <c r="A116" s="256">
        <v>522186</v>
      </c>
      <c r="B116" s="256" t="s">
        <v>3336</v>
      </c>
      <c r="C116" s="256" t="s">
        <v>1020</v>
      </c>
      <c r="F116" s="314"/>
      <c r="G116" s="314"/>
      <c r="H116" s="314"/>
      <c r="I116" s="312" t="s">
        <v>2262</v>
      </c>
      <c r="V116" s="312" t="s">
        <v>2272</v>
      </c>
      <c r="W116" s="312" t="s">
        <v>2272</v>
      </c>
      <c r="X116" s="312" t="s">
        <v>2272</v>
      </c>
      <c r="Y116" s="312" t="s">
        <v>2272</v>
      </c>
      <c r="Z116" s="312" t="s">
        <v>2272</v>
      </c>
    </row>
    <row r="117" spans="1:26" ht="15" customHeight="1" x14ac:dyDescent="0.3">
      <c r="A117" s="256">
        <v>522194</v>
      </c>
      <c r="B117" s="256" t="s">
        <v>3337</v>
      </c>
      <c r="C117" s="256" t="s">
        <v>101</v>
      </c>
      <c r="F117" s="313"/>
      <c r="G117" s="313"/>
      <c r="H117" s="313"/>
      <c r="I117" s="312" t="s">
        <v>2262</v>
      </c>
      <c r="V117" s="312" t="s">
        <v>2272</v>
      </c>
      <c r="W117" s="312" t="s">
        <v>2272</v>
      </c>
      <c r="X117" s="312" t="s">
        <v>2272</v>
      </c>
      <c r="Y117" s="312" t="s">
        <v>2272</v>
      </c>
      <c r="Z117" s="312" t="s">
        <v>2272</v>
      </c>
    </row>
    <row r="118" spans="1:26" ht="15" customHeight="1" x14ac:dyDescent="0.3">
      <c r="A118" s="256">
        <v>522195</v>
      </c>
      <c r="B118" s="256" t="s">
        <v>3338</v>
      </c>
      <c r="C118" s="256" t="s">
        <v>93</v>
      </c>
      <c r="F118" s="314"/>
      <c r="G118" s="314"/>
      <c r="H118" s="314"/>
      <c r="I118" s="312" t="s">
        <v>2262</v>
      </c>
      <c r="V118" s="312" t="s">
        <v>2272</v>
      </c>
      <c r="W118" s="312" t="s">
        <v>2272</v>
      </c>
      <c r="X118" s="312" t="s">
        <v>2272</v>
      </c>
      <c r="Y118" s="312" t="s">
        <v>2272</v>
      </c>
      <c r="Z118" s="312" t="s">
        <v>2272</v>
      </c>
    </row>
    <row r="119" spans="1:26" ht="15" customHeight="1" x14ac:dyDescent="0.3">
      <c r="A119" s="256">
        <v>522200</v>
      </c>
      <c r="B119" s="256" t="s">
        <v>3339</v>
      </c>
      <c r="C119" s="256" t="s">
        <v>109</v>
      </c>
      <c r="F119" s="314"/>
      <c r="G119" s="314"/>
      <c r="H119" s="314"/>
      <c r="I119" s="312" t="s">
        <v>2262</v>
      </c>
      <c r="V119" s="312" t="s">
        <v>2272</v>
      </c>
      <c r="W119" s="312" t="s">
        <v>2272</v>
      </c>
      <c r="X119" s="312" t="s">
        <v>2272</v>
      </c>
      <c r="Y119" s="312" t="s">
        <v>2272</v>
      </c>
      <c r="Z119" s="312" t="s">
        <v>2272</v>
      </c>
    </row>
    <row r="120" spans="1:26" ht="15" customHeight="1" x14ac:dyDescent="0.3">
      <c r="A120" s="256">
        <v>522224</v>
      </c>
      <c r="B120" s="256" t="s">
        <v>3340</v>
      </c>
      <c r="C120" s="256" t="s">
        <v>82</v>
      </c>
      <c r="F120" s="314"/>
      <c r="G120" s="314"/>
      <c r="H120" s="314"/>
      <c r="I120" s="312" t="s">
        <v>2262</v>
      </c>
      <c r="V120" s="312" t="s">
        <v>2272</v>
      </c>
      <c r="W120" s="312" t="s">
        <v>2272</v>
      </c>
      <c r="X120" s="312" t="s">
        <v>2272</v>
      </c>
      <c r="Y120" s="312" t="s">
        <v>2272</v>
      </c>
      <c r="Z120" s="312" t="s">
        <v>2272</v>
      </c>
    </row>
    <row r="121" spans="1:26" ht="15" customHeight="1" x14ac:dyDescent="0.3">
      <c r="A121" s="256">
        <v>522229</v>
      </c>
      <c r="B121" s="256" t="s">
        <v>3341</v>
      </c>
      <c r="C121" s="256" t="s">
        <v>71</v>
      </c>
      <c r="F121" s="313"/>
      <c r="G121" s="313"/>
      <c r="H121" s="313"/>
      <c r="I121" s="312" t="s">
        <v>2262</v>
      </c>
      <c r="V121" s="312" t="s">
        <v>2272</v>
      </c>
      <c r="W121" s="312" t="s">
        <v>2272</v>
      </c>
      <c r="X121" s="312" t="s">
        <v>2272</v>
      </c>
      <c r="Y121" s="312" t="s">
        <v>2272</v>
      </c>
      <c r="Z121" s="312" t="s">
        <v>2272</v>
      </c>
    </row>
    <row r="122" spans="1:26" ht="15" customHeight="1" x14ac:dyDescent="0.3">
      <c r="A122" s="256">
        <v>522234</v>
      </c>
      <c r="B122" s="256" t="s">
        <v>3343</v>
      </c>
      <c r="C122" s="256" t="s">
        <v>357</v>
      </c>
      <c r="F122" s="314"/>
      <c r="G122" s="314"/>
      <c r="H122" s="314"/>
      <c r="I122" s="312" t="s">
        <v>2262</v>
      </c>
      <c r="V122" s="312" t="s">
        <v>2272</v>
      </c>
      <c r="W122" s="312" t="s">
        <v>2272</v>
      </c>
      <c r="X122" s="312" t="s">
        <v>2272</v>
      </c>
      <c r="Y122" s="312" t="s">
        <v>2272</v>
      </c>
      <c r="Z122" s="312" t="s">
        <v>2272</v>
      </c>
    </row>
    <row r="123" spans="1:26" ht="15" customHeight="1" x14ac:dyDescent="0.3">
      <c r="A123" s="256">
        <v>522235</v>
      </c>
      <c r="B123" s="256" t="s">
        <v>3344</v>
      </c>
      <c r="C123" s="256" t="s">
        <v>267</v>
      </c>
      <c r="F123" s="313"/>
      <c r="G123" s="313"/>
      <c r="H123" s="313"/>
      <c r="I123" s="312" t="s">
        <v>2262</v>
      </c>
      <c r="V123" s="312" t="s">
        <v>2272</v>
      </c>
      <c r="W123" s="312" t="s">
        <v>2272</v>
      </c>
      <c r="X123" s="312" t="s">
        <v>2272</v>
      </c>
      <c r="Y123" s="312" t="s">
        <v>2272</v>
      </c>
      <c r="Z123" s="312" t="s">
        <v>2272</v>
      </c>
    </row>
    <row r="124" spans="1:26" ht="15" customHeight="1" x14ac:dyDescent="0.3">
      <c r="A124" s="256">
        <v>522236</v>
      </c>
      <c r="B124" s="256" t="s">
        <v>3345</v>
      </c>
      <c r="C124" s="256" t="s">
        <v>1003</v>
      </c>
      <c r="F124" s="314"/>
      <c r="G124" s="314"/>
      <c r="H124" s="314"/>
      <c r="I124" s="312" t="s">
        <v>2262</v>
      </c>
      <c r="V124" s="312" t="s">
        <v>2272</v>
      </c>
      <c r="W124" s="312" t="s">
        <v>2272</v>
      </c>
      <c r="X124" s="312" t="s">
        <v>2272</v>
      </c>
      <c r="Y124" s="312" t="s">
        <v>2272</v>
      </c>
      <c r="Z124" s="312" t="s">
        <v>2272</v>
      </c>
    </row>
    <row r="125" spans="1:26" ht="15" customHeight="1" x14ac:dyDescent="0.3">
      <c r="A125" s="256">
        <v>522238</v>
      </c>
      <c r="B125" s="256" t="s">
        <v>3346</v>
      </c>
      <c r="C125" s="256" t="s">
        <v>102</v>
      </c>
      <c r="F125" s="313"/>
      <c r="G125" s="313"/>
      <c r="H125" s="313"/>
      <c r="I125" s="312" t="s">
        <v>2262</v>
      </c>
      <c r="V125" s="312" t="s">
        <v>2272</v>
      </c>
      <c r="W125" s="312" t="s">
        <v>2272</v>
      </c>
      <c r="X125" s="312" t="s">
        <v>2272</v>
      </c>
      <c r="Y125" s="312" t="s">
        <v>2272</v>
      </c>
      <c r="Z125" s="312" t="s">
        <v>2272</v>
      </c>
    </row>
    <row r="126" spans="1:26" ht="15" customHeight="1" x14ac:dyDescent="0.3">
      <c r="A126" s="256">
        <v>522241</v>
      </c>
      <c r="B126" s="256" t="s">
        <v>3347</v>
      </c>
      <c r="C126" s="256" t="s">
        <v>74</v>
      </c>
      <c r="F126" s="314"/>
      <c r="G126" s="314"/>
      <c r="H126" s="314"/>
      <c r="I126" s="312" t="s">
        <v>2262</v>
      </c>
      <c r="V126" s="312" t="s">
        <v>2272</v>
      </c>
      <c r="W126" s="312" t="s">
        <v>2272</v>
      </c>
      <c r="X126" s="312" t="s">
        <v>2272</v>
      </c>
      <c r="Y126" s="312" t="s">
        <v>2272</v>
      </c>
      <c r="Z126" s="312" t="s">
        <v>2272</v>
      </c>
    </row>
    <row r="127" spans="1:26" ht="15" customHeight="1" x14ac:dyDescent="0.3">
      <c r="A127" s="256">
        <v>522248</v>
      </c>
      <c r="B127" s="256" t="s">
        <v>3348</v>
      </c>
      <c r="C127" s="256" t="s">
        <v>418</v>
      </c>
      <c r="F127" s="314"/>
      <c r="G127" s="314"/>
      <c r="H127" s="314"/>
      <c r="I127" s="312" t="s">
        <v>2262</v>
      </c>
      <c r="V127" s="312" t="s">
        <v>2272</v>
      </c>
      <c r="W127" s="312" t="s">
        <v>2272</v>
      </c>
      <c r="X127" s="312" t="s">
        <v>2272</v>
      </c>
      <c r="Y127" s="312" t="s">
        <v>2272</v>
      </c>
      <c r="Z127" s="312" t="s">
        <v>2272</v>
      </c>
    </row>
    <row r="128" spans="1:26" ht="15" customHeight="1" x14ac:dyDescent="0.3">
      <c r="A128" s="256">
        <v>522251</v>
      </c>
      <c r="B128" s="256" t="s">
        <v>3349</v>
      </c>
      <c r="C128" s="256" t="s">
        <v>257</v>
      </c>
      <c r="F128" s="314"/>
      <c r="G128" s="314"/>
      <c r="H128" s="314"/>
      <c r="I128" s="312" t="s">
        <v>2262</v>
      </c>
      <c r="V128" s="312" t="s">
        <v>2272</v>
      </c>
      <c r="W128" s="312" t="s">
        <v>2272</v>
      </c>
      <c r="X128" s="312" t="s">
        <v>2272</v>
      </c>
      <c r="Y128" s="312" t="s">
        <v>2272</v>
      </c>
      <c r="Z128" s="312" t="s">
        <v>2272</v>
      </c>
    </row>
    <row r="129" spans="1:26" ht="15" customHeight="1" x14ac:dyDescent="0.3">
      <c r="A129" s="256">
        <v>522254</v>
      </c>
      <c r="B129" s="256" t="s">
        <v>3350</v>
      </c>
      <c r="C129" s="256" t="s">
        <v>1672</v>
      </c>
      <c r="F129" s="314"/>
      <c r="G129" s="314"/>
      <c r="H129" s="314"/>
      <c r="I129" s="312" t="s">
        <v>2262</v>
      </c>
      <c r="V129" s="312" t="s">
        <v>2272</v>
      </c>
      <c r="W129" s="312" t="s">
        <v>2272</v>
      </c>
      <c r="X129" s="312" t="s">
        <v>2272</v>
      </c>
      <c r="Y129" s="312" t="s">
        <v>2272</v>
      </c>
      <c r="Z129" s="312" t="s">
        <v>2272</v>
      </c>
    </row>
    <row r="130" spans="1:26" ht="15" customHeight="1" x14ac:dyDescent="0.3">
      <c r="A130" s="256">
        <v>522256</v>
      </c>
      <c r="B130" s="256" t="s">
        <v>3351</v>
      </c>
      <c r="C130" s="256" t="s">
        <v>327</v>
      </c>
      <c r="F130" s="314"/>
      <c r="G130" s="314"/>
      <c r="H130" s="314"/>
      <c r="I130" s="312" t="s">
        <v>2262</v>
      </c>
      <c r="V130" s="312" t="s">
        <v>2272</v>
      </c>
      <c r="W130" s="312" t="s">
        <v>2272</v>
      </c>
      <c r="X130" s="312" t="s">
        <v>2272</v>
      </c>
      <c r="Y130" s="312" t="s">
        <v>2272</v>
      </c>
      <c r="Z130" s="312" t="s">
        <v>2272</v>
      </c>
    </row>
    <row r="131" spans="1:26" ht="15" customHeight="1" x14ac:dyDescent="0.3">
      <c r="A131" s="256">
        <v>522258</v>
      </c>
      <c r="B131" s="256" t="s">
        <v>3352</v>
      </c>
      <c r="C131" s="256" t="s">
        <v>298</v>
      </c>
      <c r="F131" s="313"/>
      <c r="G131" s="313"/>
      <c r="H131" s="313"/>
      <c r="I131" s="312" t="s">
        <v>2262</v>
      </c>
      <c r="V131" s="312" t="s">
        <v>2272</v>
      </c>
      <c r="W131" s="312" t="s">
        <v>2272</v>
      </c>
      <c r="X131" s="312" t="s">
        <v>2272</v>
      </c>
      <c r="Y131" s="312" t="s">
        <v>2272</v>
      </c>
      <c r="Z131" s="312" t="s">
        <v>2272</v>
      </c>
    </row>
    <row r="132" spans="1:26" ht="15" customHeight="1" x14ac:dyDescent="0.3">
      <c r="A132" s="256">
        <v>522269</v>
      </c>
      <c r="B132" s="256" t="s">
        <v>3353</v>
      </c>
      <c r="C132" s="256" t="s">
        <v>338</v>
      </c>
      <c r="F132" s="314"/>
      <c r="G132" s="314"/>
      <c r="H132" s="314"/>
      <c r="I132" s="312" t="s">
        <v>2262</v>
      </c>
      <c r="V132" s="312" t="s">
        <v>2272</v>
      </c>
      <c r="W132" s="312" t="s">
        <v>2272</v>
      </c>
      <c r="X132" s="312" t="s">
        <v>2272</v>
      </c>
      <c r="Y132" s="312" t="s">
        <v>2272</v>
      </c>
      <c r="Z132" s="312" t="s">
        <v>2272</v>
      </c>
    </row>
    <row r="133" spans="1:26" ht="15" customHeight="1" x14ac:dyDescent="0.3">
      <c r="A133" s="256">
        <v>522276</v>
      </c>
      <c r="B133" s="256" t="s">
        <v>3354</v>
      </c>
      <c r="C133" s="256" t="s">
        <v>1330</v>
      </c>
      <c r="F133" s="314"/>
      <c r="G133" s="314"/>
      <c r="H133" s="314"/>
      <c r="I133" s="312" t="s">
        <v>2262</v>
      </c>
      <c r="V133" s="312" t="s">
        <v>2272</v>
      </c>
      <c r="W133" s="312" t="s">
        <v>2272</v>
      </c>
      <c r="X133" s="312" t="s">
        <v>2272</v>
      </c>
      <c r="Y133" s="312" t="s">
        <v>2272</v>
      </c>
      <c r="Z133" s="312" t="s">
        <v>2272</v>
      </c>
    </row>
    <row r="134" spans="1:26" ht="15" customHeight="1" x14ac:dyDescent="0.3">
      <c r="A134" s="256">
        <v>522284</v>
      </c>
      <c r="B134" s="256" t="s">
        <v>3355</v>
      </c>
      <c r="C134" s="256" t="s">
        <v>71</v>
      </c>
      <c r="F134" s="314"/>
      <c r="G134" s="314"/>
      <c r="H134" s="314"/>
      <c r="I134" s="312" t="s">
        <v>2262</v>
      </c>
      <c r="V134" s="312" t="s">
        <v>2272</v>
      </c>
      <c r="W134" s="312" t="s">
        <v>2272</v>
      </c>
      <c r="X134" s="312" t="s">
        <v>2272</v>
      </c>
      <c r="Y134" s="312" t="s">
        <v>2272</v>
      </c>
      <c r="Z134" s="312" t="s">
        <v>2272</v>
      </c>
    </row>
    <row r="135" spans="1:26" ht="15" customHeight="1" x14ac:dyDescent="0.3">
      <c r="A135" s="256">
        <v>522292</v>
      </c>
      <c r="B135" s="256" t="s">
        <v>3356</v>
      </c>
      <c r="C135" s="256" t="s">
        <v>282</v>
      </c>
      <c r="F135" s="313"/>
      <c r="G135" s="313"/>
      <c r="H135" s="313"/>
      <c r="I135" s="312" t="s">
        <v>2262</v>
      </c>
      <c r="V135" s="312" t="s">
        <v>2272</v>
      </c>
      <c r="W135" s="312" t="s">
        <v>2272</v>
      </c>
      <c r="X135" s="312" t="s">
        <v>2272</v>
      </c>
      <c r="Y135" s="312" t="s">
        <v>2272</v>
      </c>
      <c r="Z135" s="312" t="s">
        <v>2272</v>
      </c>
    </row>
    <row r="136" spans="1:26" ht="15" customHeight="1" x14ac:dyDescent="0.3">
      <c r="A136" s="256">
        <v>522299</v>
      </c>
      <c r="B136" s="256" t="s">
        <v>3357</v>
      </c>
      <c r="C136" s="256" t="s">
        <v>410</v>
      </c>
      <c r="F136" s="314"/>
      <c r="G136" s="314"/>
      <c r="H136" s="314"/>
      <c r="I136" s="312" t="s">
        <v>2262</v>
      </c>
      <c r="V136" s="312" t="s">
        <v>2272</v>
      </c>
      <c r="W136" s="312" t="s">
        <v>2272</v>
      </c>
      <c r="X136" s="312" t="s">
        <v>2272</v>
      </c>
      <c r="Y136" s="312" t="s">
        <v>2272</v>
      </c>
      <c r="Z136" s="312" t="s">
        <v>2272</v>
      </c>
    </row>
    <row r="137" spans="1:26" ht="15" customHeight="1" x14ac:dyDescent="0.3">
      <c r="A137" s="256">
        <v>522300</v>
      </c>
      <c r="B137" s="256" t="s">
        <v>3358</v>
      </c>
      <c r="C137" s="256" t="s">
        <v>71</v>
      </c>
      <c r="F137" s="313"/>
      <c r="G137" s="313"/>
      <c r="H137" s="313"/>
      <c r="I137" s="312" t="s">
        <v>2262</v>
      </c>
      <c r="V137" s="312" t="s">
        <v>2272</v>
      </c>
      <c r="W137" s="312" t="s">
        <v>2272</v>
      </c>
      <c r="X137" s="312" t="s">
        <v>2272</v>
      </c>
      <c r="Y137" s="312" t="s">
        <v>2272</v>
      </c>
      <c r="Z137" s="312" t="s">
        <v>2272</v>
      </c>
    </row>
    <row r="138" spans="1:26" ht="15" customHeight="1" x14ac:dyDescent="0.3">
      <c r="A138" s="256">
        <v>522304</v>
      </c>
      <c r="B138" s="256" t="s">
        <v>3359</v>
      </c>
      <c r="C138" s="256" t="s">
        <v>71</v>
      </c>
      <c r="F138" s="313"/>
      <c r="G138" s="313"/>
      <c r="H138" s="313"/>
      <c r="I138" s="312" t="s">
        <v>2262</v>
      </c>
      <c r="V138" s="312" t="s">
        <v>2272</v>
      </c>
      <c r="W138" s="312" t="s">
        <v>2272</v>
      </c>
      <c r="X138" s="312" t="s">
        <v>2272</v>
      </c>
      <c r="Y138" s="312" t="s">
        <v>2272</v>
      </c>
      <c r="Z138" s="312" t="s">
        <v>2272</v>
      </c>
    </row>
    <row r="139" spans="1:26" ht="15" customHeight="1" x14ac:dyDescent="0.3">
      <c r="A139" s="256">
        <v>522317</v>
      </c>
      <c r="B139" s="256" t="s">
        <v>3360</v>
      </c>
      <c r="C139" s="256" t="s">
        <v>529</v>
      </c>
      <c r="F139" s="314"/>
      <c r="G139" s="314"/>
      <c r="H139" s="314"/>
      <c r="I139" s="312" t="s">
        <v>2262</v>
      </c>
      <c r="V139" s="312" t="s">
        <v>2272</v>
      </c>
      <c r="W139" s="312" t="s">
        <v>2272</v>
      </c>
      <c r="X139" s="312" t="s">
        <v>2272</v>
      </c>
      <c r="Y139" s="312" t="s">
        <v>2272</v>
      </c>
      <c r="Z139" s="312" t="s">
        <v>2272</v>
      </c>
    </row>
    <row r="140" spans="1:26" ht="15" customHeight="1" x14ac:dyDescent="0.3">
      <c r="A140" s="256">
        <v>522321</v>
      </c>
      <c r="B140" s="256" t="s">
        <v>3361</v>
      </c>
      <c r="C140" s="256" t="s">
        <v>1557</v>
      </c>
      <c r="F140" s="313"/>
      <c r="G140" s="313"/>
      <c r="H140" s="313"/>
      <c r="I140" s="312" t="s">
        <v>2262</v>
      </c>
      <c r="V140" s="312" t="s">
        <v>2272</v>
      </c>
      <c r="W140" s="312" t="s">
        <v>2272</v>
      </c>
      <c r="X140" s="312" t="s">
        <v>2272</v>
      </c>
      <c r="Y140" s="312" t="s">
        <v>2272</v>
      </c>
      <c r="Z140" s="312" t="s">
        <v>2272</v>
      </c>
    </row>
    <row r="141" spans="1:26" ht="15" customHeight="1" x14ac:dyDescent="0.3">
      <c r="A141" s="256">
        <v>522323</v>
      </c>
      <c r="B141" s="256" t="s">
        <v>3362</v>
      </c>
      <c r="C141" s="256" t="s">
        <v>103</v>
      </c>
      <c r="F141" s="314"/>
      <c r="G141" s="314"/>
      <c r="H141" s="314"/>
      <c r="I141" s="312" t="s">
        <v>2262</v>
      </c>
      <c r="V141" s="312" t="s">
        <v>2272</v>
      </c>
      <c r="W141" s="312" t="s">
        <v>2272</v>
      </c>
      <c r="X141" s="312" t="s">
        <v>2272</v>
      </c>
      <c r="Y141" s="312" t="s">
        <v>2272</v>
      </c>
      <c r="Z141" s="312" t="s">
        <v>2272</v>
      </c>
    </row>
    <row r="142" spans="1:26" ht="15" customHeight="1" x14ac:dyDescent="0.3">
      <c r="A142" s="256">
        <v>522332</v>
      </c>
      <c r="B142" s="256" t="s">
        <v>3363</v>
      </c>
      <c r="C142" s="256" t="s">
        <v>89</v>
      </c>
      <c r="F142" s="314"/>
      <c r="G142" s="314"/>
      <c r="H142" s="314"/>
      <c r="I142" s="312" t="s">
        <v>2262</v>
      </c>
      <c r="V142" s="312" t="s">
        <v>2272</v>
      </c>
      <c r="W142" s="312" t="s">
        <v>2272</v>
      </c>
      <c r="X142" s="312" t="s">
        <v>2272</v>
      </c>
      <c r="Y142" s="312" t="s">
        <v>2272</v>
      </c>
      <c r="Z142" s="312" t="s">
        <v>2272</v>
      </c>
    </row>
    <row r="143" spans="1:26" ht="15" customHeight="1" x14ac:dyDescent="0.3">
      <c r="A143" s="256">
        <v>522334</v>
      </c>
      <c r="B143" s="256" t="s">
        <v>3364</v>
      </c>
      <c r="C143" s="256" t="s">
        <v>82</v>
      </c>
      <c r="F143" s="313"/>
      <c r="G143" s="313"/>
      <c r="H143" s="313"/>
      <c r="I143" s="312" t="s">
        <v>2262</v>
      </c>
      <c r="V143" s="312" t="s">
        <v>2272</v>
      </c>
      <c r="W143" s="312" t="s">
        <v>2272</v>
      </c>
      <c r="X143" s="312" t="s">
        <v>2272</v>
      </c>
      <c r="Y143" s="312" t="s">
        <v>2272</v>
      </c>
      <c r="Z143" s="312" t="s">
        <v>2272</v>
      </c>
    </row>
    <row r="144" spans="1:26" ht="15" customHeight="1" x14ac:dyDescent="0.3">
      <c r="A144" s="256">
        <v>522367</v>
      </c>
      <c r="B144" s="256" t="s">
        <v>3365</v>
      </c>
      <c r="C144" s="256" t="s">
        <v>410</v>
      </c>
      <c r="F144" s="314"/>
      <c r="G144" s="314"/>
      <c r="H144" s="314"/>
      <c r="I144" s="312" t="s">
        <v>2262</v>
      </c>
      <c r="V144" s="312" t="s">
        <v>2272</v>
      </c>
      <c r="W144" s="312" t="s">
        <v>2272</v>
      </c>
      <c r="X144" s="312" t="s">
        <v>2272</v>
      </c>
      <c r="Y144" s="312" t="s">
        <v>2272</v>
      </c>
      <c r="Z144" s="312" t="s">
        <v>2272</v>
      </c>
    </row>
    <row r="145" spans="1:26" ht="15" customHeight="1" x14ac:dyDescent="0.3">
      <c r="A145" s="256">
        <v>522368</v>
      </c>
      <c r="B145" s="256" t="s">
        <v>3366</v>
      </c>
      <c r="C145" s="256" t="s">
        <v>71</v>
      </c>
      <c r="F145" s="314"/>
      <c r="G145" s="314"/>
      <c r="H145" s="314"/>
      <c r="I145" s="312" t="s">
        <v>2262</v>
      </c>
      <c r="V145" s="312" t="s">
        <v>2272</v>
      </c>
      <c r="W145" s="312" t="s">
        <v>2272</v>
      </c>
      <c r="X145" s="312" t="s">
        <v>2272</v>
      </c>
      <c r="Y145" s="312" t="s">
        <v>2272</v>
      </c>
      <c r="Z145" s="312" t="s">
        <v>2272</v>
      </c>
    </row>
    <row r="146" spans="1:26" ht="15" customHeight="1" x14ac:dyDescent="0.3">
      <c r="A146" s="256">
        <v>522372</v>
      </c>
      <c r="B146" s="256" t="s">
        <v>3367</v>
      </c>
      <c r="C146" s="256" t="s">
        <v>91</v>
      </c>
      <c r="F146" s="314"/>
      <c r="G146" s="314"/>
      <c r="H146" s="314"/>
      <c r="I146" s="312" t="s">
        <v>2262</v>
      </c>
      <c r="V146" s="312" t="s">
        <v>2272</v>
      </c>
      <c r="W146" s="312" t="s">
        <v>2272</v>
      </c>
      <c r="X146" s="312" t="s">
        <v>2272</v>
      </c>
      <c r="Y146" s="312" t="s">
        <v>2272</v>
      </c>
      <c r="Z146" s="312" t="s">
        <v>2272</v>
      </c>
    </row>
    <row r="147" spans="1:26" ht="15" customHeight="1" x14ac:dyDescent="0.3">
      <c r="A147" s="256">
        <v>522393</v>
      </c>
      <c r="B147" s="256" t="s">
        <v>3369</v>
      </c>
      <c r="C147" s="256" t="s">
        <v>81</v>
      </c>
      <c r="F147" s="314"/>
      <c r="G147" s="314"/>
      <c r="H147" s="314"/>
      <c r="I147" s="312" t="s">
        <v>2262</v>
      </c>
      <c r="V147" s="312" t="s">
        <v>2272</v>
      </c>
      <c r="W147" s="312" t="s">
        <v>2272</v>
      </c>
      <c r="X147" s="312" t="s">
        <v>2272</v>
      </c>
      <c r="Y147" s="312" t="s">
        <v>2272</v>
      </c>
      <c r="Z147" s="312" t="s">
        <v>2272</v>
      </c>
    </row>
    <row r="148" spans="1:26" ht="15" customHeight="1" x14ac:dyDescent="0.3">
      <c r="A148" s="256">
        <v>522397</v>
      </c>
      <c r="B148" s="256" t="s">
        <v>3370</v>
      </c>
      <c r="C148" s="256" t="s">
        <v>106</v>
      </c>
      <c r="F148" s="314"/>
      <c r="G148" s="314"/>
      <c r="H148" s="314"/>
      <c r="I148" s="312" t="s">
        <v>2262</v>
      </c>
      <c r="V148" s="312" t="s">
        <v>2272</v>
      </c>
      <c r="W148" s="312" t="s">
        <v>2272</v>
      </c>
      <c r="X148" s="312" t="s">
        <v>2272</v>
      </c>
      <c r="Y148" s="312" t="s">
        <v>2272</v>
      </c>
      <c r="Z148" s="312" t="s">
        <v>2272</v>
      </c>
    </row>
    <row r="149" spans="1:26" ht="15" customHeight="1" x14ac:dyDescent="0.3">
      <c r="A149" s="256">
        <v>522399</v>
      </c>
      <c r="B149" s="256" t="s">
        <v>3371</v>
      </c>
      <c r="C149" s="256" t="s">
        <v>103</v>
      </c>
      <c r="F149" s="313"/>
      <c r="G149" s="313"/>
      <c r="H149" s="313"/>
      <c r="I149" s="312" t="s">
        <v>2262</v>
      </c>
      <c r="V149" s="312" t="s">
        <v>2272</v>
      </c>
      <c r="W149" s="312" t="s">
        <v>2272</v>
      </c>
      <c r="X149" s="312" t="s">
        <v>2272</v>
      </c>
      <c r="Y149" s="312" t="s">
        <v>2272</v>
      </c>
      <c r="Z149" s="312" t="s">
        <v>2272</v>
      </c>
    </row>
    <row r="150" spans="1:26" ht="15" customHeight="1" x14ac:dyDescent="0.3">
      <c r="A150" s="256">
        <v>522401</v>
      </c>
      <c r="B150" s="256" t="s">
        <v>3372</v>
      </c>
      <c r="C150" s="256" t="s">
        <v>76</v>
      </c>
      <c r="F150" s="314"/>
      <c r="G150" s="314"/>
      <c r="H150" s="314"/>
      <c r="I150" s="312" t="s">
        <v>2262</v>
      </c>
      <c r="V150" s="312" t="s">
        <v>2272</v>
      </c>
      <c r="W150" s="312" t="s">
        <v>2272</v>
      </c>
      <c r="X150" s="312" t="s">
        <v>2272</v>
      </c>
      <c r="Y150" s="312" t="s">
        <v>2272</v>
      </c>
      <c r="Z150" s="312" t="s">
        <v>2272</v>
      </c>
    </row>
    <row r="151" spans="1:26" ht="15" customHeight="1" x14ac:dyDescent="0.3">
      <c r="A151" s="256">
        <v>522406</v>
      </c>
      <c r="B151" s="256" t="s">
        <v>3373</v>
      </c>
      <c r="C151" s="256" t="s">
        <v>71</v>
      </c>
      <c r="F151" s="313"/>
      <c r="G151" s="313"/>
      <c r="H151" s="313"/>
      <c r="I151" s="312" t="s">
        <v>2262</v>
      </c>
      <c r="V151" s="312" t="s">
        <v>2272</v>
      </c>
      <c r="W151" s="312" t="s">
        <v>2272</v>
      </c>
      <c r="X151" s="312" t="s">
        <v>2272</v>
      </c>
      <c r="Y151" s="312" t="s">
        <v>2272</v>
      </c>
      <c r="Z151" s="312" t="s">
        <v>2272</v>
      </c>
    </row>
    <row r="152" spans="1:26" ht="15" customHeight="1" x14ac:dyDescent="0.3">
      <c r="A152" s="256">
        <v>522415</v>
      </c>
      <c r="B152" s="256" t="s">
        <v>3374</v>
      </c>
      <c r="C152" s="256" t="s">
        <v>313</v>
      </c>
      <c r="F152" s="314"/>
      <c r="G152" s="314"/>
      <c r="H152" s="314"/>
      <c r="I152" s="312" t="s">
        <v>2262</v>
      </c>
      <c r="V152" s="312" t="s">
        <v>2272</v>
      </c>
      <c r="W152" s="312" t="s">
        <v>2272</v>
      </c>
      <c r="X152" s="312" t="s">
        <v>2272</v>
      </c>
      <c r="Y152" s="312" t="s">
        <v>2272</v>
      </c>
      <c r="Z152" s="312" t="s">
        <v>2272</v>
      </c>
    </row>
    <row r="153" spans="1:26" ht="15" customHeight="1" x14ac:dyDescent="0.3">
      <c r="A153" s="256">
        <v>522427</v>
      </c>
      <c r="B153" s="256" t="s">
        <v>3375</v>
      </c>
      <c r="C153" s="256" t="s">
        <v>91</v>
      </c>
      <c r="F153" s="313"/>
      <c r="G153" s="313"/>
      <c r="H153" s="313"/>
      <c r="I153" s="312" t="s">
        <v>2262</v>
      </c>
      <c r="V153" s="312" t="s">
        <v>2272</v>
      </c>
      <c r="W153" s="312" t="s">
        <v>2272</v>
      </c>
      <c r="X153" s="312" t="s">
        <v>2272</v>
      </c>
      <c r="Y153" s="312" t="s">
        <v>2272</v>
      </c>
      <c r="Z153" s="312" t="s">
        <v>2272</v>
      </c>
    </row>
    <row r="154" spans="1:26" ht="15" customHeight="1" x14ac:dyDescent="0.3">
      <c r="A154" s="256">
        <v>522466</v>
      </c>
      <c r="B154" s="256" t="s">
        <v>3377</v>
      </c>
      <c r="C154" s="256" t="s">
        <v>347</v>
      </c>
      <c r="F154" s="313"/>
      <c r="G154" s="313"/>
      <c r="H154" s="313"/>
      <c r="I154" s="312" t="s">
        <v>2262</v>
      </c>
      <c r="V154" s="312" t="s">
        <v>2272</v>
      </c>
      <c r="W154" s="312" t="s">
        <v>2272</v>
      </c>
      <c r="X154" s="312" t="s">
        <v>2272</v>
      </c>
      <c r="Y154" s="312" t="s">
        <v>2272</v>
      </c>
      <c r="Z154" s="312" t="s">
        <v>2272</v>
      </c>
    </row>
    <row r="155" spans="1:26" ht="15" customHeight="1" x14ac:dyDescent="0.3">
      <c r="A155" s="256">
        <v>522469</v>
      </c>
      <c r="B155" s="256" t="s">
        <v>3378</v>
      </c>
      <c r="C155" s="256" t="s">
        <v>327</v>
      </c>
      <c r="F155" s="314"/>
      <c r="G155" s="314"/>
      <c r="H155" s="314"/>
      <c r="I155" s="312" t="s">
        <v>2262</v>
      </c>
      <c r="V155" s="312" t="s">
        <v>2272</v>
      </c>
      <c r="W155" s="312" t="s">
        <v>2272</v>
      </c>
      <c r="X155" s="312" t="s">
        <v>2272</v>
      </c>
      <c r="Y155" s="312" t="s">
        <v>2272</v>
      </c>
      <c r="Z155" s="312" t="s">
        <v>2272</v>
      </c>
    </row>
    <row r="156" spans="1:26" ht="15" customHeight="1" x14ac:dyDescent="0.3">
      <c r="A156" s="256">
        <v>522470</v>
      </c>
      <c r="B156" s="256" t="s">
        <v>3379</v>
      </c>
      <c r="C156" s="256" t="s">
        <v>249</v>
      </c>
      <c r="F156" s="313"/>
      <c r="G156" s="313"/>
      <c r="H156" s="313"/>
      <c r="I156" s="312" t="s">
        <v>2262</v>
      </c>
      <c r="V156" s="312" t="s">
        <v>2272</v>
      </c>
      <c r="W156" s="312" t="s">
        <v>2272</v>
      </c>
      <c r="X156" s="312" t="s">
        <v>2272</v>
      </c>
      <c r="Y156" s="312" t="s">
        <v>2272</v>
      </c>
      <c r="Z156" s="312" t="s">
        <v>2272</v>
      </c>
    </row>
    <row r="157" spans="1:26" ht="15" customHeight="1" x14ac:dyDescent="0.3">
      <c r="A157" s="256">
        <v>522471</v>
      </c>
      <c r="B157" s="256" t="s">
        <v>3380</v>
      </c>
      <c r="C157" s="256" t="s">
        <v>94</v>
      </c>
      <c r="F157" s="314"/>
      <c r="G157" s="314"/>
      <c r="H157" s="314"/>
      <c r="I157" s="312" t="s">
        <v>2262</v>
      </c>
      <c r="V157" s="312" t="s">
        <v>2272</v>
      </c>
      <c r="W157" s="312" t="s">
        <v>2272</v>
      </c>
      <c r="X157" s="312" t="s">
        <v>2272</v>
      </c>
      <c r="Y157" s="312" t="s">
        <v>2272</v>
      </c>
      <c r="Z157" s="312" t="s">
        <v>2272</v>
      </c>
    </row>
    <row r="158" spans="1:26" ht="15" customHeight="1" x14ac:dyDescent="0.3">
      <c r="A158" s="256">
        <v>522484</v>
      </c>
      <c r="B158" s="256" t="s">
        <v>3381</v>
      </c>
      <c r="C158" s="256" t="s">
        <v>82</v>
      </c>
      <c r="F158" s="313"/>
      <c r="G158" s="313"/>
      <c r="H158" s="313"/>
      <c r="I158" s="312" t="s">
        <v>2262</v>
      </c>
      <c r="V158" s="312" t="s">
        <v>2272</v>
      </c>
      <c r="W158" s="312" t="s">
        <v>2272</v>
      </c>
      <c r="X158" s="312" t="s">
        <v>2272</v>
      </c>
      <c r="Y158" s="312" t="s">
        <v>2272</v>
      </c>
      <c r="Z158" s="312" t="s">
        <v>2272</v>
      </c>
    </row>
    <row r="159" spans="1:26" ht="15" customHeight="1" x14ac:dyDescent="0.3">
      <c r="A159" s="256">
        <v>522485</v>
      </c>
      <c r="B159" s="256" t="s">
        <v>3382</v>
      </c>
      <c r="C159" s="256" t="s">
        <v>68</v>
      </c>
      <c r="F159" s="314"/>
      <c r="G159" s="314"/>
      <c r="H159" s="314"/>
      <c r="I159" s="312" t="s">
        <v>2262</v>
      </c>
      <c r="V159" s="312" t="s">
        <v>2272</v>
      </c>
      <c r="W159" s="312" t="s">
        <v>2272</v>
      </c>
      <c r="X159" s="312" t="s">
        <v>2272</v>
      </c>
      <c r="Y159" s="312" t="s">
        <v>2272</v>
      </c>
      <c r="Z159" s="312" t="s">
        <v>2272</v>
      </c>
    </row>
    <row r="160" spans="1:26" ht="15" customHeight="1" x14ac:dyDescent="0.3">
      <c r="A160" s="256">
        <v>522486</v>
      </c>
      <c r="B160" s="256" t="s">
        <v>3383</v>
      </c>
      <c r="C160" s="256" t="s">
        <v>68</v>
      </c>
      <c r="F160" s="313"/>
      <c r="G160" s="313"/>
      <c r="H160" s="313"/>
      <c r="I160" s="312" t="s">
        <v>2262</v>
      </c>
      <c r="V160" s="312" t="s">
        <v>2272</v>
      </c>
      <c r="W160" s="312" t="s">
        <v>2272</v>
      </c>
      <c r="X160" s="312" t="s">
        <v>2272</v>
      </c>
      <c r="Y160" s="312" t="s">
        <v>2272</v>
      </c>
      <c r="Z160" s="312" t="s">
        <v>2272</v>
      </c>
    </row>
    <row r="161" spans="1:26" ht="15" customHeight="1" x14ac:dyDescent="0.3">
      <c r="A161" s="256">
        <v>522488</v>
      </c>
      <c r="B161" s="256" t="s">
        <v>3384</v>
      </c>
      <c r="C161" s="256" t="s">
        <v>70</v>
      </c>
      <c r="F161" s="314"/>
      <c r="G161" s="314"/>
      <c r="H161" s="314"/>
      <c r="I161" s="312" t="s">
        <v>2262</v>
      </c>
      <c r="V161" s="312" t="s">
        <v>2272</v>
      </c>
      <c r="W161" s="312" t="s">
        <v>2272</v>
      </c>
      <c r="X161" s="312" t="s">
        <v>2272</v>
      </c>
      <c r="Y161" s="312" t="s">
        <v>2272</v>
      </c>
      <c r="Z161" s="312" t="s">
        <v>2272</v>
      </c>
    </row>
    <row r="162" spans="1:26" ht="15" customHeight="1" x14ac:dyDescent="0.3">
      <c r="A162" s="256">
        <v>522490</v>
      </c>
      <c r="B162" s="256" t="s">
        <v>3385</v>
      </c>
      <c r="C162" s="256" t="s">
        <v>89</v>
      </c>
      <c r="F162" s="314"/>
      <c r="G162" s="314"/>
      <c r="H162" s="314"/>
      <c r="I162" s="312" t="s">
        <v>2262</v>
      </c>
      <c r="V162" s="312" t="s">
        <v>2272</v>
      </c>
      <c r="W162" s="312" t="s">
        <v>2272</v>
      </c>
      <c r="X162" s="312" t="s">
        <v>2272</v>
      </c>
      <c r="Y162" s="312" t="s">
        <v>2272</v>
      </c>
      <c r="Z162" s="312" t="s">
        <v>2272</v>
      </c>
    </row>
    <row r="163" spans="1:26" ht="15" customHeight="1" x14ac:dyDescent="0.3">
      <c r="A163" s="256">
        <v>522491</v>
      </c>
      <c r="B163" s="256" t="s">
        <v>3386</v>
      </c>
      <c r="C163" s="256" t="s">
        <v>68</v>
      </c>
      <c r="F163" s="314"/>
      <c r="G163" s="314"/>
      <c r="H163" s="314"/>
      <c r="I163" s="312" t="s">
        <v>2262</v>
      </c>
      <c r="V163" s="312" t="s">
        <v>2272</v>
      </c>
      <c r="W163" s="312" t="s">
        <v>2272</v>
      </c>
      <c r="X163" s="312" t="s">
        <v>2272</v>
      </c>
      <c r="Y163" s="312" t="s">
        <v>2272</v>
      </c>
      <c r="Z163" s="312" t="s">
        <v>2272</v>
      </c>
    </row>
    <row r="164" spans="1:26" ht="15" customHeight="1" x14ac:dyDescent="0.3">
      <c r="A164" s="256">
        <v>522510</v>
      </c>
      <c r="B164" s="256" t="s">
        <v>3388</v>
      </c>
      <c r="C164" s="256" t="s">
        <v>2229</v>
      </c>
      <c r="F164" s="314"/>
      <c r="G164" s="314"/>
      <c r="H164" s="314"/>
      <c r="I164" s="312" t="s">
        <v>2262</v>
      </c>
      <c r="V164" s="312" t="s">
        <v>2272</v>
      </c>
      <c r="W164" s="312" t="s">
        <v>2272</v>
      </c>
      <c r="X164" s="312" t="s">
        <v>2272</v>
      </c>
      <c r="Y164" s="312" t="s">
        <v>2272</v>
      </c>
      <c r="Z164" s="312" t="s">
        <v>2272</v>
      </c>
    </row>
    <row r="165" spans="1:26" ht="15" customHeight="1" x14ac:dyDescent="0.3">
      <c r="A165" s="256">
        <v>522513</v>
      </c>
      <c r="B165" s="256" t="s">
        <v>3389</v>
      </c>
      <c r="C165" s="256" t="s">
        <v>289</v>
      </c>
      <c r="F165" s="314"/>
      <c r="G165" s="314"/>
      <c r="H165" s="314"/>
      <c r="I165" s="312" t="s">
        <v>2262</v>
      </c>
      <c r="V165" s="312" t="s">
        <v>2272</v>
      </c>
      <c r="W165" s="312" t="s">
        <v>2272</v>
      </c>
      <c r="X165" s="312" t="s">
        <v>2272</v>
      </c>
      <c r="Y165" s="312" t="s">
        <v>2272</v>
      </c>
      <c r="Z165" s="312" t="s">
        <v>2272</v>
      </c>
    </row>
    <row r="166" spans="1:26" ht="15" customHeight="1" x14ac:dyDescent="0.3">
      <c r="A166" s="256">
        <v>522531</v>
      </c>
      <c r="B166" s="256" t="s">
        <v>3390</v>
      </c>
      <c r="C166" s="256" t="s">
        <v>398</v>
      </c>
      <c r="F166" s="313"/>
      <c r="G166" s="313"/>
      <c r="H166" s="313"/>
      <c r="I166" s="312" t="s">
        <v>2262</v>
      </c>
      <c r="V166" s="312" t="s">
        <v>2272</v>
      </c>
      <c r="W166" s="312" t="s">
        <v>2272</v>
      </c>
      <c r="X166" s="312" t="s">
        <v>2272</v>
      </c>
      <c r="Y166" s="312" t="s">
        <v>2272</v>
      </c>
      <c r="Z166" s="312" t="s">
        <v>2272</v>
      </c>
    </row>
    <row r="167" spans="1:26" ht="15" customHeight="1" x14ac:dyDescent="0.3">
      <c r="A167" s="256">
        <v>522541</v>
      </c>
      <c r="B167" s="256" t="s">
        <v>3391</v>
      </c>
      <c r="C167" s="256" t="s">
        <v>337</v>
      </c>
      <c r="F167" s="314"/>
      <c r="G167" s="314"/>
      <c r="H167" s="314"/>
      <c r="I167" s="312" t="s">
        <v>2262</v>
      </c>
      <c r="V167" s="312" t="s">
        <v>2272</v>
      </c>
      <c r="W167" s="312" t="s">
        <v>2272</v>
      </c>
      <c r="X167" s="312" t="s">
        <v>2272</v>
      </c>
      <c r="Y167" s="312" t="s">
        <v>2272</v>
      </c>
      <c r="Z167" s="312" t="s">
        <v>2272</v>
      </c>
    </row>
    <row r="168" spans="1:26" ht="15" customHeight="1" x14ac:dyDescent="0.3">
      <c r="A168" s="256">
        <v>522545</v>
      </c>
      <c r="B168" s="256" t="s">
        <v>3393</v>
      </c>
      <c r="C168" s="256" t="s">
        <v>71</v>
      </c>
      <c r="F168" s="313"/>
      <c r="G168" s="313"/>
      <c r="H168" s="313"/>
      <c r="I168" s="312" t="s">
        <v>2262</v>
      </c>
      <c r="V168" s="312" t="s">
        <v>2272</v>
      </c>
      <c r="W168" s="312" t="s">
        <v>2272</v>
      </c>
      <c r="X168" s="312" t="s">
        <v>2272</v>
      </c>
      <c r="Y168" s="312" t="s">
        <v>2272</v>
      </c>
      <c r="Z168" s="312" t="s">
        <v>2272</v>
      </c>
    </row>
    <row r="169" spans="1:26" ht="15" customHeight="1" x14ac:dyDescent="0.3">
      <c r="A169" s="256">
        <v>522549</v>
      </c>
      <c r="B169" s="256" t="s">
        <v>3394</v>
      </c>
      <c r="C169" s="256" t="s">
        <v>89</v>
      </c>
      <c r="F169" s="314"/>
      <c r="G169" s="314"/>
      <c r="H169" s="314"/>
      <c r="I169" s="312" t="s">
        <v>2262</v>
      </c>
      <c r="V169" s="312" t="s">
        <v>2272</v>
      </c>
      <c r="W169" s="312" t="s">
        <v>2272</v>
      </c>
      <c r="X169" s="312" t="s">
        <v>2272</v>
      </c>
      <c r="Y169" s="312" t="s">
        <v>2272</v>
      </c>
      <c r="Z169" s="312" t="s">
        <v>2272</v>
      </c>
    </row>
    <row r="170" spans="1:26" ht="15" customHeight="1" x14ac:dyDescent="0.3">
      <c r="A170" s="256">
        <v>522550</v>
      </c>
      <c r="B170" s="256" t="s">
        <v>3395</v>
      </c>
      <c r="C170" s="256" t="s">
        <v>290</v>
      </c>
      <c r="F170" s="313"/>
      <c r="G170" s="313"/>
      <c r="H170" s="313"/>
      <c r="I170" s="312" t="s">
        <v>2262</v>
      </c>
      <c r="V170" s="312" t="s">
        <v>2272</v>
      </c>
      <c r="W170" s="312" t="s">
        <v>2272</v>
      </c>
      <c r="X170" s="312" t="s">
        <v>2272</v>
      </c>
      <c r="Y170" s="312" t="s">
        <v>2272</v>
      </c>
      <c r="Z170" s="312" t="s">
        <v>2272</v>
      </c>
    </row>
    <row r="171" spans="1:26" ht="15" customHeight="1" x14ac:dyDescent="0.3">
      <c r="A171" s="256">
        <v>522551</v>
      </c>
      <c r="B171" s="256" t="s">
        <v>3396</v>
      </c>
      <c r="C171" s="256" t="s">
        <v>93</v>
      </c>
      <c r="F171" s="313"/>
      <c r="G171" s="313"/>
      <c r="H171" s="313"/>
      <c r="I171" s="312" t="s">
        <v>2262</v>
      </c>
      <c r="V171" s="312" t="s">
        <v>2272</v>
      </c>
      <c r="W171" s="312" t="s">
        <v>2272</v>
      </c>
      <c r="X171" s="312" t="s">
        <v>2272</v>
      </c>
      <c r="Y171" s="312" t="s">
        <v>2272</v>
      </c>
      <c r="Z171" s="312" t="s">
        <v>2272</v>
      </c>
    </row>
    <row r="172" spans="1:26" ht="15" customHeight="1" x14ac:dyDescent="0.3">
      <c r="A172" s="256">
        <v>522558</v>
      </c>
      <c r="B172" s="256" t="s">
        <v>3397</v>
      </c>
      <c r="C172" s="256" t="s">
        <v>99</v>
      </c>
      <c r="F172" s="314"/>
      <c r="G172" s="314"/>
      <c r="H172" s="314"/>
      <c r="I172" s="312" t="s">
        <v>2262</v>
      </c>
      <c r="V172" s="312" t="s">
        <v>2272</v>
      </c>
      <c r="W172" s="312" t="s">
        <v>2272</v>
      </c>
      <c r="X172" s="312" t="s">
        <v>2272</v>
      </c>
      <c r="Y172" s="312" t="s">
        <v>2272</v>
      </c>
      <c r="Z172" s="312" t="s">
        <v>2272</v>
      </c>
    </row>
    <row r="173" spans="1:26" ht="15" customHeight="1" x14ac:dyDescent="0.3">
      <c r="A173" s="256">
        <v>522581</v>
      </c>
      <c r="B173" s="256" t="s">
        <v>3398</v>
      </c>
      <c r="C173" s="256" t="s">
        <v>67</v>
      </c>
      <c r="F173" s="314"/>
      <c r="G173" s="314"/>
      <c r="H173" s="314"/>
      <c r="I173" s="312" t="s">
        <v>2262</v>
      </c>
      <c r="V173" s="312" t="s">
        <v>2272</v>
      </c>
      <c r="W173" s="312" t="s">
        <v>2272</v>
      </c>
      <c r="X173" s="312" t="s">
        <v>2272</v>
      </c>
      <c r="Y173" s="312" t="s">
        <v>2272</v>
      </c>
      <c r="Z173" s="312" t="s">
        <v>2272</v>
      </c>
    </row>
    <row r="174" spans="1:26" ht="15" customHeight="1" x14ac:dyDescent="0.3">
      <c r="A174" s="256">
        <v>522591</v>
      </c>
      <c r="B174" s="256" t="s">
        <v>3399</v>
      </c>
      <c r="C174" s="256" t="s">
        <v>70</v>
      </c>
      <c r="F174" s="313"/>
      <c r="G174" s="313"/>
      <c r="H174" s="313"/>
      <c r="I174" s="312" t="s">
        <v>2262</v>
      </c>
      <c r="V174" s="312" t="s">
        <v>2272</v>
      </c>
      <c r="W174" s="312" t="s">
        <v>2272</v>
      </c>
      <c r="X174" s="312" t="s">
        <v>2272</v>
      </c>
      <c r="Y174" s="312" t="s">
        <v>2272</v>
      </c>
      <c r="Z174" s="312" t="s">
        <v>2272</v>
      </c>
    </row>
    <row r="175" spans="1:26" ht="15" customHeight="1" x14ac:dyDescent="0.3">
      <c r="A175" s="256">
        <v>522600</v>
      </c>
      <c r="B175" s="256" t="s">
        <v>3400</v>
      </c>
      <c r="C175" s="256" t="s">
        <v>380</v>
      </c>
      <c r="F175" s="313"/>
      <c r="G175" s="313"/>
      <c r="H175" s="313"/>
      <c r="I175" s="312" t="s">
        <v>2262</v>
      </c>
      <c r="V175" s="312" t="s">
        <v>2272</v>
      </c>
      <c r="W175" s="312" t="s">
        <v>2272</v>
      </c>
      <c r="X175" s="312" t="s">
        <v>2272</v>
      </c>
      <c r="Y175" s="312" t="s">
        <v>2272</v>
      </c>
      <c r="Z175" s="312" t="s">
        <v>2272</v>
      </c>
    </row>
    <row r="176" spans="1:26" ht="15" customHeight="1" x14ac:dyDescent="0.3">
      <c r="A176" s="256">
        <v>522613</v>
      </c>
      <c r="B176" s="256" t="s">
        <v>3402</v>
      </c>
      <c r="C176" s="256" t="s">
        <v>505</v>
      </c>
      <c r="F176" s="314"/>
      <c r="G176" s="314"/>
      <c r="H176" s="314"/>
      <c r="I176" s="312" t="s">
        <v>2262</v>
      </c>
      <c r="V176" s="312" t="s">
        <v>2272</v>
      </c>
      <c r="W176" s="312" t="s">
        <v>2272</v>
      </c>
      <c r="X176" s="312" t="s">
        <v>2272</v>
      </c>
      <c r="Y176" s="312" t="s">
        <v>2272</v>
      </c>
      <c r="Z176" s="312" t="s">
        <v>2272</v>
      </c>
    </row>
    <row r="177" spans="1:26" ht="15" customHeight="1" x14ac:dyDescent="0.3">
      <c r="A177" s="256">
        <v>522615</v>
      </c>
      <c r="B177" s="256" t="s">
        <v>3403</v>
      </c>
      <c r="C177" s="256" t="s">
        <v>414</v>
      </c>
      <c r="F177" s="313"/>
      <c r="G177" s="313"/>
      <c r="H177" s="313"/>
      <c r="I177" s="312" t="s">
        <v>2262</v>
      </c>
      <c r="V177" s="312" t="s">
        <v>2272</v>
      </c>
      <c r="W177" s="312" t="s">
        <v>2272</v>
      </c>
      <c r="X177" s="312" t="s">
        <v>2272</v>
      </c>
      <c r="Y177" s="312" t="s">
        <v>2272</v>
      </c>
      <c r="Z177" s="312" t="s">
        <v>2272</v>
      </c>
    </row>
    <row r="178" spans="1:26" ht="15" customHeight="1" x14ac:dyDescent="0.3">
      <c r="A178" s="256">
        <v>522618</v>
      </c>
      <c r="B178" s="256" t="s">
        <v>3404</v>
      </c>
      <c r="C178" s="256" t="s">
        <v>89</v>
      </c>
      <c r="F178" s="314"/>
      <c r="G178" s="314"/>
      <c r="H178" s="314"/>
      <c r="I178" s="312" t="s">
        <v>2262</v>
      </c>
      <c r="V178" s="312" t="s">
        <v>2272</v>
      </c>
      <c r="W178" s="312" t="s">
        <v>2272</v>
      </c>
      <c r="X178" s="312" t="s">
        <v>2272</v>
      </c>
      <c r="Y178" s="312" t="s">
        <v>2272</v>
      </c>
      <c r="Z178" s="312" t="s">
        <v>2272</v>
      </c>
    </row>
    <row r="179" spans="1:26" ht="15" customHeight="1" x14ac:dyDescent="0.3">
      <c r="A179" s="256">
        <v>522627</v>
      </c>
      <c r="B179" s="256" t="s">
        <v>3405</v>
      </c>
      <c r="C179" s="256" t="s">
        <v>71</v>
      </c>
      <c r="F179" s="314"/>
      <c r="G179" s="314"/>
      <c r="H179" s="314"/>
      <c r="I179" s="312" t="s">
        <v>2262</v>
      </c>
      <c r="V179" s="312" t="s">
        <v>2272</v>
      </c>
      <c r="W179" s="312" t="s">
        <v>2272</v>
      </c>
      <c r="X179" s="312" t="s">
        <v>2272</v>
      </c>
      <c r="Y179" s="312" t="s">
        <v>2272</v>
      </c>
      <c r="Z179" s="312" t="s">
        <v>2272</v>
      </c>
    </row>
    <row r="180" spans="1:26" ht="15" customHeight="1" x14ac:dyDescent="0.3">
      <c r="A180" s="256">
        <v>522628</v>
      </c>
      <c r="B180" s="256" t="s">
        <v>3406</v>
      </c>
      <c r="C180" s="256" t="s">
        <v>71</v>
      </c>
      <c r="F180" s="314"/>
      <c r="G180" s="314"/>
      <c r="H180" s="314"/>
      <c r="I180" s="312" t="s">
        <v>2262</v>
      </c>
      <c r="V180" s="312" t="s">
        <v>2272</v>
      </c>
      <c r="W180" s="312" t="s">
        <v>2272</v>
      </c>
      <c r="X180" s="312" t="s">
        <v>2272</v>
      </c>
      <c r="Y180" s="312" t="s">
        <v>2272</v>
      </c>
      <c r="Z180" s="312" t="s">
        <v>2272</v>
      </c>
    </row>
    <row r="181" spans="1:26" ht="15" customHeight="1" x14ac:dyDescent="0.3">
      <c r="A181" s="256">
        <v>522639</v>
      </c>
      <c r="B181" s="256" t="s">
        <v>3407</v>
      </c>
      <c r="C181" s="256" t="s">
        <v>70</v>
      </c>
      <c r="F181" s="314"/>
      <c r="G181" s="314"/>
      <c r="H181" s="314"/>
      <c r="I181" s="312" t="s">
        <v>2262</v>
      </c>
      <c r="V181" s="312" t="s">
        <v>2272</v>
      </c>
      <c r="W181" s="312" t="s">
        <v>2272</v>
      </c>
      <c r="X181" s="312" t="s">
        <v>2272</v>
      </c>
      <c r="Y181" s="312" t="s">
        <v>2272</v>
      </c>
      <c r="Z181" s="312" t="s">
        <v>2272</v>
      </c>
    </row>
    <row r="182" spans="1:26" ht="15" customHeight="1" x14ac:dyDescent="0.3">
      <c r="A182" s="256">
        <v>522641</v>
      </c>
      <c r="B182" s="256" t="s">
        <v>3408</v>
      </c>
      <c r="C182" s="256" t="s">
        <v>240</v>
      </c>
      <c r="F182" s="313"/>
      <c r="G182" s="313"/>
      <c r="H182" s="313"/>
      <c r="I182" s="312" t="s">
        <v>2262</v>
      </c>
      <c r="V182" s="312" t="s">
        <v>2272</v>
      </c>
      <c r="W182" s="312" t="s">
        <v>2272</v>
      </c>
      <c r="X182" s="312" t="s">
        <v>2272</v>
      </c>
      <c r="Y182" s="312" t="s">
        <v>2272</v>
      </c>
      <c r="Z182" s="312" t="s">
        <v>2272</v>
      </c>
    </row>
    <row r="183" spans="1:26" ht="15" customHeight="1" x14ac:dyDescent="0.3">
      <c r="A183" s="256">
        <v>522666</v>
      </c>
      <c r="B183" s="256" t="s">
        <v>3409</v>
      </c>
      <c r="C183" s="256" t="s">
        <v>344</v>
      </c>
      <c r="F183" s="313"/>
      <c r="G183" s="313"/>
      <c r="H183" s="313"/>
      <c r="I183" s="312" t="s">
        <v>2262</v>
      </c>
      <c r="V183" s="312" t="s">
        <v>2272</v>
      </c>
      <c r="W183" s="312" t="s">
        <v>2272</v>
      </c>
      <c r="X183" s="312" t="s">
        <v>2272</v>
      </c>
      <c r="Y183" s="312" t="s">
        <v>2272</v>
      </c>
      <c r="Z183" s="312" t="s">
        <v>2272</v>
      </c>
    </row>
    <row r="184" spans="1:26" ht="15" customHeight="1" x14ac:dyDescent="0.3">
      <c r="A184" s="256">
        <v>522670</v>
      </c>
      <c r="B184" s="256" t="s">
        <v>3410</v>
      </c>
      <c r="C184" s="256" t="s">
        <v>81</v>
      </c>
      <c r="F184" s="313"/>
      <c r="G184" s="313"/>
      <c r="H184" s="313"/>
      <c r="I184" s="312" t="s">
        <v>2262</v>
      </c>
      <c r="V184" s="312" t="s">
        <v>2272</v>
      </c>
      <c r="W184" s="312" t="s">
        <v>2272</v>
      </c>
      <c r="X184" s="312" t="s">
        <v>2272</v>
      </c>
      <c r="Y184" s="312" t="s">
        <v>2272</v>
      </c>
      <c r="Z184" s="312" t="s">
        <v>2272</v>
      </c>
    </row>
    <row r="185" spans="1:26" ht="15" customHeight="1" x14ac:dyDescent="0.3">
      <c r="A185" s="256">
        <v>522679</v>
      </c>
      <c r="B185" s="256" t="s">
        <v>3411</v>
      </c>
      <c r="C185" s="256" t="s">
        <v>71</v>
      </c>
      <c r="F185" s="313"/>
      <c r="G185" s="313"/>
      <c r="H185" s="313"/>
      <c r="I185" s="312" t="s">
        <v>2262</v>
      </c>
      <c r="V185" s="312" t="s">
        <v>2272</v>
      </c>
      <c r="W185" s="312" t="s">
        <v>2272</v>
      </c>
      <c r="X185" s="312" t="s">
        <v>2272</v>
      </c>
      <c r="Y185" s="312" t="s">
        <v>2272</v>
      </c>
      <c r="Z185" s="312" t="s">
        <v>2272</v>
      </c>
    </row>
    <row r="186" spans="1:26" ht="15" customHeight="1" x14ac:dyDescent="0.3">
      <c r="A186" s="256">
        <v>522708</v>
      </c>
      <c r="B186" s="256" t="s">
        <v>3413</v>
      </c>
      <c r="C186" s="256" t="s">
        <v>3414</v>
      </c>
      <c r="F186" s="314"/>
      <c r="G186" s="314"/>
      <c r="H186" s="314"/>
      <c r="I186" s="312" t="s">
        <v>2262</v>
      </c>
      <c r="V186" s="312" t="s">
        <v>2272</v>
      </c>
      <c r="W186" s="312" t="s">
        <v>2272</v>
      </c>
      <c r="X186" s="312" t="s">
        <v>2272</v>
      </c>
      <c r="Y186" s="312" t="s">
        <v>2272</v>
      </c>
      <c r="Z186" s="312" t="s">
        <v>2272</v>
      </c>
    </row>
    <row r="187" spans="1:26" ht="15" customHeight="1" x14ac:dyDescent="0.3">
      <c r="A187" s="256">
        <v>522714</v>
      </c>
      <c r="B187" s="256" t="s">
        <v>3415</v>
      </c>
      <c r="C187" s="256" t="s">
        <v>379</v>
      </c>
      <c r="F187" s="314"/>
      <c r="G187" s="314"/>
      <c r="H187" s="314"/>
      <c r="I187" s="312" t="s">
        <v>2262</v>
      </c>
      <c r="V187" s="312" t="s">
        <v>2272</v>
      </c>
      <c r="W187" s="312" t="s">
        <v>2272</v>
      </c>
      <c r="X187" s="312" t="s">
        <v>2272</v>
      </c>
      <c r="Y187" s="312" t="s">
        <v>2272</v>
      </c>
      <c r="Z187" s="312" t="s">
        <v>2272</v>
      </c>
    </row>
    <row r="188" spans="1:26" ht="15" customHeight="1" x14ac:dyDescent="0.3">
      <c r="A188" s="256">
        <v>522717</v>
      </c>
      <c r="B188" s="256" t="s">
        <v>3416</v>
      </c>
      <c r="C188" s="256" t="s">
        <v>112</v>
      </c>
      <c r="F188" s="314"/>
      <c r="G188" s="314"/>
      <c r="H188" s="314"/>
      <c r="I188" s="312" t="s">
        <v>2262</v>
      </c>
      <c r="V188" s="312" t="s">
        <v>2272</v>
      </c>
      <c r="W188" s="312" t="s">
        <v>2272</v>
      </c>
      <c r="X188" s="312" t="s">
        <v>2272</v>
      </c>
      <c r="Y188" s="312" t="s">
        <v>2272</v>
      </c>
      <c r="Z188" s="312" t="s">
        <v>2272</v>
      </c>
    </row>
    <row r="189" spans="1:26" ht="15" customHeight="1" x14ac:dyDescent="0.3">
      <c r="A189" s="256">
        <v>522729</v>
      </c>
      <c r="B189" s="256" t="s">
        <v>3417</v>
      </c>
      <c r="C189" s="256" t="s">
        <v>67</v>
      </c>
      <c r="F189" s="314"/>
      <c r="G189" s="314"/>
      <c r="H189" s="314"/>
      <c r="I189" s="312" t="s">
        <v>2262</v>
      </c>
      <c r="V189" s="312" t="s">
        <v>2272</v>
      </c>
      <c r="W189" s="312" t="s">
        <v>2272</v>
      </c>
      <c r="X189" s="312" t="s">
        <v>2272</v>
      </c>
      <c r="Y189" s="312" t="s">
        <v>2272</v>
      </c>
      <c r="Z189" s="312" t="s">
        <v>2272</v>
      </c>
    </row>
    <row r="190" spans="1:26" ht="15" customHeight="1" x14ac:dyDescent="0.3">
      <c r="A190" s="256">
        <v>522736</v>
      </c>
      <c r="B190" s="256" t="s">
        <v>3418</v>
      </c>
      <c r="C190" s="256" t="s">
        <v>500</v>
      </c>
      <c r="F190" s="313"/>
      <c r="G190" s="313"/>
      <c r="H190" s="313"/>
      <c r="I190" s="312" t="s">
        <v>2262</v>
      </c>
      <c r="V190" s="312" t="s">
        <v>2272</v>
      </c>
      <c r="W190" s="312" t="s">
        <v>2272</v>
      </c>
      <c r="X190" s="312" t="s">
        <v>2272</v>
      </c>
      <c r="Y190" s="312" t="s">
        <v>2272</v>
      </c>
      <c r="Z190" s="312" t="s">
        <v>2272</v>
      </c>
    </row>
    <row r="191" spans="1:26" ht="15" customHeight="1" x14ac:dyDescent="0.3">
      <c r="A191" s="256">
        <v>522741</v>
      </c>
      <c r="B191" s="256" t="s">
        <v>3419</v>
      </c>
      <c r="C191" s="256" t="s">
        <v>70</v>
      </c>
      <c r="F191" s="314"/>
      <c r="G191" s="314"/>
      <c r="H191" s="314"/>
      <c r="I191" s="312" t="s">
        <v>2262</v>
      </c>
      <c r="V191" s="312" t="s">
        <v>2272</v>
      </c>
      <c r="W191" s="312" t="s">
        <v>2272</v>
      </c>
      <c r="X191" s="312" t="s">
        <v>2272</v>
      </c>
      <c r="Y191" s="312" t="s">
        <v>2272</v>
      </c>
      <c r="Z191" s="312" t="s">
        <v>2272</v>
      </c>
    </row>
    <row r="192" spans="1:26" ht="15" customHeight="1" x14ac:dyDescent="0.3">
      <c r="A192" s="256">
        <v>522743</v>
      </c>
      <c r="B192" s="256" t="s">
        <v>3420</v>
      </c>
      <c r="C192" s="256" t="s">
        <v>82</v>
      </c>
      <c r="F192" s="314"/>
      <c r="G192" s="314"/>
      <c r="H192" s="314"/>
      <c r="I192" s="312" t="s">
        <v>2262</v>
      </c>
      <c r="V192" s="312" t="s">
        <v>2272</v>
      </c>
      <c r="W192" s="312" t="s">
        <v>2272</v>
      </c>
      <c r="X192" s="312" t="s">
        <v>2272</v>
      </c>
      <c r="Y192" s="312" t="s">
        <v>2272</v>
      </c>
      <c r="Z192" s="312" t="s">
        <v>2272</v>
      </c>
    </row>
    <row r="193" spans="1:26" ht="15" customHeight="1" x14ac:dyDescent="0.3">
      <c r="A193" s="256">
        <v>522746</v>
      </c>
      <c r="B193" s="256" t="s">
        <v>3421</v>
      </c>
      <c r="C193" s="256" t="s">
        <v>255</v>
      </c>
      <c r="F193" s="314"/>
      <c r="G193" s="314"/>
      <c r="H193" s="314"/>
      <c r="I193" s="312" t="s">
        <v>2262</v>
      </c>
      <c r="V193" s="312" t="s">
        <v>2272</v>
      </c>
      <c r="W193" s="312" t="s">
        <v>2272</v>
      </c>
      <c r="X193" s="312" t="s">
        <v>2272</v>
      </c>
      <c r="Y193" s="312" t="s">
        <v>2272</v>
      </c>
      <c r="Z193" s="312" t="s">
        <v>2272</v>
      </c>
    </row>
    <row r="194" spans="1:26" ht="15" customHeight="1" x14ac:dyDescent="0.3">
      <c r="A194" s="256">
        <v>522749</v>
      </c>
      <c r="B194" s="256" t="s">
        <v>3422</v>
      </c>
      <c r="C194" s="256" t="s">
        <v>594</v>
      </c>
      <c r="F194" s="314"/>
      <c r="G194" s="314"/>
      <c r="H194" s="314"/>
      <c r="I194" s="312" t="s">
        <v>2262</v>
      </c>
      <c r="V194" s="312" t="s">
        <v>2272</v>
      </c>
      <c r="W194" s="312" t="s">
        <v>2272</v>
      </c>
      <c r="X194" s="312" t="s">
        <v>2272</v>
      </c>
      <c r="Y194" s="312" t="s">
        <v>2272</v>
      </c>
      <c r="Z194" s="312" t="s">
        <v>2272</v>
      </c>
    </row>
    <row r="195" spans="1:26" ht="15" customHeight="1" x14ac:dyDescent="0.3">
      <c r="A195" s="256">
        <v>522755</v>
      </c>
      <c r="B195" s="256" t="s">
        <v>3423</v>
      </c>
      <c r="C195" s="256" t="s">
        <v>104</v>
      </c>
      <c r="F195" s="314"/>
      <c r="G195" s="314"/>
      <c r="H195" s="314"/>
      <c r="I195" s="312" t="s">
        <v>2262</v>
      </c>
      <c r="V195" s="312" t="s">
        <v>2272</v>
      </c>
      <c r="W195" s="312" t="s">
        <v>2272</v>
      </c>
      <c r="X195" s="312" t="s">
        <v>2272</v>
      </c>
      <c r="Y195" s="312" t="s">
        <v>2272</v>
      </c>
      <c r="Z195" s="312" t="s">
        <v>2272</v>
      </c>
    </row>
    <row r="196" spans="1:26" ht="15" customHeight="1" x14ac:dyDescent="0.3">
      <c r="A196" s="256">
        <v>522778</v>
      </c>
      <c r="B196" s="256" t="s">
        <v>3424</v>
      </c>
      <c r="C196" s="256" t="s">
        <v>69</v>
      </c>
      <c r="F196" s="314"/>
      <c r="G196" s="314"/>
      <c r="H196" s="314"/>
      <c r="I196" s="312" t="s">
        <v>2262</v>
      </c>
      <c r="V196" s="312" t="s">
        <v>2272</v>
      </c>
      <c r="W196" s="312" t="s">
        <v>2272</v>
      </c>
      <c r="X196" s="312" t="s">
        <v>2272</v>
      </c>
      <c r="Y196" s="312" t="s">
        <v>2272</v>
      </c>
      <c r="Z196" s="312" t="s">
        <v>2272</v>
      </c>
    </row>
    <row r="197" spans="1:26" ht="15" customHeight="1" x14ac:dyDescent="0.3">
      <c r="A197" s="256">
        <v>522788</v>
      </c>
      <c r="B197" s="256" t="s">
        <v>3426</v>
      </c>
      <c r="C197" s="256" t="s">
        <v>3427</v>
      </c>
      <c r="F197" s="314"/>
      <c r="G197" s="314"/>
      <c r="H197" s="314"/>
      <c r="I197" s="312" t="s">
        <v>2262</v>
      </c>
      <c r="V197" s="312" t="s">
        <v>2272</v>
      </c>
      <c r="W197" s="312" t="s">
        <v>2272</v>
      </c>
      <c r="X197" s="312" t="s">
        <v>2272</v>
      </c>
      <c r="Y197" s="312" t="s">
        <v>2272</v>
      </c>
      <c r="Z197" s="312" t="s">
        <v>2272</v>
      </c>
    </row>
    <row r="198" spans="1:26" ht="15" customHeight="1" x14ac:dyDescent="0.3">
      <c r="A198" s="256">
        <v>522791</v>
      </c>
      <c r="B198" s="256" t="s">
        <v>3428</v>
      </c>
      <c r="C198" s="256" t="s">
        <v>3429</v>
      </c>
      <c r="F198" s="314"/>
      <c r="G198" s="314"/>
      <c r="H198" s="314"/>
      <c r="I198" s="312" t="s">
        <v>2262</v>
      </c>
      <c r="V198" s="312" t="s">
        <v>2272</v>
      </c>
      <c r="W198" s="312" t="s">
        <v>2272</v>
      </c>
      <c r="X198" s="312" t="s">
        <v>2272</v>
      </c>
      <c r="Y198" s="312" t="s">
        <v>2272</v>
      </c>
      <c r="Z198" s="312" t="s">
        <v>2272</v>
      </c>
    </row>
    <row r="199" spans="1:26" ht="15" customHeight="1" x14ac:dyDescent="0.3">
      <c r="A199" s="256">
        <v>522802</v>
      </c>
      <c r="B199" s="256" t="s">
        <v>3431</v>
      </c>
      <c r="C199" s="256" t="s">
        <v>73</v>
      </c>
      <c r="F199" s="314"/>
      <c r="G199" s="314"/>
      <c r="H199" s="314"/>
      <c r="I199" s="312" t="s">
        <v>2262</v>
      </c>
      <c r="V199" s="312" t="s">
        <v>2272</v>
      </c>
      <c r="W199" s="312" t="s">
        <v>2272</v>
      </c>
      <c r="X199" s="312" t="s">
        <v>2272</v>
      </c>
      <c r="Y199" s="312" t="s">
        <v>2272</v>
      </c>
      <c r="Z199" s="312" t="s">
        <v>2272</v>
      </c>
    </row>
    <row r="200" spans="1:26" ht="15" customHeight="1" x14ac:dyDescent="0.3">
      <c r="A200" s="256">
        <v>522808</v>
      </c>
      <c r="B200" s="256" t="s">
        <v>3432</v>
      </c>
      <c r="C200" s="256" t="s">
        <v>313</v>
      </c>
      <c r="F200" s="313"/>
      <c r="G200" s="313"/>
      <c r="H200" s="313"/>
      <c r="I200" s="312" t="s">
        <v>2262</v>
      </c>
      <c r="V200" s="312" t="s">
        <v>2272</v>
      </c>
      <c r="W200" s="312" t="s">
        <v>2272</v>
      </c>
      <c r="X200" s="312" t="s">
        <v>2272</v>
      </c>
      <c r="Y200" s="312" t="s">
        <v>2272</v>
      </c>
      <c r="Z200" s="312" t="s">
        <v>2272</v>
      </c>
    </row>
    <row r="201" spans="1:26" ht="15" customHeight="1" x14ac:dyDescent="0.3">
      <c r="A201" s="256">
        <v>522809</v>
      </c>
      <c r="B201" s="256" t="s">
        <v>3433</v>
      </c>
      <c r="C201" s="256" t="s">
        <v>104</v>
      </c>
      <c r="F201" s="314"/>
      <c r="G201" s="314"/>
      <c r="H201" s="314"/>
      <c r="I201" s="312" t="s">
        <v>2262</v>
      </c>
      <c r="V201" s="312" t="s">
        <v>2272</v>
      </c>
      <c r="W201" s="312" t="s">
        <v>2272</v>
      </c>
      <c r="X201" s="312" t="s">
        <v>2272</v>
      </c>
      <c r="Y201" s="312" t="s">
        <v>2272</v>
      </c>
      <c r="Z201" s="312" t="s">
        <v>2272</v>
      </c>
    </row>
    <row r="202" spans="1:26" ht="15" customHeight="1" x14ac:dyDescent="0.3">
      <c r="A202" s="256">
        <v>522812</v>
      </c>
      <c r="B202" s="256" t="s">
        <v>3434</v>
      </c>
      <c r="C202" s="256" t="s">
        <v>105</v>
      </c>
      <c r="F202" s="313"/>
      <c r="G202" s="313"/>
      <c r="H202" s="313"/>
      <c r="I202" s="312" t="s">
        <v>2262</v>
      </c>
      <c r="V202" s="312" t="s">
        <v>2272</v>
      </c>
      <c r="W202" s="312" t="s">
        <v>2272</v>
      </c>
      <c r="X202" s="312" t="s">
        <v>2272</v>
      </c>
      <c r="Y202" s="312" t="s">
        <v>2272</v>
      </c>
      <c r="Z202" s="312" t="s">
        <v>2272</v>
      </c>
    </row>
    <row r="203" spans="1:26" ht="15" customHeight="1" x14ac:dyDescent="0.3">
      <c r="A203" s="256">
        <v>522814</v>
      </c>
      <c r="B203" s="256" t="s">
        <v>3435</v>
      </c>
      <c r="C203" s="256" t="s">
        <v>342</v>
      </c>
      <c r="F203" s="313"/>
      <c r="G203" s="313"/>
      <c r="H203" s="313"/>
      <c r="I203" s="312" t="s">
        <v>2262</v>
      </c>
      <c r="V203" s="312" t="s">
        <v>2272</v>
      </c>
      <c r="W203" s="312" t="s">
        <v>2272</v>
      </c>
      <c r="X203" s="312" t="s">
        <v>2272</v>
      </c>
      <c r="Y203" s="312" t="s">
        <v>2272</v>
      </c>
      <c r="Z203" s="312" t="s">
        <v>2272</v>
      </c>
    </row>
    <row r="204" spans="1:26" ht="15" customHeight="1" x14ac:dyDescent="0.3">
      <c r="A204" s="256">
        <v>522823</v>
      </c>
      <c r="B204" s="256" t="s">
        <v>3438</v>
      </c>
      <c r="C204" s="256" t="s">
        <v>67</v>
      </c>
      <c r="F204" s="314"/>
      <c r="G204" s="314"/>
      <c r="H204" s="314"/>
      <c r="I204" s="312" t="s">
        <v>2262</v>
      </c>
      <c r="V204" s="312" t="s">
        <v>2272</v>
      </c>
      <c r="W204" s="312" t="s">
        <v>2272</v>
      </c>
      <c r="X204" s="312" t="s">
        <v>2272</v>
      </c>
      <c r="Y204" s="312" t="s">
        <v>2272</v>
      </c>
      <c r="Z204" s="312" t="s">
        <v>2272</v>
      </c>
    </row>
    <row r="205" spans="1:26" ht="15" customHeight="1" x14ac:dyDescent="0.3">
      <c r="A205" s="256">
        <v>522843</v>
      </c>
      <c r="B205" s="256" t="s">
        <v>3439</v>
      </c>
      <c r="C205" s="256" t="s">
        <v>1469</v>
      </c>
      <c r="F205" s="314"/>
      <c r="G205" s="314"/>
      <c r="H205" s="314"/>
      <c r="I205" s="312" t="s">
        <v>2262</v>
      </c>
      <c r="V205" s="312" t="s">
        <v>2272</v>
      </c>
      <c r="W205" s="312" t="s">
        <v>2272</v>
      </c>
      <c r="X205" s="312" t="s">
        <v>2272</v>
      </c>
      <c r="Y205" s="312" t="s">
        <v>2272</v>
      </c>
      <c r="Z205" s="312" t="s">
        <v>2272</v>
      </c>
    </row>
    <row r="206" spans="1:26" ht="15" customHeight="1" x14ac:dyDescent="0.3">
      <c r="A206" s="256">
        <v>522845</v>
      </c>
      <c r="B206" s="256" t="s">
        <v>3441</v>
      </c>
      <c r="C206" s="256" t="s">
        <v>71</v>
      </c>
      <c r="F206" s="314"/>
      <c r="G206" s="314"/>
      <c r="H206" s="314"/>
      <c r="I206" s="312" t="s">
        <v>2262</v>
      </c>
      <c r="V206" s="312" t="s">
        <v>2272</v>
      </c>
      <c r="W206" s="312" t="s">
        <v>2272</v>
      </c>
      <c r="X206" s="312" t="s">
        <v>2272</v>
      </c>
      <c r="Y206" s="312" t="s">
        <v>2272</v>
      </c>
      <c r="Z206" s="312" t="s">
        <v>2272</v>
      </c>
    </row>
    <row r="207" spans="1:26" ht="15" customHeight="1" x14ac:dyDescent="0.3">
      <c r="A207" s="256">
        <v>522850</v>
      </c>
      <c r="B207" s="256" t="s">
        <v>3443</v>
      </c>
      <c r="C207" s="256" t="s">
        <v>528</v>
      </c>
      <c r="F207" s="314"/>
      <c r="G207" s="314"/>
      <c r="H207" s="314"/>
      <c r="I207" s="312" t="s">
        <v>2262</v>
      </c>
      <c r="V207" s="312" t="s">
        <v>2272</v>
      </c>
      <c r="W207" s="312" t="s">
        <v>2272</v>
      </c>
      <c r="X207" s="312" t="s">
        <v>2272</v>
      </c>
      <c r="Y207" s="312" t="s">
        <v>2272</v>
      </c>
      <c r="Z207" s="312" t="s">
        <v>2272</v>
      </c>
    </row>
    <row r="208" spans="1:26" ht="15" customHeight="1" x14ac:dyDescent="0.3">
      <c r="A208" s="256">
        <v>522855</v>
      </c>
      <c r="B208" s="256" t="s">
        <v>3444</v>
      </c>
      <c r="C208" s="256" t="s">
        <v>116</v>
      </c>
      <c r="F208" s="313"/>
      <c r="G208" s="313"/>
      <c r="H208" s="313"/>
      <c r="I208" s="312" t="s">
        <v>2262</v>
      </c>
      <c r="V208" s="312" t="s">
        <v>2272</v>
      </c>
      <c r="W208" s="312" t="s">
        <v>2272</v>
      </c>
      <c r="X208" s="312" t="s">
        <v>2272</v>
      </c>
      <c r="Y208" s="312" t="s">
        <v>2272</v>
      </c>
      <c r="Z208" s="312" t="s">
        <v>2272</v>
      </c>
    </row>
    <row r="209" spans="1:26" ht="15" customHeight="1" x14ac:dyDescent="0.3">
      <c r="A209" s="256">
        <v>522861</v>
      </c>
      <c r="B209" s="256" t="s">
        <v>3445</v>
      </c>
      <c r="F209" s="314"/>
      <c r="G209" s="314"/>
      <c r="H209" s="314"/>
      <c r="I209" s="312" t="s">
        <v>2262</v>
      </c>
      <c r="V209" s="312" t="s">
        <v>2272</v>
      </c>
      <c r="W209" s="312" t="s">
        <v>2272</v>
      </c>
      <c r="X209" s="312" t="s">
        <v>2272</v>
      </c>
      <c r="Y209" s="312" t="s">
        <v>2272</v>
      </c>
      <c r="Z209" s="312" t="s">
        <v>2272</v>
      </c>
    </row>
    <row r="210" spans="1:26" ht="15" customHeight="1" x14ac:dyDescent="0.3">
      <c r="A210" s="256">
        <v>522868</v>
      </c>
      <c r="B210" s="256" t="s">
        <v>3446</v>
      </c>
      <c r="C210" s="256" t="s">
        <v>375</v>
      </c>
      <c r="F210" s="314"/>
      <c r="G210" s="314"/>
      <c r="H210" s="314"/>
      <c r="I210" s="312" t="s">
        <v>2262</v>
      </c>
      <c r="V210" s="312" t="s">
        <v>2272</v>
      </c>
      <c r="W210" s="312" t="s">
        <v>2272</v>
      </c>
      <c r="X210" s="312" t="s">
        <v>2272</v>
      </c>
      <c r="Y210" s="312" t="s">
        <v>2272</v>
      </c>
      <c r="Z210" s="312" t="s">
        <v>2272</v>
      </c>
    </row>
    <row r="211" spans="1:26" ht="15" customHeight="1" x14ac:dyDescent="0.3">
      <c r="A211" s="256">
        <v>522871</v>
      </c>
      <c r="B211" s="256" t="s">
        <v>3448</v>
      </c>
      <c r="C211" s="256" t="s">
        <v>71</v>
      </c>
      <c r="F211" s="314"/>
      <c r="G211" s="314"/>
      <c r="H211" s="314"/>
      <c r="I211" s="312" t="s">
        <v>2262</v>
      </c>
      <c r="V211" s="312" t="s">
        <v>2272</v>
      </c>
      <c r="W211" s="312" t="s">
        <v>2272</v>
      </c>
      <c r="X211" s="312" t="s">
        <v>2272</v>
      </c>
      <c r="Y211" s="312" t="s">
        <v>2272</v>
      </c>
      <c r="Z211" s="312" t="s">
        <v>2272</v>
      </c>
    </row>
    <row r="212" spans="1:26" ht="15" customHeight="1" x14ac:dyDescent="0.3">
      <c r="A212" s="256">
        <v>522874</v>
      </c>
      <c r="B212" s="256" t="s">
        <v>3449</v>
      </c>
      <c r="C212" s="256" t="s">
        <v>449</v>
      </c>
      <c r="F212" s="314"/>
      <c r="G212" s="314"/>
      <c r="H212" s="314"/>
      <c r="I212" s="312" t="s">
        <v>2262</v>
      </c>
      <c r="V212" s="312" t="s">
        <v>2272</v>
      </c>
      <c r="W212" s="312" t="s">
        <v>2272</v>
      </c>
      <c r="X212" s="312" t="s">
        <v>2272</v>
      </c>
      <c r="Y212" s="312" t="s">
        <v>2272</v>
      </c>
      <c r="Z212" s="312" t="s">
        <v>2272</v>
      </c>
    </row>
    <row r="213" spans="1:26" ht="15" customHeight="1" x14ac:dyDescent="0.3">
      <c r="A213" s="256">
        <v>522878</v>
      </c>
      <c r="B213" s="256" t="s">
        <v>3450</v>
      </c>
      <c r="C213" s="256" t="s">
        <v>1111</v>
      </c>
      <c r="F213" s="314"/>
      <c r="G213" s="314"/>
      <c r="H213" s="314"/>
      <c r="I213" s="312" t="s">
        <v>2262</v>
      </c>
      <c r="V213" s="312" t="s">
        <v>2272</v>
      </c>
      <c r="W213" s="312" t="s">
        <v>2272</v>
      </c>
      <c r="X213" s="312" t="s">
        <v>2272</v>
      </c>
      <c r="Y213" s="312" t="s">
        <v>2272</v>
      </c>
      <c r="Z213" s="312" t="s">
        <v>2272</v>
      </c>
    </row>
    <row r="214" spans="1:26" ht="15" customHeight="1" x14ac:dyDescent="0.3">
      <c r="A214" s="256">
        <v>522882</v>
      </c>
      <c r="B214" s="256" t="s">
        <v>3451</v>
      </c>
      <c r="C214" s="256" t="s">
        <v>3452</v>
      </c>
      <c r="F214" s="313"/>
      <c r="G214" s="313"/>
      <c r="H214" s="313"/>
      <c r="I214" s="312" t="s">
        <v>2262</v>
      </c>
      <c r="V214" s="312" t="s">
        <v>2272</v>
      </c>
      <c r="W214" s="312" t="s">
        <v>2272</v>
      </c>
      <c r="X214" s="312" t="s">
        <v>2272</v>
      </c>
      <c r="Y214" s="312" t="s">
        <v>2272</v>
      </c>
      <c r="Z214" s="312" t="s">
        <v>2272</v>
      </c>
    </row>
    <row r="215" spans="1:26" ht="15" customHeight="1" x14ac:dyDescent="0.3">
      <c r="A215" s="256">
        <v>522883</v>
      </c>
      <c r="B215" s="256" t="s">
        <v>3453</v>
      </c>
      <c r="C215" s="256" t="s">
        <v>87</v>
      </c>
      <c r="F215" s="314"/>
      <c r="G215" s="314"/>
      <c r="H215" s="314"/>
      <c r="I215" s="312" t="s">
        <v>2262</v>
      </c>
      <c r="V215" s="312" t="s">
        <v>2272</v>
      </c>
      <c r="W215" s="312" t="s">
        <v>2272</v>
      </c>
      <c r="X215" s="312" t="s">
        <v>2272</v>
      </c>
      <c r="Y215" s="312" t="s">
        <v>2272</v>
      </c>
      <c r="Z215" s="312" t="s">
        <v>2272</v>
      </c>
    </row>
    <row r="216" spans="1:26" ht="15" customHeight="1" x14ac:dyDescent="0.3">
      <c r="A216" s="256">
        <v>522901</v>
      </c>
      <c r="B216" s="256" t="s">
        <v>3454</v>
      </c>
      <c r="C216" s="256" t="s">
        <v>292</v>
      </c>
      <c r="F216" s="314"/>
      <c r="G216" s="314"/>
      <c r="H216" s="314"/>
      <c r="I216" s="312" t="s">
        <v>2262</v>
      </c>
      <c r="V216" s="312" t="s">
        <v>2272</v>
      </c>
      <c r="W216" s="312" t="s">
        <v>2272</v>
      </c>
      <c r="X216" s="312" t="s">
        <v>2272</v>
      </c>
      <c r="Y216" s="312" t="s">
        <v>2272</v>
      </c>
      <c r="Z216" s="312" t="s">
        <v>2272</v>
      </c>
    </row>
    <row r="217" spans="1:26" ht="15" customHeight="1" x14ac:dyDescent="0.3">
      <c r="A217" s="256">
        <v>522909</v>
      </c>
      <c r="B217" s="256" t="s">
        <v>3287</v>
      </c>
      <c r="C217" s="256" t="s">
        <v>378</v>
      </c>
      <c r="F217" s="313"/>
      <c r="G217" s="313"/>
      <c r="H217" s="313"/>
      <c r="I217" s="312" t="s">
        <v>2262</v>
      </c>
      <c r="V217" s="312" t="s">
        <v>2272</v>
      </c>
      <c r="W217" s="312" t="s">
        <v>2272</v>
      </c>
      <c r="X217" s="312" t="s">
        <v>2272</v>
      </c>
      <c r="Y217" s="312" t="s">
        <v>2272</v>
      </c>
      <c r="Z217" s="312" t="s">
        <v>2272</v>
      </c>
    </row>
    <row r="218" spans="1:26" ht="15" customHeight="1" x14ac:dyDescent="0.3">
      <c r="A218" s="256">
        <v>523011</v>
      </c>
      <c r="B218" s="256" t="s">
        <v>3457</v>
      </c>
      <c r="C218" s="256" t="s">
        <v>398</v>
      </c>
      <c r="F218" s="314"/>
      <c r="G218" s="314"/>
      <c r="H218" s="314"/>
      <c r="I218" s="312" t="s">
        <v>2262</v>
      </c>
      <c r="V218" s="312" t="s">
        <v>2272</v>
      </c>
      <c r="W218" s="312" t="s">
        <v>2272</v>
      </c>
      <c r="X218" s="312" t="s">
        <v>2272</v>
      </c>
      <c r="Y218" s="312" t="s">
        <v>2272</v>
      </c>
      <c r="Z218" s="312" t="s">
        <v>2272</v>
      </c>
    </row>
    <row r="219" spans="1:26" ht="15" customHeight="1" x14ac:dyDescent="0.3">
      <c r="A219" s="256">
        <v>523514</v>
      </c>
      <c r="B219" s="256" t="s">
        <v>3464</v>
      </c>
      <c r="C219" s="256" t="s">
        <v>3465</v>
      </c>
      <c r="F219" s="313"/>
      <c r="G219" s="313"/>
      <c r="H219" s="313"/>
      <c r="I219" s="312" t="s">
        <v>2262</v>
      </c>
      <c r="V219" s="312" t="s">
        <v>2272</v>
      </c>
      <c r="W219" s="312" t="s">
        <v>2272</v>
      </c>
      <c r="X219" s="312" t="s">
        <v>2272</v>
      </c>
      <c r="Y219" s="312" t="s">
        <v>2272</v>
      </c>
      <c r="Z219" s="312" t="s">
        <v>2272</v>
      </c>
    </row>
    <row r="220" spans="1:26" ht="15" customHeight="1" x14ac:dyDescent="0.3">
      <c r="A220" s="256">
        <v>523674</v>
      </c>
      <c r="B220" s="256" t="s">
        <v>3469</v>
      </c>
      <c r="C220" s="256" t="s">
        <v>68</v>
      </c>
      <c r="F220" s="314"/>
      <c r="G220" s="314"/>
      <c r="H220" s="314"/>
      <c r="I220" s="312" t="s">
        <v>2262</v>
      </c>
      <c r="V220" s="312" t="s">
        <v>2272</v>
      </c>
      <c r="W220" s="312" t="s">
        <v>2272</v>
      </c>
      <c r="X220" s="312" t="s">
        <v>2272</v>
      </c>
      <c r="Y220" s="312" t="s">
        <v>2272</v>
      </c>
      <c r="Z220" s="312" t="s">
        <v>2272</v>
      </c>
    </row>
    <row r="221" spans="1:26" ht="15" customHeight="1" x14ac:dyDescent="0.3">
      <c r="A221" s="256">
        <v>524194</v>
      </c>
      <c r="B221" s="256" t="s">
        <v>3474</v>
      </c>
      <c r="C221" s="256" t="s">
        <v>106</v>
      </c>
      <c r="F221" s="314"/>
      <c r="G221" s="314"/>
      <c r="H221" s="314"/>
      <c r="I221" s="312" t="s">
        <v>2262</v>
      </c>
      <c r="V221" s="312" t="s">
        <v>2272</v>
      </c>
      <c r="W221" s="312" t="s">
        <v>2272</v>
      </c>
      <c r="X221" s="312" t="s">
        <v>2272</v>
      </c>
      <c r="Y221" s="312" t="s">
        <v>2272</v>
      </c>
      <c r="Z221" s="312" t="s">
        <v>2272</v>
      </c>
    </row>
    <row r="222" spans="1:26" ht="15" customHeight="1" x14ac:dyDescent="0.3">
      <c r="A222" s="256">
        <v>524157</v>
      </c>
      <c r="B222" s="256" t="s">
        <v>950</v>
      </c>
      <c r="C222" s="256" t="s">
        <v>106</v>
      </c>
      <c r="D222" s="256" t="s">
        <v>2155</v>
      </c>
      <c r="I222" s="312" t="s">
        <v>2262</v>
      </c>
      <c r="Y222" s="312" t="s">
        <v>2272</v>
      </c>
      <c r="Z222" s="312" t="s">
        <v>2272</v>
      </c>
    </row>
    <row r="223" spans="1:26" ht="15" customHeight="1" x14ac:dyDescent="0.3">
      <c r="A223" s="256">
        <v>524214</v>
      </c>
      <c r="B223" s="256" t="s">
        <v>979</v>
      </c>
      <c r="C223" s="256" t="s">
        <v>318</v>
      </c>
      <c r="D223" s="256" t="s">
        <v>2087</v>
      </c>
      <c r="F223" s="313"/>
      <c r="G223" s="313"/>
      <c r="H223" s="313"/>
      <c r="I223" s="312" t="s">
        <v>2262</v>
      </c>
      <c r="Y223" s="312" t="s">
        <v>2272</v>
      </c>
      <c r="Z223" s="312" t="s">
        <v>2272</v>
      </c>
    </row>
    <row r="224" spans="1:26" ht="15" customHeight="1" x14ac:dyDescent="0.3">
      <c r="A224" s="256">
        <v>524294</v>
      </c>
      <c r="B224" s="256" t="s">
        <v>1010</v>
      </c>
      <c r="C224" s="256" t="s">
        <v>82</v>
      </c>
      <c r="D224" s="256" t="s">
        <v>1940</v>
      </c>
      <c r="F224" s="313"/>
      <c r="G224" s="313"/>
      <c r="H224" s="313"/>
      <c r="I224" s="312" t="s">
        <v>2262</v>
      </c>
      <c r="Y224" s="312" t="s">
        <v>2272</v>
      </c>
      <c r="Z224" s="312" t="s">
        <v>2272</v>
      </c>
    </row>
    <row r="225" spans="1:26" ht="15" customHeight="1" x14ac:dyDescent="0.3">
      <c r="A225" s="256">
        <v>524297</v>
      </c>
      <c r="B225" s="256" t="s">
        <v>1012</v>
      </c>
      <c r="C225" s="256" t="s">
        <v>92</v>
      </c>
      <c r="D225" s="256" t="s">
        <v>2139</v>
      </c>
      <c r="F225" s="314"/>
      <c r="G225" s="314"/>
      <c r="H225" s="314"/>
      <c r="I225" s="312" t="s">
        <v>2262</v>
      </c>
      <c r="Y225" s="312" t="s">
        <v>2272</v>
      </c>
      <c r="Z225" s="312" t="s">
        <v>2272</v>
      </c>
    </row>
    <row r="226" spans="1:26" ht="15" customHeight="1" x14ac:dyDescent="0.3">
      <c r="A226" s="256">
        <v>524325</v>
      </c>
      <c r="B226" s="256" t="s">
        <v>1026</v>
      </c>
      <c r="C226" s="256" t="s">
        <v>1027</v>
      </c>
      <c r="D226" s="256" t="s">
        <v>1860</v>
      </c>
      <c r="F226" s="313"/>
      <c r="G226" s="313"/>
      <c r="H226" s="313"/>
      <c r="I226" s="312" t="s">
        <v>2262</v>
      </c>
      <c r="Y226" s="312" t="s">
        <v>2272</v>
      </c>
      <c r="Z226" s="312" t="s">
        <v>2272</v>
      </c>
    </row>
    <row r="227" spans="1:26" ht="15" customHeight="1" x14ac:dyDescent="0.3">
      <c r="A227" s="256">
        <v>524334</v>
      </c>
      <c r="B227" s="256" t="s">
        <v>1031</v>
      </c>
      <c r="C227" s="256" t="s">
        <v>1032</v>
      </c>
      <c r="D227" s="256" t="s">
        <v>1878</v>
      </c>
      <c r="F227" s="314"/>
      <c r="G227" s="314"/>
      <c r="H227" s="314"/>
      <c r="I227" s="312" t="s">
        <v>2262</v>
      </c>
      <c r="Y227" s="312" t="s">
        <v>2272</v>
      </c>
      <c r="Z227" s="312" t="s">
        <v>2272</v>
      </c>
    </row>
    <row r="228" spans="1:26" ht="15" customHeight="1" x14ac:dyDescent="0.3">
      <c r="A228" s="256">
        <v>524357</v>
      </c>
      <c r="B228" s="256" t="s">
        <v>1036</v>
      </c>
      <c r="C228" s="256" t="s">
        <v>539</v>
      </c>
      <c r="D228" s="256" t="s">
        <v>2139</v>
      </c>
      <c r="F228" s="313"/>
      <c r="G228" s="313"/>
      <c r="H228" s="313"/>
      <c r="I228" s="312" t="s">
        <v>2262</v>
      </c>
      <c r="Y228" s="312" t="s">
        <v>2272</v>
      </c>
      <c r="Z228" s="312" t="s">
        <v>2272</v>
      </c>
    </row>
    <row r="229" spans="1:26" ht="15" customHeight="1" x14ac:dyDescent="0.3">
      <c r="A229" s="256">
        <v>524389</v>
      </c>
      <c r="B229" s="256" t="s">
        <v>1044</v>
      </c>
      <c r="C229" s="256" t="s">
        <v>321</v>
      </c>
      <c r="D229" s="256" t="s">
        <v>3072</v>
      </c>
      <c r="F229" s="313"/>
      <c r="G229" s="313"/>
      <c r="H229" s="313"/>
      <c r="I229" s="312" t="s">
        <v>2262</v>
      </c>
      <c r="Y229" s="312" t="s">
        <v>2272</v>
      </c>
      <c r="Z229" s="312" t="s">
        <v>2272</v>
      </c>
    </row>
    <row r="230" spans="1:26" ht="15" customHeight="1" x14ac:dyDescent="0.3">
      <c r="A230" s="256">
        <v>524411</v>
      </c>
      <c r="B230" s="256" t="s">
        <v>1050</v>
      </c>
      <c r="C230" s="256" t="s">
        <v>70</v>
      </c>
      <c r="D230" s="256" t="s">
        <v>1996</v>
      </c>
      <c r="F230" s="314"/>
      <c r="G230" s="314"/>
      <c r="H230" s="314"/>
      <c r="I230" s="312" t="s">
        <v>2262</v>
      </c>
      <c r="Y230" s="312" t="s">
        <v>2272</v>
      </c>
      <c r="Z230" s="312" t="s">
        <v>2272</v>
      </c>
    </row>
    <row r="231" spans="1:26" ht="15" customHeight="1" x14ac:dyDescent="0.3">
      <c r="A231" s="256">
        <v>524423</v>
      </c>
      <c r="B231" s="256" t="s">
        <v>1054</v>
      </c>
      <c r="C231" s="256" t="s">
        <v>89</v>
      </c>
      <c r="D231" s="256" t="s">
        <v>576</v>
      </c>
      <c r="F231" s="314"/>
      <c r="G231" s="314"/>
      <c r="H231" s="314"/>
      <c r="I231" s="312" t="s">
        <v>2262</v>
      </c>
      <c r="Y231" s="312" t="s">
        <v>2272</v>
      </c>
      <c r="Z231" s="312" t="s">
        <v>2272</v>
      </c>
    </row>
    <row r="232" spans="1:26" ht="15" customHeight="1" x14ac:dyDescent="0.3">
      <c r="A232" s="256">
        <v>524439</v>
      </c>
      <c r="B232" s="256" t="s">
        <v>1059</v>
      </c>
      <c r="C232" s="256" t="s">
        <v>330</v>
      </c>
      <c r="D232" s="256" t="s">
        <v>1938</v>
      </c>
      <c r="F232" s="314"/>
      <c r="G232" s="314"/>
      <c r="H232" s="314"/>
      <c r="I232" s="312" t="s">
        <v>2262</v>
      </c>
      <c r="Y232" s="312" t="s">
        <v>2272</v>
      </c>
      <c r="Z232" s="312" t="s">
        <v>2272</v>
      </c>
    </row>
    <row r="233" spans="1:26" ht="15" customHeight="1" x14ac:dyDescent="0.3">
      <c r="A233" s="256">
        <v>524477</v>
      </c>
      <c r="B233" s="256" t="s">
        <v>1071</v>
      </c>
      <c r="C233" s="256" t="s">
        <v>386</v>
      </c>
      <c r="D233" s="256" t="s">
        <v>2038</v>
      </c>
      <c r="F233" s="313"/>
      <c r="G233" s="313"/>
      <c r="H233" s="313"/>
      <c r="I233" s="312" t="s">
        <v>2262</v>
      </c>
      <c r="Y233" s="312" t="s">
        <v>2272</v>
      </c>
      <c r="Z233" s="312" t="s">
        <v>2272</v>
      </c>
    </row>
    <row r="234" spans="1:26" ht="15" customHeight="1" x14ac:dyDescent="0.3">
      <c r="A234" s="256">
        <v>524479</v>
      </c>
      <c r="B234" s="256" t="s">
        <v>1072</v>
      </c>
      <c r="C234" s="256" t="s">
        <v>71</v>
      </c>
      <c r="D234" s="256" t="s">
        <v>3084</v>
      </c>
      <c r="F234" s="313"/>
      <c r="G234" s="313"/>
      <c r="H234" s="313"/>
      <c r="I234" s="312" t="s">
        <v>2262</v>
      </c>
      <c r="Y234" s="312" t="s">
        <v>2272</v>
      </c>
      <c r="Z234" s="312" t="s">
        <v>2272</v>
      </c>
    </row>
    <row r="235" spans="1:26" ht="15" customHeight="1" x14ac:dyDescent="0.3">
      <c r="A235" s="256">
        <v>524541</v>
      </c>
      <c r="B235" s="256" t="s">
        <v>1093</v>
      </c>
      <c r="C235" s="256" t="s">
        <v>93</v>
      </c>
      <c r="D235" s="256" t="s">
        <v>1832</v>
      </c>
      <c r="F235" s="314"/>
      <c r="G235" s="314"/>
      <c r="H235" s="314"/>
      <c r="I235" s="312" t="s">
        <v>2262</v>
      </c>
      <c r="Y235" s="312" t="s">
        <v>2272</v>
      </c>
      <c r="Z235" s="312" t="s">
        <v>2272</v>
      </c>
    </row>
    <row r="236" spans="1:26" ht="15" customHeight="1" x14ac:dyDescent="0.3">
      <c r="A236" s="256">
        <v>524545</v>
      </c>
      <c r="B236" s="256" t="s">
        <v>1094</v>
      </c>
      <c r="C236" s="256" t="s">
        <v>1095</v>
      </c>
      <c r="D236" s="256" t="s">
        <v>1866</v>
      </c>
      <c r="F236" s="314"/>
      <c r="G236" s="314"/>
      <c r="H236" s="314"/>
      <c r="I236" s="312" t="s">
        <v>2262</v>
      </c>
      <c r="Y236" s="312" t="s">
        <v>2272</v>
      </c>
      <c r="Z236" s="312" t="s">
        <v>2272</v>
      </c>
    </row>
    <row r="237" spans="1:26" ht="15" customHeight="1" x14ac:dyDescent="0.3">
      <c r="A237" s="256">
        <v>524921</v>
      </c>
      <c r="B237" s="256" t="s">
        <v>1243</v>
      </c>
      <c r="C237" s="256" t="s">
        <v>93</v>
      </c>
      <c r="D237" s="256" t="s">
        <v>3020</v>
      </c>
      <c r="I237" s="312" t="s">
        <v>2262</v>
      </c>
      <c r="Y237" s="312" t="s">
        <v>2272</v>
      </c>
      <c r="Z237" s="312" t="s">
        <v>2272</v>
      </c>
    </row>
    <row r="238" spans="1:26" ht="15" customHeight="1" x14ac:dyDescent="0.3">
      <c r="A238" s="256">
        <v>524934</v>
      </c>
      <c r="B238" s="256" t="s">
        <v>1246</v>
      </c>
      <c r="C238" s="256" t="s">
        <v>74</v>
      </c>
      <c r="D238" s="256" t="s">
        <v>576</v>
      </c>
      <c r="F238" s="314"/>
      <c r="G238" s="314"/>
      <c r="H238" s="314"/>
      <c r="I238" s="312" t="s">
        <v>2262</v>
      </c>
      <c r="Y238" s="312" t="s">
        <v>2272</v>
      </c>
      <c r="Z238" s="312" t="s">
        <v>2272</v>
      </c>
    </row>
    <row r="239" spans="1:26" ht="15" customHeight="1" x14ac:dyDescent="0.3">
      <c r="A239" s="256">
        <v>524956</v>
      </c>
      <c r="B239" s="256" t="s">
        <v>1250</v>
      </c>
      <c r="C239" s="256" t="s">
        <v>71</v>
      </c>
      <c r="D239" s="256" t="s">
        <v>1850</v>
      </c>
      <c r="F239" s="314"/>
      <c r="G239" s="314"/>
      <c r="H239" s="314"/>
      <c r="I239" s="312" t="s">
        <v>2262</v>
      </c>
      <c r="Y239" s="312" t="s">
        <v>2272</v>
      </c>
      <c r="Z239" s="312" t="s">
        <v>2272</v>
      </c>
    </row>
    <row r="240" spans="1:26" ht="15" customHeight="1" x14ac:dyDescent="0.3">
      <c r="A240" s="256">
        <v>525022</v>
      </c>
      <c r="B240" s="256" t="s">
        <v>1267</v>
      </c>
      <c r="C240" s="256" t="s">
        <v>378</v>
      </c>
      <c r="D240" s="256" t="s">
        <v>2971</v>
      </c>
      <c r="F240" s="313"/>
      <c r="G240" s="313"/>
      <c r="H240" s="313"/>
      <c r="I240" s="312" t="s">
        <v>2262</v>
      </c>
      <c r="Y240" s="312" t="s">
        <v>2272</v>
      </c>
      <c r="Z240" s="312" t="s">
        <v>2272</v>
      </c>
    </row>
    <row r="241" spans="1:26" ht="15" customHeight="1" x14ac:dyDescent="0.3">
      <c r="A241" s="256">
        <v>525038</v>
      </c>
      <c r="B241" s="256" t="s">
        <v>1273</v>
      </c>
      <c r="C241" s="256" t="s">
        <v>82</v>
      </c>
      <c r="D241" s="256" t="s">
        <v>1934</v>
      </c>
      <c r="F241" s="314"/>
      <c r="G241" s="314"/>
      <c r="H241" s="314"/>
      <c r="I241" s="312" t="s">
        <v>2262</v>
      </c>
      <c r="Y241" s="312" t="s">
        <v>2272</v>
      </c>
      <c r="Z241" s="312" t="s">
        <v>2272</v>
      </c>
    </row>
    <row r="242" spans="1:26" ht="15" customHeight="1" x14ac:dyDescent="0.3">
      <c r="A242" s="256">
        <v>525065</v>
      </c>
      <c r="B242" s="256" t="s">
        <v>1286</v>
      </c>
      <c r="C242" s="256" t="s">
        <v>269</v>
      </c>
      <c r="D242" s="256" t="s">
        <v>1823</v>
      </c>
      <c r="F242" s="314"/>
      <c r="G242" s="314"/>
      <c r="H242" s="314"/>
      <c r="I242" s="312" t="s">
        <v>2262</v>
      </c>
      <c r="Y242" s="312" t="s">
        <v>2272</v>
      </c>
      <c r="Z242" s="312" t="s">
        <v>2272</v>
      </c>
    </row>
    <row r="243" spans="1:26" ht="15" customHeight="1" x14ac:dyDescent="0.3">
      <c r="A243" s="256">
        <v>525068</v>
      </c>
      <c r="B243" s="256" t="s">
        <v>1288</v>
      </c>
      <c r="C243" s="256" t="s">
        <v>1289</v>
      </c>
      <c r="D243" s="256" t="s">
        <v>3059</v>
      </c>
      <c r="F243" s="313"/>
      <c r="G243" s="313"/>
      <c r="H243" s="313"/>
      <c r="I243" s="312" t="s">
        <v>2262</v>
      </c>
      <c r="Y243" s="312" t="s">
        <v>2272</v>
      </c>
      <c r="Z243" s="312" t="s">
        <v>2272</v>
      </c>
    </row>
    <row r="244" spans="1:26" ht="15" customHeight="1" x14ac:dyDescent="0.3">
      <c r="A244" s="256">
        <v>525087</v>
      </c>
      <c r="B244" s="256" t="s">
        <v>1295</v>
      </c>
      <c r="C244" s="256" t="s">
        <v>449</v>
      </c>
      <c r="D244" s="256" t="s">
        <v>562</v>
      </c>
      <c r="I244" s="312" t="s">
        <v>2262</v>
      </c>
      <c r="Y244" s="312" t="s">
        <v>2272</v>
      </c>
      <c r="Z244" s="312" t="s">
        <v>2272</v>
      </c>
    </row>
    <row r="245" spans="1:26" ht="15" customHeight="1" x14ac:dyDescent="0.3">
      <c r="A245" s="256">
        <v>525145</v>
      </c>
      <c r="B245" s="256" t="s">
        <v>1316</v>
      </c>
      <c r="C245" s="256" t="s">
        <v>286</v>
      </c>
      <c r="D245" s="256" t="s">
        <v>1660</v>
      </c>
      <c r="I245" s="312" t="s">
        <v>2262</v>
      </c>
      <c r="Y245" s="312" t="s">
        <v>2272</v>
      </c>
      <c r="Z245" s="312" t="s">
        <v>2272</v>
      </c>
    </row>
    <row r="246" spans="1:26" ht="15" customHeight="1" x14ac:dyDescent="0.3">
      <c r="A246" s="256">
        <v>525161</v>
      </c>
      <c r="B246" s="256" t="s">
        <v>1319</v>
      </c>
      <c r="C246" s="256" t="s">
        <v>370</v>
      </c>
      <c r="D246" s="256" t="s">
        <v>2748</v>
      </c>
      <c r="F246" s="315"/>
      <c r="G246" s="315"/>
      <c r="H246" s="316"/>
      <c r="I246" s="312" t="s">
        <v>2262</v>
      </c>
      <c r="Y246" s="312" t="s">
        <v>2272</v>
      </c>
      <c r="Z246" s="312" t="s">
        <v>2272</v>
      </c>
    </row>
    <row r="247" spans="1:26" ht="15" customHeight="1" x14ac:dyDescent="0.3">
      <c r="A247" s="256">
        <v>525201</v>
      </c>
      <c r="B247" s="256" t="s">
        <v>1328</v>
      </c>
      <c r="C247" s="256" t="s">
        <v>104</v>
      </c>
      <c r="D247" s="256" t="s">
        <v>1974</v>
      </c>
      <c r="I247" s="312" t="s">
        <v>2262</v>
      </c>
      <c r="Y247" s="312" t="s">
        <v>2272</v>
      </c>
      <c r="Z247" s="312" t="s">
        <v>2272</v>
      </c>
    </row>
    <row r="248" spans="1:26" ht="15" customHeight="1" x14ac:dyDescent="0.3">
      <c r="A248" s="256">
        <v>525207</v>
      </c>
      <c r="B248" s="256" t="s">
        <v>1333</v>
      </c>
      <c r="C248" s="256" t="s">
        <v>79</v>
      </c>
      <c r="D248" s="256" t="s">
        <v>3004</v>
      </c>
      <c r="I248" s="312" t="s">
        <v>2262</v>
      </c>
      <c r="Y248" s="312" t="s">
        <v>2272</v>
      </c>
      <c r="Z248" s="312" t="s">
        <v>2272</v>
      </c>
    </row>
    <row r="249" spans="1:26" ht="15" customHeight="1" x14ac:dyDescent="0.3">
      <c r="A249" s="256">
        <v>525219</v>
      </c>
      <c r="B249" s="256" t="s">
        <v>1337</v>
      </c>
      <c r="C249" s="256" t="s">
        <v>313</v>
      </c>
      <c r="D249" s="256" t="s">
        <v>1892</v>
      </c>
      <c r="F249" s="314"/>
      <c r="G249" s="314"/>
      <c r="H249" s="314"/>
      <c r="I249" s="312" t="s">
        <v>2262</v>
      </c>
      <c r="Y249" s="312" t="s">
        <v>2272</v>
      </c>
      <c r="Z249" s="312" t="s">
        <v>2272</v>
      </c>
    </row>
    <row r="250" spans="1:26" ht="15" customHeight="1" x14ac:dyDescent="0.3">
      <c r="A250" s="256">
        <v>525220</v>
      </c>
      <c r="B250" s="256" t="s">
        <v>1338</v>
      </c>
      <c r="C250" s="256" t="s">
        <v>85</v>
      </c>
      <c r="D250" s="256" t="s">
        <v>566</v>
      </c>
      <c r="F250" s="314"/>
      <c r="G250" s="314"/>
      <c r="H250" s="314"/>
      <c r="I250" s="312" t="s">
        <v>2262</v>
      </c>
      <c r="Y250" s="312" t="s">
        <v>2272</v>
      </c>
      <c r="Z250" s="312" t="s">
        <v>2272</v>
      </c>
    </row>
    <row r="251" spans="1:26" ht="15" customHeight="1" x14ac:dyDescent="0.3">
      <c r="A251" s="256">
        <v>525267</v>
      </c>
      <c r="B251" s="256" t="s">
        <v>1359</v>
      </c>
      <c r="C251" s="256" t="s">
        <v>361</v>
      </c>
      <c r="D251" s="256" t="s">
        <v>2772</v>
      </c>
      <c r="F251" s="314"/>
      <c r="G251" s="314"/>
      <c r="H251" s="314"/>
      <c r="I251" s="312" t="s">
        <v>2262</v>
      </c>
      <c r="Y251" s="312" t="s">
        <v>2272</v>
      </c>
      <c r="Z251" s="312" t="s">
        <v>2272</v>
      </c>
    </row>
    <row r="252" spans="1:26" ht="15" customHeight="1" x14ac:dyDescent="0.3">
      <c r="A252" s="256">
        <v>525284</v>
      </c>
      <c r="B252" s="256" t="s">
        <v>1369</v>
      </c>
      <c r="C252" s="256" t="s">
        <v>1362</v>
      </c>
      <c r="D252" s="256" t="s">
        <v>3100</v>
      </c>
      <c r="F252" s="314"/>
      <c r="G252" s="314"/>
      <c r="H252" s="314"/>
      <c r="I252" s="312" t="s">
        <v>2262</v>
      </c>
      <c r="Y252" s="312" t="s">
        <v>2272</v>
      </c>
      <c r="Z252" s="312" t="s">
        <v>2272</v>
      </c>
    </row>
    <row r="253" spans="1:26" ht="15" customHeight="1" x14ac:dyDescent="0.3">
      <c r="A253" s="256">
        <v>525297</v>
      </c>
      <c r="B253" s="256" t="s">
        <v>1378</v>
      </c>
      <c r="C253" s="256" t="s">
        <v>83</v>
      </c>
      <c r="D253" s="256" t="s">
        <v>1838</v>
      </c>
      <c r="F253" s="313"/>
      <c r="G253" s="313"/>
      <c r="H253" s="313"/>
      <c r="I253" s="312" t="s">
        <v>2262</v>
      </c>
      <c r="Y253" s="312" t="s">
        <v>2272</v>
      </c>
      <c r="Z253" s="312" t="s">
        <v>2272</v>
      </c>
    </row>
    <row r="254" spans="1:26" ht="15" customHeight="1" x14ac:dyDescent="0.3">
      <c r="A254" s="256">
        <v>525369</v>
      </c>
      <c r="B254" s="256" t="s">
        <v>1399</v>
      </c>
      <c r="C254" s="256" t="s">
        <v>89</v>
      </c>
      <c r="D254" s="256" t="s">
        <v>3038</v>
      </c>
      <c r="F254" s="314"/>
      <c r="G254" s="314"/>
      <c r="H254" s="314"/>
      <c r="I254" s="312" t="s">
        <v>2262</v>
      </c>
      <c r="Y254" s="312" t="s">
        <v>2272</v>
      </c>
      <c r="Z254" s="312" t="s">
        <v>2272</v>
      </c>
    </row>
    <row r="255" spans="1:26" ht="15" customHeight="1" x14ac:dyDescent="0.3">
      <c r="A255" s="256">
        <v>525374</v>
      </c>
      <c r="B255" s="256" t="s">
        <v>1400</v>
      </c>
      <c r="C255" s="256" t="s">
        <v>1401</v>
      </c>
      <c r="D255" s="256" t="s">
        <v>2987</v>
      </c>
      <c r="F255" s="315"/>
      <c r="G255" s="315"/>
      <c r="H255" s="316"/>
      <c r="I255" s="312" t="s">
        <v>2262</v>
      </c>
      <c r="Y255" s="312" t="s">
        <v>2272</v>
      </c>
      <c r="Z255" s="312" t="s">
        <v>2272</v>
      </c>
    </row>
    <row r="256" spans="1:26" ht="15" customHeight="1" x14ac:dyDescent="0.3">
      <c r="A256" s="256">
        <v>525587</v>
      </c>
      <c r="B256" s="256" t="s">
        <v>1484</v>
      </c>
      <c r="C256" s="256" t="s">
        <v>89</v>
      </c>
      <c r="D256" s="256" t="s">
        <v>2193</v>
      </c>
      <c r="F256" s="314"/>
      <c r="G256" s="314"/>
      <c r="H256" s="314"/>
      <c r="I256" s="312" t="s">
        <v>2262</v>
      </c>
      <c r="Y256" s="312" t="s">
        <v>2272</v>
      </c>
      <c r="Z256" s="312" t="s">
        <v>2272</v>
      </c>
    </row>
    <row r="257" spans="1:26" ht="15" customHeight="1" x14ac:dyDescent="0.3">
      <c r="A257" s="256">
        <v>512808</v>
      </c>
      <c r="B257" s="256" t="s">
        <v>587</v>
      </c>
      <c r="C257" s="256" t="s">
        <v>2533</v>
      </c>
      <c r="D257" s="256" t="s">
        <v>2533</v>
      </c>
      <c r="F257" s="313"/>
      <c r="G257" s="313"/>
      <c r="H257" s="313"/>
      <c r="I257" s="312" t="s">
        <v>2262</v>
      </c>
      <c r="Y257" s="312" t="s">
        <v>2272</v>
      </c>
      <c r="Z257" s="312" t="s">
        <v>2272</v>
      </c>
    </row>
    <row r="258" spans="1:26" ht="15" customHeight="1" x14ac:dyDescent="0.3">
      <c r="A258" s="256">
        <v>515522</v>
      </c>
      <c r="B258" s="256" t="s">
        <v>593</v>
      </c>
      <c r="C258" s="256" t="s">
        <v>249</v>
      </c>
      <c r="D258" s="256" t="s">
        <v>557</v>
      </c>
      <c r="F258" s="313"/>
      <c r="G258" s="313"/>
      <c r="H258" s="313"/>
      <c r="I258" s="312" t="s">
        <v>2262</v>
      </c>
      <c r="W258" s="312" t="s">
        <v>2272</v>
      </c>
      <c r="X258" s="312" t="s">
        <v>2272</v>
      </c>
      <c r="Y258" s="312" t="s">
        <v>2272</v>
      </c>
      <c r="Z258" s="312" t="s">
        <v>2272</v>
      </c>
    </row>
    <row r="259" spans="1:26" ht="15" customHeight="1" x14ac:dyDescent="0.3">
      <c r="A259" s="256">
        <v>515587</v>
      </c>
      <c r="B259" s="256" t="s">
        <v>1720</v>
      </c>
      <c r="C259" s="256" t="s">
        <v>327</v>
      </c>
      <c r="D259" s="256" t="s">
        <v>2200</v>
      </c>
      <c r="F259" s="314"/>
      <c r="G259" s="314"/>
      <c r="H259" s="314"/>
      <c r="I259" s="312" t="s">
        <v>2262</v>
      </c>
      <c r="V259" s="312" t="s">
        <v>2272</v>
      </c>
      <c r="W259" s="312" t="s">
        <v>2272</v>
      </c>
      <c r="X259" s="312" t="s">
        <v>2272</v>
      </c>
      <c r="Y259" s="312" t="s">
        <v>2272</v>
      </c>
      <c r="Z259" s="312" t="s">
        <v>2272</v>
      </c>
    </row>
    <row r="260" spans="1:26" ht="15" customHeight="1" x14ac:dyDescent="0.3">
      <c r="A260" s="256">
        <v>515705</v>
      </c>
      <c r="B260" s="256" t="s">
        <v>595</v>
      </c>
      <c r="C260" s="256" t="s">
        <v>89</v>
      </c>
      <c r="D260" s="256" t="s">
        <v>1974</v>
      </c>
      <c r="F260" s="314"/>
      <c r="G260" s="314"/>
      <c r="H260" s="314"/>
      <c r="I260" s="312" t="s">
        <v>2262</v>
      </c>
      <c r="W260" s="312" t="s">
        <v>2272</v>
      </c>
      <c r="X260" s="312" t="s">
        <v>2272</v>
      </c>
      <c r="Y260" s="312" t="s">
        <v>2272</v>
      </c>
      <c r="Z260" s="312" t="s">
        <v>2272</v>
      </c>
    </row>
    <row r="261" spans="1:26" ht="15" customHeight="1" x14ac:dyDescent="0.3">
      <c r="A261" s="256">
        <v>515744</v>
      </c>
      <c r="B261" s="256" t="s">
        <v>596</v>
      </c>
      <c r="C261" s="256" t="s">
        <v>89</v>
      </c>
      <c r="D261" s="256" t="s">
        <v>3068</v>
      </c>
      <c r="F261" s="314"/>
      <c r="G261" s="314"/>
      <c r="H261" s="314"/>
      <c r="I261" s="312" t="s">
        <v>2262</v>
      </c>
      <c r="X261" s="312" t="s">
        <v>2272</v>
      </c>
      <c r="Y261" s="312" t="s">
        <v>2272</v>
      </c>
      <c r="Z261" s="312" t="s">
        <v>2272</v>
      </c>
    </row>
    <row r="262" spans="1:26" ht="15" customHeight="1" x14ac:dyDescent="0.3">
      <c r="A262" s="256">
        <v>515785</v>
      </c>
      <c r="B262" s="256" t="s">
        <v>597</v>
      </c>
      <c r="C262" s="256" t="s">
        <v>598</v>
      </c>
      <c r="D262" s="256" t="s">
        <v>2192</v>
      </c>
      <c r="F262" s="313"/>
      <c r="G262" s="313"/>
      <c r="H262" s="313"/>
      <c r="I262" s="312" t="s">
        <v>2262</v>
      </c>
      <c r="Y262" s="312" t="s">
        <v>2272</v>
      </c>
      <c r="Z262" s="312" t="s">
        <v>2272</v>
      </c>
    </row>
    <row r="263" spans="1:26" ht="15" customHeight="1" x14ac:dyDescent="0.3">
      <c r="A263" s="256">
        <v>515863</v>
      </c>
      <c r="B263" s="256" t="s">
        <v>3119</v>
      </c>
      <c r="C263" s="256" t="s">
        <v>3044</v>
      </c>
      <c r="D263" s="256" t="s">
        <v>1916</v>
      </c>
      <c r="F263" s="313"/>
      <c r="G263" s="313"/>
      <c r="H263" s="313"/>
      <c r="I263" s="312" t="s">
        <v>2262</v>
      </c>
      <c r="X263" s="312" t="s">
        <v>2272</v>
      </c>
      <c r="Y263" s="312" t="s">
        <v>2272</v>
      </c>
      <c r="Z263" s="312" t="s">
        <v>2272</v>
      </c>
    </row>
    <row r="264" spans="1:26" ht="15" customHeight="1" x14ac:dyDescent="0.3">
      <c r="A264" s="256">
        <v>516010</v>
      </c>
      <c r="B264" s="256" t="s">
        <v>599</v>
      </c>
      <c r="C264" s="256" t="s">
        <v>70</v>
      </c>
      <c r="D264" s="256" t="s">
        <v>2705</v>
      </c>
      <c r="F264" s="314"/>
      <c r="G264" s="314"/>
      <c r="H264" s="314"/>
      <c r="I264" s="312" t="s">
        <v>2262</v>
      </c>
      <c r="Y264" s="312" t="s">
        <v>2272</v>
      </c>
      <c r="Z264" s="312" t="s">
        <v>2272</v>
      </c>
    </row>
    <row r="265" spans="1:26" ht="15" customHeight="1" x14ac:dyDescent="0.3">
      <c r="A265" s="256">
        <v>516201</v>
      </c>
      <c r="B265" s="256" t="s">
        <v>601</v>
      </c>
      <c r="C265" s="256" t="s">
        <v>250</v>
      </c>
      <c r="D265" s="256" t="s">
        <v>1935</v>
      </c>
      <c r="F265" s="314"/>
      <c r="G265" s="314"/>
      <c r="H265" s="314"/>
      <c r="I265" s="312" t="s">
        <v>2262</v>
      </c>
      <c r="Y265" s="312" t="s">
        <v>2272</v>
      </c>
      <c r="Z265" s="312" t="s">
        <v>2272</v>
      </c>
    </row>
    <row r="266" spans="1:26" ht="15" customHeight="1" x14ac:dyDescent="0.3">
      <c r="A266" s="256">
        <v>516359</v>
      </c>
      <c r="B266" s="256" t="s">
        <v>604</v>
      </c>
      <c r="C266" s="256" t="s">
        <v>71</v>
      </c>
      <c r="D266" s="256" t="s">
        <v>1846</v>
      </c>
      <c r="F266" s="313"/>
      <c r="G266" s="313"/>
      <c r="H266" s="313"/>
      <c r="I266" s="312" t="s">
        <v>2262</v>
      </c>
      <c r="Y266" s="312" t="s">
        <v>2272</v>
      </c>
      <c r="Z266" s="312" t="s">
        <v>2272</v>
      </c>
    </row>
    <row r="267" spans="1:26" ht="15" customHeight="1" x14ac:dyDescent="0.3">
      <c r="A267" s="256">
        <v>516452</v>
      </c>
      <c r="B267" s="256" t="s">
        <v>605</v>
      </c>
      <c r="C267" s="256" t="s">
        <v>2275</v>
      </c>
      <c r="D267" s="256" t="s">
        <v>1846</v>
      </c>
      <c r="F267" s="314"/>
      <c r="G267" s="314"/>
      <c r="H267" s="314"/>
      <c r="I267" s="312" t="s">
        <v>2262</v>
      </c>
      <c r="Y267" s="312" t="s">
        <v>2272</v>
      </c>
      <c r="Z267" s="312" t="s">
        <v>2272</v>
      </c>
    </row>
    <row r="268" spans="1:26" ht="15" customHeight="1" x14ac:dyDescent="0.3">
      <c r="A268" s="256">
        <v>516470</v>
      </c>
      <c r="B268" s="256" t="s">
        <v>1721</v>
      </c>
      <c r="C268" s="256" t="s">
        <v>81</v>
      </c>
      <c r="D268" s="256" t="s">
        <v>1843</v>
      </c>
      <c r="F268" s="314"/>
      <c r="G268" s="314"/>
      <c r="H268" s="314"/>
      <c r="I268" s="312" t="s">
        <v>2262</v>
      </c>
      <c r="V268" s="312" t="s">
        <v>2272</v>
      </c>
      <c r="W268" s="312" t="s">
        <v>2272</v>
      </c>
      <c r="X268" s="312" t="s">
        <v>2272</v>
      </c>
      <c r="Y268" s="312" t="s">
        <v>2272</v>
      </c>
      <c r="Z268" s="312" t="s">
        <v>2272</v>
      </c>
    </row>
    <row r="269" spans="1:26" ht="15" customHeight="1" x14ac:dyDescent="0.3">
      <c r="A269" s="256">
        <v>516674</v>
      </c>
      <c r="B269" s="256" t="s">
        <v>610</v>
      </c>
      <c r="C269" s="256" t="s">
        <v>73</v>
      </c>
      <c r="D269" s="256" t="s">
        <v>2234</v>
      </c>
      <c r="F269" s="314"/>
      <c r="G269" s="314"/>
      <c r="H269" s="314"/>
      <c r="I269" s="312" t="s">
        <v>2262</v>
      </c>
      <c r="X269" s="312" t="s">
        <v>2272</v>
      </c>
      <c r="Y269" s="312" t="s">
        <v>2272</v>
      </c>
      <c r="Z269" s="312" t="s">
        <v>2272</v>
      </c>
    </row>
    <row r="270" spans="1:26" ht="15" customHeight="1" x14ac:dyDescent="0.3">
      <c r="A270" s="256">
        <v>516785</v>
      </c>
      <c r="B270" s="256" t="s">
        <v>611</v>
      </c>
      <c r="C270" s="256" t="s">
        <v>3046</v>
      </c>
      <c r="D270" s="256" t="s">
        <v>1823</v>
      </c>
      <c r="F270" s="314"/>
      <c r="G270" s="314"/>
      <c r="H270" s="314"/>
      <c r="I270" s="312" t="s">
        <v>2262</v>
      </c>
      <c r="W270" s="312" t="s">
        <v>2272</v>
      </c>
      <c r="X270" s="312" t="s">
        <v>2272</v>
      </c>
      <c r="Y270" s="312" t="s">
        <v>2272</v>
      </c>
      <c r="Z270" s="312" t="s">
        <v>2272</v>
      </c>
    </row>
    <row r="271" spans="1:26" ht="15" customHeight="1" x14ac:dyDescent="0.3">
      <c r="A271" s="256">
        <v>516839</v>
      </c>
      <c r="B271" s="256" t="s">
        <v>612</v>
      </c>
      <c r="C271" s="256" t="s">
        <v>357</v>
      </c>
      <c r="D271" s="256" t="s">
        <v>1846</v>
      </c>
      <c r="F271" s="314"/>
      <c r="G271" s="314"/>
      <c r="H271" s="314"/>
      <c r="I271" s="312" t="s">
        <v>2262</v>
      </c>
      <c r="Y271" s="312" t="s">
        <v>2272</v>
      </c>
      <c r="Z271" s="312" t="s">
        <v>2272</v>
      </c>
    </row>
    <row r="272" spans="1:26" ht="15" customHeight="1" x14ac:dyDescent="0.3">
      <c r="A272" s="256">
        <v>516925</v>
      </c>
      <c r="B272" s="256" t="s">
        <v>1722</v>
      </c>
      <c r="C272" s="256" t="s">
        <v>3121</v>
      </c>
      <c r="D272" s="256" t="s">
        <v>2213</v>
      </c>
      <c r="F272" s="314"/>
      <c r="G272" s="314"/>
      <c r="H272" s="314"/>
      <c r="I272" s="312" t="s">
        <v>2262</v>
      </c>
      <c r="V272" s="312" t="s">
        <v>2272</v>
      </c>
      <c r="W272" s="312" t="s">
        <v>2272</v>
      </c>
      <c r="X272" s="312" t="s">
        <v>2272</v>
      </c>
      <c r="Y272" s="312" t="s">
        <v>2272</v>
      </c>
      <c r="Z272" s="312" t="s">
        <v>2272</v>
      </c>
    </row>
    <row r="273" spans="1:26" ht="15" customHeight="1" x14ac:dyDescent="0.3">
      <c r="A273" s="256">
        <v>517213</v>
      </c>
      <c r="B273" s="256" t="s">
        <v>613</v>
      </c>
      <c r="C273" s="256" t="s">
        <v>70</v>
      </c>
      <c r="D273" s="256" t="s">
        <v>1823</v>
      </c>
      <c r="F273" s="314"/>
      <c r="G273" s="314"/>
      <c r="H273" s="314"/>
      <c r="I273" s="312" t="s">
        <v>2262</v>
      </c>
      <c r="W273" s="312" t="s">
        <v>2272</v>
      </c>
      <c r="Y273" s="312" t="s">
        <v>2272</v>
      </c>
      <c r="Z273" s="312" t="s">
        <v>2272</v>
      </c>
    </row>
    <row r="274" spans="1:26" ht="15" customHeight="1" x14ac:dyDescent="0.3">
      <c r="A274" s="256">
        <v>517315</v>
      </c>
      <c r="B274" s="256" t="s">
        <v>614</v>
      </c>
      <c r="C274" s="256" t="s">
        <v>591</v>
      </c>
      <c r="D274" s="256" t="s">
        <v>2195</v>
      </c>
      <c r="F274" s="313"/>
      <c r="G274" s="313"/>
      <c r="H274" s="313"/>
      <c r="I274" s="312" t="s">
        <v>2262</v>
      </c>
      <c r="Y274" s="312" t="s">
        <v>2272</v>
      </c>
      <c r="Z274" s="312" t="s">
        <v>2272</v>
      </c>
    </row>
    <row r="275" spans="1:26" ht="15" customHeight="1" x14ac:dyDescent="0.3">
      <c r="A275" s="256">
        <v>517392</v>
      </c>
      <c r="B275" s="256" t="s">
        <v>615</v>
      </c>
      <c r="C275" s="256" t="s">
        <v>95</v>
      </c>
      <c r="D275" s="256" t="s">
        <v>1887</v>
      </c>
      <c r="F275" s="314"/>
      <c r="G275" s="314"/>
      <c r="H275" s="314"/>
      <c r="I275" s="312" t="s">
        <v>2262</v>
      </c>
      <c r="Y275" s="312" t="s">
        <v>2272</v>
      </c>
      <c r="Z275" s="312" t="s">
        <v>2272</v>
      </c>
    </row>
    <row r="276" spans="1:26" ht="15" customHeight="1" x14ac:dyDescent="0.3">
      <c r="A276" s="256">
        <v>517526</v>
      </c>
      <c r="B276" s="256" t="s">
        <v>1723</v>
      </c>
      <c r="C276" s="256" t="s">
        <v>375</v>
      </c>
      <c r="D276" s="256" t="s">
        <v>1894</v>
      </c>
      <c r="F276" s="313"/>
      <c r="G276" s="313"/>
      <c r="H276" s="313"/>
      <c r="I276" s="312" t="s">
        <v>2262</v>
      </c>
      <c r="V276" s="312" t="s">
        <v>2272</v>
      </c>
      <c r="W276" s="312" t="s">
        <v>2272</v>
      </c>
      <c r="X276" s="312" t="s">
        <v>2272</v>
      </c>
      <c r="Y276" s="312" t="s">
        <v>2272</v>
      </c>
      <c r="Z276" s="312" t="s">
        <v>2272</v>
      </c>
    </row>
    <row r="277" spans="1:26" ht="15" customHeight="1" x14ac:dyDescent="0.3">
      <c r="A277" s="256">
        <v>517655</v>
      </c>
      <c r="B277" s="256" t="s">
        <v>617</v>
      </c>
      <c r="C277" s="256" t="s">
        <v>71</v>
      </c>
      <c r="D277" s="256" t="s">
        <v>810</v>
      </c>
      <c r="F277" s="314"/>
      <c r="G277" s="314"/>
      <c r="H277" s="314"/>
      <c r="I277" s="312" t="s">
        <v>2262</v>
      </c>
      <c r="Y277" s="312" t="s">
        <v>2272</v>
      </c>
      <c r="Z277" s="312" t="s">
        <v>2272</v>
      </c>
    </row>
    <row r="278" spans="1:26" ht="15" customHeight="1" x14ac:dyDescent="0.3">
      <c r="A278" s="256">
        <v>517667</v>
      </c>
      <c r="B278" s="256" t="s">
        <v>619</v>
      </c>
      <c r="C278" s="256" t="s">
        <v>405</v>
      </c>
      <c r="D278" s="256" t="s">
        <v>2142</v>
      </c>
      <c r="F278" s="313"/>
      <c r="G278" s="313"/>
      <c r="H278" s="313"/>
      <c r="I278" s="312" t="s">
        <v>2262</v>
      </c>
      <c r="W278" s="312" t="s">
        <v>2272</v>
      </c>
      <c r="X278" s="312" t="s">
        <v>2272</v>
      </c>
      <c r="Y278" s="312" t="s">
        <v>2272</v>
      </c>
      <c r="Z278" s="312" t="s">
        <v>2272</v>
      </c>
    </row>
    <row r="279" spans="1:26" ht="15" customHeight="1" x14ac:dyDescent="0.3">
      <c r="A279" s="256">
        <v>517713</v>
      </c>
      <c r="B279" s="256" t="s">
        <v>620</v>
      </c>
      <c r="C279" s="256" t="s">
        <v>621</v>
      </c>
      <c r="D279" s="256" t="s">
        <v>1955</v>
      </c>
      <c r="F279" s="313"/>
      <c r="G279" s="313"/>
      <c r="H279" s="313"/>
      <c r="I279" s="312" t="s">
        <v>2262</v>
      </c>
      <c r="Y279" s="312" t="s">
        <v>2272</v>
      </c>
      <c r="Z279" s="312" t="s">
        <v>2272</v>
      </c>
    </row>
    <row r="280" spans="1:26" ht="15" customHeight="1" x14ac:dyDescent="0.3">
      <c r="A280" s="256">
        <v>517728</v>
      </c>
      <c r="B280" s="256" t="s">
        <v>1724</v>
      </c>
      <c r="C280" s="256" t="s">
        <v>350</v>
      </c>
      <c r="D280" s="256" t="s">
        <v>1887</v>
      </c>
      <c r="F280" s="314"/>
      <c r="G280" s="314"/>
      <c r="H280" s="314"/>
      <c r="I280" s="312" t="s">
        <v>2262</v>
      </c>
      <c r="V280" s="312" t="s">
        <v>2272</v>
      </c>
      <c r="W280" s="312" t="s">
        <v>2272</v>
      </c>
      <c r="X280" s="312" t="s">
        <v>2272</v>
      </c>
      <c r="Y280" s="312" t="s">
        <v>2272</v>
      </c>
      <c r="Z280" s="312" t="s">
        <v>2272</v>
      </c>
    </row>
    <row r="281" spans="1:26" ht="15" customHeight="1" x14ac:dyDescent="0.3">
      <c r="A281" s="256">
        <v>518017</v>
      </c>
      <c r="B281" s="256" t="s">
        <v>1725</v>
      </c>
      <c r="C281" s="256" t="s">
        <v>3045</v>
      </c>
      <c r="D281" s="256" t="s">
        <v>3071</v>
      </c>
      <c r="F281" s="314"/>
      <c r="G281" s="314"/>
      <c r="H281" s="314"/>
      <c r="I281" s="312" t="s">
        <v>2262</v>
      </c>
      <c r="V281" s="312" t="s">
        <v>2272</v>
      </c>
      <c r="W281" s="312" t="s">
        <v>2272</v>
      </c>
      <c r="X281" s="312" t="s">
        <v>2272</v>
      </c>
      <c r="Y281" s="312" t="s">
        <v>2272</v>
      </c>
      <c r="Z281" s="312" t="s">
        <v>2272</v>
      </c>
    </row>
    <row r="282" spans="1:26" ht="15" customHeight="1" x14ac:dyDescent="0.3">
      <c r="A282" s="256">
        <v>518117</v>
      </c>
      <c r="B282" s="256" t="s">
        <v>623</v>
      </c>
      <c r="C282" s="256" t="s">
        <v>71</v>
      </c>
      <c r="D282" s="256" t="s">
        <v>1977</v>
      </c>
      <c r="F282" s="314"/>
      <c r="G282" s="314"/>
      <c r="H282" s="314"/>
      <c r="I282" s="312" t="s">
        <v>2262</v>
      </c>
      <c r="Y282" s="312" t="s">
        <v>2272</v>
      </c>
      <c r="Z282" s="312" t="s">
        <v>2272</v>
      </c>
    </row>
    <row r="283" spans="1:26" ht="15" customHeight="1" x14ac:dyDescent="0.3">
      <c r="A283" s="256">
        <v>518133</v>
      </c>
      <c r="B283" s="256" t="s">
        <v>624</v>
      </c>
      <c r="C283" s="256" t="s">
        <v>93</v>
      </c>
      <c r="D283" s="256" t="s">
        <v>1980</v>
      </c>
      <c r="F283" s="314"/>
      <c r="G283" s="314"/>
      <c r="H283" s="314"/>
      <c r="I283" s="312" t="s">
        <v>2262</v>
      </c>
      <c r="Y283" s="312" t="s">
        <v>2272</v>
      </c>
      <c r="Z283" s="312" t="s">
        <v>2272</v>
      </c>
    </row>
    <row r="284" spans="1:26" ht="15" customHeight="1" x14ac:dyDescent="0.3">
      <c r="A284" s="256">
        <v>518176</v>
      </c>
      <c r="B284" s="256" t="s">
        <v>3125</v>
      </c>
      <c r="C284" s="256" t="s">
        <v>2888</v>
      </c>
      <c r="D284" s="256" t="s">
        <v>1938</v>
      </c>
      <c r="F284" s="313"/>
      <c r="G284" s="313"/>
      <c r="H284" s="313"/>
      <c r="I284" s="312" t="s">
        <v>2262</v>
      </c>
      <c r="Y284" s="312" t="s">
        <v>2272</v>
      </c>
      <c r="Z284" s="312" t="s">
        <v>2272</v>
      </c>
    </row>
    <row r="285" spans="1:26" ht="15" customHeight="1" x14ac:dyDescent="0.3">
      <c r="A285" s="256">
        <v>518222</v>
      </c>
      <c r="B285" s="256" t="s">
        <v>626</v>
      </c>
      <c r="C285" s="256" t="s">
        <v>627</v>
      </c>
      <c r="D285" s="256" t="s">
        <v>1940</v>
      </c>
      <c r="F285" s="314"/>
      <c r="G285" s="314"/>
      <c r="H285" s="314"/>
      <c r="I285" s="312" t="s">
        <v>2262</v>
      </c>
      <c r="Y285" s="312" t="s">
        <v>2272</v>
      </c>
      <c r="Z285" s="312" t="s">
        <v>2272</v>
      </c>
    </row>
    <row r="286" spans="1:26" ht="15" customHeight="1" x14ac:dyDescent="0.3">
      <c r="A286" s="256">
        <v>518223</v>
      </c>
      <c r="B286" s="256" t="s">
        <v>1726</v>
      </c>
      <c r="C286" s="256" t="s">
        <v>3126</v>
      </c>
      <c r="D286" s="256" t="s">
        <v>2065</v>
      </c>
      <c r="F286" s="313"/>
      <c r="G286" s="313"/>
      <c r="H286" s="313"/>
      <c r="I286" s="312" t="s">
        <v>2262</v>
      </c>
      <c r="V286" s="312" t="s">
        <v>2272</v>
      </c>
      <c r="W286" s="312" t="s">
        <v>2272</v>
      </c>
      <c r="X286" s="312" t="s">
        <v>2272</v>
      </c>
      <c r="Y286" s="312" t="s">
        <v>2272</v>
      </c>
      <c r="Z286" s="312" t="s">
        <v>2272</v>
      </c>
    </row>
    <row r="287" spans="1:26" ht="15" customHeight="1" x14ac:dyDescent="0.3">
      <c r="A287" s="256">
        <v>518266</v>
      </c>
      <c r="B287" s="256" t="s">
        <v>3127</v>
      </c>
      <c r="C287" s="256" t="s">
        <v>3128</v>
      </c>
      <c r="D287" s="256" t="s">
        <v>2813</v>
      </c>
      <c r="F287" s="313"/>
      <c r="G287" s="313"/>
      <c r="H287" s="313"/>
      <c r="I287" s="312" t="s">
        <v>2262</v>
      </c>
      <c r="Y287" s="312" t="s">
        <v>2272</v>
      </c>
      <c r="Z287" s="312" t="s">
        <v>2272</v>
      </c>
    </row>
    <row r="288" spans="1:26" ht="15" customHeight="1" x14ac:dyDescent="0.3">
      <c r="A288" s="256">
        <v>518325</v>
      </c>
      <c r="B288" s="256" t="s">
        <v>3130</v>
      </c>
      <c r="C288" s="256" t="s">
        <v>3025</v>
      </c>
      <c r="D288" s="256" t="s">
        <v>2051</v>
      </c>
      <c r="F288" s="313"/>
      <c r="G288" s="313"/>
      <c r="H288" s="313"/>
      <c r="I288" s="312" t="s">
        <v>2262</v>
      </c>
      <c r="Y288" s="312" t="s">
        <v>2272</v>
      </c>
      <c r="Z288" s="312" t="s">
        <v>2272</v>
      </c>
    </row>
    <row r="289" spans="1:26" ht="15" customHeight="1" x14ac:dyDescent="0.3">
      <c r="A289" s="256">
        <v>518344</v>
      </c>
      <c r="B289" s="256" t="s">
        <v>3131</v>
      </c>
      <c r="C289" s="256" t="s">
        <v>3132</v>
      </c>
      <c r="D289" s="256" t="s">
        <v>2165</v>
      </c>
      <c r="F289" s="314"/>
      <c r="G289" s="314"/>
      <c r="H289" s="314"/>
      <c r="I289" s="312" t="s">
        <v>2262</v>
      </c>
      <c r="V289" s="312" t="s">
        <v>2272</v>
      </c>
      <c r="W289" s="312" t="s">
        <v>2272</v>
      </c>
      <c r="X289" s="312" t="s">
        <v>2272</v>
      </c>
      <c r="Y289" s="312" t="s">
        <v>2272</v>
      </c>
      <c r="Z289" s="312" t="s">
        <v>2272</v>
      </c>
    </row>
    <row r="290" spans="1:26" ht="15" customHeight="1" x14ac:dyDescent="0.3">
      <c r="A290" s="256">
        <v>518426</v>
      </c>
      <c r="B290" s="256" t="s">
        <v>585</v>
      </c>
      <c r="C290" s="256" t="s">
        <v>586</v>
      </c>
      <c r="D290" s="256" t="s">
        <v>3134</v>
      </c>
      <c r="F290" s="313"/>
      <c r="G290" s="313"/>
      <c r="H290" s="313"/>
      <c r="I290" s="312" t="s">
        <v>2262</v>
      </c>
      <c r="Y290" s="312" t="s">
        <v>2272</v>
      </c>
      <c r="Z290" s="312" t="s">
        <v>2272</v>
      </c>
    </row>
    <row r="291" spans="1:26" ht="15" customHeight="1" x14ac:dyDescent="0.3">
      <c r="A291" s="256">
        <v>518432</v>
      </c>
      <c r="B291" s="256" t="s">
        <v>3135</v>
      </c>
      <c r="C291" s="256" t="s">
        <v>3136</v>
      </c>
      <c r="D291" s="256" t="s">
        <v>2837</v>
      </c>
      <c r="F291" s="314"/>
      <c r="G291" s="314"/>
      <c r="H291" s="314"/>
      <c r="I291" s="312" t="s">
        <v>2262</v>
      </c>
      <c r="W291" s="312" t="s">
        <v>2272</v>
      </c>
      <c r="X291" s="312" t="s">
        <v>2272</v>
      </c>
      <c r="Y291" s="312" t="s">
        <v>2272</v>
      </c>
      <c r="Z291" s="312" t="s">
        <v>2272</v>
      </c>
    </row>
    <row r="292" spans="1:26" ht="15" customHeight="1" x14ac:dyDescent="0.3">
      <c r="A292" s="256">
        <v>518463</v>
      </c>
      <c r="B292" s="256" t="s">
        <v>3137</v>
      </c>
      <c r="C292" s="256" t="s">
        <v>89</v>
      </c>
      <c r="D292" s="256" t="s">
        <v>2772</v>
      </c>
      <c r="F292" s="314"/>
      <c r="G292" s="314"/>
      <c r="H292" s="314"/>
      <c r="I292" s="312" t="s">
        <v>2262</v>
      </c>
      <c r="V292" s="312" t="s">
        <v>2272</v>
      </c>
      <c r="W292" s="312" t="s">
        <v>2272</v>
      </c>
      <c r="X292" s="312" t="s">
        <v>2272</v>
      </c>
      <c r="Y292" s="312" t="s">
        <v>2272</v>
      </c>
      <c r="Z292" s="312" t="s">
        <v>2272</v>
      </c>
    </row>
    <row r="293" spans="1:26" ht="15" customHeight="1" x14ac:dyDescent="0.3">
      <c r="A293" s="256">
        <v>518496</v>
      </c>
      <c r="B293" s="256" t="s">
        <v>1727</v>
      </c>
      <c r="C293" s="256" t="s">
        <v>85</v>
      </c>
      <c r="D293" s="256" t="s">
        <v>3061</v>
      </c>
      <c r="F293" s="314"/>
      <c r="G293" s="314"/>
      <c r="H293" s="314"/>
      <c r="I293" s="312" t="s">
        <v>2262</v>
      </c>
      <c r="V293" s="312" t="s">
        <v>2272</v>
      </c>
      <c r="W293" s="312" t="s">
        <v>2272</v>
      </c>
      <c r="X293" s="312" t="s">
        <v>2272</v>
      </c>
      <c r="Y293" s="312" t="s">
        <v>2272</v>
      </c>
      <c r="Z293" s="312" t="s">
        <v>2272</v>
      </c>
    </row>
    <row r="294" spans="1:26" ht="15" customHeight="1" x14ac:dyDescent="0.3">
      <c r="A294" s="256">
        <v>518499</v>
      </c>
      <c r="B294" s="256" t="s">
        <v>629</v>
      </c>
      <c r="C294" s="256" t="s">
        <v>2275</v>
      </c>
      <c r="D294" s="256" t="s">
        <v>2163</v>
      </c>
      <c r="F294" s="314"/>
      <c r="G294" s="314"/>
      <c r="H294" s="314"/>
      <c r="I294" s="312" t="s">
        <v>2262</v>
      </c>
      <c r="W294" s="312" t="s">
        <v>2272</v>
      </c>
      <c r="X294" s="312" t="s">
        <v>2272</v>
      </c>
      <c r="Y294" s="312" t="s">
        <v>2272</v>
      </c>
      <c r="Z294" s="312" t="s">
        <v>2272</v>
      </c>
    </row>
    <row r="295" spans="1:26" ht="15" customHeight="1" x14ac:dyDescent="0.3">
      <c r="A295" s="256">
        <v>518549</v>
      </c>
      <c r="B295" s="256" t="s">
        <v>1728</v>
      </c>
      <c r="C295" s="256" t="s">
        <v>71</v>
      </c>
      <c r="D295" s="256" t="s">
        <v>1924</v>
      </c>
      <c r="F295" s="314"/>
      <c r="G295" s="314"/>
      <c r="H295" s="314"/>
      <c r="I295" s="312" t="s">
        <v>2262</v>
      </c>
      <c r="V295" s="312" t="s">
        <v>2272</v>
      </c>
      <c r="W295" s="312" t="s">
        <v>2272</v>
      </c>
      <c r="X295" s="312" t="s">
        <v>2272</v>
      </c>
      <c r="Y295" s="312" t="s">
        <v>2272</v>
      </c>
      <c r="Z295" s="312" t="s">
        <v>2272</v>
      </c>
    </row>
    <row r="296" spans="1:26" ht="15" customHeight="1" x14ac:dyDescent="0.3">
      <c r="A296" s="256">
        <v>518556</v>
      </c>
      <c r="B296" s="256" t="s">
        <v>630</v>
      </c>
      <c r="C296" s="256" t="s">
        <v>631</v>
      </c>
      <c r="D296" s="256" t="s">
        <v>3138</v>
      </c>
      <c r="F296" s="314"/>
      <c r="G296" s="314"/>
      <c r="H296" s="314"/>
      <c r="I296" s="312" t="s">
        <v>2262</v>
      </c>
      <c r="Y296" s="312" t="s">
        <v>2272</v>
      </c>
      <c r="Z296" s="312" t="s">
        <v>2272</v>
      </c>
    </row>
    <row r="297" spans="1:26" ht="15" customHeight="1" x14ac:dyDescent="0.3">
      <c r="A297" s="256">
        <v>518756</v>
      </c>
      <c r="B297" s="256" t="s">
        <v>634</v>
      </c>
      <c r="C297" s="256" t="s">
        <v>350</v>
      </c>
      <c r="D297" s="256" t="s">
        <v>576</v>
      </c>
      <c r="F297" s="314"/>
      <c r="G297" s="314"/>
      <c r="H297" s="314"/>
      <c r="I297" s="312" t="s">
        <v>2262</v>
      </c>
      <c r="X297" s="312" t="s">
        <v>2272</v>
      </c>
      <c r="Y297" s="312" t="s">
        <v>2272</v>
      </c>
      <c r="Z297" s="312" t="s">
        <v>2272</v>
      </c>
    </row>
    <row r="298" spans="1:26" ht="15" customHeight="1" x14ac:dyDescent="0.3">
      <c r="A298" s="256">
        <v>518910</v>
      </c>
      <c r="B298" s="256" t="s">
        <v>3139</v>
      </c>
      <c r="C298" s="256" t="s">
        <v>82</v>
      </c>
      <c r="D298" s="256" t="s">
        <v>3070</v>
      </c>
      <c r="F298" s="314"/>
      <c r="G298" s="314"/>
      <c r="H298" s="314"/>
      <c r="I298" s="312" t="s">
        <v>2262</v>
      </c>
      <c r="W298" s="312" t="s">
        <v>2272</v>
      </c>
      <c r="Y298" s="312" t="s">
        <v>2272</v>
      </c>
      <c r="Z298" s="312" t="s">
        <v>2272</v>
      </c>
    </row>
    <row r="299" spans="1:26" ht="15" customHeight="1" x14ac:dyDescent="0.3">
      <c r="A299" s="256">
        <v>518964</v>
      </c>
      <c r="B299" s="256" t="s">
        <v>637</v>
      </c>
      <c r="C299" s="256" t="s">
        <v>2900</v>
      </c>
      <c r="D299" s="256" t="s">
        <v>2065</v>
      </c>
      <c r="F299" s="314"/>
      <c r="G299" s="314"/>
      <c r="H299" s="314"/>
      <c r="I299" s="312" t="s">
        <v>2262</v>
      </c>
      <c r="Y299" s="312" t="s">
        <v>2272</v>
      </c>
      <c r="Z299" s="312" t="s">
        <v>2272</v>
      </c>
    </row>
    <row r="300" spans="1:26" ht="15" customHeight="1" x14ac:dyDescent="0.3">
      <c r="A300" s="256">
        <v>518991</v>
      </c>
      <c r="B300" s="256" t="s">
        <v>3140</v>
      </c>
      <c r="C300" s="256" t="s">
        <v>1729</v>
      </c>
      <c r="D300" s="256" t="s">
        <v>2046</v>
      </c>
      <c r="F300" s="313"/>
      <c r="G300" s="313"/>
      <c r="H300" s="313"/>
      <c r="I300" s="312" t="s">
        <v>2262</v>
      </c>
      <c r="V300" s="312" t="s">
        <v>2272</v>
      </c>
      <c r="W300" s="312" t="s">
        <v>2272</v>
      </c>
      <c r="X300" s="312" t="s">
        <v>2272</v>
      </c>
      <c r="Y300" s="312" t="s">
        <v>2272</v>
      </c>
      <c r="Z300" s="312" t="s">
        <v>2272</v>
      </c>
    </row>
    <row r="301" spans="1:26" ht="15" customHeight="1" x14ac:dyDescent="0.3">
      <c r="A301" s="256">
        <v>519089</v>
      </c>
      <c r="B301" s="256" t="s">
        <v>3142</v>
      </c>
      <c r="C301" s="256" t="s">
        <v>3009</v>
      </c>
      <c r="D301" s="256" t="s">
        <v>3143</v>
      </c>
      <c r="F301" s="313"/>
      <c r="G301" s="313"/>
      <c r="H301" s="313"/>
      <c r="I301" s="312" t="s">
        <v>2262</v>
      </c>
      <c r="V301" s="312" t="s">
        <v>2272</v>
      </c>
      <c r="W301" s="312" t="s">
        <v>2272</v>
      </c>
      <c r="X301" s="312" t="s">
        <v>2272</v>
      </c>
      <c r="Y301" s="312" t="s">
        <v>2272</v>
      </c>
      <c r="Z301" s="312" t="s">
        <v>2272</v>
      </c>
    </row>
    <row r="302" spans="1:26" ht="15" customHeight="1" x14ac:dyDescent="0.3">
      <c r="A302" s="256">
        <v>519102</v>
      </c>
      <c r="B302" s="256" t="s">
        <v>1730</v>
      </c>
      <c r="C302" s="256" t="s">
        <v>1731</v>
      </c>
      <c r="D302" s="256" t="s">
        <v>1887</v>
      </c>
      <c r="F302" s="314"/>
      <c r="G302" s="314"/>
      <c r="H302" s="314"/>
      <c r="I302" s="312" t="s">
        <v>2262</v>
      </c>
      <c r="V302" s="312" t="s">
        <v>2272</v>
      </c>
      <c r="W302" s="312" t="s">
        <v>2272</v>
      </c>
      <c r="X302" s="312" t="s">
        <v>2272</v>
      </c>
      <c r="Y302" s="312" t="s">
        <v>2272</v>
      </c>
      <c r="Z302" s="312" t="s">
        <v>2272</v>
      </c>
    </row>
    <row r="303" spans="1:26" ht="15" customHeight="1" x14ac:dyDescent="0.3">
      <c r="A303" s="256">
        <v>519140</v>
      </c>
      <c r="B303" s="256" t="s">
        <v>564</v>
      </c>
      <c r="C303" s="256" t="s">
        <v>348</v>
      </c>
      <c r="D303" s="256" t="s">
        <v>3144</v>
      </c>
      <c r="F303" s="314"/>
      <c r="G303" s="314"/>
      <c r="H303" s="314"/>
      <c r="I303" s="312" t="s">
        <v>2262</v>
      </c>
      <c r="V303" s="312" t="s">
        <v>2272</v>
      </c>
      <c r="W303" s="312" t="s">
        <v>2272</v>
      </c>
      <c r="X303" s="312" t="s">
        <v>2272</v>
      </c>
      <c r="Y303" s="312" t="s">
        <v>2272</v>
      </c>
      <c r="Z303" s="312" t="s">
        <v>2272</v>
      </c>
    </row>
    <row r="304" spans="1:26" ht="15" customHeight="1" x14ac:dyDescent="0.3">
      <c r="A304" s="256">
        <v>519151</v>
      </c>
      <c r="B304" s="256" t="s">
        <v>639</v>
      </c>
      <c r="C304" s="256" t="s">
        <v>360</v>
      </c>
      <c r="D304" s="256" t="s">
        <v>577</v>
      </c>
      <c r="F304" s="314"/>
      <c r="G304" s="314"/>
      <c r="H304" s="314"/>
      <c r="I304" s="312" t="s">
        <v>2262</v>
      </c>
      <c r="Y304" s="312" t="s">
        <v>2272</v>
      </c>
      <c r="Z304" s="312" t="s">
        <v>2272</v>
      </c>
    </row>
    <row r="305" spans="1:26" ht="15" customHeight="1" x14ac:dyDescent="0.3">
      <c r="A305" s="256">
        <v>519166</v>
      </c>
      <c r="B305" s="256" t="s">
        <v>3146</v>
      </c>
      <c r="C305" s="256" t="s">
        <v>2275</v>
      </c>
      <c r="D305" s="256" t="s">
        <v>1931</v>
      </c>
      <c r="F305" s="313"/>
      <c r="G305" s="313"/>
      <c r="H305" s="313"/>
      <c r="I305" s="312" t="s">
        <v>2262</v>
      </c>
      <c r="W305" s="312" t="s">
        <v>2272</v>
      </c>
      <c r="X305" s="312" t="s">
        <v>2272</v>
      </c>
      <c r="Y305" s="312" t="s">
        <v>2272</v>
      </c>
      <c r="Z305" s="312" t="s">
        <v>2272</v>
      </c>
    </row>
    <row r="306" spans="1:26" ht="15" customHeight="1" x14ac:dyDescent="0.3">
      <c r="A306" s="256">
        <v>519199</v>
      </c>
      <c r="B306" s="256" t="s">
        <v>3147</v>
      </c>
      <c r="C306" s="256" t="s">
        <v>2797</v>
      </c>
      <c r="D306" s="256" t="s">
        <v>2158</v>
      </c>
      <c r="F306" s="313"/>
      <c r="G306" s="313"/>
      <c r="H306" s="313"/>
      <c r="I306" s="312" t="s">
        <v>2262</v>
      </c>
      <c r="W306" s="312" t="s">
        <v>2272</v>
      </c>
      <c r="X306" s="312" t="s">
        <v>2272</v>
      </c>
      <c r="Y306" s="312" t="s">
        <v>2272</v>
      </c>
      <c r="Z306" s="312" t="s">
        <v>2272</v>
      </c>
    </row>
    <row r="307" spans="1:26" ht="15" customHeight="1" x14ac:dyDescent="0.3">
      <c r="A307" s="256">
        <v>519236</v>
      </c>
      <c r="B307" s="256" t="s">
        <v>3148</v>
      </c>
      <c r="C307" s="256" t="s">
        <v>2306</v>
      </c>
      <c r="D307" s="256" t="s">
        <v>1843</v>
      </c>
      <c r="F307" s="314"/>
      <c r="G307" s="314"/>
      <c r="H307" s="314"/>
      <c r="I307" s="312" t="s">
        <v>2262</v>
      </c>
      <c r="Y307" s="312" t="s">
        <v>2272</v>
      </c>
      <c r="Z307" s="312" t="s">
        <v>2272</v>
      </c>
    </row>
    <row r="308" spans="1:26" ht="15" customHeight="1" x14ac:dyDescent="0.3">
      <c r="A308" s="256">
        <v>519399</v>
      </c>
      <c r="B308" s="256" t="s">
        <v>3150</v>
      </c>
      <c r="C308" s="256" t="s">
        <v>2910</v>
      </c>
      <c r="D308" s="256" t="s">
        <v>2145</v>
      </c>
      <c r="F308" s="313"/>
      <c r="G308" s="313"/>
      <c r="H308" s="313"/>
      <c r="I308" s="312" t="s">
        <v>2262</v>
      </c>
      <c r="Y308" s="312" t="s">
        <v>2272</v>
      </c>
      <c r="Z308" s="312" t="s">
        <v>2272</v>
      </c>
    </row>
    <row r="309" spans="1:26" ht="15" customHeight="1" x14ac:dyDescent="0.3">
      <c r="A309" s="256">
        <v>519403</v>
      </c>
      <c r="B309" s="256" t="s">
        <v>3151</v>
      </c>
      <c r="C309" s="256" t="s">
        <v>2808</v>
      </c>
      <c r="D309" s="256" t="s">
        <v>565</v>
      </c>
      <c r="F309" s="314"/>
      <c r="G309" s="314"/>
      <c r="H309" s="314"/>
      <c r="I309" s="312" t="s">
        <v>2262</v>
      </c>
      <c r="W309" s="312" t="s">
        <v>2272</v>
      </c>
      <c r="X309" s="312" t="s">
        <v>2272</v>
      </c>
      <c r="Y309" s="312" t="s">
        <v>2272</v>
      </c>
      <c r="Z309" s="312" t="s">
        <v>2272</v>
      </c>
    </row>
    <row r="310" spans="1:26" ht="15" customHeight="1" x14ac:dyDescent="0.3">
      <c r="A310" s="256">
        <v>519434</v>
      </c>
      <c r="B310" s="256" t="s">
        <v>1732</v>
      </c>
      <c r="C310" s="256" t="s">
        <v>2303</v>
      </c>
      <c r="D310" s="256" t="s">
        <v>1996</v>
      </c>
      <c r="F310" s="313"/>
      <c r="G310" s="313"/>
      <c r="H310" s="313"/>
      <c r="I310" s="312" t="s">
        <v>2262</v>
      </c>
      <c r="V310" s="312" t="s">
        <v>2272</v>
      </c>
      <c r="W310" s="312" t="s">
        <v>2272</v>
      </c>
      <c r="X310" s="312" t="s">
        <v>2272</v>
      </c>
      <c r="Y310" s="312" t="s">
        <v>2272</v>
      </c>
      <c r="Z310" s="312" t="s">
        <v>2272</v>
      </c>
    </row>
    <row r="311" spans="1:26" ht="15" customHeight="1" x14ac:dyDescent="0.3">
      <c r="A311" s="256">
        <v>519475</v>
      </c>
      <c r="B311" s="256" t="s">
        <v>641</v>
      </c>
      <c r="C311" s="256" t="s">
        <v>313</v>
      </c>
      <c r="D311" s="256" t="s">
        <v>2166</v>
      </c>
      <c r="F311" s="314"/>
      <c r="G311" s="314"/>
      <c r="H311" s="314"/>
      <c r="I311" s="312" t="s">
        <v>2262</v>
      </c>
      <c r="W311" s="312" t="s">
        <v>2272</v>
      </c>
      <c r="X311" s="312" t="s">
        <v>2272</v>
      </c>
      <c r="Y311" s="312" t="s">
        <v>2272</v>
      </c>
      <c r="Z311" s="312" t="s">
        <v>2272</v>
      </c>
    </row>
    <row r="312" spans="1:26" ht="15" customHeight="1" x14ac:dyDescent="0.3">
      <c r="A312" s="256">
        <v>519573</v>
      </c>
      <c r="B312" s="256" t="s">
        <v>643</v>
      </c>
      <c r="C312" s="256" t="s">
        <v>644</v>
      </c>
      <c r="D312" s="256" t="s">
        <v>569</v>
      </c>
      <c r="F312" s="313"/>
      <c r="G312" s="313"/>
      <c r="H312" s="313"/>
      <c r="I312" s="312" t="s">
        <v>2262</v>
      </c>
      <c r="Y312" s="312" t="s">
        <v>2272</v>
      </c>
      <c r="Z312" s="312" t="s">
        <v>2272</v>
      </c>
    </row>
    <row r="313" spans="1:26" ht="15" customHeight="1" x14ac:dyDescent="0.3">
      <c r="A313" s="256">
        <v>519666</v>
      </c>
      <c r="B313" s="256" t="s">
        <v>1733</v>
      </c>
      <c r="C313" s="256" t="s">
        <v>145</v>
      </c>
      <c r="D313" s="256" t="s">
        <v>1978</v>
      </c>
      <c r="F313" s="314"/>
      <c r="G313" s="314"/>
      <c r="H313" s="314"/>
      <c r="I313" s="312" t="s">
        <v>2262</v>
      </c>
      <c r="V313" s="312" t="s">
        <v>2272</v>
      </c>
      <c r="W313" s="312" t="s">
        <v>2272</v>
      </c>
      <c r="X313" s="312" t="s">
        <v>2272</v>
      </c>
      <c r="Y313" s="312" t="s">
        <v>2272</v>
      </c>
      <c r="Z313" s="312" t="s">
        <v>2272</v>
      </c>
    </row>
    <row r="314" spans="1:26" ht="15" customHeight="1" x14ac:dyDescent="0.3">
      <c r="A314" s="256">
        <v>519768</v>
      </c>
      <c r="B314" s="256" t="s">
        <v>1734</v>
      </c>
      <c r="C314" s="256" t="s">
        <v>318</v>
      </c>
      <c r="D314" s="256" t="s">
        <v>3024</v>
      </c>
      <c r="F314" s="314"/>
      <c r="G314" s="314"/>
      <c r="H314" s="314"/>
      <c r="I314" s="312" t="s">
        <v>2262</v>
      </c>
      <c r="V314" s="312" t="s">
        <v>2272</v>
      </c>
      <c r="W314" s="312" t="s">
        <v>2272</v>
      </c>
      <c r="X314" s="312" t="s">
        <v>2272</v>
      </c>
      <c r="Y314" s="312" t="s">
        <v>2272</v>
      </c>
      <c r="Z314" s="312" t="s">
        <v>2272</v>
      </c>
    </row>
    <row r="315" spans="1:26" ht="15" customHeight="1" x14ac:dyDescent="0.3">
      <c r="A315" s="256">
        <v>519790</v>
      </c>
      <c r="B315" s="256" t="s">
        <v>3152</v>
      </c>
      <c r="C315" s="256" t="s">
        <v>3021</v>
      </c>
      <c r="D315" s="256" t="s">
        <v>2837</v>
      </c>
      <c r="F315" s="314"/>
      <c r="G315" s="314"/>
      <c r="H315" s="314"/>
      <c r="I315" s="312" t="s">
        <v>2262</v>
      </c>
      <c r="Y315" s="312" t="s">
        <v>2272</v>
      </c>
      <c r="Z315" s="312" t="s">
        <v>2272</v>
      </c>
    </row>
    <row r="316" spans="1:26" ht="15" customHeight="1" x14ac:dyDescent="0.3">
      <c r="A316" s="256">
        <v>519811</v>
      </c>
      <c r="B316" s="256" t="s">
        <v>645</v>
      </c>
      <c r="C316" s="256" t="s">
        <v>646</v>
      </c>
      <c r="D316" s="256" t="s">
        <v>1959</v>
      </c>
      <c r="F316" s="314"/>
      <c r="G316" s="314"/>
      <c r="H316" s="314"/>
      <c r="I316" s="312" t="s">
        <v>2262</v>
      </c>
      <c r="W316" s="312" t="s">
        <v>2272</v>
      </c>
      <c r="X316" s="312" t="s">
        <v>2272</v>
      </c>
      <c r="Y316" s="312" t="s">
        <v>2272</v>
      </c>
      <c r="Z316" s="312" t="s">
        <v>2272</v>
      </c>
    </row>
    <row r="317" spans="1:26" ht="15" customHeight="1" x14ac:dyDescent="0.3">
      <c r="A317" s="256">
        <v>519823</v>
      </c>
      <c r="B317" s="256" t="s">
        <v>3153</v>
      </c>
      <c r="C317" s="256" t="s">
        <v>3154</v>
      </c>
      <c r="D317" s="256" t="s">
        <v>2070</v>
      </c>
      <c r="F317" s="314"/>
      <c r="G317" s="314"/>
      <c r="H317" s="314"/>
      <c r="I317" s="312" t="s">
        <v>2262</v>
      </c>
      <c r="Y317" s="312" t="s">
        <v>2272</v>
      </c>
      <c r="Z317" s="312" t="s">
        <v>2272</v>
      </c>
    </row>
    <row r="318" spans="1:26" ht="15" customHeight="1" x14ac:dyDescent="0.3">
      <c r="A318" s="256">
        <v>519858</v>
      </c>
      <c r="B318" s="256" t="s">
        <v>3155</v>
      </c>
      <c r="C318" s="256" t="s">
        <v>2995</v>
      </c>
      <c r="D318" s="256" t="s">
        <v>2985</v>
      </c>
      <c r="F318" s="314"/>
      <c r="G318" s="314"/>
      <c r="H318" s="314"/>
      <c r="I318" s="312" t="s">
        <v>2262</v>
      </c>
      <c r="W318" s="312" t="s">
        <v>2272</v>
      </c>
      <c r="X318" s="312" t="s">
        <v>2272</v>
      </c>
      <c r="Y318" s="312" t="s">
        <v>2272</v>
      </c>
      <c r="Z318" s="312" t="s">
        <v>2272</v>
      </c>
    </row>
    <row r="319" spans="1:26" ht="15" customHeight="1" x14ac:dyDescent="0.3">
      <c r="A319" s="256">
        <v>519910</v>
      </c>
      <c r="B319" s="256" t="s">
        <v>648</v>
      </c>
      <c r="C319" s="256" t="s">
        <v>71</v>
      </c>
      <c r="D319" s="256" t="s">
        <v>2197</v>
      </c>
      <c r="F319" s="313"/>
      <c r="G319" s="313"/>
      <c r="H319" s="313"/>
      <c r="I319" s="312" t="s">
        <v>2262</v>
      </c>
      <c r="W319" s="312" t="s">
        <v>2272</v>
      </c>
      <c r="X319" s="312" t="s">
        <v>2272</v>
      </c>
      <c r="Y319" s="312" t="s">
        <v>2272</v>
      </c>
      <c r="Z319" s="312" t="s">
        <v>2272</v>
      </c>
    </row>
    <row r="320" spans="1:26" ht="15" customHeight="1" x14ac:dyDescent="0.3">
      <c r="A320" s="256">
        <v>519934</v>
      </c>
      <c r="B320" s="256" t="s">
        <v>1735</v>
      </c>
      <c r="C320" s="256" t="s">
        <v>1736</v>
      </c>
      <c r="D320" s="256" t="s">
        <v>3050</v>
      </c>
      <c r="F320" s="314"/>
      <c r="G320" s="314"/>
      <c r="H320" s="314"/>
      <c r="I320" s="312" t="s">
        <v>2262</v>
      </c>
      <c r="V320" s="312" t="s">
        <v>2272</v>
      </c>
      <c r="W320" s="312" t="s">
        <v>2272</v>
      </c>
      <c r="X320" s="312" t="s">
        <v>2272</v>
      </c>
      <c r="Y320" s="312" t="s">
        <v>2272</v>
      </c>
      <c r="Z320" s="312" t="s">
        <v>2272</v>
      </c>
    </row>
    <row r="321" spans="1:26" ht="15" customHeight="1" x14ac:dyDescent="0.3">
      <c r="A321" s="256">
        <v>519938</v>
      </c>
      <c r="B321" s="256" t="s">
        <v>1737</v>
      </c>
      <c r="C321" s="256" t="s">
        <v>79</v>
      </c>
      <c r="D321" s="256" t="s">
        <v>1823</v>
      </c>
      <c r="F321" s="314"/>
      <c r="G321" s="314"/>
      <c r="H321" s="314"/>
      <c r="I321" s="312" t="s">
        <v>2262</v>
      </c>
      <c r="V321" s="312" t="s">
        <v>2272</v>
      </c>
      <c r="W321" s="312" t="s">
        <v>2272</v>
      </c>
      <c r="X321" s="312" t="s">
        <v>2272</v>
      </c>
      <c r="Y321" s="312" t="s">
        <v>2272</v>
      </c>
      <c r="Z321" s="312" t="s">
        <v>2272</v>
      </c>
    </row>
    <row r="322" spans="1:26" ht="15" customHeight="1" x14ac:dyDescent="0.3">
      <c r="A322" s="256">
        <v>519944</v>
      </c>
      <c r="B322" s="256" t="s">
        <v>3156</v>
      </c>
      <c r="C322" s="256" t="s">
        <v>856</v>
      </c>
      <c r="D322" s="256" t="s">
        <v>1905</v>
      </c>
      <c r="F322" s="313"/>
      <c r="G322" s="313"/>
      <c r="H322" s="313"/>
      <c r="I322" s="312" t="s">
        <v>2262</v>
      </c>
      <c r="X322" s="312" t="s">
        <v>2272</v>
      </c>
      <c r="Y322" s="312" t="s">
        <v>2272</v>
      </c>
      <c r="Z322" s="312" t="s">
        <v>2272</v>
      </c>
    </row>
    <row r="323" spans="1:26" ht="15" customHeight="1" x14ac:dyDescent="0.3">
      <c r="A323" s="256">
        <v>519966</v>
      </c>
      <c r="B323" s="256" t="s">
        <v>3157</v>
      </c>
      <c r="C323" s="256" t="s">
        <v>2891</v>
      </c>
      <c r="D323" s="256" t="s">
        <v>1823</v>
      </c>
      <c r="F323" s="313"/>
      <c r="G323" s="313"/>
      <c r="H323" s="313"/>
      <c r="I323" s="312" t="s">
        <v>2262</v>
      </c>
      <c r="W323" s="312" t="s">
        <v>2272</v>
      </c>
      <c r="X323" s="312" t="s">
        <v>2272</v>
      </c>
      <c r="Y323" s="312" t="s">
        <v>2272</v>
      </c>
      <c r="Z323" s="312" t="s">
        <v>2272</v>
      </c>
    </row>
    <row r="324" spans="1:26" ht="15" customHeight="1" x14ac:dyDescent="0.3">
      <c r="A324" s="256">
        <v>520017</v>
      </c>
      <c r="B324" s="256" t="s">
        <v>649</v>
      </c>
      <c r="C324" s="256" t="s">
        <v>650</v>
      </c>
      <c r="D324" s="256" t="s">
        <v>1940</v>
      </c>
      <c r="F324" s="314"/>
      <c r="G324" s="314"/>
      <c r="H324" s="314"/>
      <c r="I324" s="312" t="s">
        <v>2262</v>
      </c>
      <c r="Y324" s="312" t="s">
        <v>2272</v>
      </c>
      <c r="Z324" s="312" t="s">
        <v>2272</v>
      </c>
    </row>
    <row r="325" spans="1:26" ht="15" customHeight="1" x14ac:dyDescent="0.3">
      <c r="A325" s="256">
        <v>520025</v>
      </c>
      <c r="B325" s="256" t="s">
        <v>3159</v>
      </c>
      <c r="C325" s="256" t="s">
        <v>3006</v>
      </c>
      <c r="D325" s="256" t="s">
        <v>1954</v>
      </c>
      <c r="F325" s="313"/>
      <c r="G325" s="313"/>
      <c r="H325" s="313"/>
      <c r="I325" s="312" t="s">
        <v>2262</v>
      </c>
      <c r="X325" s="312" t="s">
        <v>2272</v>
      </c>
      <c r="Y325" s="312" t="s">
        <v>2272</v>
      </c>
      <c r="Z325" s="312" t="s">
        <v>2272</v>
      </c>
    </row>
    <row r="326" spans="1:26" ht="15" customHeight="1" x14ac:dyDescent="0.3">
      <c r="A326" s="256">
        <v>520072</v>
      </c>
      <c r="B326" s="256" t="s">
        <v>3160</v>
      </c>
      <c r="C326" s="256" t="s">
        <v>2833</v>
      </c>
      <c r="D326" s="256" t="s">
        <v>2837</v>
      </c>
      <c r="F326" s="313"/>
      <c r="G326" s="313"/>
      <c r="H326" s="313"/>
      <c r="I326" s="312" t="s">
        <v>2262</v>
      </c>
      <c r="V326" s="312" t="s">
        <v>2272</v>
      </c>
      <c r="W326" s="312" t="s">
        <v>2272</v>
      </c>
      <c r="X326" s="312" t="s">
        <v>2272</v>
      </c>
      <c r="Y326" s="312" t="s">
        <v>2272</v>
      </c>
      <c r="Z326" s="312" t="s">
        <v>2272</v>
      </c>
    </row>
    <row r="327" spans="1:26" ht="15" customHeight="1" x14ac:dyDescent="0.3">
      <c r="A327" s="256">
        <v>520075</v>
      </c>
      <c r="B327" s="256" t="s">
        <v>3161</v>
      </c>
      <c r="C327" s="256" t="s">
        <v>3036</v>
      </c>
      <c r="D327" s="256" t="s">
        <v>576</v>
      </c>
      <c r="F327" s="314"/>
      <c r="G327" s="314"/>
      <c r="H327" s="314"/>
      <c r="I327" s="312" t="s">
        <v>2262</v>
      </c>
      <c r="W327" s="312" t="s">
        <v>2272</v>
      </c>
      <c r="X327" s="312" t="s">
        <v>2272</v>
      </c>
      <c r="Y327" s="312" t="s">
        <v>2272</v>
      </c>
      <c r="Z327" s="312" t="s">
        <v>2272</v>
      </c>
    </row>
    <row r="328" spans="1:26" ht="15" customHeight="1" x14ac:dyDescent="0.3">
      <c r="A328" s="256">
        <v>520081</v>
      </c>
      <c r="B328" s="256" t="s">
        <v>3162</v>
      </c>
      <c r="C328" s="256" t="s">
        <v>3040</v>
      </c>
      <c r="D328" s="256" t="s">
        <v>3004</v>
      </c>
      <c r="F328" s="314"/>
      <c r="G328" s="314"/>
      <c r="H328" s="314"/>
      <c r="I328" s="312" t="s">
        <v>2262</v>
      </c>
      <c r="W328" s="312" t="s">
        <v>2272</v>
      </c>
      <c r="X328" s="312" t="s">
        <v>2272</v>
      </c>
      <c r="Y328" s="312" t="s">
        <v>2272</v>
      </c>
      <c r="Z328" s="312" t="s">
        <v>2272</v>
      </c>
    </row>
    <row r="329" spans="1:26" ht="15" customHeight="1" x14ac:dyDescent="0.3">
      <c r="A329" s="256">
        <v>520083</v>
      </c>
      <c r="B329" s="256" t="s">
        <v>3163</v>
      </c>
      <c r="C329" s="256" t="s">
        <v>3164</v>
      </c>
      <c r="D329" s="256" t="s">
        <v>3165</v>
      </c>
      <c r="F329" s="313"/>
      <c r="G329" s="313"/>
      <c r="H329" s="313"/>
      <c r="I329" s="312" t="s">
        <v>2262</v>
      </c>
      <c r="W329" s="312" t="s">
        <v>2272</v>
      </c>
      <c r="X329" s="312" t="s">
        <v>2272</v>
      </c>
      <c r="Y329" s="312" t="s">
        <v>2272</v>
      </c>
      <c r="Z329" s="312" t="s">
        <v>2272</v>
      </c>
    </row>
    <row r="330" spans="1:26" ht="15" customHeight="1" x14ac:dyDescent="0.3">
      <c r="A330" s="256">
        <v>520090</v>
      </c>
      <c r="B330" s="256" t="s">
        <v>3166</v>
      </c>
      <c r="C330" s="256" t="s">
        <v>3167</v>
      </c>
      <c r="D330" s="256" t="s">
        <v>3168</v>
      </c>
      <c r="F330" s="314"/>
      <c r="G330" s="314"/>
      <c r="H330" s="314"/>
      <c r="I330" s="312" t="s">
        <v>2262</v>
      </c>
      <c r="Y330" s="312" t="s">
        <v>2272</v>
      </c>
      <c r="Z330" s="312" t="s">
        <v>2272</v>
      </c>
    </row>
    <row r="331" spans="1:26" ht="15" customHeight="1" x14ac:dyDescent="0.3">
      <c r="A331" s="256">
        <v>520115</v>
      </c>
      <c r="B331" s="256" t="s">
        <v>3170</v>
      </c>
      <c r="C331" s="256" t="s">
        <v>2797</v>
      </c>
      <c r="D331" s="256" t="s">
        <v>1916</v>
      </c>
      <c r="F331" s="313"/>
      <c r="G331" s="313"/>
      <c r="H331" s="313"/>
      <c r="I331" s="312" t="s">
        <v>2262</v>
      </c>
      <c r="W331" s="312" t="s">
        <v>2272</v>
      </c>
      <c r="X331" s="312" t="s">
        <v>2272</v>
      </c>
      <c r="Y331" s="312" t="s">
        <v>2272</v>
      </c>
      <c r="Z331" s="312" t="s">
        <v>2272</v>
      </c>
    </row>
    <row r="332" spans="1:26" ht="15" customHeight="1" x14ac:dyDescent="0.3">
      <c r="A332" s="256">
        <v>520124</v>
      </c>
      <c r="B332" s="256" t="s">
        <v>3171</v>
      </c>
      <c r="C332" s="256" t="s">
        <v>2849</v>
      </c>
      <c r="D332" s="256" t="s">
        <v>576</v>
      </c>
      <c r="F332" s="313"/>
      <c r="G332" s="313"/>
      <c r="H332" s="313"/>
      <c r="I332" s="312" t="s">
        <v>2262</v>
      </c>
      <c r="X332" s="312" t="s">
        <v>2272</v>
      </c>
      <c r="Y332" s="312" t="s">
        <v>2272</v>
      </c>
      <c r="Z332" s="312" t="s">
        <v>2272</v>
      </c>
    </row>
    <row r="333" spans="1:26" ht="15" customHeight="1" x14ac:dyDescent="0.3">
      <c r="A333" s="256">
        <v>520155</v>
      </c>
      <c r="B333" s="256" t="s">
        <v>652</v>
      </c>
      <c r="C333" s="256" t="s">
        <v>67</v>
      </c>
      <c r="D333" s="256" t="s">
        <v>2000</v>
      </c>
      <c r="F333" s="314"/>
      <c r="G333" s="314"/>
      <c r="H333" s="314"/>
      <c r="I333" s="312" t="s">
        <v>2262</v>
      </c>
      <c r="W333" s="312" t="s">
        <v>2272</v>
      </c>
      <c r="X333" s="312" t="s">
        <v>2272</v>
      </c>
      <c r="Y333" s="312" t="s">
        <v>2272</v>
      </c>
      <c r="Z333" s="312" t="s">
        <v>2272</v>
      </c>
    </row>
    <row r="334" spans="1:26" ht="15" customHeight="1" x14ac:dyDescent="0.3">
      <c r="A334" s="256">
        <v>520159</v>
      </c>
      <c r="B334" s="256" t="s">
        <v>653</v>
      </c>
      <c r="C334" s="256" t="s">
        <v>654</v>
      </c>
      <c r="D334" s="256" t="s">
        <v>2156</v>
      </c>
      <c r="F334" s="313"/>
      <c r="G334" s="313"/>
      <c r="H334" s="313"/>
      <c r="I334" s="312" t="s">
        <v>2262</v>
      </c>
      <c r="X334" s="312" t="s">
        <v>2272</v>
      </c>
      <c r="Y334" s="312" t="s">
        <v>2272</v>
      </c>
      <c r="Z334" s="312" t="s">
        <v>2272</v>
      </c>
    </row>
    <row r="335" spans="1:26" ht="15" customHeight="1" x14ac:dyDescent="0.3">
      <c r="A335" s="256">
        <v>520196</v>
      </c>
      <c r="B335" s="256" t="s">
        <v>3172</v>
      </c>
      <c r="C335" s="256" t="s">
        <v>2676</v>
      </c>
      <c r="D335" s="256" t="s">
        <v>3173</v>
      </c>
      <c r="F335" s="314"/>
      <c r="G335" s="314"/>
      <c r="H335" s="314"/>
      <c r="I335" s="312" t="s">
        <v>2262</v>
      </c>
      <c r="V335" s="312" t="s">
        <v>2272</v>
      </c>
      <c r="W335" s="312" t="s">
        <v>2272</v>
      </c>
      <c r="X335" s="312" t="s">
        <v>2272</v>
      </c>
      <c r="Y335" s="312" t="s">
        <v>2272</v>
      </c>
      <c r="Z335" s="312" t="s">
        <v>2272</v>
      </c>
    </row>
    <row r="336" spans="1:26" ht="15" customHeight="1" x14ac:dyDescent="0.3">
      <c r="A336" s="256">
        <v>520205</v>
      </c>
      <c r="B336" s="256" t="s">
        <v>1738</v>
      </c>
      <c r="C336" s="256" t="s">
        <v>1739</v>
      </c>
      <c r="D336" s="256" t="s">
        <v>1832</v>
      </c>
      <c r="F336" s="314"/>
      <c r="G336" s="314"/>
      <c r="H336" s="314"/>
      <c r="I336" s="312" t="s">
        <v>2262</v>
      </c>
      <c r="V336" s="312" t="s">
        <v>2272</v>
      </c>
      <c r="W336" s="312" t="s">
        <v>2272</v>
      </c>
      <c r="X336" s="312" t="s">
        <v>2272</v>
      </c>
      <c r="Y336" s="312" t="s">
        <v>2272</v>
      </c>
      <c r="Z336" s="312" t="s">
        <v>2272</v>
      </c>
    </row>
    <row r="337" spans="1:26" ht="15" customHeight="1" x14ac:dyDescent="0.3">
      <c r="A337" s="256">
        <v>520212</v>
      </c>
      <c r="B337" s="256" t="s">
        <v>3174</v>
      </c>
      <c r="C337" s="256" t="s">
        <v>3175</v>
      </c>
      <c r="D337" s="256" t="s">
        <v>3056</v>
      </c>
      <c r="F337" s="314"/>
      <c r="G337" s="314"/>
      <c r="H337" s="314"/>
      <c r="I337" s="312" t="s">
        <v>2262</v>
      </c>
      <c r="V337" s="312" t="s">
        <v>2272</v>
      </c>
      <c r="W337" s="312" t="s">
        <v>2272</v>
      </c>
      <c r="X337" s="312" t="s">
        <v>2272</v>
      </c>
      <c r="Y337" s="312" t="s">
        <v>2272</v>
      </c>
      <c r="Z337" s="312" t="s">
        <v>2272</v>
      </c>
    </row>
    <row r="338" spans="1:26" ht="15" customHeight="1" x14ac:dyDescent="0.3">
      <c r="A338" s="256">
        <v>520303</v>
      </c>
      <c r="B338" s="256" t="s">
        <v>3177</v>
      </c>
      <c r="C338" s="256" t="s">
        <v>3049</v>
      </c>
      <c r="D338" s="256" t="s">
        <v>1904</v>
      </c>
      <c r="F338" s="314"/>
      <c r="G338" s="314"/>
      <c r="H338" s="314"/>
      <c r="I338" s="312" t="s">
        <v>2262</v>
      </c>
      <c r="X338" s="312" t="s">
        <v>2272</v>
      </c>
      <c r="Y338" s="312" t="s">
        <v>2272</v>
      </c>
      <c r="Z338" s="312" t="s">
        <v>2272</v>
      </c>
    </row>
    <row r="339" spans="1:26" ht="15" customHeight="1" x14ac:dyDescent="0.3">
      <c r="A339" s="256">
        <v>520348</v>
      </c>
      <c r="B339" s="256" t="s">
        <v>3178</v>
      </c>
      <c r="C339" s="256" t="s">
        <v>3039</v>
      </c>
      <c r="D339" s="256" t="s">
        <v>1931</v>
      </c>
      <c r="F339" s="313"/>
      <c r="G339" s="313"/>
      <c r="H339" s="313"/>
      <c r="I339" s="312" t="s">
        <v>2262</v>
      </c>
      <c r="W339" s="312" t="s">
        <v>2272</v>
      </c>
      <c r="X339" s="312" t="s">
        <v>2272</v>
      </c>
      <c r="Y339" s="312" t="s">
        <v>2272</v>
      </c>
      <c r="Z339" s="312" t="s">
        <v>2272</v>
      </c>
    </row>
    <row r="340" spans="1:26" ht="15" customHeight="1" x14ac:dyDescent="0.3">
      <c r="A340" s="256">
        <v>520363</v>
      </c>
      <c r="B340" s="256" t="s">
        <v>3179</v>
      </c>
      <c r="C340" s="256" t="s">
        <v>2304</v>
      </c>
      <c r="D340" s="256" t="s">
        <v>1973</v>
      </c>
      <c r="F340" s="314"/>
      <c r="G340" s="314"/>
      <c r="H340" s="314"/>
      <c r="I340" s="312" t="s">
        <v>2262</v>
      </c>
      <c r="Y340" s="312" t="s">
        <v>2272</v>
      </c>
      <c r="Z340" s="312" t="s">
        <v>2272</v>
      </c>
    </row>
    <row r="341" spans="1:26" ht="15" customHeight="1" x14ac:dyDescent="0.3">
      <c r="A341" s="256">
        <v>520413</v>
      </c>
      <c r="B341" s="256" t="s">
        <v>3180</v>
      </c>
      <c r="C341" s="256" t="s">
        <v>2900</v>
      </c>
      <c r="D341" s="256" t="s">
        <v>2163</v>
      </c>
      <c r="F341" s="313"/>
      <c r="G341" s="313"/>
      <c r="H341" s="313"/>
      <c r="I341" s="312" t="s">
        <v>2262</v>
      </c>
      <c r="V341" s="312" t="s">
        <v>2272</v>
      </c>
      <c r="W341" s="312" t="s">
        <v>2272</v>
      </c>
      <c r="X341" s="312" t="s">
        <v>2272</v>
      </c>
      <c r="Y341" s="312" t="s">
        <v>2272</v>
      </c>
      <c r="Z341" s="312" t="s">
        <v>2272</v>
      </c>
    </row>
    <row r="342" spans="1:26" ht="15" customHeight="1" x14ac:dyDescent="0.3">
      <c r="A342" s="256">
        <v>520424</v>
      </c>
      <c r="B342" s="256" t="s">
        <v>3181</v>
      </c>
      <c r="C342" s="256" t="s">
        <v>2665</v>
      </c>
      <c r="D342" s="256" t="s">
        <v>3055</v>
      </c>
      <c r="F342" s="314"/>
      <c r="G342" s="314"/>
      <c r="H342" s="314"/>
      <c r="I342" s="312" t="s">
        <v>2262</v>
      </c>
      <c r="X342" s="312" t="s">
        <v>2272</v>
      </c>
      <c r="Y342" s="312" t="s">
        <v>2272</v>
      </c>
      <c r="Z342" s="312" t="s">
        <v>2272</v>
      </c>
    </row>
    <row r="343" spans="1:26" ht="15" customHeight="1" x14ac:dyDescent="0.3">
      <c r="A343" s="256">
        <v>520454</v>
      </c>
      <c r="B343" s="256" t="s">
        <v>655</v>
      </c>
      <c r="C343" s="256" t="s">
        <v>656</v>
      </c>
      <c r="D343" s="256" t="s">
        <v>1894</v>
      </c>
      <c r="F343" s="314"/>
      <c r="G343" s="314"/>
      <c r="H343" s="314"/>
      <c r="I343" s="312" t="s">
        <v>2262</v>
      </c>
      <c r="Y343" s="312" t="s">
        <v>2272</v>
      </c>
      <c r="Z343" s="312" t="s">
        <v>2272</v>
      </c>
    </row>
    <row r="344" spans="1:26" ht="15" customHeight="1" x14ac:dyDescent="0.3">
      <c r="A344" s="256">
        <v>520481</v>
      </c>
      <c r="B344" s="256" t="s">
        <v>3182</v>
      </c>
      <c r="C344" s="256" t="s">
        <v>3183</v>
      </c>
      <c r="D344" s="256" t="s">
        <v>3051</v>
      </c>
      <c r="F344" s="314"/>
      <c r="G344" s="314"/>
      <c r="H344" s="314"/>
      <c r="I344" s="312" t="s">
        <v>2262</v>
      </c>
      <c r="Y344" s="312" t="s">
        <v>2272</v>
      </c>
      <c r="Z344" s="312" t="s">
        <v>2272</v>
      </c>
    </row>
    <row r="345" spans="1:26" ht="15" customHeight="1" x14ac:dyDescent="0.3">
      <c r="A345" s="256">
        <v>520484</v>
      </c>
      <c r="B345" s="256" t="s">
        <v>657</v>
      </c>
      <c r="C345" s="256" t="s">
        <v>71</v>
      </c>
      <c r="D345" s="256" t="s">
        <v>1927</v>
      </c>
      <c r="F345" s="313"/>
      <c r="G345" s="313"/>
      <c r="H345" s="313"/>
      <c r="I345" s="312" t="s">
        <v>2262</v>
      </c>
      <c r="X345" s="312" t="s">
        <v>2272</v>
      </c>
      <c r="Y345" s="312" t="s">
        <v>2272</v>
      </c>
      <c r="Z345" s="312" t="s">
        <v>2272</v>
      </c>
    </row>
    <row r="346" spans="1:26" ht="15" customHeight="1" x14ac:dyDescent="0.3">
      <c r="A346" s="256">
        <v>520613</v>
      </c>
      <c r="B346" s="256" t="s">
        <v>658</v>
      </c>
      <c r="C346" s="256" t="s">
        <v>471</v>
      </c>
      <c r="D346" s="256" t="s">
        <v>2014</v>
      </c>
      <c r="F346" s="314"/>
      <c r="G346" s="314"/>
      <c r="H346" s="314"/>
      <c r="I346" s="312" t="s">
        <v>2262</v>
      </c>
      <c r="Y346" s="312" t="s">
        <v>2272</v>
      </c>
      <c r="Z346" s="312" t="s">
        <v>2272</v>
      </c>
    </row>
    <row r="347" spans="1:26" ht="15" customHeight="1" x14ac:dyDescent="0.3">
      <c r="A347" s="256">
        <v>520615</v>
      </c>
      <c r="B347" s="256" t="s">
        <v>3187</v>
      </c>
      <c r="C347" s="256" t="s">
        <v>253</v>
      </c>
      <c r="D347" s="256" t="s">
        <v>2165</v>
      </c>
      <c r="F347" s="314"/>
      <c r="G347" s="314"/>
      <c r="H347" s="314"/>
      <c r="I347" s="312" t="s">
        <v>2262</v>
      </c>
      <c r="W347" s="312" t="s">
        <v>2272</v>
      </c>
      <c r="X347" s="312" t="s">
        <v>2272</v>
      </c>
      <c r="Y347" s="312" t="s">
        <v>2272</v>
      </c>
      <c r="Z347" s="312" t="s">
        <v>2272</v>
      </c>
    </row>
    <row r="348" spans="1:26" ht="15" customHeight="1" x14ac:dyDescent="0.3">
      <c r="A348" s="256">
        <v>520626</v>
      </c>
      <c r="B348" s="256" t="s">
        <v>1740</v>
      </c>
      <c r="C348" s="256" t="s">
        <v>74</v>
      </c>
      <c r="D348" s="256" t="s">
        <v>74</v>
      </c>
      <c r="F348" s="313"/>
      <c r="G348" s="313"/>
      <c r="H348" s="313"/>
      <c r="I348" s="312" t="s">
        <v>2262</v>
      </c>
      <c r="V348" s="312" t="s">
        <v>2272</v>
      </c>
      <c r="W348" s="312" t="s">
        <v>2272</v>
      </c>
      <c r="X348" s="312" t="s">
        <v>2272</v>
      </c>
      <c r="Y348" s="312" t="s">
        <v>2272</v>
      </c>
      <c r="Z348" s="312" t="s">
        <v>2272</v>
      </c>
    </row>
    <row r="349" spans="1:26" ht="15" customHeight="1" x14ac:dyDescent="0.3">
      <c r="A349" s="256">
        <v>520637</v>
      </c>
      <c r="B349" s="256" t="s">
        <v>3188</v>
      </c>
      <c r="C349" s="256" t="s">
        <v>659</v>
      </c>
      <c r="D349" s="256" t="s">
        <v>3189</v>
      </c>
      <c r="F349" s="314"/>
      <c r="G349" s="314"/>
      <c r="H349" s="314"/>
      <c r="I349" s="312" t="s">
        <v>2262</v>
      </c>
      <c r="W349" s="312" t="s">
        <v>2272</v>
      </c>
      <c r="X349" s="312" t="s">
        <v>2272</v>
      </c>
      <c r="Y349" s="312" t="s">
        <v>2272</v>
      </c>
      <c r="Z349" s="312" t="s">
        <v>2272</v>
      </c>
    </row>
    <row r="350" spans="1:26" ht="15" customHeight="1" x14ac:dyDescent="0.3">
      <c r="A350" s="256">
        <v>520708</v>
      </c>
      <c r="B350" s="256" t="s">
        <v>660</v>
      </c>
      <c r="C350" s="256" t="s">
        <v>254</v>
      </c>
      <c r="D350" s="256" t="s">
        <v>2185</v>
      </c>
      <c r="F350" s="314"/>
      <c r="G350" s="314"/>
      <c r="H350" s="314"/>
      <c r="I350" s="312" t="s">
        <v>2262</v>
      </c>
      <c r="W350" s="312" t="s">
        <v>2272</v>
      </c>
      <c r="X350" s="312" t="s">
        <v>2272</v>
      </c>
      <c r="Y350" s="312" t="s">
        <v>2272</v>
      </c>
      <c r="Z350" s="312" t="s">
        <v>2272</v>
      </c>
    </row>
    <row r="351" spans="1:26" ht="15" customHeight="1" x14ac:dyDescent="0.3">
      <c r="A351" s="256">
        <v>520722</v>
      </c>
      <c r="B351" s="256" t="s">
        <v>661</v>
      </c>
      <c r="C351" s="256" t="s">
        <v>255</v>
      </c>
      <c r="D351" s="256" t="s">
        <v>2192</v>
      </c>
      <c r="F351" s="314"/>
      <c r="G351" s="314"/>
      <c r="H351" s="314"/>
      <c r="I351" s="312" t="s">
        <v>2262</v>
      </c>
      <c r="W351" s="312" t="s">
        <v>2272</v>
      </c>
      <c r="X351" s="312" t="s">
        <v>2272</v>
      </c>
      <c r="Y351" s="312" t="s">
        <v>2272</v>
      </c>
      <c r="Z351" s="312" t="s">
        <v>2272</v>
      </c>
    </row>
    <row r="352" spans="1:26" ht="15" customHeight="1" x14ac:dyDescent="0.3">
      <c r="A352" s="256">
        <v>520773</v>
      </c>
      <c r="B352" s="256" t="s">
        <v>3191</v>
      </c>
      <c r="C352" s="256" t="s">
        <v>3192</v>
      </c>
      <c r="D352" s="256" t="s">
        <v>2907</v>
      </c>
      <c r="F352" s="314"/>
      <c r="G352" s="314"/>
      <c r="H352" s="314"/>
      <c r="I352" s="312" t="s">
        <v>2262</v>
      </c>
      <c r="X352" s="312" t="s">
        <v>2272</v>
      </c>
      <c r="Y352" s="312" t="s">
        <v>2272</v>
      </c>
      <c r="Z352" s="312" t="s">
        <v>2272</v>
      </c>
    </row>
    <row r="353" spans="1:26" ht="15" customHeight="1" x14ac:dyDescent="0.3">
      <c r="A353" s="256">
        <v>520775</v>
      </c>
      <c r="B353" s="256" t="s">
        <v>3193</v>
      </c>
      <c r="C353" s="256" t="s">
        <v>3029</v>
      </c>
      <c r="D353" s="256" t="s">
        <v>2128</v>
      </c>
      <c r="F353" s="313"/>
      <c r="G353" s="313"/>
      <c r="H353" s="313"/>
      <c r="I353" s="312" t="s">
        <v>2262</v>
      </c>
      <c r="W353" s="312" t="s">
        <v>2272</v>
      </c>
      <c r="X353" s="312" t="s">
        <v>2272</v>
      </c>
      <c r="Y353" s="312" t="s">
        <v>2272</v>
      </c>
      <c r="Z353" s="312" t="s">
        <v>2272</v>
      </c>
    </row>
    <row r="354" spans="1:26" ht="15" customHeight="1" x14ac:dyDescent="0.3">
      <c r="A354" s="256">
        <v>520829</v>
      </c>
      <c r="B354" s="256" t="s">
        <v>3194</v>
      </c>
      <c r="C354" s="256" t="s">
        <v>3195</v>
      </c>
      <c r="D354" s="256" t="s">
        <v>2819</v>
      </c>
      <c r="F354" s="314"/>
      <c r="G354" s="314"/>
      <c r="H354" s="314"/>
      <c r="I354" s="312" t="s">
        <v>2262</v>
      </c>
      <c r="W354" s="312" t="s">
        <v>2272</v>
      </c>
      <c r="X354" s="312" t="s">
        <v>2272</v>
      </c>
      <c r="Y354" s="312" t="s">
        <v>2272</v>
      </c>
      <c r="Z354" s="312" t="s">
        <v>2272</v>
      </c>
    </row>
    <row r="355" spans="1:26" ht="15" customHeight="1" x14ac:dyDescent="0.3">
      <c r="A355" s="256">
        <v>520831</v>
      </c>
      <c r="B355" s="256" t="s">
        <v>3196</v>
      </c>
      <c r="C355" s="256" t="s">
        <v>3197</v>
      </c>
      <c r="D355" s="256" t="s">
        <v>3198</v>
      </c>
      <c r="F355" s="313"/>
      <c r="G355" s="313"/>
      <c r="H355" s="313"/>
      <c r="I355" s="312" t="s">
        <v>2262</v>
      </c>
      <c r="Y355" s="312" t="s">
        <v>2272</v>
      </c>
      <c r="Z355" s="312" t="s">
        <v>2272</v>
      </c>
    </row>
    <row r="356" spans="1:26" ht="15" customHeight="1" x14ac:dyDescent="0.3">
      <c r="A356" s="256">
        <v>520834</v>
      </c>
      <c r="B356" s="256" t="s">
        <v>662</v>
      </c>
      <c r="C356" s="256" t="s">
        <v>342</v>
      </c>
      <c r="D356" s="256" t="s">
        <v>2068</v>
      </c>
      <c r="F356" s="313"/>
      <c r="G356" s="313"/>
      <c r="H356" s="313"/>
      <c r="I356" s="312" t="s">
        <v>2262</v>
      </c>
      <c r="W356" s="312" t="s">
        <v>2272</v>
      </c>
      <c r="X356" s="312" t="s">
        <v>2272</v>
      </c>
      <c r="Y356" s="312" t="s">
        <v>2272</v>
      </c>
      <c r="Z356" s="312" t="s">
        <v>2272</v>
      </c>
    </row>
    <row r="357" spans="1:26" ht="15" customHeight="1" x14ac:dyDescent="0.3">
      <c r="A357" s="256">
        <v>520840</v>
      </c>
      <c r="B357" s="256" t="s">
        <v>3199</v>
      </c>
      <c r="C357" s="256" t="s">
        <v>2676</v>
      </c>
      <c r="D357" s="256" t="s">
        <v>1925</v>
      </c>
      <c r="F357" s="314"/>
      <c r="G357" s="314"/>
      <c r="H357" s="314"/>
      <c r="I357" s="312" t="s">
        <v>2262</v>
      </c>
      <c r="W357" s="312" t="s">
        <v>2272</v>
      </c>
      <c r="X357" s="312" t="s">
        <v>2272</v>
      </c>
      <c r="Y357" s="312" t="s">
        <v>2272</v>
      </c>
      <c r="Z357" s="312" t="s">
        <v>2272</v>
      </c>
    </row>
    <row r="358" spans="1:26" ht="15" customHeight="1" x14ac:dyDescent="0.3">
      <c r="A358" s="256">
        <v>520932</v>
      </c>
      <c r="B358" s="256" t="s">
        <v>1741</v>
      </c>
      <c r="C358" s="256" t="s">
        <v>1742</v>
      </c>
      <c r="D358" s="256" t="s">
        <v>1935</v>
      </c>
      <c r="F358" s="314"/>
      <c r="G358" s="314"/>
      <c r="H358" s="314"/>
      <c r="I358" s="312" t="s">
        <v>2262</v>
      </c>
      <c r="V358" s="312" t="s">
        <v>2272</v>
      </c>
      <c r="W358" s="312" t="s">
        <v>2272</v>
      </c>
      <c r="X358" s="312" t="s">
        <v>2272</v>
      </c>
      <c r="Y358" s="312" t="s">
        <v>2272</v>
      </c>
      <c r="Z358" s="312" t="s">
        <v>2272</v>
      </c>
    </row>
    <row r="359" spans="1:26" ht="15" customHeight="1" x14ac:dyDescent="0.3">
      <c r="A359" s="256">
        <v>520964</v>
      </c>
      <c r="B359" s="256" t="s">
        <v>3203</v>
      </c>
      <c r="C359" s="256" t="s">
        <v>2876</v>
      </c>
      <c r="D359" s="256" t="s">
        <v>3015</v>
      </c>
      <c r="F359" s="314"/>
      <c r="G359" s="314"/>
      <c r="H359" s="314"/>
      <c r="I359" s="312" t="s">
        <v>2262</v>
      </c>
      <c r="X359" s="312" t="s">
        <v>2272</v>
      </c>
      <c r="Y359" s="312" t="s">
        <v>2272</v>
      </c>
      <c r="Z359" s="312" t="s">
        <v>2272</v>
      </c>
    </row>
    <row r="360" spans="1:26" ht="15" customHeight="1" x14ac:dyDescent="0.3">
      <c r="A360" s="256">
        <v>521023</v>
      </c>
      <c r="B360" s="256" t="s">
        <v>663</v>
      </c>
      <c r="C360" s="256" t="s">
        <v>71</v>
      </c>
      <c r="D360" s="256" t="s">
        <v>625</v>
      </c>
      <c r="F360" s="314"/>
      <c r="G360" s="314"/>
      <c r="H360" s="314"/>
      <c r="I360" s="312" t="s">
        <v>2262</v>
      </c>
      <c r="X360" s="312" t="s">
        <v>2272</v>
      </c>
      <c r="Y360" s="312" t="s">
        <v>2272</v>
      </c>
      <c r="Z360" s="312" t="s">
        <v>2272</v>
      </c>
    </row>
    <row r="361" spans="1:26" ht="15" customHeight="1" x14ac:dyDescent="0.3">
      <c r="A361" s="256">
        <v>521039</v>
      </c>
      <c r="B361" s="256" t="s">
        <v>3207</v>
      </c>
      <c r="C361" s="256" t="s">
        <v>2306</v>
      </c>
      <c r="D361" s="256" t="s">
        <v>2746</v>
      </c>
      <c r="F361" s="313"/>
      <c r="G361" s="313"/>
      <c r="H361" s="313"/>
      <c r="I361" s="312" t="s">
        <v>2262</v>
      </c>
      <c r="X361" s="312" t="s">
        <v>2272</v>
      </c>
      <c r="Y361" s="312" t="s">
        <v>2272</v>
      </c>
      <c r="Z361" s="312" t="s">
        <v>2272</v>
      </c>
    </row>
    <row r="362" spans="1:26" ht="15" customHeight="1" x14ac:dyDescent="0.3">
      <c r="A362" s="256">
        <v>521041</v>
      </c>
      <c r="B362" s="256" t="s">
        <v>1743</v>
      </c>
      <c r="C362" s="256" t="s">
        <v>313</v>
      </c>
      <c r="D362" s="256" t="s">
        <v>1834</v>
      </c>
      <c r="F362" s="314"/>
      <c r="G362" s="314"/>
      <c r="H362" s="314"/>
      <c r="I362" s="312" t="s">
        <v>2262</v>
      </c>
      <c r="V362" s="312" t="s">
        <v>2272</v>
      </c>
      <c r="W362" s="312" t="s">
        <v>2272</v>
      </c>
      <c r="X362" s="312" t="s">
        <v>2272</v>
      </c>
      <c r="Y362" s="312" t="s">
        <v>2272</v>
      </c>
      <c r="Z362" s="312" t="s">
        <v>2272</v>
      </c>
    </row>
    <row r="363" spans="1:26" ht="15" customHeight="1" x14ac:dyDescent="0.3">
      <c r="A363" s="256">
        <v>521073</v>
      </c>
      <c r="B363" s="256" t="s">
        <v>3209</v>
      </c>
      <c r="C363" s="256" t="s">
        <v>2689</v>
      </c>
      <c r="D363" s="256" t="s">
        <v>2152</v>
      </c>
      <c r="F363" s="314"/>
      <c r="G363" s="314"/>
      <c r="H363" s="314"/>
      <c r="I363" s="312" t="s">
        <v>2262</v>
      </c>
      <c r="V363" s="312" t="s">
        <v>2272</v>
      </c>
      <c r="W363" s="312" t="s">
        <v>2272</v>
      </c>
      <c r="X363" s="312" t="s">
        <v>2272</v>
      </c>
      <c r="Y363" s="312" t="s">
        <v>2272</v>
      </c>
      <c r="Z363" s="312" t="s">
        <v>2272</v>
      </c>
    </row>
    <row r="364" spans="1:26" ht="15" customHeight="1" x14ac:dyDescent="0.3">
      <c r="A364" s="256">
        <v>521130</v>
      </c>
      <c r="B364" s="256" t="s">
        <v>3212</v>
      </c>
      <c r="C364" s="256" t="s">
        <v>2849</v>
      </c>
      <c r="D364" s="256" t="s">
        <v>3213</v>
      </c>
      <c r="F364" s="314"/>
      <c r="G364" s="314"/>
      <c r="H364" s="314"/>
      <c r="I364" s="312" t="s">
        <v>2262</v>
      </c>
      <c r="W364" s="312" t="s">
        <v>2272</v>
      </c>
      <c r="X364" s="312" t="s">
        <v>2272</v>
      </c>
      <c r="Y364" s="312" t="s">
        <v>2272</v>
      </c>
      <c r="Z364" s="312" t="s">
        <v>2272</v>
      </c>
    </row>
    <row r="365" spans="1:26" ht="15" customHeight="1" x14ac:dyDescent="0.3">
      <c r="A365" s="256">
        <v>521141</v>
      </c>
      <c r="B365" s="256" t="s">
        <v>3214</v>
      </c>
      <c r="C365" s="256" t="s">
        <v>2300</v>
      </c>
      <c r="D365" s="256" t="s">
        <v>3020</v>
      </c>
      <c r="F365" s="314"/>
      <c r="G365" s="314"/>
      <c r="H365" s="314"/>
      <c r="I365" s="312" t="s">
        <v>2262</v>
      </c>
      <c r="W365" s="312" t="s">
        <v>2272</v>
      </c>
      <c r="X365" s="312" t="s">
        <v>2272</v>
      </c>
      <c r="Y365" s="312" t="s">
        <v>2272</v>
      </c>
      <c r="Z365" s="312" t="s">
        <v>2272</v>
      </c>
    </row>
    <row r="366" spans="1:26" ht="15" customHeight="1" x14ac:dyDescent="0.3">
      <c r="A366" s="256">
        <v>521169</v>
      </c>
      <c r="B366" s="256" t="s">
        <v>664</v>
      </c>
      <c r="C366" s="256" t="s">
        <v>82</v>
      </c>
      <c r="D366" s="256" t="s">
        <v>1959</v>
      </c>
      <c r="F366" s="314"/>
      <c r="G366" s="314"/>
      <c r="H366" s="314"/>
      <c r="I366" s="312" t="s">
        <v>2262</v>
      </c>
      <c r="Y366" s="312" t="s">
        <v>2272</v>
      </c>
      <c r="Z366" s="312" t="s">
        <v>2272</v>
      </c>
    </row>
    <row r="367" spans="1:26" ht="15" customHeight="1" x14ac:dyDescent="0.3">
      <c r="A367" s="256">
        <v>521246</v>
      </c>
      <c r="B367" s="256" t="s">
        <v>3216</v>
      </c>
      <c r="C367" s="256" t="s">
        <v>2275</v>
      </c>
      <c r="F367" s="314"/>
      <c r="G367" s="314"/>
      <c r="H367" s="314"/>
      <c r="I367" s="312" t="s">
        <v>2262</v>
      </c>
      <c r="W367" s="312" t="s">
        <v>2272</v>
      </c>
      <c r="X367" s="312" t="s">
        <v>2272</v>
      </c>
      <c r="Y367" s="312" t="s">
        <v>2272</v>
      </c>
      <c r="Z367" s="312" t="s">
        <v>2272</v>
      </c>
    </row>
    <row r="368" spans="1:26" ht="15" customHeight="1" x14ac:dyDescent="0.3">
      <c r="A368" s="256">
        <v>521253</v>
      </c>
      <c r="B368" s="256" t="s">
        <v>3217</v>
      </c>
      <c r="C368" s="256" t="s">
        <v>2885</v>
      </c>
      <c r="D368" s="256" t="s">
        <v>1922</v>
      </c>
      <c r="F368" s="314"/>
      <c r="G368" s="314"/>
      <c r="H368" s="314"/>
      <c r="I368" s="312" t="s">
        <v>2262</v>
      </c>
      <c r="V368" s="312" t="s">
        <v>2272</v>
      </c>
      <c r="Y368" s="312" t="s">
        <v>2272</v>
      </c>
      <c r="Z368" s="312" t="s">
        <v>2272</v>
      </c>
    </row>
    <row r="369" spans="1:26" ht="15" customHeight="1" x14ac:dyDescent="0.3">
      <c r="A369" s="256">
        <v>521299</v>
      </c>
      <c r="B369" s="256" t="s">
        <v>3218</v>
      </c>
      <c r="C369" s="256" t="s">
        <v>2673</v>
      </c>
      <c r="D369" s="256" t="s">
        <v>567</v>
      </c>
      <c r="F369" s="314"/>
      <c r="G369" s="314"/>
      <c r="H369" s="314"/>
      <c r="I369" s="312" t="s">
        <v>2262</v>
      </c>
      <c r="V369" s="312" t="s">
        <v>2272</v>
      </c>
      <c r="W369" s="312" t="s">
        <v>2272</v>
      </c>
      <c r="X369" s="312" t="s">
        <v>2272</v>
      </c>
      <c r="Y369" s="312" t="s">
        <v>2272</v>
      </c>
      <c r="Z369" s="312" t="s">
        <v>2272</v>
      </c>
    </row>
    <row r="370" spans="1:26" ht="15" customHeight="1" x14ac:dyDescent="0.3">
      <c r="A370" s="256">
        <v>521325</v>
      </c>
      <c r="B370" s="256" t="s">
        <v>1744</v>
      </c>
      <c r="C370" s="256" t="s">
        <v>84</v>
      </c>
      <c r="D370" s="256" t="s">
        <v>2217</v>
      </c>
      <c r="F370" s="314"/>
      <c r="G370" s="314"/>
      <c r="H370" s="314"/>
      <c r="I370" s="312" t="s">
        <v>2262</v>
      </c>
      <c r="V370" s="312" t="s">
        <v>2272</v>
      </c>
      <c r="W370" s="312" t="s">
        <v>2272</v>
      </c>
      <c r="X370" s="312" t="s">
        <v>2272</v>
      </c>
      <c r="Y370" s="312" t="s">
        <v>2272</v>
      </c>
      <c r="Z370" s="312" t="s">
        <v>2272</v>
      </c>
    </row>
    <row r="371" spans="1:26" ht="15" customHeight="1" x14ac:dyDescent="0.3">
      <c r="A371" s="256">
        <v>521430</v>
      </c>
      <c r="B371" s="256" t="s">
        <v>3220</v>
      </c>
      <c r="C371" s="256" t="s">
        <v>70</v>
      </c>
      <c r="D371" s="256" t="s">
        <v>2196</v>
      </c>
      <c r="F371" s="314"/>
      <c r="G371" s="314"/>
      <c r="H371" s="314"/>
      <c r="I371" s="312" t="s">
        <v>2262</v>
      </c>
      <c r="W371" s="312" t="s">
        <v>2272</v>
      </c>
      <c r="X371" s="312" t="s">
        <v>2272</v>
      </c>
      <c r="Y371" s="312" t="s">
        <v>2272</v>
      </c>
      <c r="Z371" s="312" t="s">
        <v>2272</v>
      </c>
    </row>
    <row r="372" spans="1:26" ht="15" customHeight="1" x14ac:dyDescent="0.3">
      <c r="A372" s="256">
        <v>521466</v>
      </c>
      <c r="B372" s="256" t="s">
        <v>2307</v>
      </c>
      <c r="C372" s="256" t="s">
        <v>85</v>
      </c>
      <c r="D372" s="256" t="s">
        <v>557</v>
      </c>
      <c r="F372" s="313"/>
      <c r="G372" s="313"/>
      <c r="H372" s="313"/>
      <c r="I372" s="312" t="s">
        <v>2262</v>
      </c>
      <c r="Y372" s="312" t="s">
        <v>2272</v>
      </c>
      <c r="Z372" s="312" t="s">
        <v>2272</v>
      </c>
    </row>
    <row r="373" spans="1:26" ht="15" customHeight="1" x14ac:dyDescent="0.3">
      <c r="A373" s="256">
        <v>521484</v>
      </c>
      <c r="B373" s="256" t="s">
        <v>665</v>
      </c>
      <c r="C373" s="256" t="s">
        <v>73</v>
      </c>
      <c r="D373" s="256" t="s">
        <v>1886</v>
      </c>
      <c r="F373" s="314"/>
      <c r="G373" s="314"/>
      <c r="H373" s="314"/>
      <c r="I373" s="312" t="s">
        <v>2262</v>
      </c>
      <c r="W373" s="312" t="s">
        <v>2272</v>
      </c>
      <c r="X373" s="312" t="s">
        <v>2272</v>
      </c>
      <c r="Y373" s="312" t="s">
        <v>2272</v>
      </c>
      <c r="Z373" s="312" t="s">
        <v>2272</v>
      </c>
    </row>
    <row r="374" spans="1:26" ht="15" customHeight="1" x14ac:dyDescent="0.3">
      <c r="A374" s="256">
        <v>521494</v>
      </c>
      <c r="B374" s="256" t="s">
        <v>666</v>
      </c>
      <c r="C374" s="256" t="s">
        <v>99</v>
      </c>
      <c r="D374" s="256" t="s">
        <v>3106</v>
      </c>
      <c r="F374" s="314"/>
      <c r="G374" s="314"/>
      <c r="H374" s="314"/>
      <c r="I374" s="312" t="s">
        <v>2262</v>
      </c>
      <c r="Y374" s="312" t="s">
        <v>2272</v>
      </c>
      <c r="Z374" s="312" t="s">
        <v>2272</v>
      </c>
    </row>
    <row r="375" spans="1:26" ht="15" customHeight="1" x14ac:dyDescent="0.3">
      <c r="A375" s="256">
        <v>521503</v>
      </c>
      <c r="B375" s="256" t="s">
        <v>1745</v>
      </c>
      <c r="C375" s="256" t="s">
        <v>401</v>
      </c>
      <c r="D375" s="256" t="s">
        <v>2215</v>
      </c>
      <c r="F375" s="314"/>
      <c r="G375" s="314"/>
      <c r="H375" s="314"/>
      <c r="I375" s="312" t="s">
        <v>2262</v>
      </c>
      <c r="V375" s="312" t="s">
        <v>2272</v>
      </c>
      <c r="W375" s="312" t="s">
        <v>2272</v>
      </c>
      <c r="X375" s="312" t="s">
        <v>2272</v>
      </c>
      <c r="Y375" s="312" t="s">
        <v>2272</v>
      </c>
      <c r="Z375" s="312" t="s">
        <v>2272</v>
      </c>
    </row>
    <row r="376" spans="1:26" ht="15" customHeight="1" x14ac:dyDescent="0.3">
      <c r="A376" s="256">
        <v>521506</v>
      </c>
      <c r="B376" s="256" t="s">
        <v>667</v>
      </c>
      <c r="C376" s="256" t="s">
        <v>71</v>
      </c>
      <c r="D376" s="256" t="s">
        <v>3058</v>
      </c>
      <c r="F376" s="314"/>
      <c r="G376" s="314"/>
      <c r="H376" s="314"/>
      <c r="I376" s="312" t="s">
        <v>2262</v>
      </c>
      <c r="W376" s="312" t="s">
        <v>2272</v>
      </c>
      <c r="X376" s="312" t="s">
        <v>2272</v>
      </c>
      <c r="Y376" s="312" t="s">
        <v>2272</v>
      </c>
      <c r="Z376" s="312" t="s">
        <v>2272</v>
      </c>
    </row>
    <row r="377" spans="1:26" ht="15" customHeight="1" x14ac:dyDescent="0.3">
      <c r="A377" s="256">
        <v>521511</v>
      </c>
      <c r="B377" s="256" t="s">
        <v>934</v>
      </c>
      <c r="C377" s="256" t="s">
        <v>85</v>
      </c>
      <c r="D377" s="256" t="s">
        <v>3089</v>
      </c>
      <c r="F377" s="313"/>
      <c r="G377" s="313"/>
      <c r="H377" s="313"/>
      <c r="I377" s="312" t="s">
        <v>2262</v>
      </c>
      <c r="V377" s="312" t="s">
        <v>2272</v>
      </c>
      <c r="W377" s="312" t="s">
        <v>2272</v>
      </c>
      <c r="X377" s="312" t="s">
        <v>2272</v>
      </c>
      <c r="Y377" s="312" t="s">
        <v>2272</v>
      </c>
      <c r="Z377" s="312" t="s">
        <v>2272</v>
      </c>
    </row>
    <row r="378" spans="1:26" ht="15" customHeight="1" x14ac:dyDescent="0.3">
      <c r="A378" s="256">
        <v>521528</v>
      </c>
      <c r="B378" s="256" t="s">
        <v>1011</v>
      </c>
      <c r="C378" s="256" t="s">
        <v>467</v>
      </c>
      <c r="D378" s="256" t="s">
        <v>2223</v>
      </c>
      <c r="F378" s="314"/>
      <c r="G378" s="314"/>
      <c r="H378" s="314"/>
      <c r="I378" s="312" t="s">
        <v>2262</v>
      </c>
      <c r="V378" s="312" t="s">
        <v>2272</v>
      </c>
      <c r="W378" s="312" t="s">
        <v>2272</v>
      </c>
      <c r="X378" s="312" t="s">
        <v>2272</v>
      </c>
      <c r="Y378" s="312" t="s">
        <v>2272</v>
      </c>
      <c r="Z378" s="312" t="s">
        <v>2272</v>
      </c>
    </row>
    <row r="379" spans="1:26" ht="15" customHeight="1" x14ac:dyDescent="0.3">
      <c r="A379" s="256">
        <v>521533</v>
      </c>
      <c r="B379" s="256" t="s">
        <v>1746</v>
      </c>
      <c r="C379" s="256" t="s">
        <v>381</v>
      </c>
      <c r="D379" s="256" t="s">
        <v>1927</v>
      </c>
      <c r="F379" s="313"/>
      <c r="G379" s="313"/>
      <c r="H379" s="313"/>
      <c r="I379" s="312" t="s">
        <v>2262</v>
      </c>
      <c r="V379" s="312" t="s">
        <v>2272</v>
      </c>
      <c r="W379" s="312" t="s">
        <v>2272</v>
      </c>
      <c r="X379" s="312" t="s">
        <v>2272</v>
      </c>
      <c r="Y379" s="312" t="s">
        <v>2272</v>
      </c>
      <c r="Z379" s="312" t="s">
        <v>2272</v>
      </c>
    </row>
    <row r="380" spans="1:26" ht="15" customHeight="1" x14ac:dyDescent="0.3">
      <c r="A380" s="256">
        <v>521547</v>
      </c>
      <c r="B380" s="256" t="s">
        <v>668</v>
      </c>
      <c r="C380" s="256" t="s">
        <v>353</v>
      </c>
      <c r="F380" s="313"/>
      <c r="G380" s="313"/>
      <c r="H380" s="313"/>
      <c r="I380" s="312" t="s">
        <v>2262</v>
      </c>
      <c r="W380" s="312" t="s">
        <v>2272</v>
      </c>
      <c r="X380" s="312" t="s">
        <v>2272</v>
      </c>
      <c r="Y380" s="312" t="s">
        <v>2272</v>
      </c>
      <c r="Z380" s="312" t="s">
        <v>2272</v>
      </c>
    </row>
    <row r="381" spans="1:26" ht="15" customHeight="1" x14ac:dyDescent="0.3">
      <c r="A381" s="256">
        <v>521552</v>
      </c>
      <c r="B381" s="256" t="s">
        <v>669</v>
      </c>
      <c r="C381" s="256" t="s">
        <v>89</v>
      </c>
      <c r="D381" s="256" t="s">
        <v>3086</v>
      </c>
      <c r="F381" s="314"/>
      <c r="G381" s="314"/>
      <c r="H381" s="314"/>
      <c r="I381" s="312" t="s">
        <v>2262</v>
      </c>
      <c r="Y381" s="312" t="s">
        <v>2272</v>
      </c>
      <c r="Z381" s="312" t="s">
        <v>2272</v>
      </c>
    </row>
    <row r="382" spans="1:26" ht="15" customHeight="1" x14ac:dyDescent="0.3">
      <c r="A382" s="256">
        <v>521569</v>
      </c>
      <c r="B382" s="256" t="s">
        <v>670</v>
      </c>
      <c r="C382" s="256" t="s">
        <v>92</v>
      </c>
      <c r="D382" s="256" t="s">
        <v>570</v>
      </c>
      <c r="F382" s="313"/>
      <c r="G382" s="313"/>
      <c r="H382" s="313"/>
      <c r="I382" s="312" t="s">
        <v>2262</v>
      </c>
      <c r="W382" s="312" t="s">
        <v>2272</v>
      </c>
      <c r="X382" s="312" t="s">
        <v>2272</v>
      </c>
      <c r="Y382" s="312" t="s">
        <v>2272</v>
      </c>
      <c r="Z382" s="312" t="s">
        <v>2272</v>
      </c>
    </row>
    <row r="383" spans="1:26" ht="15" customHeight="1" x14ac:dyDescent="0.3">
      <c r="A383" s="256">
        <v>521572</v>
      </c>
      <c r="B383" s="256" t="s">
        <v>671</v>
      </c>
      <c r="C383" s="256" t="s">
        <v>386</v>
      </c>
      <c r="D383" s="256" t="s">
        <v>1927</v>
      </c>
      <c r="F383" s="314"/>
      <c r="G383" s="314"/>
      <c r="H383" s="314"/>
      <c r="I383" s="312" t="s">
        <v>2262</v>
      </c>
      <c r="W383" s="312" t="s">
        <v>2272</v>
      </c>
      <c r="X383" s="312" t="s">
        <v>2272</v>
      </c>
      <c r="Y383" s="312" t="s">
        <v>2272</v>
      </c>
      <c r="Z383" s="312" t="s">
        <v>2272</v>
      </c>
    </row>
    <row r="384" spans="1:26" ht="15" customHeight="1" x14ac:dyDescent="0.3">
      <c r="A384" s="256">
        <v>521579</v>
      </c>
      <c r="B384" s="256" t="s">
        <v>672</v>
      </c>
      <c r="C384" s="256" t="s">
        <v>516</v>
      </c>
      <c r="D384" s="256" t="s">
        <v>2204</v>
      </c>
      <c r="F384" s="313"/>
      <c r="G384" s="313"/>
      <c r="H384" s="313"/>
      <c r="I384" s="312" t="s">
        <v>2262</v>
      </c>
      <c r="W384" s="312" t="s">
        <v>2272</v>
      </c>
      <c r="X384" s="312" t="s">
        <v>2272</v>
      </c>
      <c r="Y384" s="312" t="s">
        <v>2272</v>
      </c>
      <c r="Z384" s="312" t="s">
        <v>2272</v>
      </c>
    </row>
    <row r="385" spans="1:26" ht="15" customHeight="1" x14ac:dyDescent="0.3">
      <c r="A385" s="256">
        <v>521587</v>
      </c>
      <c r="B385" s="256" t="s">
        <v>1747</v>
      </c>
      <c r="C385" s="256" t="s">
        <v>317</v>
      </c>
      <c r="F385" s="313"/>
      <c r="G385" s="313"/>
      <c r="H385" s="313"/>
      <c r="I385" s="312" t="s">
        <v>2262</v>
      </c>
      <c r="V385" s="312" t="s">
        <v>2272</v>
      </c>
      <c r="W385" s="312" t="s">
        <v>2272</v>
      </c>
      <c r="X385" s="312" t="s">
        <v>2272</v>
      </c>
      <c r="Y385" s="312" t="s">
        <v>2272</v>
      </c>
      <c r="Z385" s="312" t="s">
        <v>2272</v>
      </c>
    </row>
    <row r="386" spans="1:26" ht="15" customHeight="1" x14ac:dyDescent="0.3">
      <c r="A386" s="256">
        <v>521599</v>
      </c>
      <c r="B386" s="256" t="s">
        <v>1748</v>
      </c>
      <c r="C386" s="256" t="s">
        <v>516</v>
      </c>
      <c r="D386" s="256" t="s">
        <v>560</v>
      </c>
      <c r="F386" s="314"/>
      <c r="G386" s="314"/>
      <c r="H386" s="314"/>
      <c r="I386" s="312" t="s">
        <v>2262</v>
      </c>
      <c r="V386" s="312" t="s">
        <v>2272</v>
      </c>
      <c r="W386" s="312" t="s">
        <v>2272</v>
      </c>
      <c r="X386" s="312" t="s">
        <v>2272</v>
      </c>
      <c r="Y386" s="312" t="s">
        <v>2272</v>
      </c>
      <c r="Z386" s="312" t="s">
        <v>2272</v>
      </c>
    </row>
    <row r="387" spans="1:26" ht="15" customHeight="1" x14ac:dyDescent="0.3">
      <c r="A387" s="256">
        <v>521602</v>
      </c>
      <c r="B387" s="256" t="s">
        <v>673</v>
      </c>
      <c r="C387" s="256" t="s">
        <v>96</v>
      </c>
      <c r="D387" s="256" t="s">
        <v>2926</v>
      </c>
      <c r="F387" s="314"/>
      <c r="G387" s="314"/>
      <c r="H387" s="314"/>
      <c r="I387" s="312" t="s">
        <v>2262</v>
      </c>
      <c r="W387" s="312" t="s">
        <v>2272</v>
      </c>
      <c r="X387" s="312" t="s">
        <v>2272</v>
      </c>
      <c r="Y387" s="312" t="s">
        <v>2272</v>
      </c>
      <c r="Z387" s="312" t="s">
        <v>2272</v>
      </c>
    </row>
    <row r="388" spans="1:26" ht="15" customHeight="1" x14ac:dyDescent="0.3">
      <c r="A388" s="256">
        <v>521603</v>
      </c>
      <c r="B388" s="256" t="s">
        <v>674</v>
      </c>
      <c r="C388" s="256" t="s">
        <v>77</v>
      </c>
      <c r="D388" s="256" t="s">
        <v>3248</v>
      </c>
      <c r="F388" s="314"/>
      <c r="G388" s="314"/>
      <c r="H388" s="314"/>
      <c r="I388" s="312" t="s">
        <v>2262</v>
      </c>
      <c r="Y388" s="312" t="s">
        <v>2272</v>
      </c>
      <c r="Z388" s="312" t="s">
        <v>2272</v>
      </c>
    </row>
    <row r="389" spans="1:26" ht="15" customHeight="1" x14ac:dyDescent="0.3">
      <c r="A389" s="256">
        <v>521607</v>
      </c>
      <c r="B389" s="256" t="s">
        <v>2308</v>
      </c>
      <c r="C389" s="256" t="s">
        <v>71</v>
      </c>
      <c r="D389" s="256" t="s">
        <v>1959</v>
      </c>
      <c r="F389" s="314"/>
      <c r="G389" s="314"/>
      <c r="H389" s="314"/>
      <c r="I389" s="312" t="s">
        <v>2262</v>
      </c>
      <c r="Y389" s="312" t="s">
        <v>2272</v>
      </c>
      <c r="Z389" s="312" t="s">
        <v>2272</v>
      </c>
    </row>
    <row r="390" spans="1:26" ht="15" customHeight="1" x14ac:dyDescent="0.3">
      <c r="A390" s="256">
        <v>521614</v>
      </c>
      <c r="B390" s="256" t="s">
        <v>1749</v>
      </c>
      <c r="C390" s="256" t="s">
        <v>267</v>
      </c>
      <c r="D390" s="256" t="s">
        <v>1959</v>
      </c>
      <c r="F390" s="313"/>
      <c r="G390" s="313"/>
      <c r="H390" s="313"/>
      <c r="I390" s="312" t="s">
        <v>2262</v>
      </c>
      <c r="V390" s="312" t="s">
        <v>2272</v>
      </c>
      <c r="W390" s="312" t="s">
        <v>2272</v>
      </c>
      <c r="X390" s="312" t="s">
        <v>2272</v>
      </c>
      <c r="Y390" s="312" t="s">
        <v>2272</v>
      </c>
      <c r="Z390" s="312" t="s">
        <v>2272</v>
      </c>
    </row>
    <row r="391" spans="1:26" ht="15" customHeight="1" x14ac:dyDescent="0.3">
      <c r="A391" s="256">
        <v>521621</v>
      </c>
      <c r="B391" s="256" t="s">
        <v>2309</v>
      </c>
      <c r="C391" s="256" t="s">
        <v>71</v>
      </c>
      <c r="D391" s="256" t="s">
        <v>2214</v>
      </c>
      <c r="F391" s="313"/>
      <c r="G391" s="313"/>
      <c r="H391" s="313"/>
      <c r="I391" s="312" t="s">
        <v>2262</v>
      </c>
      <c r="Y391" s="312" t="s">
        <v>2272</v>
      </c>
      <c r="Z391" s="312" t="s">
        <v>2272</v>
      </c>
    </row>
    <row r="392" spans="1:26" ht="15" customHeight="1" x14ac:dyDescent="0.3">
      <c r="A392" s="256">
        <v>521623</v>
      </c>
      <c r="B392" s="256" t="s">
        <v>675</v>
      </c>
      <c r="C392" s="256" t="s">
        <v>492</v>
      </c>
      <c r="D392" s="256" t="s">
        <v>1886</v>
      </c>
      <c r="F392" s="313"/>
      <c r="G392" s="313"/>
      <c r="H392" s="313"/>
      <c r="I392" s="312" t="s">
        <v>2262</v>
      </c>
      <c r="V392" s="312" t="s">
        <v>2272</v>
      </c>
      <c r="Y392" s="312" t="s">
        <v>2272</v>
      </c>
      <c r="Z392" s="312" t="s">
        <v>2272</v>
      </c>
    </row>
    <row r="393" spans="1:26" ht="15" customHeight="1" x14ac:dyDescent="0.3">
      <c r="A393" s="256">
        <v>521633</v>
      </c>
      <c r="B393" s="256" t="s">
        <v>1750</v>
      </c>
      <c r="C393" s="256" t="s">
        <v>329</v>
      </c>
      <c r="D393" s="256" t="s">
        <v>3251</v>
      </c>
      <c r="F393" s="313"/>
      <c r="G393" s="313"/>
      <c r="H393" s="313"/>
      <c r="I393" s="312" t="s">
        <v>2262</v>
      </c>
      <c r="V393" s="312" t="s">
        <v>2272</v>
      </c>
      <c r="W393" s="312" t="s">
        <v>2272</v>
      </c>
      <c r="X393" s="312" t="s">
        <v>2272</v>
      </c>
      <c r="Y393" s="312" t="s">
        <v>2272</v>
      </c>
      <c r="Z393" s="312" t="s">
        <v>2272</v>
      </c>
    </row>
    <row r="394" spans="1:26" ht="15" customHeight="1" x14ac:dyDescent="0.3">
      <c r="A394" s="256">
        <v>521643</v>
      </c>
      <c r="B394" s="256" t="s">
        <v>1751</v>
      </c>
      <c r="C394" s="256" t="s">
        <v>380</v>
      </c>
      <c r="D394" s="256" t="s">
        <v>2192</v>
      </c>
      <c r="F394" s="314"/>
      <c r="G394" s="314"/>
      <c r="H394" s="314"/>
      <c r="I394" s="312" t="s">
        <v>2262</v>
      </c>
      <c r="V394" s="312" t="s">
        <v>2272</v>
      </c>
      <c r="W394" s="312" t="s">
        <v>2272</v>
      </c>
      <c r="X394" s="312" t="s">
        <v>2272</v>
      </c>
      <c r="Y394" s="312" t="s">
        <v>2272</v>
      </c>
      <c r="Z394" s="312" t="s">
        <v>2272</v>
      </c>
    </row>
    <row r="395" spans="1:26" ht="15" customHeight="1" x14ac:dyDescent="0.3">
      <c r="A395" s="256">
        <v>521646</v>
      </c>
      <c r="B395" s="256" t="s">
        <v>676</v>
      </c>
      <c r="C395" s="256" t="s">
        <v>321</v>
      </c>
      <c r="D395" s="256" t="s">
        <v>3252</v>
      </c>
      <c r="F395" s="314"/>
      <c r="G395" s="314"/>
      <c r="H395" s="314"/>
      <c r="I395" s="312" t="s">
        <v>2262</v>
      </c>
      <c r="W395" s="312" t="s">
        <v>2272</v>
      </c>
      <c r="X395" s="312" t="s">
        <v>2272</v>
      </c>
      <c r="Y395" s="312" t="s">
        <v>2272</v>
      </c>
      <c r="Z395" s="312" t="s">
        <v>2272</v>
      </c>
    </row>
    <row r="396" spans="1:26" ht="15" customHeight="1" x14ac:dyDescent="0.3">
      <c r="A396" s="256">
        <v>521648</v>
      </c>
      <c r="B396" s="256" t="s">
        <v>1752</v>
      </c>
      <c r="C396" s="256" t="s">
        <v>80</v>
      </c>
      <c r="D396" s="256" t="s">
        <v>3253</v>
      </c>
      <c r="F396" s="313"/>
      <c r="G396" s="313"/>
      <c r="H396" s="313"/>
      <c r="I396" s="312" t="s">
        <v>2262</v>
      </c>
      <c r="V396" s="312" t="s">
        <v>2272</v>
      </c>
      <c r="W396" s="312" t="s">
        <v>2272</v>
      </c>
      <c r="X396" s="312" t="s">
        <v>2272</v>
      </c>
      <c r="Y396" s="312" t="s">
        <v>2272</v>
      </c>
      <c r="Z396" s="312" t="s">
        <v>2272</v>
      </c>
    </row>
    <row r="397" spans="1:26" ht="15" customHeight="1" x14ac:dyDescent="0.3">
      <c r="A397" s="256">
        <v>521650</v>
      </c>
      <c r="B397" s="256" t="s">
        <v>2310</v>
      </c>
      <c r="C397" s="256" t="s">
        <v>71</v>
      </c>
      <c r="F397" s="313"/>
      <c r="G397" s="313"/>
      <c r="H397" s="313"/>
      <c r="I397" s="312" t="s">
        <v>2262</v>
      </c>
      <c r="Y397" s="312" t="s">
        <v>2272</v>
      </c>
      <c r="Z397" s="312" t="s">
        <v>2272</v>
      </c>
    </row>
    <row r="398" spans="1:26" ht="15" customHeight="1" x14ac:dyDescent="0.3">
      <c r="A398" s="256">
        <v>521654</v>
      </c>
      <c r="B398" s="256" t="s">
        <v>1753</v>
      </c>
      <c r="C398" s="256" t="s">
        <v>592</v>
      </c>
      <c r="F398" s="314"/>
      <c r="G398" s="314"/>
      <c r="H398" s="314"/>
      <c r="I398" s="312" t="s">
        <v>2262</v>
      </c>
      <c r="V398" s="312" t="s">
        <v>2272</v>
      </c>
      <c r="W398" s="312" t="s">
        <v>2272</v>
      </c>
      <c r="X398" s="312" t="s">
        <v>2272</v>
      </c>
      <c r="Y398" s="312" t="s">
        <v>2272</v>
      </c>
      <c r="Z398" s="312" t="s">
        <v>2272</v>
      </c>
    </row>
    <row r="399" spans="1:26" ht="15" customHeight="1" x14ac:dyDescent="0.3">
      <c r="A399" s="256">
        <v>521655</v>
      </c>
      <c r="B399" s="256" t="s">
        <v>1754</v>
      </c>
      <c r="C399" s="256" t="s">
        <v>517</v>
      </c>
      <c r="F399" s="314"/>
      <c r="G399" s="314"/>
      <c r="H399" s="314"/>
      <c r="I399" s="312" t="s">
        <v>2262</v>
      </c>
      <c r="V399" s="312" t="s">
        <v>2272</v>
      </c>
      <c r="W399" s="312" t="s">
        <v>2272</v>
      </c>
      <c r="X399" s="312" t="s">
        <v>2272</v>
      </c>
      <c r="Y399" s="312" t="s">
        <v>2272</v>
      </c>
      <c r="Z399" s="312" t="s">
        <v>2272</v>
      </c>
    </row>
    <row r="400" spans="1:26" ht="15" customHeight="1" x14ac:dyDescent="0.3">
      <c r="A400" s="256">
        <v>521658</v>
      </c>
      <c r="B400" s="256" t="s">
        <v>677</v>
      </c>
      <c r="C400" s="256" t="s">
        <v>528</v>
      </c>
      <c r="F400" s="314"/>
      <c r="G400" s="314"/>
      <c r="H400" s="314"/>
      <c r="I400" s="312" t="s">
        <v>2262</v>
      </c>
      <c r="W400" s="312" t="s">
        <v>2272</v>
      </c>
      <c r="X400" s="312" t="s">
        <v>2272</v>
      </c>
      <c r="Y400" s="312" t="s">
        <v>2272</v>
      </c>
      <c r="Z400" s="312" t="s">
        <v>2272</v>
      </c>
    </row>
    <row r="401" spans="1:26" ht="15" customHeight="1" x14ac:dyDescent="0.3">
      <c r="A401" s="256">
        <v>521666</v>
      </c>
      <c r="B401" s="256" t="s">
        <v>679</v>
      </c>
      <c r="C401" s="256" t="s">
        <v>680</v>
      </c>
      <c r="D401" s="256" t="s">
        <v>3258</v>
      </c>
      <c r="F401" s="313"/>
      <c r="G401" s="313"/>
      <c r="H401" s="313"/>
      <c r="I401" s="312" t="s">
        <v>2262</v>
      </c>
      <c r="W401" s="312" t="s">
        <v>2272</v>
      </c>
      <c r="X401" s="312" t="s">
        <v>2272</v>
      </c>
      <c r="Y401" s="312" t="s">
        <v>2272</v>
      </c>
      <c r="Z401" s="312" t="s">
        <v>2272</v>
      </c>
    </row>
    <row r="402" spans="1:26" ht="15" customHeight="1" x14ac:dyDescent="0.3">
      <c r="A402" s="256">
        <v>521668</v>
      </c>
      <c r="B402" s="256" t="s">
        <v>681</v>
      </c>
      <c r="C402" s="256" t="s">
        <v>284</v>
      </c>
      <c r="D402" s="256" t="s">
        <v>1886</v>
      </c>
      <c r="F402" s="313"/>
      <c r="G402" s="313"/>
      <c r="H402" s="313"/>
      <c r="I402" s="312" t="s">
        <v>2262</v>
      </c>
      <c r="Y402" s="312" t="s">
        <v>2272</v>
      </c>
      <c r="Z402" s="312" t="s">
        <v>2272</v>
      </c>
    </row>
    <row r="403" spans="1:26" ht="15" customHeight="1" x14ac:dyDescent="0.3">
      <c r="A403" s="256">
        <v>521680</v>
      </c>
      <c r="B403" s="256" t="s">
        <v>1755</v>
      </c>
      <c r="C403" s="256" t="s">
        <v>67</v>
      </c>
      <c r="F403" s="314"/>
      <c r="G403" s="314"/>
      <c r="H403" s="314"/>
      <c r="I403" s="312" t="s">
        <v>2262</v>
      </c>
      <c r="V403" s="312" t="s">
        <v>2272</v>
      </c>
      <c r="W403" s="312" t="s">
        <v>2272</v>
      </c>
      <c r="X403" s="312" t="s">
        <v>2272</v>
      </c>
      <c r="Y403" s="312" t="s">
        <v>2272</v>
      </c>
      <c r="Z403" s="312" t="s">
        <v>2272</v>
      </c>
    </row>
    <row r="404" spans="1:26" ht="15" customHeight="1" x14ac:dyDescent="0.3">
      <c r="A404" s="256">
        <v>521685</v>
      </c>
      <c r="B404" s="256" t="s">
        <v>1756</v>
      </c>
      <c r="C404" s="256" t="s">
        <v>297</v>
      </c>
      <c r="D404" s="256" t="s">
        <v>557</v>
      </c>
      <c r="F404" s="314"/>
      <c r="G404" s="314"/>
      <c r="H404" s="314"/>
      <c r="I404" s="312" t="s">
        <v>2262</v>
      </c>
      <c r="V404" s="312" t="s">
        <v>2272</v>
      </c>
      <c r="W404" s="312" t="s">
        <v>2272</v>
      </c>
      <c r="X404" s="312" t="s">
        <v>2272</v>
      </c>
      <c r="Y404" s="312" t="s">
        <v>2272</v>
      </c>
      <c r="Z404" s="312" t="s">
        <v>2272</v>
      </c>
    </row>
    <row r="405" spans="1:26" ht="15" customHeight="1" x14ac:dyDescent="0.3">
      <c r="A405" s="256">
        <v>521691</v>
      </c>
      <c r="B405" s="256" t="s">
        <v>1757</v>
      </c>
      <c r="C405" s="256" t="s">
        <v>414</v>
      </c>
      <c r="F405" s="313"/>
      <c r="G405" s="313"/>
      <c r="H405" s="313"/>
      <c r="I405" s="312" t="s">
        <v>2262</v>
      </c>
      <c r="V405" s="312" t="s">
        <v>2272</v>
      </c>
      <c r="W405" s="312" t="s">
        <v>2272</v>
      </c>
      <c r="X405" s="312" t="s">
        <v>2272</v>
      </c>
      <c r="Y405" s="312" t="s">
        <v>2272</v>
      </c>
      <c r="Z405" s="312" t="s">
        <v>2272</v>
      </c>
    </row>
    <row r="406" spans="1:26" ht="15" customHeight="1" x14ac:dyDescent="0.3">
      <c r="A406" s="256">
        <v>521714</v>
      </c>
      <c r="B406" s="256" t="s">
        <v>682</v>
      </c>
      <c r="C406" s="256" t="s">
        <v>683</v>
      </c>
      <c r="F406" s="313"/>
      <c r="G406" s="313"/>
      <c r="H406" s="313"/>
      <c r="I406" s="312" t="s">
        <v>2262</v>
      </c>
      <c r="W406" s="312" t="s">
        <v>2272</v>
      </c>
      <c r="X406" s="312" t="s">
        <v>2272</v>
      </c>
      <c r="Y406" s="312" t="s">
        <v>2272</v>
      </c>
      <c r="Z406" s="312" t="s">
        <v>2272</v>
      </c>
    </row>
    <row r="407" spans="1:26" ht="15" customHeight="1" x14ac:dyDescent="0.3">
      <c r="A407" s="256">
        <v>521718</v>
      </c>
      <c r="B407" s="256" t="s">
        <v>684</v>
      </c>
      <c r="C407" s="256" t="s">
        <v>685</v>
      </c>
      <c r="F407" s="314"/>
      <c r="G407" s="314"/>
      <c r="H407" s="314"/>
      <c r="I407" s="312" t="s">
        <v>2262</v>
      </c>
      <c r="Y407" s="312" t="s">
        <v>2272</v>
      </c>
      <c r="Z407" s="312" t="s">
        <v>2272</v>
      </c>
    </row>
    <row r="408" spans="1:26" ht="15" customHeight="1" x14ac:dyDescent="0.3">
      <c r="A408" s="256">
        <v>521736</v>
      </c>
      <c r="B408" s="256" t="s">
        <v>687</v>
      </c>
      <c r="C408" s="256" t="s">
        <v>71</v>
      </c>
      <c r="F408" s="314"/>
      <c r="G408" s="314"/>
      <c r="H408" s="314"/>
      <c r="I408" s="312" t="s">
        <v>2262</v>
      </c>
      <c r="W408" s="312" t="s">
        <v>2272</v>
      </c>
      <c r="X408" s="312" t="s">
        <v>2272</v>
      </c>
      <c r="Y408" s="312" t="s">
        <v>2272</v>
      </c>
      <c r="Z408" s="312" t="s">
        <v>2272</v>
      </c>
    </row>
    <row r="409" spans="1:26" ht="15" customHeight="1" x14ac:dyDescent="0.3">
      <c r="A409" s="256">
        <v>521741</v>
      </c>
      <c r="B409" s="256" t="s">
        <v>1758</v>
      </c>
      <c r="C409" s="256" t="s">
        <v>1759</v>
      </c>
      <c r="F409" s="314"/>
      <c r="G409" s="314"/>
      <c r="H409" s="314"/>
      <c r="I409" s="312" t="s">
        <v>2262</v>
      </c>
      <c r="V409" s="312" t="s">
        <v>2272</v>
      </c>
      <c r="W409" s="312" t="s">
        <v>2272</v>
      </c>
      <c r="X409" s="312" t="s">
        <v>2272</v>
      </c>
      <c r="Y409" s="312" t="s">
        <v>2272</v>
      </c>
      <c r="Z409" s="312" t="s">
        <v>2272</v>
      </c>
    </row>
    <row r="410" spans="1:26" ht="15" customHeight="1" x14ac:dyDescent="0.3">
      <c r="A410" s="256">
        <v>521757</v>
      </c>
      <c r="B410" s="256" t="s">
        <v>1760</v>
      </c>
      <c r="C410" s="256" t="s">
        <v>82</v>
      </c>
      <c r="F410" s="314"/>
      <c r="G410" s="314"/>
      <c r="H410" s="314"/>
      <c r="I410" s="312" t="s">
        <v>2262</v>
      </c>
      <c r="V410" s="312" t="s">
        <v>2272</v>
      </c>
      <c r="W410" s="312" t="s">
        <v>2272</v>
      </c>
      <c r="X410" s="312" t="s">
        <v>2272</v>
      </c>
      <c r="Y410" s="312" t="s">
        <v>2272</v>
      </c>
      <c r="Z410" s="312" t="s">
        <v>2272</v>
      </c>
    </row>
    <row r="411" spans="1:26" ht="15" customHeight="1" x14ac:dyDescent="0.3">
      <c r="A411" s="256">
        <v>521758</v>
      </c>
      <c r="B411" s="256" t="s">
        <v>1761</v>
      </c>
      <c r="C411" s="256" t="s">
        <v>106</v>
      </c>
      <c r="F411" s="313"/>
      <c r="G411" s="313"/>
      <c r="H411" s="313"/>
      <c r="I411" s="312" t="s">
        <v>2262</v>
      </c>
      <c r="V411" s="312" t="s">
        <v>2272</v>
      </c>
      <c r="W411" s="312" t="s">
        <v>2272</v>
      </c>
      <c r="X411" s="312" t="s">
        <v>2272</v>
      </c>
      <c r="Y411" s="312" t="s">
        <v>2272</v>
      </c>
      <c r="Z411" s="312" t="s">
        <v>2272</v>
      </c>
    </row>
    <row r="412" spans="1:26" ht="15" customHeight="1" x14ac:dyDescent="0.3">
      <c r="A412" s="256">
        <v>521765</v>
      </c>
      <c r="B412" s="256" t="s">
        <v>688</v>
      </c>
      <c r="C412" s="256" t="s">
        <v>318</v>
      </c>
      <c r="F412" s="314"/>
      <c r="G412" s="314"/>
      <c r="H412" s="314"/>
      <c r="I412" s="312" t="s">
        <v>2262</v>
      </c>
      <c r="W412" s="312" t="s">
        <v>2272</v>
      </c>
      <c r="X412" s="312" t="s">
        <v>2272</v>
      </c>
      <c r="Y412" s="312" t="s">
        <v>2272</v>
      </c>
      <c r="Z412" s="312" t="s">
        <v>2272</v>
      </c>
    </row>
    <row r="413" spans="1:26" ht="15" customHeight="1" x14ac:dyDescent="0.3">
      <c r="A413" s="256">
        <v>521770</v>
      </c>
      <c r="B413" s="256" t="s">
        <v>689</v>
      </c>
      <c r="C413" s="256" t="s">
        <v>389</v>
      </c>
      <c r="F413" s="314"/>
      <c r="G413" s="314"/>
      <c r="H413" s="314"/>
      <c r="I413" s="312" t="s">
        <v>2262</v>
      </c>
      <c r="X413" s="312" t="s">
        <v>2272</v>
      </c>
      <c r="Y413" s="312" t="s">
        <v>2272</v>
      </c>
      <c r="Z413" s="312" t="s">
        <v>2272</v>
      </c>
    </row>
    <row r="414" spans="1:26" ht="15" customHeight="1" x14ac:dyDescent="0.3">
      <c r="A414" s="256">
        <v>521777</v>
      </c>
      <c r="B414" s="256" t="s">
        <v>1762</v>
      </c>
      <c r="C414" s="256" t="s">
        <v>1763</v>
      </c>
      <c r="F414" s="314"/>
      <c r="G414" s="314"/>
      <c r="H414" s="314"/>
      <c r="I414" s="312" t="s">
        <v>2262</v>
      </c>
      <c r="V414" s="312" t="s">
        <v>2272</v>
      </c>
      <c r="W414" s="312" t="s">
        <v>2272</v>
      </c>
      <c r="X414" s="312" t="s">
        <v>2272</v>
      </c>
      <c r="Y414" s="312" t="s">
        <v>2272</v>
      </c>
      <c r="Z414" s="312" t="s">
        <v>2272</v>
      </c>
    </row>
    <row r="415" spans="1:26" ht="15" customHeight="1" x14ac:dyDescent="0.3">
      <c r="A415" s="256">
        <v>521778</v>
      </c>
      <c r="B415" s="256" t="s">
        <v>1764</v>
      </c>
      <c r="C415" s="256" t="s">
        <v>317</v>
      </c>
      <c r="F415" s="314"/>
      <c r="G415" s="314"/>
      <c r="H415" s="314"/>
      <c r="I415" s="312" t="s">
        <v>2262</v>
      </c>
      <c r="V415" s="312" t="s">
        <v>2272</v>
      </c>
      <c r="W415" s="312" t="s">
        <v>2272</v>
      </c>
      <c r="X415" s="312" t="s">
        <v>2272</v>
      </c>
      <c r="Y415" s="312" t="s">
        <v>2272</v>
      </c>
      <c r="Z415" s="312" t="s">
        <v>2272</v>
      </c>
    </row>
    <row r="416" spans="1:26" ht="15" customHeight="1" x14ac:dyDescent="0.3">
      <c r="A416" s="256">
        <v>521799</v>
      </c>
      <c r="B416" s="256" t="s">
        <v>694</v>
      </c>
      <c r="C416" s="256" t="s">
        <v>71</v>
      </c>
      <c r="D416" s="256" t="s">
        <v>567</v>
      </c>
      <c r="F416" s="313"/>
      <c r="G416" s="313"/>
      <c r="H416" s="313"/>
      <c r="I416" s="312" t="s">
        <v>2262</v>
      </c>
      <c r="W416" s="312" t="s">
        <v>2272</v>
      </c>
      <c r="X416" s="312" t="s">
        <v>2272</v>
      </c>
      <c r="Y416" s="312" t="s">
        <v>2272</v>
      </c>
      <c r="Z416" s="312" t="s">
        <v>2272</v>
      </c>
    </row>
    <row r="417" spans="1:26" ht="15" customHeight="1" x14ac:dyDescent="0.3">
      <c r="A417" s="256">
        <v>521803</v>
      </c>
      <c r="B417" s="256" t="s">
        <v>695</v>
      </c>
      <c r="C417" s="256" t="s">
        <v>481</v>
      </c>
      <c r="D417" s="256" t="s">
        <v>625</v>
      </c>
      <c r="F417" s="313"/>
      <c r="G417" s="313"/>
      <c r="H417" s="313"/>
      <c r="I417" s="312" t="s">
        <v>2262</v>
      </c>
      <c r="Y417" s="312" t="s">
        <v>2272</v>
      </c>
      <c r="Z417" s="312" t="s">
        <v>2272</v>
      </c>
    </row>
    <row r="418" spans="1:26" ht="15" customHeight="1" x14ac:dyDescent="0.3">
      <c r="A418" s="256">
        <v>521807</v>
      </c>
      <c r="B418" s="256" t="s">
        <v>2311</v>
      </c>
      <c r="C418" s="256" t="s">
        <v>315</v>
      </c>
      <c r="D418" s="256" t="s">
        <v>576</v>
      </c>
      <c r="F418" s="313"/>
      <c r="G418" s="313"/>
      <c r="H418" s="313"/>
      <c r="I418" s="312" t="s">
        <v>2262</v>
      </c>
      <c r="Y418" s="312" t="s">
        <v>2272</v>
      </c>
      <c r="Z418" s="312" t="s">
        <v>2272</v>
      </c>
    </row>
    <row r="419" spans="1:26" ht="15" customHeight="1" x14ac:dyDescent="0.3">
      <c r="A419" s="256">
        <v>521818</v>
      </c>
      <c r="B419" s="256" t="s">
        <v>697</v>
      </c>
      <c r="C419" s="256" t="s">
        <v>591</v>
      </c>
      <c r="F419" s="314"/>
      <c r="G419" s="314"/>
      <c r="H419" s="314"/>
      <c r="I419" s="312" t="s">
        <v>2262</v>
      </c>
      <c r="W419" s="312" t="s">
        <v>2272</v>
      </c>
      <c r="X419" s="312" t="s">
        <v>2272</v>
      </c>
      <c r="Y419" s="312" t="s">
        <v>2272</v>
      </c>
      <c r="Z419" s="312" t="s">
        <v>2272</v>
      </c>
    </row>
    <row r="420" spans="1:26" ht="15" customHeight="1" x14ac:dyDescent="0.3">
      <c r="A420" s="256">
        <v>521821</v>
      </c>
      <c r="B420" s="256" t="s">
        <v>698</v>
      </c>
      <c r="C420" s="256" t="s">
        <v>401</v>
      </c>
      <c r="D420" s="256" t="s">
        <v>2051</v>
      </c>
      <c r="F420" s="313"/>
      <c r="G420" s="313"/>
      <c r="H420" s="313"/>
      <c r="I420" s="312" t="s">
        <v>2262</v>
      </c>
      <c r="W420" s="312" t="s">
        <v>2272</v>
      </c>
      <c r="X420" s="312" t="s">
        <v>2272</v>
      </c>
      <c r="Y420" s="312" t="s">
        <v>2272</v>
      </c>
      <c r="Z420" s="312" t="s">
        <v>2272</v>
      </c>
    </row>
    <row r="421" spans="1:26" ht="15" customHeight="1" x14ac:dyDescent="0.3">
      <c r="A421" s="256">
        <v>521825</v>
      </c>
      <c r="B421" s="256" t="s">
        <v>700</v>
      </c>
      <c r="C421" s="256" t="s">
        <v>260</v>
      </c>
      <c r="D421" s="256" t="s">
        <v>2989</v>
      </c>
      <c r="F421" s="313"/>
      <c r="G421" s="313"/>
      <c r="H421" s="313"/>
      <c r="I421" s="312" t="s">
        <v>2262</v>
      </c>
      <c r="Y421" s="312" t="s">
        <v>2272</v>
      </c>
      <c r="Z421" s="312" t="s">
        <v>2272</v>
      </c>
    </row>
    <row r="422" spans="1:26" ht="15" customHeight="1" x14ac:dyDescent="0.3">
      <c r="A422" s="256">
        <v>521838</v>
      </c>
      <c r="B422" s="256" t="s">
        <v>1765</v>
      </c>
      <c r="C422" s="256" t="s">
        <v>74</v>
      </c>
      <c r="D422" s="256" t="s">
        <v>3280</v>
      </c>
      <c r="F422" s="314"/>
      <c r="G422" s="314"/>
      <c r="H422" s="314"/>
      <c r="I422" s="312" t="s">
        <v>2262</v>
      </c>
      <c r="V422" s="312" t="s">
        <v>2272</v>
      </c>
      <c r="X422" s="312" t="s">
        <v>2272</v>
      </c>
      <c r="Y422" s="312" t="s">
        <v>2272</v>
      </c>
      <c r="Z422" s="312" t="s">
        <v>2272</v>
      </c>
    </row>
    <row r="423" spans="1:26" ht="15" customHeight="1" x14ac:dyDescent="0.3">
      <c r="A423" s="256">
        <v>521842</v>
      </c>
      <c r="B423" s="256" t="s">
        <v>701</v>
      </c>
      <c r="C423" s="256" t="s">
        <v>108</v>
      </c>
      <c r="D423" s="256" t="s">
        <v>2966</v>
      </c>
      <c r="F423" s="314"/>
      <c r="G423" s="314"/>
      <c r="H423" s="314"/>
      <c r="I423" s="312" t="s">
        <v>2262</v>
      </c>
      <c r="W423" s="312" t="s">
        <v>2272</v>
      </c>
      <c r="Y423" s="312" t="s">
        <v>2272</v>
      </c>
      <c r="Z423" s="312" t="s">
        <v>2272</v>
      </c>
    </row>
    <row r="424" spans="1:26" ht="15" customHeight="1" x14ac:dyDescent="0.3">
      <c r="A424" s="256">
        <v>521847</v>
      </c>
      <c r="B424" s="256" t="s">
        <v>1766</v>
      </c>
      <c r="C424" s="256" t="s">
        <v>93</v>
      </c>
      <c r="D424" s="256" t="s">
        <v>2053</v>
      </c>
      <c r="F424" s="313"/>
      <c r="G424" s="313"/>
      <c r="H424" s="313"/>
      <c r="I424" s="312" t="s">
        <v>2262</v>
      </c>
      <c r="V424" s="312" t="s">
        <v>2272</v>
      </c>
      <c r="W424" s="312" t="s">
        <v>2272</v>
      </c>
      <c r="X424" s="312" t="s">
        <v>2272</v>
      </c>
      <c r="Y424" s="312" t="s">
        <v>2272</v>
      </c>
      <c r="Z424" s="312" t="s">
        <v>2272</v>
      </c>
    </row>
    <row r="425" spans="1:26" ht="15" customHeight="1" x14ac:dyDescent="0.3">
      <c r="A425" s="256">
        <v>521849</v>
      </c>
      <c r="B425" s="256" t="s">
        <v>702</v>
      </c>
      <c r="C425" s="256" t="s">
        <v>248</v>
      </c>
      <c r="D425" s="256" t="s">
        <v>1832</v>
      </c>
      <c r="F425" s="314"/>
      <c r="G425" s="314"/>
      <c r="H425" s="314"/>
      <c r="I425" s="312" t="s">
        <v>2262</v>
      </c>
      <c r="W425" s="312" t="s">
        <v>2272</v>
      </c>
      <c r="X425" s="312" t="s">
        <v>2272</v>
      </c>
      <c r="Y425" s="312" t="s">
        <v>2272</v>
      </c>
      <c r="Z425" s="312" t="s">
        <v>2272</v>
      </c>
    </row>
    <row r="426" spans="1:26" ht="15" customHeight="1" x14ac:dyDescent="0.3">
      <c r="A426" s="256">
        <v>521865</v>
      </c>
      <c r="B426" s="256" t="s">
        <v>1767</v>
      </c>
      <c r="C426" s="256" t="s">
        <v>79</v>
      </c>
      <c r="D426" s="256" t="s">
        <v>1925</v>
      </c>
      <c r="F426" s="314"/>
      <c r="G426" s="314"/>
      <c r="H426" s="314"/>
      <c r="I426" s="312" t="s">
        <v>2262</v>
      </c>
      <c r="V426" s="312" t="s">
        <v>2272</v>
      </c>
      <c r="W426" s="312" t="s">
        <v>2272</v>
      </c>
      <c r="X426" s="312" t="s">
        <v>2272</v>
      </c>
      <c r="Y426" s="312" t="s">
        <v>2272</v>
      </c>
      <c r="Z426" s="312" t="s">
        <v>2272</v>
      </c>
    </row>
    <row r="427" spans="1:26" ht="15" customHeight="1" x14ac:dyDescent="0.3">
      <c r="A427" s="256">
        <v>521874</v>
      </c>
      <c r="B427" s="256" t="s">
        <v>1768</v>
      </c>
      <c r="C427" s="256" t="s">
        <v>74</v>
      </c>
      <c r="D427" s="256" t="s">
        <v>2227</v>
      </c>
      <c r="F427" s="313"/>
      <c r="G427" s="313"/>
      <c r="H427" s="313"/>
      <c r="I427" s="312" t="s">
        <v>2262</v>
      </c>
      <c r="V427" s="312" t="s">
        <v>2272</v>
      </c>
      <c r="W427" s="312" t="s">
        <v>2272</v>
      </c>
      <c r="X427" s="312" t="s">
        <v>2272</v>
      </c>
      <c r="Y427" s="312" t="s">
        <v>2272</v>
      </c>
      <c r="Z427" s="312" t="s">
        <v>2272</v>
      </c>
    </row>
    <row r="428" spans="1:26" ht="15" customHeight="1" x14ac:dyDescent="0.3">
      <c r="A428" s="256">
        <v>521881</v>
      </c>
      <c r="B428" s="256" t="s">
        <v>703</v>
      </c>
      <c r="C428" s="256" t="s">
        <v>704</v>
      </c>
      <c r="D428" s="256" t="s">
        <v>1959</v>
      </c>
      <c r="F428" s="314"/>
      <c r="G428" s="314"/>
      <c r="H428" s="314"/>
      <c r="I428" s="312" t="s">
        <v>2262</v>
      </c>
      <c r="W428" s="312" t="s">
        <v>2272</v>
      </c>
      <c r="X428" s="312" t="s">
        <v>2272</v>
      </c>
      <c r="Y428" s="312" t="s">
        <v>2272</v>
      </c>
      <c r="Z428" s="312" t="s">
        <v>2272</v>
      </c>
    </row>
    <row r="429" spans="1:26" ht="15" customHeight="1" x14ac:dyDescent="0.3">
      <c r="A429" s="256">
        <v>521884</v>
      </c>
      <c r="B429" s="256" t="s">
        <v>705</v>
      </c>
      <c r="C429" s="256" t="s">
        <v>706</v>
      </c>
      <c r="D429" s="256" t="s">
        <v>1935</v>
      </c>
      <c r="F429" s="314"/>
      <c r="G429" s="314"/>
      <c r="H429" s="314"/>
      <c r="I429" s="312" t="s">
        <v>2262</v>
      </c>
      <c r="W429" s="312" t="s">
        <v>2272</v>
      </c>
      <c r="X429" s="312" t="s">
        <v>2272</v>
      </c>
      <c r="Y429" s="312" t="s">
        <v>2272</v>
      </c>
      <c r="Z429" s="312" t="s">
        <v>2272</v>
      </c>
    </row>
    <row r="430" spans="1:26" ht="15" customHeight="1" x14ac:dyDescent="0.3">
      <c r="A430" s="256">
        <v>521902</v>
      </c>
      <c r="B430" s="256" t="s">
        <v>1769</v>
      </c>
      <c r="C430" s="256" t="s">
        <v>288</v>
      </c>
      <c r="D430" s="256" t="s">
        <v>2709</v>
      </c>
      <c r="F430" s="314"/>
      <c r="G430" s="314"/>
      <c r="H430" s="314"/>
      <c r="I430" s="312" t="s">
        <v>2262</v>
      </c>
      <c r="V430" s="312" t="s">
        <v>2272</v>
      </c>
      <c r="W430" s="312" t="s">
        <v>2272</v>
      </c>
      <c r="X430" s="312" t="s">
        <v>2272</v>
      </c>
      <c r="Y430" s="312" t="s">
        <v>2272</v>
      </c>
      <c r="Z430" s="312" t="s">
        <v>2272</v>
      </c>
    </row>
    <row r="431" spans="1:26" ht="15" customHeight="1" x14ac:dyDescent="0.3">
      <c r="A431" s="256">
        <v>521918</v>
      </c>
      <c r="B431" s="256" t="s">
        <v>1770</v>
      </c>
      <c r="C431" s="256" t="s">
        <v>70</v>
      </c>
      <c r="D431" s="256" t="s">
        <v>1886</v>
      </c>
      <c r="F431" s="313"/>
      <c r="G431" s="313"/>
      <c r="H431" s="313"/>
      <c r="I431" s="312" t="s">
        <v>2262</v>
      </c>
      <c r="V431" s="312" t="s">
        <v>2272</v>
      </c>
      <c r="X431" s="312" t="s">
        <v>2272</v>
      </c>
      <c r="Y431" s="312" t="s">
        <v>2272</v>
      </c>
      <c r="Z431" s="312" t="s">
        <v>2272</v>
      </c>
    </row>
    <row r="432" spans="1:26" ht="15" customHeight="1" x14ac:dyDescent="0.3">
      <c r="A432" s="256">
        <v>521923</v>
      </c>
      <c r="B432" s="256" t="s">
        <v>3288</v>
      </c>
      <c r="C432" s="256" t="s">
        <v>75</v>
      </c>
      <c r="D432" s="256" t="s">
        <v>1911</v>
      </c>
      <c r="F432" s="313"/>
      <c r="G432" s="313"/>
      <c r="H432" s="313"/>
      <c r="I432" s="312" t="s">
        <v>2262</v>
      </c>
      <c r="X432" s="312" t="s">
        <v>2272</v>
      </c>
      <c r="Y432" s="312" t="s">
        <v>2272</v>
      </c>
      <c r="Z432" s="312" t="s">
        <v>2272</v>
      </c>
    </row>
    <row r="433" spans="1:26" ht="15" customHeight="1" x14ac:dyDescent="0.3">
      <c r="A433" s="256">
        <v>521924</v>
      </c>
      <c r="B433" s="256" t="s">
        <v>3289</v>
      </c>
      <c r="C433" s="256" t="s">
        <v>1771</v>
      </c>
      <c r="D433" s="256" t="s">
        <v>1843</v>
      </c>
      <c r="F433" s="314"/>
      <c r="G433" s="314"/>
      <c r="H433" s="314"/>
      <c r="I433" s="312" t="s">
        <v>2262</v>
      </c>
      <c r="V433" s="312" t="s">
        <v>2272</v>
      </c>
      <c r="W433" s="312" t="s">
        <v>2272</v>
      </c>
      <c r="X433" s="312" t="s">
        <v>2272</v>
      </c>
      <c r="Y433" s="312" t="s">
        <v>2272</v>
      </c>
      <c r="Z433" s="312" t="s">
        <v>2272</v>
      </c>
    </row>
    <row r="434" spans="1:26" ht="15" customHeight="1" x14ac:dyDescent="0.3">
      <c r="A434" s="256">
        <v>521933</v>
      </c>
      <c r="B434" s="256" t="s">
        <v>708</v>
      </c>
      <c r="C434" s="256" t="s">
        <v>111</v>
      </c>
      <c r="D434" s="256" t="s">
        <v>2160</v>
      </c>
      <c r="F434" s="314"/>
      <c r="G434" s="314"/>
      <c r="H434" s="314"/>
      <c r="I434" s="312" t="s">
        <v>2262</v>
      </c>
      <c r="W434" s="312" t="s">
        <v>2272</v>
      </c>
      <c r="X434" s="312" t="s">
        <v>2272</v>
      </c>
      <c r="Y434" s="312" t="s">
        <v>2272</v>
      </c>
      <c r="Z434" s="312" t="s">
        <v>2272</v>
      </c>
    </row>
    <row r="435" spans="1:26" ht="15" customHeight="1" x14ac:dyDescent="0.3">
      <c r="A435" s="256">
        <v>521942</v>
      </c>
      <c r="B435" s="256" t="s">
        <v>1772</v>
      </c>
      <c r="C435" s="256" t="s">
        <v>113</v>
      </c>
      <c r="F435" s="314"/>
      <c r="G435" s="314"/>
      <c r="H435" s="314"/>
      <c r="I435" s="312" t="s">
        <v>2262</v>
      </c>
      <c r="V435" s="312" t="s">
        <v>2272</v>
      </c>
      <c r="W435" s="312" t="s">
        <v>2272</v>
      </c>
      <c r="X435" s="312" t="s">
        <v>2272</v>
      </c>
      <c r="Y435" s="312" t="s">
        <v>2272</v>
      </c>
      <c r="Z435" s="312" t="s">
        <v>2272</v>
      </c>
    </row>
    <row r="436" spans="1:26" ht="15" customHeight="1" x14ac:dyDescent="0.3">
      <c r="A436" s="256">
        <v>521946</v>
      </c>
      <c r="B436" s="256" t="s">
        <v>1773</v>
      </c>
      <c r="C436" s="256" t="s">
        <v>1062</v>
      </c>
      <c r="D436" s="256" t="s">
        <v>560</v>
      </c>
      <c r="F436" s="313"/>
      <c r="G436" s="313"/>
      <c r="H436" s="313"/>
      <c r="I436" s="312" t="s">
        <v>2262</v>
      </c>
      <c r="V436" s="312" t="s">
        <v>2272</v>
      </c>
      <c r="W436" s="312" t="s">
        <v>2272</v>
      </c>
      <c r="X436" s="312" t="s">
        <v>2272</v>
      </c>
      <c r="Y436" s="312" t="s">
        <v>2272</v>
      </c>
      <c r="Z436" s="312" t="s">
        <v>2272</v>
      </c>
    </row>
    <row r="437" spans="1:26" ht="15" customHeight="1" x14ac:dyDescent="0.3">
      <c r="A437" s="256">
        <v>521949</v>
      </c>
      <c r="B437" s="256" t="s">
        <v>1774</v>
      </c>
      <c r="C437" s="256" t="s">
        <v>100</v>
      </c>
      <c r="D437" s="256" t="s">
        <v>2051</v>
      </c>
      <c r="F437" s="314"/>
      <c r="G437" s="314"/>
      <c r="H437" s="314"/>
      <c r="I437" s="312" t="s">
        <v>2262</v>
      </c>
      <c r="V437" s="312" t="s">
        <v>2272</v>
      </c>
      <c r="W437" s="312" t="s">
        <v>2272</v>
      </c>
      <c r="X437" s="312" t="s">
        <v>2272</v>
      </c>
      <c r="Y437" s="312" t="s">
        <v>2272</v>
      </c>
      <c r="Z437" s="312" t="s">
        <v>2272</v>
      </c>
    </row>
    <row r="438" spans="1:26" ht="15" customHeight="1" x14ac:dyDescent="0.3">
      <c r="A438" s="256">
        <v>521951</v>
      </c>
      <c r="B438" s="256" t="s">
        <v>1775</v>
      </c>
      <c r="C438" s="256" t="s">
        <v>75</v>
      </c>
      <c r="D438" s="256" t="s">
        <v>570</v>
      </c>
      <c r="F438" s="314"/>
      <c r="G438" s="314"/>
      <c r="H438" s="314"/>
      <c r="I438" s="312" t="s">
        <v>2262</v>
      </c>
      <c r="V438" s="312" t="s">
        <v>2272</v>
      </c>
      <c r="W438" s="312" t="s">
        <v>2272</v>
      </c>
      <c r="X438" s="312" t="s">
        <v>2272</v>
      </c>
      <c r="Y438" s="312" t="s">
        <v>2272</v>
      </c>
      <c r="Z438" s="312" t="s">
        <v>2272</v>
      </c>
    </row>
    <row r="439" spans="1:26" ht="15" customHeight="1" x14ac:dyDescent="0.3">
      <c r="A439" s="256">
        <v>521952</v>
      </c>
      <c r="B439" s="256" t="s">
        <v>710</v>
      </c>
      <c r="C439" s="256" t="s">
        <v>97</v>
      </c>
      <c r="D439" s="256" t="s">
        <v>1894</v>
      </c>
      <c r="F439" s="313"/>
      <c r="G439" s="313"/>
      <c r="H439" s="313"/>
      <c r="I439" s="312" t="s">
        <v>2262</v>
      </c>
      <c r="V439" s="312" t="s">
        <v>2272</v>
      </c>
      <c r="Y439" s="312" t="s">
        <v>2272</v>
      </c>
      <c r="Z439" s="312" t="s">
        <v>2272</v>
      </c>
    </row>
    <row r="440" spans="1:26" ht="15" customHeight="1" x14ac:dyDescent="0.3">
      <c r="A440" s="256">
        <v>521955</v>
      </c>
      <c r="B440" s="256" t="s">
        <v>711</v>
      </c>
      <c r="C440" s="256" t="s">
        <v>712</v>
      </c>
      <c r="D440" s="256" t="s">
        <v>1926</v>
      </c>
      <c r="F440" s="313"/>
      <c r="G440" s="313"/>
      <c r="H440" s="313"/>
      <c r="I440" s="312" t="s">
        <v>2262</v>
      </c>
      <c r="X440" s="312" t="s">
        <v>2272</v>
      </c>
      <c r="Y440" s="312" t="s">
        <v>2272</v>
      </c>
      <c r="Z440" s="312" t="s">
        <v>2272</v>
      </c>
    </row>
    <row r="441" spans="1:26" ht="15" customHeight="1" x14ac:dyDescent="0.3">
      <c r="A441" s="256">
        <v>521958</v>
      </c>
      <c r="B441" s="256" t="s">
        <v>713</v>
      </c>
      <c r="C441" s="256" t="s">
        <v>714</v>
      </c>
      <c r="D441" s="256" t="s">
        <v>581</v>
      </c>
      <c r="F441" s="313"/>
      <c r="G441" s="313"/>
      <c r="H441" s="313"/>
      <c r="I441" s="312" t="s">
        <v>2262</v>
      </c>
      <c r="X441" s="312" t="s">
        <v>2272</v>
      </c>
      <c r="Y441" s="312" t="s">
        <v>2272</v>
      </c>
      <c r="Z441" s="312" t="s">
        <v>2272</v>
      </c>
    </row>
    <row r="442" spans="1:26" ht="15" customHeight="1" x14ac:dyDescent="0.3">
      <c r="A442" s="256">
        <v>521970</v>
      </c>
      <c r="B442" s="256" t="s">
        <v>715</v>
      </c>
      <c r="C442" s="256" t="s">
        <v>327</v>
      </c>
      <c r="D442" s="256" t="s">
        <v>2199</v>
      </c>
      <c r="F442" s="313"/>
      <c r="G442" s="313"/>
      <c r="H442" s="313"/>
      <c r="I442" s="312" t="s">
        <v>2262</v>
      </c>
      <c r="X442" s="312" t="s">
        <v>2272</v>
      </c>
      <c r="Y442" s="312" t="s">
        <v>2272</v>
      </c>
      <c r="Z442" s="312" t="s">
        <v>2272</v>
      </c>
    </row>
    <row r="443" spans="1:26" ht="15" customHeight="1" x14ac:dyDescent="0.3">
      <c r="A443" s="256">
        <v>521973</v>
      </c>
      <c r="B443" s="256" t="s">
        <v>2312</v>
      </c>
      <c r="C443" s="256" t="s">
        <v>114</v>
      </c>
      <c r="D443" s="256" t="s">
        <v>2756</v>
      </c>
      <c r="F443" s="314"/>
      <c r="G443" s="314"/>
      <c r="H443" s="314"/>
      <c r="I443" s="312" t="s">
        <v>2262</v>
      </c>
      <c r="Y443" s="312" t="s">
        <v>2272</v>
      </c>
      <c r="Z443" s="312" t="s">
        <v>2272</v>
      </c>
    </row>
    <row r="444" spans="1:26" ht="15" customHeight="1" x14ac:dyDescent="0.3">
      <c r="A444" s="256">
        <v>521983</v>
      </c>
      <c r="B444" s="256" t="s">
        <v>1776</v>
      </c>
      <c r="C444" s="256" t="s">
        <v>1032</v>
      </c>
      <c r="D444" s="256" t="s">
        <v>3005</v>
      </c>
      <c r="F444" s="313"/>
      <c r="G444" s="313"/>
      <c r="H444" s="313"/>
      <c r="I444" s="312" t="s">
        <v>2262</v>
      </c>
      <c r="V444" s="312" t="s">
        <v>2272</v>
      </c>
      <c r="W444" s="312" t="s">
        <v>2272</v>
      </c>
      <c r="X444" s="312" t="s">
        <v>2272</v>
      </c>
      <c r="Y444" s="312" t="s">
        <v>2272</v>
      </c>
      <c r="Z444" s="312" t="s">
        <v>2272</v>
      </c>
    </row>
    <row r="445" spans="1:26" ht="15" customHeight="1" x14ac:dyDescent="0.3">
      <c r="A445" s="256">
        <v>521996</v>
      </c>
      <c r="B445" s="256" t="s">
        <v>717</v>
      </c>
      <c r="C445" s="256" t="s">
        <v>449</v>
      </c>
      <c r="D445" s="256" t="s">
        <v>3301</v>
      </c>
      <c r="F445" s="313"/>
      <c r="G445" s="313"/>
      <c r="H445" s="313"/>
      <c r="I445" s="312" t="s">
        <v>2262</v>
      </c>
      <c r="W445" s="312" t="s">
        <v>2272</v>
      </c>
      <c r="X445" s="312" t="s">
        <v>2272</v>
      </c>
      <c r="Y445" s="312" t="s">
        <v>2272</v>
      </c>
      <c r="Z445" s="312" t="s">
        <v>2272</v>
      </c>
    </row>
    <row r="446" spans="1:26" ht="15" customHeight="1" x14ac:dyDescent="0.3">
      <c r="A446" s="256">
        <v>522012</v>
      </c>
      <c r="B446" s="256" t="s">
        <v>718</v>
      </c>
      <c r="C446" s="256" t="s">
        <v>91</v>
      </c>
      <c r="D446" s="256" t="s">
        <v>1991</v>
      </c>
      <c r="F446" s="314"/>
      <c r="G446" s="314"/>
      <c r="H446" s="314"/>
      <c r="I446" s="312" t="s">
        <v>2262</v>
      </c>
      <c r="X446" s="312" t="s">
        <v>2272</v>
      </c>
      <c r="Y446" s="312" t="s">
        <v>2272</v>
      </c>
      <c r="Z446" s="312" t="s">
        <v>2272</v>
      </c>
    </row>
    <row r="447" spans="1:26" ht="15" customHeight="1" x14ac:dyDescent="0.3">
      <c r="A447" s="256">
        <v>522025</v>
      </c>
      <c r="B447" s="256" t="s">
        <v>720</v>
      </c>
      <c r="C447" s="256" t="s">
        <v>89</v>
      </c>
      <c r="D447" s="256" t="s">
        <v>577</v>
      </c>
      <c r="F447" s="314"/>
      <c r="G447" s="314"/>
      <c r="H447" s="314"/>
      <c r="I447" s="312" t="s">
        <v>2262</v>
      </c>
      <c r="W447" s="312" t="s">
        <v>2272</v>
      </c>
      <c r="Y447" s="312" t="s">
        <v>2272</v>
      </c>
      <c r="Z447" s="312" t="s">
        <v>2272</v>
      </c>
    </row>
    <row r="448" spans="1:26" ht="15" customHeight="1" x14ac:dyDescent="0.3">
      <c r="A448" s="256">
        <v>522026</v>
      </c>
      <c r="B448" s="256" t="s">
        <v>721</v>
      </c>
      <c r="C448" s="256" t="s">
        <v>89</v>
      </c>
      <c r="D448" s="256" t="s">
        <v>1938</v>
      </c>
      <c r="F448" s="314"/>
      <c r="G448" s="314"/>
      <c r="H448" s="314"/>
      <c r="I448" s="312" t="s">
        <v>2262</v>
      </c>
      <c r="W448" s="312" t="s">
        <v>2272</v>
      </c>
      <c r="X448" s="312" t="s">
        <v>2272</v>
      </c>
      <c r="Y448" s="312" t="s">
        <v>2272</v>
      </c>
      <c r="Z448" s="312" t="s">
        <v>2272</v>
      </c>
    </row>
    <row r="449" spans="1:26" ht="15" customHeight="1" x14ac:dyDescent="0.3">
      <c r="A449" s="256">
        <v>522042</v>
      </c>
      <c r="B449" s="256" t="s">
        <v>725</v>
      </c>
      <c r="C449" s="256" t="s">
        <v>75</v>
      </c>
      <c r="D449" s="256" t="s">
        <v>583</v>
      </c>
      <c r="F449" s="314"/>
      <c r="G449" s="314"/>
      <c r="H449" s="314"/>
      <c r="I449" s="312" t="s">
        <v>2262</v>
      </c>
      <c r="W449" s="312" t="s">
        <v>2272</v>
      </c>
      <c r="Y449" s="312" t="s">
        <v>2272</v>
      </c>
      <c r="Z449" s="312" t="s">
        <v>2272</v>
      </c>
    </row>
    <row r="450" spans="1:26" ht="15" customHeight="1" x14ac:dyDescent="0.3">
      <c r="A450" s="256">
        <v>522059</v>
      </c>
      <c r="B450" s="256" t="s">
        <v>1777</v>
      </c>
      <c r="C450" s="256" t="s">
        <v>254</v>
      </c>
      <c r="F450" s="314"/>
      <c r="G450" s="314"/>
      <c r="H450" s="314"/>
      <c r="I450" s="312" t="s">
        <v>2262</v>
      </c>
      <c r="V450" s="312" t="s">
        <v>2272</v>
      </c>
      <c r="W450" s="312" t="s">
        <v>2272</v>
      </c>
      <c r="X450" s="312" t="s">
        <v>2272</v>
      </c>
      <c r="Y450" s="312" t="s">
        <v>2272</v>
      </c>
      <c r="Z450" s="312" t="s">
        <v>2272</v>
      </c>
    </row>
    <row r="451" spans="1:26" ht="15" customHeight="1" x14ac:dyDescent="0.3">
      <c r="A451" s="256">
        <v>522061</v>
      </c>
      <c r="B451" s="256" t="s">
        <v>726</v>
      </c>
      <c r="C451" s="256" t="s">
        <v>93</v>
      </c>
      <c r="D451" s="256" t="s">
        <v>2189</v>
      </c>
      <c r="F451" s="313"/>
      <c r="G451" s="313"/>
      <c r="H451" s="313"/>
      <c r="I451" s="312" t="s">
        <v>2262</v>
      </c>
      <c r="V451" s="312" t="s">
        <v>2272</v>
      </c>
      <c r="Y451" s="312" t="s">
        <v>2272</v>
      </c>
      <c r="Z451" s="312" t="s">
        <v>2272</v>
      </c>
    </row>
    <row r="452" spans="1:26" ht="15" customHeight="1" x14ac:dyDescent="0.3">
      <c r="A452" s="256">
        <v>522063</v>
      </c>
      <c r="B452" s="256" t="s">
        <v>727</v>
      </c>
      <c r="C452" s="256" t="s">
        <v>262</v>
      </c>
      <c r="D452" s="256" t="s">
        <v>1940</v>
      </c>
      <c r="F452" s="314"/>
      <c r="G452" s="314"/>
      <c r="H452" s="314"/>
      <c r="I452" s="312" t="s">
        <v>2262</v>
      </c>
      <c r="W452" s="312" t="s">
        <v>2272</v>
      </c>
      <c r="X452" s="312" t="s">
        <v>2272</v>
      </c>
      <c r="Y452" s="312" t="s">
        <v>2272</v>
      </c>
      <c r="Z452" s="312" t="s">
        <v>2272</v>
      </c>
    </row>
    <row r="453" spans="1:26" ht="15" customHeight="1" x14ac:dyDescent="0.3">
      <c r="A453" s="256">
        <v>522069</v>
      </c>
      <c r="B453" s="256" t="s">
        <v>728</v>
      </c>
      <c r="C453" s="256" t="s">
        <v>414</v>
      </c>
      <c r="D453" s="256" t="s">
        <v>3314</v>
      </c>
      <c r="F453" s="313"/>
      <c r="G453" s="313"/>
      <c r="H453" s="313"/>
      <c r="I453" s="312" t="s">
        <v>2262</v>
      </c>
      <c r="W453" s="312" t="s">
        <v>2272</v>
      </c>
      <c r="X453" s="312" t="s">
        <v>2272</v>
      </c>
      <c r="Y453" s="312" t="s">
        <v>2272</v>
      </c>
      <c r="Z453" s="312" t="s">
        <v>2272</v>
      </c>
    </row>
    <row r="454" spans="1:26" ht="15" customHeight="1" x14ac:dyDescent="0.3">
      <c r="A454" s="256">
        <v>522073</v>
      </c>
      <c r="B454" s="256" t="s">
        <v>729</v>
      </c>
      <c r="C454" s="256" t="s">
        <v>70</v>
      </c>
      <c r="D454" s="256" t="s">
        <v>574</v>
      </c>
      <c r="F454" s="314"/>
      <c r="G454" s="314"/>
      <c r="H454" s="314"/>
      <c r="I454" s="312" t="s">
        <v>2262</v>
      </c>
      <c r="W454" s="312" t="s">
        <v>2272</v>
      </c>
      <c r="X454" s="312" t="s">
        <v>2272</v>
      </c>
      <c r="Y454" s="312" t="s">
        <v>2272</v>
      </c>
      <c r="Z454" s="312" t="s">
        <v>2272</v>
      </c>
    </row>
    <row r="455" spans="1:26" ht="15" customHeight="1" x14ac:dyDescent="0.3">
      <c r="A455" s="256">
        <v>522078</v>
      </c>
      <c r="B455" s="256" t="s">
        <v>730</v>
      </c>
      <c r="C455" s="256" t="s">
        <v>400</v>
      </c>
      <c r="D455" s="256" t="s">
        <v>1994</v>
      </c>
      <c r="F455" s="314"/>
      <c r="G455" s="314"/>
      <c r="H455" s="314"/>
      <c r="I455" s="312" t="s">
        <v>2262</v>
      </c>
      <c r="X455" s="312" t="s">
        <v>2272</v>
      </c>
      <c r="Y455" s="312" t="s">
        <v>2272</v>
      </c>
      <c r="Z455" s="312" t="s">
        <v>2272</v>
      </c>
    </row>
    <row r="456" spans="1:26" ht="15" customHeight="1" x14ac:dyDescent="0.3">
      <c r="A456" s="256">
        <v>522081</v>
      </c>
      <c r="B456" s="256" t="s">
        <v>1778</v>
      </c>
      <c r="C456" s="256" t="s">
        <v>338</v>
      </c>
      <c r="D456" s="256" t="s">
        <v>2968</v>
      </c>
      <c r="F456" s="314"/>
      <c r="G456" s="314"/>
      <c r="H456" s="314"/>
      <c r="I456" s="312" t="s">
        <v>2262</v>
      </c>
      <c r="V456" s="312" t="s">
        <v>2272</v>
      </c>
      <c r="W456" s="312" t="s">
        <v>2272</v>
      </c>
      <c r="X456" s="312" t="s">
        <v>2272</v>
      </c>
      <c r="Y456" s="312" t="s">
        <v>2272</v>
      </c>
      <c r="Z456" s="312" t="s">
        <v>2272</v>
      </c>
    </row>
    <row r="457" spans="1:26" ht="15" customHeight="1" x14ac:dyDescent="0.3">
      <c r="A457" s="256">
        <v>522085</v>
      </c>
      <c r="B457" s="256" t="s">
        <v>731</v>
      </c>
      <c r="C457" s="256" t="s">
        <v>732</v>
      </c>
      <c r="D457" s="256" t="s">
        <v>2199</v>
      </c>
      <c r="F457" s="313"/>
      <c r="G457" s="313"/>
      <c r="H457" s="313"/>
      <c r="I457" s="312" t="s">
        <v>2262</v>
      </c>
      <c r="V457" s="312" t="s">
        <v>2272</v>
      </c>
      <c r="W457" s="312" t="s">
        <v>2272</v>
      </c>
      <c r="Y457" s="312" t="s">
        <v>2272</v>
      </c>
      <c r="Z457" s="312" t="s">
        <v>2272</v>
      </c>
    </row>
    <row r="458" spans="1:26" ht="15" customHeight="1" x14ac:dyDescent="0.3">
      <c r="A458" s="256">
        <v>522086</v>
      </c>
      <c r="B458" s="256" t="s">
        <v>1779</v>
      </c>
      <c r="C458" s="256" t="s">
        <v>108</v>
      </c>
      <c r="D458" s="256" t="s">
        <v>3317</v>
      </c>
      <c r="F458" s="314"/>
      <c r="G458" s="314"/>
      <c r="H458" s="314"/>
      <c r="I458" s="312" t="s">
        <v>2262</v>
      </c>
      <c r="V458" s="312" t="s">
        <v>2272</v>
      </c>
      <c r="W458" s="312" t="s">
        <v>2272</v>
      </c>
      <c r="X458" s="312" t="s">
        <v>2272</v>
      </c>
      <c r="Y458" s="312" t="s">
        <v>2272</v>
      </c>
      <c r="Z458" s="312" t="s">
        <v>2272</v>
      </c>
    </row>
    <row r="459" spans="1:26" ht="15" customHeight="1" x14ac:dyDescent="0.3">
      <c r="A459" s="256">
        <v>522091</v>
      </c>
      <c r="B459" s="256" t="s">
        <v>1780</v>
      </c>
      <c r="C459" s="256" t="s">
        <v>67</v>
      </c>
      <c r="D459" s="256" t="s">
        <v>1940</v>
      </c>
      <c r="F459" s="313"/>
      <c r="G459" s="313"/>
      <c r="H459" s="313"/>
      <c r="I459" s="312" t="s">
        <v>2262</v>
      </c>
      <c r="V459" s="312" t="s">
        <v>2272</v>
      </c>
      <c r="W459" s="312" t="s">
        <v>2272</v>
      </c>
      <c r="X459" s="312" t="s">
        <v>2272</v>
      </c>
      <c r="Y459" s="312" t="s">
        <v>2272</v>
      </c>
      <c r="Z459" s="312" t="s">
        <v>2272</v>
      </c>
    </row>
    <row r="460" spans="1:26" ht="15" customHeight="1" x14ac:dyDescent="0.3">
      <c r="A460" s="256">
        <v>522102</v>
      </c>
      <c r="B460" s="256" t="s">
        <v>734</v>
      </c>
      <c r="C460" s="256" t="s">
        <v>85</v>
      </c>
      <c r="D460" s="256" t="s">
        <v>2070</v>
      </c>
      <c r="F460" s="314"/>
      <c r="G460" s="314"/>
      <c r="H460" s="314"/>
      <c r="I460" s="312" t="s">
        <v>2262</v>
      </c>
      <c r="Y460" s="312" t="s">
        <v>2272</v>
      </c>
      <c r="Z460" s="312" t="s">
        <v>2272</v>
      </c>
    </row>
    <row r="461" spans="1:26" ht="15" customHeight="1" x14ac:dyDescent="0.3">
      <c r="A461" s="256">
        <v>522120</v>
      </c>
      <c r="B461" s="256" t="s">
        <v>1781</v>
      </c>
      <c r="C461" s="256" t="s">
        <v>79</v>
      </c>
      <c r="D461" s="256" t="s">
        <v>3323</v>
      </c>
      <c r="F461" s="314"/>
      <c r="G461" s="314"/>
      <c r="H461" s="314"/>
      <c r="I461" s="312" t="s">
        <v>2262</v>
      </c>
      <c r="V461" s="312" t="s">
        <v>2272</v>
      </c>
      <c r="W461" s="312" t="s">
        <v>2272</v>
      </c>
      <c r="X461" s="312" t="s">
        <v>2272</v>
      </c>
      <c r="Y461" s="312" t="s">
        <v>2272</v>
      </c>
      <c r="Z461" s="312" t="s">
        <v>2272</v>
      </c>
    </row>
    <row r="462" spans="1:26" ht="15" customHeight="1" x14ac:dyDescent="0.3">
      <c r="A462" s="256">
        <v>522171</v>
      </c>
      <c r="B462" s="256" t="s">
        <v>739</v>
      </c>
      <c r="C462" s="256" t="s">
        <v>93</v>
      </c>
      <c r="D462" s="256" t="s">
        <v>2714</v>
      </c>
      <c r="F462" s="313"/>
      <c r="G462" s="313"/>
      <c r="H462" s="313"/>
      <c r="I462" s="312" t="s">
        <v>2262</v>
      </c>
      <c r="W462" s="312" t="s">
        <v>2272</v>
      </c>
      <c r="X462" s="312" t="s">
        <v>2272</v>
      </c>
      <c r="Y462" s="312" t="s">
        <v>2272</v>
      </c>
      <c r="Z462" s="312" t="s">
        <v>2272</v>
      </c>
    </row>
    <row r="463" spans="1:26" ht="15" customHeight="1" x14ac:dyDescent="0.3">
      <c r="A463" s="256">
        <v>522193</v>
      </c>
      <c r="B463" s="256" t="s">
        <v>740</v>
      </c>
      <c r="C463" s="256" t="s">
        <v>111</v>
      </c>
      <c r="D463" s="256" t="s">
        <v>1837</v>
      </c>
      <c r="F463" s="313"/>
      <c r="G463" s="313"/>
      <c r="H463" s="313"/>
      <c r="I463" s="312" t="s">
        <v>2262</v>
      </c>
      <c r="W463" s="312" t="s">
        <v>2272</v>
      </c>
      <c r="X463" s="312" t="s">
        <v>2272</v>
      </c>
      <c r="Y463" s="312" t="s">
        <v>2272</v>
      </c>
      <c r="Z463" s="312" t="s">
        <v>2272</v>
      </c>
    </row>
    <row r="464" spans="1:26" ht="15" customHeight="1" x14ac:dyDescent="0.3">
      <c r="A464" s="256">
        <v>522206</v>
      </c>
      <c r="B464" s="256" t="s">
        <v>1782</v>
      </c>
      <c r="C464" s="256" t="s">
        <v>91</v>
      </c>
      <c r="D464" s="256" t="s">
        <v>2043</v>
      </c>
      <c r="F464" s="314"/>
      <c r="G464" s="314"/>
      <c r="H464" s="314"/>
      <c r="I464" s="312" t="s">
        <v>2262</v>
      </c>
      <c r="V464" s="312" t="s">
        <v>2272</v>
      </c>
      <c r="W464" s="312" t="s">
        <v>2272</v>
      </c>
      <c r="X464" s="312" t="s">
        <v>2272</v>
      </c>
      <c r="Y464" s="312" t="s">
        <v>2272</v>
      </c>
      <c r="Z464" s="312" t="s">
        <v>2272</v>
      </c>
    </row>
    <row r="465" spans="1:26" ht="15" customHeight="1" x14ac:dyDescent="0.3">
      <c r="A465" s="256">
        <v>522207</v>
      </c>
      <c r="B465" s="256" t="s">
        <v>1783</v>
      </c>
      <c r="C465" s="256" t="s">
        <v>101</v>
      </c>
      <c r="D465" s="256" t="s">
        <v>1887</v>
      </c>
      <c r="F465" s="313"/>
      <c r="G465" s="313"/>
      <c r="H465" s="313"/>
      <c r="I465" s="312" t="s">
        <v>2262</v>
      </c>
      <c r="X465" s="312" t="s">
        <v>2272</v>
      </c>
      <c r="Y465" s="312" t="s">
        <v>2272</v>
      </c>
      <c r="Z465" s="312" t="s">
        <v>2272</v>
      </c>
    </row>
    <row r="466" spans="1:26" ht="15" customHeight="1" x14ac:dyDescent="0.3">
      <c r="A466" s="256">
        <v>522215</v>
      </c>
      <c r="B466" s="256" t="s">
        <v>742</v>
      </c>
      <c r="C466" s="256" t="s">
        <v>264</v>
      </c>
      <c r="D466" s="256" t="s">
        <v>576</v>
      </c>
      <c r="F466" s="314"/>
      <c r="G466" s="314"/>
      <c r="H466" s="314"/>
      <c r="I466" s="312" t="s">
        <v>2262</v>
      </c>
      <c r="X466" s="312" t="s">
        <v>2272</v>
      </c>
      <c r="Y466" s="312" t="s">
        <v>2272</v>
      </c>
      <c r="Z466" s="312" t="s">
        <v>2272</v>
      </c>
    </row>
    <row r="467" spans="1:26" ht="15" customHeight="1" x14ac:dyDescent="0.3">
      <c r="A467" s="256">
        <v>522225</v>
      </c>
      <c r="B467" s="256" t="s">
        <v>743</v>
      </c>
      <c r="C467" s="256" t="s">
        <v>414</v>
      </c>
      <c r="D467" s="256" t="s">
        <v>1927</v>
      </c>
      <c r="F467" s="314"/>
      <c r="G467" s="314"/>
      <c r="H467" s="314"/>
      <c r="I467" s="312" t="s">
        <v>2262</v>
      </c>
      <c r="X467" s="312" t="s">
        <v>2272</v>
      </c>
      <c r="Y467" s="312" t="s">
        <v>2272</v>
      </c>
      <c r="Z467" s="312" t="s">
        <v>2272</v>
      </c>
    </row>
    <row r="468" spans="1:26" ht="15" customHeight="1" x14ac:dyDescent="0.3">
      <c r="A468" s="256">
        <v>522233</v>
      </c>
      <c r="B468" s="256" t="s">
        <v>1784</v>
      </c>
      <c r="C468" s="256" t="s">
        <v>255</v>
      </c>
      <c r="D468" s="256" t="s">
        <v>3342</v>
      </c>
      <c r="F468" s="314"/>
      <c r="G468" s="314"/>
      <c r="H468" s="314"/>
      <c r="I468" s="312" t="s">
        <v>2262</v>
      </c>
      <c r="V468" s="312" t="s">
        <v>2272</v>
      </c>
      <c r="W468" s="312" t="s">
        <v>2272</v>
      </c>
      <c r="X468" s="312" t="s">
        <v>2272</v>
      </c>
      <c r="Y468" s="312" t="s">
        <v>2272</v>
      </c>
      <c r="Z468" s="312" t="s">
        <v>2272</v>
      </c>
    </row>
    <row r="469" spans="1:26" ht="15" customHeight="1" x14ac:dyDescent="0.3">
      <c r="A469" s="256">
        <v>522259</v>
      </c>
      <c r="B469" s="256" t="s">
        <v>1785</v>
      </c>
      <c r="C469" s="256" t="s">
        <v>282</v>
      </c>
      <c r="D469" s="256" t="s">
        <v>2710</v>
      </c>
      <c r="F469" s="314"/>
      <c r="G469" s="314"/>
      <c r="H469" s="314"/>
      <c r="I469" s="312" t="s">
        <v>2262</v>
      </c>
      <c r="V469" s="312" t="s">
        <v>2272</v>
      </c>
      <c r="W469" s="312" t="s">
        <v>2272</v>
      </c>
      <c r="X469" s="312" t="s">
        <v>2272</v>
      </c>
      <c r="Y469" s="312" t="s">
        <v>2272</v>
      </c>
      <c r="Z469" s="312" t="s">
        <v>2272</v>
      </c>
    </row>
    <row r="470" spans="1:26" ht="15" customHeight="1" x14ac:dyDescent="0.3">
      <c r="A470" s="256">
        <v>522262</v>
      </c>
      <c r="B470" s="256" t="s">
        <v>744</v>
      </c>
      <c r="C470" s="256" t="s">
        <v>95</v>
      </c>
      <c r="D470" s="256" t="s">
        <v>1834</v>
      </c>
      <c r="F470" s="313"/>
      <c r="G470" s="313"/>
      <c r="H470" s="313"/>
      <c r="I470" s="312" t="s">
        <v>2262</v>
      </c>
      <c r="W470" s="312" t="s">
        <v>2272</v>
      </c>
      <c r="X470" s="312" t="s">
        <v>2272</v>
      </c>
      <c r="Y470" s="312" t="s">
        <v>2272</v>
      </c>
      <c r="Z470" s="312" t="s">
        <v>2272</v>
      </c>
    </row>
    <row r="471" spans="1:26" ht="15" customHeight="1" x14ac:dyDescent="0.3">
      <c r="A471" s="256">
        <v>522265</v>
      </c>
      <c r="B471" s="256" t="s">
        <v>745</v>
      </c>
      <c r="C471" s="256" t="s">
        <v>746</v>
      </c>
      <c r="D471" s="256" t="s">
        <v>1916</v>
      </c>
      <c r="F471" s="314"/>
      <c r="G471" s="314"/>
      <c r="H471" s="314"/>
      <c r="I471" s="312" t="s">
        <v>2262</v>
      </c>
      <c r="W471" s="312" t="s">
        <v>2272</v>
      </c>
      <c r="X471" s="312" t="s">
        <v>2272</v>
      </c>
      <c r="Y471" s="312" t="s">
        <v>2272</v>
      </c>
      <c r="Z471" s="312" t="s">
        <v>2272</v>
      </c>
    </row>
    <row r="472" spans="1:26" ht="15" customHeight="1" x14ac:dyDescent="0.3">
      <c r="A472" s="256">
        <v>522272</v>
      </c>
      <c r="B472" s="256" t="s">
        <v>747</v>
      </c>
      <c r="C472" s="256" t="s">
        <v>89</v>
      </c>
      <c r="D472" s="256" t="s">
        <v>1926</v>
      </c>
      <c r="F472" s="314"/>
      <c r="G472" s="314"/>
      <c r="H472" s="314"/>
      <c r="I472" s="312" t="s">
        <v>2262</v>
      </c>
      <c r="V472" s="312" t="s">
        <v>2272</v>
      </c>
      <c r="W472" s="312" t="s">
        <v>2272</v>
      </c>
      <c r="Y472" s="312" t="s">
        <v>2272</v>
      </c>
      <c r="Z472" s="312" t="s">
        <v>2272</v>
      </c>
    </row>
    <row r="473" spans="1:26" ht="15" customHeight="1" x14ac:dyDescent="0.3">
      <c r="A473" s="256">
        <v>522275</v>
      </c>
      <c r="B473" s="256" t="s">
        <v>1786</v>
      </c>
      <c r="C473" s="256" t="s">
        <v>978</v>
      </c>
      <c r="D473" s="256" t="s">
        <v>1996</v>
      </c>
      <c r="F473" s="313"/>
      <c r="G473" s="313"/>
      <c r="H473" s="313"/>
      <c r="I473" s="312" t="s">
        <v>2262</v>
      </c>
      <c r="V473" s="312" t="s">
        <v>2272</v>
      </c>
      <c r="W473" s="312" t="s">
        <v>2272</v>
      </c>
      <c r="X473" s="312" t="s">
        <v>2272</v>
      </c>
      <c r="Y473" s="312" t="s">
        <v>2272</v>
      </c>
      <c r="Z473" s="312" t="s">
        <v>2272</v>
      </c>
    </row>
    <row r="474" spans="1:26" ht="15" customHeight="1" x14ac:dyDescent="0.3">
      <c r="A474" s="256">
        <v>522288</v>
      </c>
      <c r="B474" s="256" t="s">
        <v>1787</v>
      </c>
      <c r="C474" s="256" t="s">
        <v>85</v>
      </c>
      <c r="D474" s="256" t="s">
        <v>1866</v>
      </c>
      <c r="F474" s="314"/>
      <c r="G474" s="314"/>
      <c r="H474" s="314"/>
      <c r="I474" s="312" t="s">
        <v>2262</v>
      </c>
      <c r="V474" s="312" t="s">
        <v>2272</v>
      </c>
      <c r="W474" s="312" t="s">
        <v>2272</v>
      </c>
      <c r="X474" s="312" t="s">
        <v>2272</v>
      </c>
      <c r="Y474" s="312" t="s">
        <v>2272</v>
      </c>
      <c r="Z474" s="312" t="s">
        <v>2272</v>
      </c>
    </row>
    <row r="475" spans="1:26" ht="15" customHeight="1" x14ac:dyDescent="0.3">
      <c r="A475" s="256">
        <v>522295</v>
      </c>
      <c r="B475" s="256" t="s">
        <v>1788</v>
      </c>
      <c r="C475" s="256" t="s">
        <v>1695</v>
      </c>
      <c r="D475" s="256" t="s">
        <v>576</v>
      </c>
      <c r="F475" s="314"/>
      <c r="G475" s="314"/>
      <c r="H475" s="314"/>
      <c r="I475" s="312" t="s">
        <v>2262</v>
      </c>
      <c r="V475" s="312" t="s">
        <v>2272</v>
      </c>
      <c r="W475" s="312" t="s">
        <v>2272</v>
      </c>
      <c r="X475" s="312" t="s">
        <v>2272</v>
      </c>
      <c r="Y475" s="312" t="s">
        <v>2272</v>
      </c>
      <c r="Z475" s="312" t="s">
        <v>2272</v>
      </c>
    </row>
    <row r="476" spans="1:26" ht="15" customHeight="1" x14ac:dyDescent="0.3">
      <c r="A476" s="256">
        <v>522303</v>
      </c>
      <c r="B476" s="256" t="s">
        <v>750</v>
      </c>
      <c r="C476" s="256" t="s">
        <v>751</v>
      </c>
      <c r="D476" s="256" t="s">
        <v>1925</v>
      </c>
      <c r="F476" s="314"/>
      <c r="G476" s="314"/>
      <c r="H476" s="314"/>
      <c r="I476" s="312" t="s">
        <v>2262</v>
      </c>
      <c r="V476" s="312" t="s">
        <v>2272</v>
      </c>
      <c r="W476" s="312" t="s">
        <v>2272</v>
      </c>
      <c r="Y476" s="312" t="s">
        <v>2272</v>
      </c>
      <c r="Z476" s="312" t="s">
        <v>2272</v>
      </c>
    </row>
    <row r="477" spans="1:26" ht="15" customHeight="1" x14ac:dyDescent="0.3">
      <c r="A477" s="256">
        <v>522320</v>
      </c>
      <c r="B477" s="256" t="s">
        <v>752</v>
      </c>
      <c r="C477" s="256" t="s">
        <v>89</v>
      </c>
      <c r="D477" s="256" t="s">
        <v>1940</v>
      </c>
      <c r="F477" s="313"/>
      <c r="G477" s="313"/>
      <c r="H477" s="313"/>
      <c r="I477" s="312" t="s">
        <v>2262</v>
      </c>
      <c r="W477" s="312" t="s">
        <v>2272</v>
      </c>
      <c r="X477" s="312" t="s">
        <v>2272</v>
      </c>
      <c r="Y477" s="312" t="s">
        <v>2272</v>
      </c>
      <c r="Z477" s="312" t="s">
        <v>2272</v>
      </c>
    </row>
    <row r="478" spans="1:26" ht="15" customHeight="1" x14ac:dyDescent="0.3">
      <c r="A478" s="256">
        <v>522329</v>
      </c>
      <c r="B478" s="256" t="s">
        <v>753</v>
      </c>
      <c r="C478" s="256" t="s">
        <v>69</v>
      </c>
      <c r="D478" s="256" t="s">
        <v>3090</v>
      </c>
      <c r="F478" s="314"/>
      <c r="G478" s="314"/>
      <c r="H478" s="314"/>
      <c r="I478" s="312" t="s">
        <v>2262</v>
      </c>
      <c r="X478" s="312" t="s">
        <v>2272</v>
      </c>
      <c r="Y478" s="312" t="s">
        <v>2272</v>
      </c>
      <c r="Z478" s="312" t="s">
        <v>2272</v>
      </c>
    </row>
    <row r="479" spans="1:26" ht="15" customHeight="1" x14ac:dyDescent="0.3">
      <c r="A479" s="256">
        <v>522345</v>
      </c>
      <c r="B479" s="256" t="s">
        <v>755</v>
      </c>
      <c r="C479" s="256" t="s">
        <v>348</v>
      </c>
      <c r="D479" s="256" t="s">
        <v>1848</v>
      </c>
      <c r="F479" s="314"/>
      <c r="G479" s="314"/>
      <c r="H479" s="314"/>
      <c r="I479" s="312" t="s">
        <v>2262</v>
      </c>
      <c r="W479" s="312" t="s">
        <v>2272</v>
      </c>
      <c r="X479" s="312" t="s">
        <v>2272</v>
      </c>
      <c r="Y479" s="312" t="s">
        <v>2272</v>
      </c>
      <c r="Z479" s="312" t="s">
        <v>2272</v>
      </c>
    </row>
    <row r="480" spans="1:26" ht="15" customHeight="1" x14ac:dyDescent="0.3">
      <c r="A480" s="256">
        <v>522346</v>
      </c>
      <c r="B480" s="256" t="s">
        <v>756</v>
      </c>
      <c r="C480" s="256" t="s">
        <v>633</v>
      </c>
      <c r="D480" s="256" t="s">
        <v>1846</v>
      </c>
      <c r="F480" s="314"/>
      <c r="G480" s="314"/>
      <c r="H480" s="314"/>
      <c r="I480" s="312" t="s">
        <v>2262</v>
      </c>
      <c r="W480" s="312" t="s">
        <v>2272</v>
      </c>
      <c r="X480" s="312" t="s">
        <v>2272</v>
      </c>
      <c r="Y480" s="312" t="s">
        <v>2272</v>
      </c>
      <c r="Z480" s="312" t="s">
        <v>2272</v>
      </c>
    </row>
    <row r="481" spans="1:26" ht="15" customHeight="1" x14ac:dyDescent="0.3">
      <c r="A481" s="256">
        <v>522348</v>
      </c>
      <c r="B481" s="256" t="s">
        <v>757</v>
      </c>
      <c r="C481" s="256" t="s">
        <v>97</v>
      </c>
      <c r="D481" s="256" t="s">
        <v>625</v>
      </c>
      <c r="F481" s="313"/>
      <c r="G481" s="313"/>
      <c r="H481" s="313"/>
      <c r="I481" s="312" t="s">
        <v>2262</v>
      </c>
      <c r="V481" s="312" t="s">
        <v>2272</v>
      </c>
      <c r="W481" s="312" t="s">
        <v>2272</v>
      </c>
      <c r="Y481" s="312" t="s">
        <v>2272</v>
      </c>
      <c r="Z481" s="312" t="s">
        <v>2272</v>
      </c>
    </row>
    <row r="482" spans="1:26" ht="15" customHeight="1" x14ac:dyDescent="0.3">
      <c r="A482" s="256">
        <v>522354</v>
      </c>
      <c r="B482" s="256" t="s">
        <v>2313</v>
      </c>
      <c r="C482" s="256" t="s">
        <v>71</v>
      </c>
      <c r="F482" s="314"/>
      <c r="G482" s="314"/>
      <c r="H482" s="314"/>
      <c r="I482" s="312" t="s">
        <v>2262</v>
      </c>
      <c r="Y482" s="312" t="s">
        <v>2272</v>
      </c>
      <c r="Z482" s="312" t="s">
        <v>2272</v>
      </c>
    </row>
    <row r="483" spans="1:26" ht="15" customHeight="1" x14ac:dyDescent="0.3">
      <c r="A483" s="256">
        <v>522355</v>
      </c>
      <c r="B483" s="256" t="s">
        <v>758</v>
      </c>
      <c r="C483" s="256" t="s">
        <v>89</v>
      </c>
      <c r="D483" s="256" t="s">
        <v>1870</v>
      </c>
      <c r="F483" s="313"/>
      <c r="G483" s="313"/>
      <c r="H483" s="313"/>
      <c r="I483" s="312" t="s">
        <v>2262</v>
      </c>
      <c r="Y483" s="312" t="s">
        <v>2272</v>
      </c>
      <c r="Z483" s="312" t="s">
        <v>2272</v>
      </c>
    </row>
    <row r="484" spans="1:26" ht="15" customHeight="1" x14ac:dyDescent="0.3">
      <c r="A484" s="256">
        <v>522357</v>
      </c>
      <c r="B484" s="256" t="s">
        <v>759</v>
      </c>
      <c r="C484" s="256" t="s">
        <v>398</v>
      </c>
      <c r="D484" s="256" t="s">
        <v>560</v>
      </c>
      <c r="F484" s="314"/>
      <c r="G484" s="314"/>
      <c r="H484" s="314"/>
      <c r="I484" s="312" t="s">
        <v>2262</v>
      </c>
      <c r="W484" s="312" t="s">
        <v>2272</v>
      </c>
      <c r="X484" s="312" t="s">
        <v>2272</v>
      </c>
      <c r="Y484" s="312" t="s">
        <v>2272</v>
      </c>
      <c r="Z484" s="312" t="s">
        <v>2272</v>
      </c>
    </row>
    <row r="485" spans="1:26" ht="15" customHeight="1" x14ac:dyDescent="0.3">
      <c r="A485" s="256">
        <v>522359</v>
      </c>
      <c r="B485" s="256" t="s">
        <v>760</v>
      </c>
      <c r="C485" s="256" t="s">
        <v>761</v>
      </c>
      <c r="D485" s="256" t="s">
        <v>2218</v>
      </c>
      <c r="F485" s="313"/>
      <c r="G485" s="313"/>
      <c r="H485" s="313"/>
      <c r="I485" s="312" t="s">
        <v>2262</v>
      </c>
      <c r="W485" s="312" t="s">
        <v>2272</v>
      </c>
      <c r="X485" s="312" t="s">
        <v>2272</v>
      </c>
      <c r="Y485" s="312" t="s">
        <v>2272</v>
      </c>
      <c r="Z485" s="312" t="s">
        <v>2272</v>
      </c>
    </row>
    <row r="486" spans="1:26" ht="15" customHeight="1" x14ac:dyDescent="0.3">
      <c r="A486" s="256">
        <v>522384</v>
      </c>
      <c r="B486" s="256" t="s">
        <v>764</v>
      </c>
      <c r="C486" s="256" t="s">
        <v>345</v>
      </c>
      <c r="D486" s="256" t="s">
        <v>560</v>
      </c>
      <c r="F486" s="314"/>
      <c r="G486" s="314"/>
      <c r="H486" s="314"/>
      <c r="I486" s="312" t="s">
        <v>2262</v>
      </c>
      <c r="Y486" s="312" t="s">
        <v>2272</v>
      </c>
      <c r="Z486" s="312" t="s">
        <v>2272</v>
      </c>
    </row>
    <row r="487" spans="1:26" ht="15" customHeight="1" x14ac:dyDescent="0.3">
      <c r="A487" s="256">
        <v>522385</v>
      </c>
      <c r="B487" s="256" t="s">
        <v>765</v>
      </c>
      <c r="C487" s="256" t="s">
        <v>447</v>
      </c>
      <c r="D487" s="256" t="s">
        <v>577</v>
      </c>
      <c r="F487" s="313"/>
      <c r="G487" s="313"/>
      <c r="H487" s="313"/>
      <c r="I487" s="312" t="s">
        <v>2262</v>
      </c>
      <c r="X487" s="312" t="s">
        <v>2272</v>
      </c>
      <c r="Y487" s="312" t="s">
        <v>2272</v>
      </c>
      <c r="Z487" s="312" t="s">
        <v>2272</v>
      </c>
    </row>
    <row r="488" spans="1:26" ht="15" customHeight="1" x14ac:dyDescent="0.3">
      <c r="A488" s="256">
        <v>522386</v>
      </c>
      <c r="B488" s="256" t="s">
        <v>766</v>
      </c>
      <c r="C488" s="256" t="s">
        <v>767</v>
      </c>
      <c r="D488" s="256" t="s">
        <v>3368</v>
      </c>
      <c r="F488" s="314"/>
      <c r="G488" s="314"/>
      <c r="H488" s="314"/>
      <c r="I488" s="312" t="s">
        <v>2262</v>
      </c>
      <c r="Y488" s="312" t="s">
        <v>2272</v>
      </c>
      <c r="Z488" s="312" t="s">
        <v>2272</v>
      </c>
    </row>
    <row r="489" spans="1:26" ht="15" customHeight="1" x14ac:dyDescent="0.3">
      <c r="A489" s="256">
        <v>522392</v>
      </c>
      <c r="B489" s="256" t="s">
        <v>768</v>
      </c>
      <c r="C489" s="256" t="s">
        <v>340</v>
      </c>
      <c r="D489" s="256" t="s">
        <v>2705</v>
      </c>
      <c r="F489" s="314"/>
      <c r="G489" s="314"/>
      <c r="H489" s="314"/>
      <c r="I489" s="312" t="s">
        <v>2262</v>
      </c>
      <c r="W489" s="312" t="s">
        <v>2272</v>
      </c>
      <c r="X489" s="312" t="s">
        <v>2272</v>
      </c>
      <c r="Y489" s="312" t="s">
        <v>2272</v>
      </c>
      <c r="Z489" s="312" t="s">
        <v>2272</v>
      </c>
    </row>
    <row r="490" spans="1:26" ht="15" customHeight="1" x14ac:dyDescent="0.3">
      <c r="A490" s="256">
        <v>522400</v>
      </c>
      <c r="B490" s="256" t="s">
        <v>1789</v>
      </c>
      <c r="C490" s="256" t="s">
        <v>74</v>
      </c>
      <c r="D490" s="256" t="s">
        <v>2019</v>
      </c>
      <c r="F490" s="314"/>
      <c r="G490" s="314"/>
      <c r="H490" s="314"/>
      <c r="I490" s="312" t="s">
        <v>2262</v>
      </c>
      <c r="V490" s="312" t="s">
        <v>2272</v>
      </c>
      <c r="W490" s="312" t="s">
        <v>2272</v>
      </c>
      <c r="X490" s="312" t="s">
        <v>2272</v>
      </c>
      <c r="Y490" s="312" t="s">
        <v>2272</v>
      </c>
      <c r="Z490" s="312" t="s">
        <v>2272</v>
      </c>
    </row>
    <row r="491" spans="1:26" ht="15" customHeight="1" x14ac:dyDescent="0.3">
      <c r="A491" s="256">
        <v>522410</v>
      </c>
      <c r="B491" s="256" t="s">
        <v>769</v>
      </c>
      <c r="C491" s="256" t="s">
        <v>89</v>
      </c>
      <c r="D491" s="256" t="s">
        <v>2701</v>
      </c>
      <c r="F491" s="314"/>
      <c r="G491" s="314"/>
      <c r="H491" s="314"/>
      <c r="I491" s="312" t="s">
        <v>2262</v>
      </c>
      <c r="W491" s="312" t="s">
        <v>2272</v>
      </c>
      <c r="X491" s="312" t="s">
        <v>2272</v>
      </c>
      <c r="Y491" s="312" t="s">
        <v>2272</v>
      </c>
      <c r="Z491" s="312" t="s">
        <v>2272</v>
      </c>
    </row>
    <row r="492" spans="1:26" ht="15" customHeight="1" x14ac:dyDescent="0.3">
      <c r="A492" s="256">
        <v>522411</v>
      </c>
      <c r="B492" s="256" t="s">
        <v>1790</v>
      </c>
      <c r="C492" s="256" t="s">
        <v>401</v>
      </c>
      <c r="D492" s="256" t="s">
        <v>2197</v>
      </c>
      <c r="F492" s="313"/>
      <c r="G492" s="313"/>
      <c r="H492" s="313"/>
      <c r="I492" s="312" t="s">
        <v>2262</v>
      </c>
      <c r="V492" s="312" t="s">
        <v>2272</v>
      </c>
      <c r="W492" s="312" t="s">
        <v>2272</v>
      </c>
      <c r="X492" s="312" t="s">
        <v>2272</v>
      </c>
      <c r="Y492" s="312" t="s">
        <v>2272</v>
      </c>
      <c r="Z492" s="312" t="s">
        <v>2272</v>
      </c>
    </row>
    <row r="493" spans="1:26" ht="15" customHeight="1" x14ac:dyDescent="0.3">
      <c r="A493" s="256">
        <v>522414</v>
      </c>
      <c r="B493" s="256" t="s">
        <v>1791</v>
      </c>
      <c r="C493" s="256" t="s">
        <v>646</v>
      </c>
      <c r="D493" s="256" t="s">
        <v>1904</v>
      </c>
      <c r="F493" s="314"/>
      <c r="G493" s="314"/>
      <c r="H493" s="314"/>
      <c r="I493" s="312" t="s">
        <v>2262</v>
      </c>
      <c r="V493" s="312" t="s">
        <v>2272</v>
      </c>
      <c r="W493" s="312" t="s">
        <v>2272</v>
      </c>
      <c r="X493" s="312" t="s">
        <v>2272</v>
      </c>
      <c r="Y493" s="312" t="s">
        <v>2272</v>
      </c>
      <c r="Z493" s="312" t="s">
        <v>2272</v>
      </c>
    </row>
    <row r="494" spans="1:26" ht="15" customHeight="1" x14ac:dyDescent="0.3">
      <c r="A494" s="256">
        <v>522426</v>
      </c>
      <c r="B494" s="256" t="s">
        <v>770</v>
      </c>
      <c r="C494" s="256" t="s">
        <v>114</v>
      </c>
      <c r="D494" s="256" t="s">
        <v>1954</v>
      </c>
      <c r="F494" s="314"/>
      <c r="G494" s="314"/>
      <c r="H494" s="314"/>
      <c r="I494" s="312" t="s">
        <v>2262</v>
      </c>
      <c r="V494" s="312" t="s">
        <v>2272</v>
      </c>
      <c r="Y494" s="312" t="s">
        <v>2272</v>
      </c>
      <c r="Z494" s="312" t="s">
        <v>2272</v>
      </c>
    </row>
    <row r="495" spans="1:26" ht="15" customHeight="1" x14ac:dyDescent="0.3">
      <c r="A495" s="256">
        <v>522429</v>
      </c>
      <c r="B495" s="256" t="s">
        <v>771</v>
      </c>
      <c r="C495" s="256" t="s">
        <v>333</v>
      </c>
      <c r="D495" s="256" t="s">
        <v>2065</v>
      </c>
      <c r="F495" s="314"/>
      <c r="G495" s="314"/>
      <c r="H495" s="314"/>
      <c r="I495" s="312" t="s">
        <v>2262</v>
      </c>
      <c r="W495" s="312" t="s">
        <v>2272</v>
      </c>
      <c r="X495" s="312" t="s">
        <v>2272</v>
      </c>
      <c r="Y495" s="312" t="s">
        <v>2272</v>
      </c>
      <c r="Z495" s="312" t="s">
        <v>2272</v>
      </c>
    </row>
    <row r="496" spans="1:26" ht="15" customHeight="1" x14ac:dyDescent="0.3">
      <c r="A496" s="256">
        <v>522437</v>
      </c>
      <c r="B496" s="256" t="s">
        <v>2314</v>
      </c>
      <c r="C496" s="256" t="s">
        <v>77</v>
      </c>
      <c r="D496" s="256" t="s">
        <v>2703</v>
      </c>
      <c r="F496" s="313"/>
      <c r="G496" s="313"/>
      <c r="H496" s="313"/>
      <c r="I496" s="312" t="s">
        <v>2262</v>
      </c>
      <c r="Y496" s="312" t="s">
        <v>2272</v>
      </c>
      <c r="Z496" s="312" t="s">
        <v>2272</v>
      </c>
    </row>
    <row r="497" spans="1:26" ht="15" customHeight="1" x14ac:dyDescent="0.3">
      <c r="A497" s="256">
        <v>522441</v>
      </c>
      <c r="B497" s="256" t="s">
        <v>772</v>
      </c>
      <c r="C497" s="256" t="s">
        <v>88</v>
      </c>
      <c r="D497" s="256" t="s">
        <v>3376</v>
      </c>
      <c r="F497" s="314"/>
      <c r="G497" s="314"/>
      <c r="H497" s="314"/>
      <c r="I497" s="312" t="s">
        <v>2262</v>
      </c>
      <c r="X497" s="312" t="s">
        <v>2272</v>
      </c>
      <c r="Y497" s="312" t="s">
        <v>2272</v>
      </c>
      <c r="Z497" s="312" t="s">
        <v>2272</v>
      </c>
    </row>
    <row r="498" spans="1:26" ht="15" customHeight="1" x14ac:dyDescent="0.3">
      <c r="A498" s="256">
        <v>522453</v>
      </c>
      <c r="B498" s="256" t="s">
        <v>1792</v>
      </c>
      <c r="C498" s="256" t="s">
        <v>100</v>
      </c>
      <c r="D498" s="256" t="s">
        <v>2218</v>
      </c>
      <c r="F498" s="313"/>
      <c r="G498" s="313"/>
      <c r="H498" s="313"/>
      <c r="I498" s="312" t="s">
        <v>2262</v>
      </c>
      <c r="V498" s="312" t="s">
        <v>2272</v>
      </c>
      <c r="W498" s="312" t="s">
        <v>2272</v>
      </c>
      <c r="X498" s="312" t="s">
        <v>2272</v>
      </c>
      <c r="Y498" s="312" t="s">
        <v>2272</v>
      </c>
      <c r="Z498" s="312" t="s">
        <v>2272</v>
      </c>
    </row>
    <row r="499" spans="1:26" ht="15" customHeight="1" x14ac:dyDescent="0.3">
      <c r="A499" s="256">
        <v>522455</v>
      </c>
      <c r="B499" s="256" t="s">
        <v>773</v>
      </c>
      <c r="C499" s="256" t="s">
        <v>73</v>
      </c>
      <c r="D499" s="256" t="s">
        <v>1843</v>
      </c>
      <c r="F499" s="313"/>
      <c r="G499" s="313"/>
      <c r="H499" s="313"/>
      <c r="I499" s="312" t="s">
        <v>2262</v>
      </c>
      <c r="W499" s="312" t="s">
        <v>2272</v>
      </c>
      <c r="Y499" s="312" t="s">
        <v>2272</v>
      </c>
      <c r="Z499" s="312" t="s">
        <v>2272</v>
      </c>
    </row>
    <row r="500" spans="1:26" ht="15" customHeight="1" x14ac:dyDescent="0.3">
      <c r="A500" s="256">
        <v>522459</v>
      </c>
      <c r="B500" s="256" t="s">
        <v>1793</v>
      </c>
      <c r="C500" s="256" t="s">
        <v>510</v>
      </c>
      <c r="D500" s="256" t="s">
        <v>2993</v>
      </c>
      <c r="F500" s="314"/>
      <c r="G500" s="314"/>
      <c r="H500" s="314"/>
      <c r="I500" s="312" t="s">
        <v>2262</v>
      </c>
      <c r="V500" s="312" t="s">
        <v>2272</v>
      </c>
      <c r="X500" s="312" t="s">
        <v>2272</v>
      </c>
      <c r="Y500" s="312" t="s">
        <v>2272</v>
      </c>
      <c r="Z500" s="312" t="s">
        <v>2272</v>
      </c>
    </row>
    <row r="501" spans="1:26" ht="15" customHeight="1" x14ac:dyDescent="0.3">
      <c r="A501" s="256">
        <v>522464</v>
      </c>
      <c r="B501" s="256" t="s">
        <v>774</v>
      </c>
      <c r="C501" s="256" t="s">
        <v>775</v>
      </c>
      <c r="D501" s="256" t="s">
        <v>2253</v>
      </c>
      <c r="F501" s="313"/>
      <c r="G501" s="313"/>
      <c r="H501" s="313"/>
      <c r="I501" s="312" t="s">
        <v>2262</v>
      </c>
      <c r="W501" s="312" t="s">
        <v>2272</v>
      </c>
      <c r="X501" s="312" t="s">
        <v>2272</v>
      </c>
      <c r="Y501" s="312" t="s">
        <v>2272</v>
      </c>
      <c r="Z501" s="312" t="s">
        <v>2272</v>
      </c>
    </row>
    <row r="502" spans="1:26" ht="15" customHeight="1" x14ac:dyDescent="0.3">
      <c r="A502" s="256">
        <v>522468</v>
      </c>
      <c r="B502" s="256" t="s">
        <v>1794</v>
      </c>
      <c r="C502" s="256" t="s">
        <v>1021</v>
      </c>
      <c r="D502" s="256" t="s">
        <v>1893</v>
      </c>
      <c r="F502" s="314"/>
      <c r="G502" s="314"/>
      <c r="H502" s="314"/>
      <c r="I502" s="312" t="s">
        <v>2262</v>
      </c>
      <c r="V502" s="312" t="s">
        <v>2272</v>
      </c>
      <c r="W502" s="312" t="s">
        <v>2272</v>
      </c>
      <c r="X502" s="312" t="s">
        <v>2272</v>
      </c>
      <c r="Y502" s="312" t="s">
        <v>2272</v>
      </c>
      <c r="Z502" s="312" t="s">
        <v>2272</v>
      </c>
    </row>
    <row r="503" spans="1:26" ht="15" customHeight="1" x14ac:dyDescent="0.3">
      <c r="A503" s="256">
        <v>522481</v>
      </c>
      <c r="B503" s="256" t="s">
        <v>776</v>
      </c>
      <c r="C503" s="256" t="s">
        <v>594</v>
      </c>
      <c r="F503" s="313"/>
      <c r="G503" s="313"/>
      <c r="H503" s="313"/>
      <c r="I503" s="312" t="s">
        <v>2262</v>
      </c>
      <c r="Y503" s="312" t="s">
        <v>2272</v>
      </c>
      <c r="Z503" s="312" t="s">
        <v>2272</v>
      </c>
    </row>
    <row r="504" spans="1:26" ht="15" customHeight="1" x14ac:dyDescent="0.3">
      <c r="A504" s="256">
        <v>522483</v>
      </c>
      <c r="B504" s="256" t="s">
        <v>777</v>
      </c>
      <c r="C504" s="256" t="s">
        <v>81</v>
      </c>
      <c r="D504" s="256" t="s">
        <v>1858</v>
      </c>
      <c r="F504" s="314"/>
      <c r="G504" s="314"/>
      <c r="H504" s="314"/>
      <c r="I504" s="312" t="s">
        <v>2262</v>
      </c>
      <c r="W504" s="312" t="s">
        <v>2272</v>
      </c>
      <c r="X504" s="312" t="s">
        <v>2272</v>
      </c>
      <c r="Y504" s="312" t="s">
        <v>2272</v>
      </c>
      <c r="Z504" s="312" t="s">
        <v>2272</v>
      </c>
    </row>
    <row r="505" spans="1:26" ht="15" customHeight="1" x14ac:dyDescent="0.3">
      <c r="A505" s="256">
        <v>522487</v>
      </c>
      <c r="B505" s="256" t="s">
        <v>1795</v>
      </c>
      <c r="C505" s="256" t="s">
        <v>1170</v>
      </c>
      <c r="D505" s="256" t="s">
        <v>2755</v>
      </c>
      <c r="F505" s="313"/>
      <c r="G505" s="313"/>
      <c r="H505" s="313"/>
      <c r="I505" s="312" t="s">
        <v>2262</v>
      </c>
      <c r="V505" s="312" t="s">
        <v>2272</v>
      </c>
      <c r="W505" s="312" t="s">
        <v>2272</v>
      </c>
      <c r="X505" s="312" t="s">
        <v>2272</v>
      </c>
      <c r="Y505" s="312" t="s">
        <v>2272</v>
      </c>
      <c r="Z505" s="312" t="s">
        <v>2272</v>
      </c>
    </row>
    <row r="506" spans="1:26" ht="15" customHeight="1" x14ac:dyDescent="0.3">
      <c r="A506" s="256">
        <v>522489</v>
      </c>
      <c r="B506" s="256" t="s">
        <v>778</v>
      </c>
      <c r="C506" s="256" t="s">
        <v>779</v>
      </c>
      <c r="D506" s="256" t="s">
        <v>1836</v>
      </c>
      <c r="F506" s="314"/>
      <c r="G506" s="314"/>
      <c r="H506" s="314"/>
      <c r="I506" s="312" t="s">
        <v>2262</v>
      </c>
      <c r="W506" s="312" t="s">
        <v>2272</v>
      </c>
      <c r="X506" s="312" t="s">
        <v>2272</v>
      </c>
      <c r="Y506" s="312" t="s">
        <v>2272</v>
      </c>
      <c r="Z506" s="312" t="s">
        <v>2272</v>
      </c>
    </row>
    <row r="507" spans="1:26" ht="15" customHeight="1" x14ac:dyDescent="0.3">
      <c r="A507" s="256">
        <v>522494</v>
      </c>
      <c r="B507" s="256" t="s">
        <v>780</v>
      </c>
      <c r="C507" s="256" t="s">
        <v>398</v>
      </c>
      <c r="D507" s="256" t="s">
        <v>1919</v>
      </c>
      <c r="F507" s="314"/>
      <c r="G507" s="314"/>
      <c r="H507" s="314"/>
      <c r="I507" s="312" t="s">
        <v>2262</v>
      </c>
      <c r="W507" s="312" t="s">
        <v>2272</v>
      </c>
      <c r="X507" s="312" t="s">
        <v>2272</v>
      </c>
      <c r="Y507" s="312" t="s">
        <v>2272</v>
      </c>
      <c r="Z507" s="312" t="s">
        <v>2272</v>
      </c>
    </row>
    <row r="508" spans="1:26" ht="15" customHeight="1" x14ac:dyDescent="0.3">
      <c r="A508" s="256">
        <v>522497</v>
      </c>
      <c r="B508" s="256" t="s">
        <v>1796</v>
      </c>
      <c r="C508" s="256" t="s">
        <v>88</v>
      </c>
      <c r="D508" s="256" t="s">
        <v>3387</v>
      </c>
      <c r="F508" s="313"/>
      <c r="G508" s="313"/>
      <c r="H508" s="313"/>
      <c r="I508" s="312" t="s">
        <v>2262</v>
      </c>
      <c r="V508" s="312" t="s">
        <v>2272</v>
      </c>
      <c r="W508" s="312" t="s">
        <v>2272</v>
      </c>
      <c r="X508" s="312" t="s">
        <v>2272</v>
      </c>
      <c r="Y508" s="312" t="s">
        <v>2272</v>
      </c>
      <c r="Z508" s="312" t="s">
        <v>2272</v>
      </c>
    </row>
    <row r="509" spans="1:26" ht="15" customHeight="1" x14ac:dyDescent="0.3">
      <c r="A509" s="256">
        <v>522501</v>
      </c>
      <c r="B509" s="256" t="s">
        <v>1797</v>
      </c>
      <c r="C509" s="256" t="s">
        <v>258</v>
      </c>
      <c r="D509" s="256" t="s">
        <v>258</v>
      </c>
      <c r="F509" s="314"/>
      <c r="G509" s="314"/>
      <c r="H509" s="314"/>
      <c r="I509" s="312" t="s">
        <v>2262</v>
      </c>
      <c r="V509" s="312" t="s">
        <v>2272</v>
      </c>
      <c r="W509" s="312" t="s">
        <v>2272</v>
      </c>
      <c r="X509" s="312" t="s">
        <v>2272</v>
      </c>
      <c r="Y509" s="312" t="s">
        <v>2272</v>
      </c>
      <c r="Z509" s="312" t="s">
        <v>2272</v>
      </c>
    </row>
    <row r="510" spans="1:26" ht="15" customHeight="1" x14ac:dyDescent="0.3">
      <c r="A510" s="256">
        <v>522515</v>
      </c>
      <c r="B510" s="256" t="s">
        <v>1798</v>
      </c>
      <c r="C510" s="256" t="s">
        <v>256</v>
      </c>
      <c r="D510" s="256" t="s">
        <v>576</v>
      </c>
      <c r="F510" s="313"/>
      <c r="G510" s="313"/>
      <c r="H510" s="313"/>
      <c r="I510" s="312" t="s">
        <v>2262</v>
      </c>
      <c r="V510" s="312" t="s">
        <v>2272</v>
      </c>
      <c r="W510" s="312" t="s">
        <v>2272</v>
      </c>
      <c r="X510" s="312" t="s">
        <v>2272</v>
      </c>
      <c r="Y510" s="312" t="s">
        <v>2272</v>
      </c>
      <c r="Z510" s="312" t="s">
        <v>2272</v>
      </c>
    </row>
    <row r="511" spans="1:26" ht="15" customHeight="1" x14ac:dyDescent="0.3">
      <c r="A511" s="256">
        <v>522522</v>
      </c>
      <c r="B511" s="256" t="s">
        <v>781</v>
      </c>
      <c r="C511" s="256" t="s">
        <v>782</v>
      </c>
      <c r="D511" s="256" t="s">
        <v>1897</v>
      </c>
      <c r="F511" s="314"/>
      <c r="G511" s="314"/>
      <c r="H511" s="314"/>
      <c r="I511" s="312" t="s">
        <v>2262</v>
      </c>
      <c r="X511" s="312" t="s">
        <v>2272</v>
      </c>
      <c r="Y511" s="312" t="s">
        <v>2272</v>
      </c>
      <c r="Z511" s="312" t="s">
        <v>2272</v>
      </c>
    </row>
    <row r="512" spans="1:26" ht="15" customHeight="1" x14ac:dyDescent="0.3">
      <c r="A512" s="256">
        <v>522524</v>
      </c>
      <c r="B512" s="256" t="s">
        <v>1799</v>
      </c>
      <c r="C512" s="256" t="s">
        <v>1800</v>
      </c>
      <c r="D512" s="256" t="s">
        <v>1823</v>
      </c>
      <c r="F512" s="314"/>
      <c r="G512" s="314"/>
      <c r="H512" s="314"/>
      <c r="I512" s="312" t="s">
        <v>2262</v>
      </c>
      <c r="V512" s="312" t="s">
        <v>2272</v>
      </c>
      <c r="W512" s="312" t="s">
        <v>2272</v>
      </c>
      <c r="X512" s="312" t="s">
        <v>2272</v>
      </c>
      <c r="Y512" s="312" t="s">
        <v>2272</v>
      </c>
      <c r="Z512" s="312" t="s">
        <v>2272</v>
      </c>
    </row>
    <row r="513" spans="1:26" ht="15" customHeight="1" x14ac:dyDescent="0.3">
      <c r="A513" s="256">
        <v>522528</v>
      </c>
      <c r="B513" s="256" t="s">
        <v>784</v>
      </c>
      <c r="C513" s="256" t="s">
        <v>102</v>
      </c>
      <c r="D513" s="256" t="s">
        <v>2706</v>
      </c>
      <c r="F513" s="314"/>
      <c r="G513" s="314"/>
      <c r="H513" s="314"/>
      <c r="I513" s="312" t="s">
        <v>2262</v>
      </c>
      <c r="W513" s="312" t="s">
        <v>2272</v>
      </c>
      <c r="X513" s="312" t="s">
        <v>2272</v>
      </c>
      <c r="Y513" s="312" t="s">
        <v>2272</v>
      </c>
      <c r="Z513" s="312" t="s">
        <v>2272</v>
      </c>
    </row>
    <row r="514" spans="1:26" ht="15" customHeight="1" x14ac:dyDescent="0.3">
      <c r="A514" s="256">
        <v>522530</v>
      </c>
      <c r="B514" s="256" t="s">
        <v>1801</v>
      </c>
      <c r="C514" s="256" t="s">
        <v>1802</v>
      </c>
      <c r="D514" s="256" t="s">
        <v>117</v>
      </c>
      <c r="F514" s="314"/>
      <c r="G514" s="314"/>
      <c r="H514" s="314"/>
      <c r="I514" s="312" t="s">
        <v>2262</v>
      </c>
      <c r="V514" s="312" t="s">
        <v>2272</v>
      </c>
      <c r="W514" s="312" t="s">
        <v>2272</v>
      </c>
      <c r="X514" s="312" t="s">
        <v>2272</v>
      </c>
      <c r="Y514" s="312" t="s">
        <v>2272</v>
      </c>
      <c r="Z514" s="312" t="s">
        <v>2272</v>
      </c>
    </row>
    <row r="515" spans="1:26" ht="15" customHeight="1" x14ac:dyDescent="0.3">
      <c r="A515" s="256">
        <v>522535</v>
      </c>
      <c r="B515" s="256" t="s">
        <v>785</v>
      </c>
      <c r="C515" s="256" t="s">
        <v>71</v>
      </c>
      <c r="D515" s="256" t="s">
        <v>1974</v>
      </c>
      <c r="F515" s="314"/>
      <c r="G515" s="314"/>
      <c r="H515" s="314"/>
      <c r="I515" s="312" t="s">
        <v>2262</v>
      </c>
      <c r="X515" s="312" t="s">
        <v>2272</v>
      </c>
      <c r="Y515" s="312" t="s">
        <v>2272</v>
      </c>
      <c r="Z515" s="312" t="s">
        <v>2272</v>
      </c>
    </row>
    <row r="516" spans="1:26" ht="15" customHeight="1" x14ac:dyDescent="0.3">
      <c r="A516" s="256">
        <v>522536</v>
      </c>
      <c r="B516" s="256" t="s">
        <v>786</v>
      </c>
      <c r="C516" s="256" t="s">
        <v>712</v>
      </c>
      <c r="D516" s="256" t="s">
        <v>2039</v>
      </c>
      <c r="F516" s="313"/>
      <c r="G516" s="313"/>
      <c r="H516" s="313"/>
      <c r="I516" s="312" t="s">
        <v>2262</v>
      </c>
      <c r="W516" s="312" t="s">
        <v>2272</v>
      </c>
      <c r="X516" s="312" t="s">
        <v>2272</v>
      </c>
      <c r="Y516" s="312" t="s">
        <v>2272</v>
      </c>
      <c r="Z516" s="312" t="s">
        <v>2272</v>
      </c>
    </row>
    <row r="517" spans="1:26" ht="15" customHeight="1" x14ac:dyDescent="0.3">
      <c r="A517" s="256">
        <v>522538</v>
      </c>
      <c r="B517" s="256" t="s">
        <v>1803</v>
      </c>
      <c r="C517" s="256" t="s">
        <v>71</v>
      </c>
      <c r="D517" s="256" t="s">
        <v>2254</v>
      </c>
      <c r="F517" s="313"/>
      <c r="G517" s="313"/>
      <c r="H517" s="313"/>
      <c r="I517" s="312" t="s">
        <v>2262</v>
      </c>
      <c r="V517" s="312" t="s">
        <v>2272</v>
      </c>
      <c r="W517" s="312" t="s">
        <v>2272</v>
      </c>
      <c r="X517" s="312" t="s">
        <v>2272</v>
      </c>
      <c r="Y517" s="312" t="s">
        <v>2272</v>
      </c>
      <c r="Z517" s="312" t="s">
        <v>2272</v>
      </c>
    </row>
    <row r="518" spans="1:26" ht="15" customHeight="1" x14ac:dyDescent="0.3">
      <c r="A518" s="256">
        <v>522543</v>
      </c>
      <c r="B518" s="256" t="s">
        <v>3392</v>
      </c>
      <c r="C518" s="256" t="s">
        <v>86</v>
      </c>
      <c r="D518" s="256" t="s">
        <v>2206</v>
      </c>
      <c r="F518" s="313"/>
      <c r="G518" s="313"/>
      <c r="H518" s="313"/>
      <c r="I518" s="312" t="s">
        <v>2262</v>
      </c>
      <c r="X518" s="312" t="s">
        <v>2272</v>
      </c>
      <c r="Y518" s="312" t="s">
        <v>2272</v>
      </c>
      <c r="Z518" s="312" t="s">
        <v>2272</v>
      </c>
    </row>
    <row r="519" spans="1:26" ht="15" customHeight="1" x14ac:dyDescent="0.3">
      <c r="A519" s="256">
        <v>522562</v>
      </c>
      <c r="B519" s="256" t="s">
        <v>1691</v>
      </c>
      <c r="C519" s="256" t="s">
        <v>448</v>
      </c>
      <c r="D519" s="256" t="s">
        <v>2065</v>
      </c>
      <c r="F519" s="314"/>
      <c r="G519" s="314"/>
      <c r="H519" s="314"/>
      <c r="I519" s="312" t="s">
        <v>2262</v>
      </c>
      <c r="V519" s="312" t="s">
        <v>2272</v>
      </c>
      <c r="W519" s="312" t="s">
        <v>2272</v>
      </c>
      <c r="X519" s="312" t="s">
        <v>2272</v>
      </c>
      <c r="Y519" s="312" t="s">
        <v>2272</v>
      </c>
      <c r="Z519" s="312" t="s">
        <v>2272</v>
      </c>
    </row>
    <row r="520" spans="1:26" ht="15" customHeight="1" x14ac:dyDescent="0.3">
      <c r="A520" s="256">
        <v>522567</v>
      </c>
      <c r="B520" s="256" t="s">
        <v>2315</v>
      </c>
      <c r="C520" s="256" t="s">
        <v>109</v>
      </c>
      <c r="D520" s="256" t="s">
        <v>1886</v>
      </c>
      <c r="F520" s="313"/>
      <c r="G520" s="313"/>
      <c r="H520" s="313"/>
      <c r="I520" s="312" t="s">
        <v>2262</v>
      </c>
      <c r="Y520" s="312" t="s">
        <v>2272</v>
      </c>
      <c r="Z520" s="312" t="s">
        <v>2272</v>
      </c>
    </row>
    <row r="521" spans="1:26" ht="15" customHeight="1" x14ac:dyDescent="0.3">
      <c r="A521" s="256">
        <v>522572</v>
      </c>
      <c r="B521" s="256" t="s">
        <v>1804</v>
      </c>
      <c r="C521" s="256" t="s">
        <v>103</v>
      </c>
      <c r="D521" s="256" t="s">
        <v>103</v>
      </c>
      <c r="F521" s="314"/>
      <c r="G521" s="314"/>
      <c r="H521" s="314"/>
      <c r="I521" s="312" t="s">
        <v>2262</v>
      </c>
      <c r="V521" s="312" t="s">
        <v>2272</v>
      </c>
      <c r="W521" s="312" t="s">
        <v>2272</v>
      </c>
      <c r="X521" s="312" t="s">
        <v>2272</v>
      </c>
      <c r="Y521" s="312" t="s">
        <v>2272</v>
      </c>
      <c r="Z521" s="312" t="s">
        <v>2272</v>
      </c>
    </row>
    <row r="522" spans="1:26" ht="15" customHeight="1" x14ac:dyDescent="0.3">
      <c r="A522" s="256">
        <v>522584</v>
      </c>
      <c r="B522" s="256" t="s">
        <v>790</v>
      </c>
      <c r="C522" s="256" t="s">
        <v>335</v>
      </c>
      <c r="D522" s="256" t="s">
        <v>3066</v>
      </c>
      <c r="F522" s="313"/>
      <c r="G522" s="313"/>
      <c r="H522" s="313"/>
      <c r="I522" s="312" t="s">
        <v>2262</v>
      </c>
      <c r="V522" s="312" t="s">
        <v>2272</v>
      </c>
      <c r="W522" s="312" t="s">
        <v>2272</v>
      </c>
      <c r="Y522" s="312" t="s">
        <v>2272</v>
      </c>
      <c r="Z522" s="312" t="s">
        <v>2272</v>
      </c>
    </row>
    <row r="523" spans="1:26" ht="15" customHeight="1" x14ac:dyDescent="0.3">
      <c r="A523" s="256">
        <v>522604</v>
      </c>
      <c r="B523" s="256" t="s">
        <v>2316</v>
      </c>
      <c r="C523" s="256" t="s">
        <v>763</v>
      </c>
      <c r="D523" s="256" t="s">
        <v>577</v>
      </c>
      <c r="F523" s="314"/>
      <c r="G523" s="314"/>
      <c r="H523" s="314"/>
      <c r="I523" s="312" t="s">
        <v>2262</v>
      </c>
      <c r="Y523" s="312" t="s">
        <v>2272</v>
      </c>
      <c r="Z523" s="312" t="s">
        <v>2272</v>
      </c>
    </row>
    <row r="524" spans="1:26" ht="15" customHeight="1" x14ac:dyDescent="0.3">
      <c r="A524" s="256">
        <v>522606</v>
      </c>
      <c r="B524" s="256" t="s">
        <v>792</v>
      </c>
      <c r="C524" s="256" t="s">
        <v>3401</v>
      </c>
      <c r="D524" s="256" t="s">
        <v>1835</v>
      </c>
      <c r="F524" s="313"/>
      <c r="G524" s="313"/>
      <c r="H524" s="313"/>
      <c r="I524" s="312" t="s">
        <v>2262</v>
      </c>
      <c r="W524" s="312" t="s">
        <v>2272</v>
      </c>
      <c r="X524" s="312" t="s">
        <v>2272</v>
      </c>
      <c r="Y524" s="312" t="s">
        <v>2272</v>
      </c>
      <c r="Z524" s="312" t="s">
        <v>2272</v>
      </c>
    </row>
    <row r="525" spans="1:26" ht="15" customHeight="1" x14ac:dyDescent="0.3">
      <c r="A525" s="256">
        <v>522635</v>
      </c>
      <c r="B525" s="256" t="s">
        <v>796</v>
      </c>
      <c r="C525" s="256" t="s">
        <v>797</v>
      </c>
      <c r="D525" s="256" t="s">
        <v>2249</v>
      </c>
      <c r="F525" s="314"/>
      <c r="G525" s="314"/>
      <c r="H525" s="314"/>
      <c r="I525" s="312" t="s">
        <v>2262</v>
      </c>
      <c r="Y525" s="312" t="s">
        <v>2272</v>
      </c>
      <c r="Z525" s="312" t="s">
        <v>2272</v>
      </c>
    </row>
    <row r="526" spans="1:26" ht="15" customHeight="1" x14ac:dyDescent="0.3">
      <c r="A526" s="256">
        <v>522649</v>
      </c>
      <c r="B526" s="256" t="s">
        <v>798</v>
      </c>
      <c r="C526" s="256" t="s">
        <v>100</v>
      </c>
      <c r="D526" s="256" t="s">
        <v>2070</v>
      </c>
      <c r="F526" s="314"/>
      <c r="G526" s="314"/>
      <c r="H526" s="314"/>
      <c r="I526" s="312" t="s">
        <v>2262</v>
      </c>
      <c r="W526" s="312" t="s">
        <v>2272</v>
      </c>
      <c r="X526" s="312" t="s">
        <v>2272</v>
      </c>
      <c r="Y526" s="312" t="s">
        <v>2272</v>
      </c>
      <c r="Z526" s="312" t="s">
        <v>2272</v>
      </c>
    </row>
    <row r="527" spans="1:26" ht="15" customHeight="1" x14ac:dyDescent="0.3">
      <c r="A527" s="256">
        <v>522650</v>
      </c>
      <c r="B527" s="256" t="s">
        <v>2317</v>
      </c>
      <c r="C527" s="256" t="s">
        <v>73</v>
      </c>
      <c r="F527" s="313"/>
      <c r="G527" s="313"/>
      <c r="H527" s="313"/>
      <c r="I527" s="312" t="s">
        <v>2262</v>
      </c>
      <c r="Y527" s="312" t="s">
        <v>2272</v>
      </c>
      <c r="Z527" s="312" t="s">
        <v>2272</v>
      </c>
    </row>
    <row r="528" spans="1:26" ht="15" customHeight="1" x14ac:dyDescent="0.3">
      <c r="A528" s="256">
        <v>522651</v>
      </c>
      <c r="B528" s="256" t="s">
        <v>1806</v>
      </c>
      <c r="C528" s="256" t="s">
        <v>71</v>
      </c>
      <c r="D528" s="256" t="s">
        <v>2070</v>
      </c>
      <c r="F528" s="314"/>
      <c r="G528" s="314"/>
      <c r="H528" s="314"/>
      <c r="I528" s="312" t="s">
        <v>2262</v>
      </c>
      <c r="V528" s="312" t="s">
        <v>2272</v>
      </c>
      <c r="W528" s="312" t="s">
        <v>2272</v>
      </c>
      <c r="X528" s="312" t="s">
        <v>2272</v>
      </c>
      <c r="Y528" s="312" t="s">
        <v>2272</v>
      </c>
      <c r="Z528" s="312" t="s">
        <v>2272</v>
      </c>
    </row>
    <row r="529" spans="1:26" ht="15" customHeight="1" x14ac:dyDescent="0.3">
      <c r="A529" s="256">
        <v>522658</v>
      </c>
      <c r="B529" s="256" t="s">
        <v>799</v>
      </c>
      <c r="C529" s="256" t="s">
        <v>100</v>
      </c>
      <c r="D529" s="256" t="s">
        <v>576</v>
      </c>
      <c r="F529" s="313"/>
      <c r="G529" s="313"/>
      <c r="H529" s="313"/>
      <c r="I529" s="312" t="s">
        <v>2262</v>
      </c>
      <c r="Y529" s="312" t="s">
        <v>2272</v>
      </c>
      <c r="Z529" s="312" t="s">
        <v>2272</v>
      </c>
    </row>
    <row r="530" spans="1:26" ht="15" customHeight="1" x14ac:dyDescent="0.3">
      <c r="A530" s="256">
        <v>522663</v>
      </c>
      <c r="B530" s="256" t="s">
        <v>1807</v>
      </c>
      <c r="C530" s="256" t="s">
        <v>69</v>
      </c>
      <c r="D530" s="256" t="s">
        <v>1974</v>
      </c>
      <c r="F530" s="314"/>
      <c r="G530" s="314"/>
      <c r="H530" s="314"/>
      <c r="I530" s="312" t="s">
        <v>2262</v>
      </c>
      <c r="V530" s="312" t="s">
        <v>2272</v>
      </c>
      <c r="W530" s="312" t="s">
        <v>2272</v>
      </c>
      <c r="X530" s="312" t="s">
        <v>2272</v>
      </c>
      <c r="Y530" s="312" t="s">
        <v>2272</v>
      </c>
      <c r="Z530" s="312" t="s">
        <v>2272</v>
      </c>
    </row>
    <row r="531" spans="1:26" ht="15" customHeight="1" x14ac:dyDescent="0.3">
      <c r="A531" s="256">
        <v>522664</v>
      </c>
      <c r="B531" s="256" t="s">
        <v>1808</v>
      </c>
      <c r="C531" s="256" t="s">
        <v>369</v>
      </c>
      <c r="D531" s="256" t="s">
        <v>2065</v>
      </c>
      <c r="F531" s="313"/>
      <c r="G531" s="313"/>
      <c r="H531" s="313"/>
      <c r="I531" s="312" t="s">
        <v>2262</v>
      </c>
      <c r="V531" s="312" t="s">
        <v>2272</v>
      </c>
      <c r="W531" s="312" t="s">
        <v>2272</v>
      </c>
      <c r="X531" s="312" t="s">
        <v>2272</v>
      </c>
      <c r="Y531" s="312" t="s">
        <v>2272</v>
      </c>
      <c r="Z531" s="312" t="s">
        <v>2272</v>
      </c>
    </row>
    <row r="532" spans="1:26" ht="15" customHeight="1" x14ac:dyDescent="0.3">
      <c r="A532" s="256">
        <v>522668</v>
      </c>
      <c r="B532" s="256" t="s">
        <v>800</v>
      </c>
      <c r="C532" s="256" t="s">
        <v>401</v>
      </c>
      <c r="D532" s="256" t="s">
        <v>2163</v>
      </c>
      <c r="F532" s="314"/>
      <c r="G532" s="314"/>
      <c r="H532" s="314"/>
      <c r="I532" s="312" t="s">
        <v>2262</v>
      </c>
      <c r="W532" s="312" t="s">
        <v>2272</v>
      </c>
      <c r="X532" s="312" t="s">
        <v>2272</v>
      </c>
      <c r="Y532" s="312" t="s">
        <v>2272</v>
      </c>
      <c r="Z532" s="312" t="s">
        <v>2272</v>
      </c>
    </row>
    <row r="533" spans="1:26" ht="15" customHeight="1" x14ac:dyDescent="0.3">
      <c r="A533" s="256">
        <v>522678</v>
      </c>
      <c r="B533" s="256" t="s">
        <v>1809</v>
      </c>
      <c r="C533" s="256" t="s">
        <v>1216</v>
      </c>
      <c r="D533" s="256" t="s">
        <v>1925</v>
      </c>
      <c r="F533" s="314"/>
      <c r="G533" s="314"/>
      <c r="H533" s="314"/>
      <c r="I533" s="312" t="s">
        <v>2262</v>
      </c>
      <c r="V533" s="312" t="s">
        <v>2272</v>
      </c>
      <c r="W533" s="312" t="s">
        <v>2272</v>
      </c>
      <c r="X533" s="312" t="s">
        <v>2272</v>
      </c>
      <c r="Y533" s="312" t="s">
        <v>2272</v>
      </c>
      <c r="Z533" s="312" t="s">
        <v>2272</v>
      </c>
    </row>
    <row r="534" spans="1:26" ht="15" customHeight="1" x14ac:dyDescent="0.3">
      <c r="A534" s="256">
        <v>522680</v>
      </c>
      <c r="B534" s="256" t="s">
        <v>801</v>
      </c>
      <c r="C534" s="256" t="s">
        <v>93</v>
      </c>
      <c r="D534" s="256" t="s">
        <v>572</v>
      </c>
      <c r="F534" s="314"/>
      <c r="G534" s="314"/>
      <c r="H534" s="314"/>
      <c r="I534" s="312" t="s">
        <v>2262</v>
      </c>
      <c r="W534" s="312" t="s">
        <v>2272</v>
      </c>
      <c r="X534" s="312" t="s">
        <v>2272</v>
      </c>
      <c r="Y534" s="312" t="s">
        <v>2272</v>
      </c>
      <c r="Z534" s="312" t="s">
        <v>2272</v>
      </c>
    </row>
    <row r="535" spans="1:26" ht="15" customHeight="1" x14ac:dyDescent="0.3">
      <c r="A535" s="256">
        <v>522691</v>
      </c>
      <c r="B535" s="256" t="s">
        <v>1810</v>
      </c>
      <c r="C535" s="256" t="s">
        <v>319</v>
      </c>
      <c r="D535" s="256" t="s">
        <v>2207</v>
      </c>
      <c r="F535" s="314"/>
      <c r="G535" s="314"/>
      <c r="H535" s="314"/>
      <c r="I535" s="312" t="s">
        <v>2262</v>
      </c>
      <c r="V535" s="312" t="s">
        <v>2272</v>
      </c>
      <c r="X535" s="312" t="s">
        <v>2272</v>
      </c>
      <c r="Y535" s="312" t="s">
        <v>2272</v>
      </c>
      <c r="Z535" s="312" t="s">
        <v>2272</v>
      </c>
    </row>
    <row r="536" spans="1:26" ht="15" customHeight="1" x14ac:dyDescent="0.3">
      <c r="A536" s="256">
        <v>522692</v>
      </c>
      <c r="B536" s="256" t="s">
        <v>2318</v>
      </c>
      <c r="C536" s="256" t="s">
        <v>249</v>
      </c>
      <c r="D536" s="256" t="s">
        <v>810</v>
      </c>
      <c r="F536" s="314"/>
      <c r="G536" s="314"/>
      <c r="H536" s="314"/>
      <c r="I536" s="312" t="s">
        <v>2262</v>
      </c>
      <c r="Y536" s="312" t="s">
        <v>2272</v>
      </c>
      <c r="Z536" s="312" t="s">
        <v>2272</v>
      </c>
    </row>
    <row r="537" spans="1:26" ht="15" customHeight="1" x14ac:dyDescent="0.3">
      <c r="A537" s="256">
        <v>522693</v>
      </c>
      <c r="B537" s="256" t="s">
        <v>3412</v>
      </c>
      <c r="C537" s="256" t="s">
        <v>103</v>
      </c>
      <c r="D537" s="256" t="s">
        <v>1974</v>
      </c>
      <c r="F537" s="314"/>
      <c r="G537" s="314"/>
      <c r="H537" s="314"/>
      <c r="I537" s="312" t="s">
        <v>2262</v>
      </c>
      <c r="Y537" s="312" t="s">
        <v>2272</v>
      </c>
      <c r="Z537" s="312" t="s">
        <v>2272</v>
      </c>
    </row>
    <row r="538" spans="1:26" ht="15" customHeight="1" x14ac:dyDescent="0.3">
      <c r="A538" s="256">
        <v>522694</v>
      </c>
      <c r="B538" s="256" t="s">
        <v>802</v>
      </c>
      <c r="C538" s="256" t="s">
        <v>392</v>
      </c>
      <c r="D538" s="256" t="s">
        <v>572</v>
      </c>
      <c r="F538" s="313"/>
      <c r="G538" s="313"/>
      <c r="H538" s="313"/>
      <c r="I538" s="312" t="s">
        <v>2262</v>
      </c>
      <c r="Y538" s="312" t="s">
        <v>2272</v>
      </c>
      <c r="Z538" s="312" t="s">
        <v>2272</v>
      </c>
    </row>
    <row r="539" spans="1:26" ht="15" customHeight="1" x14ac:dyDescent="0.3">
      <c r="A539" s="256">
        <v>522696</v>
      </c>
      <c r="B539" s="256" t="s">
        <v>1811</v>
      </c>
      <c r="C539" s="256" t="s">
        <v>93</v>
      </c>
      <c r="D539" s="256" t="s">
        <v>1894</v>
      </c>
      <c r="F539" s="314"/>
      <c r="G539" s="314"/>
      <c r="H539" s="314"/>
      <c r="I539" s="312" t="s">
        <v>2262</v>
      </c>
      <c r="V539" s="312" t="s">
        <v>2272</v>
      </c>
      <c r="W539" s="312" t="s">
        <v>2272</v>
      </c>
      <c r="X539" s="312" t="s">
        <v>2272</v>
      </c>
      <c r="Y539" s="312" t="s">
        <v>2272</v>
      </c>
      <c r="Z539" s="312" t="s">
        <v>2272</v>
      </c>
    </row>
    <row r="540" spans="1:26" ht="15" customHeight="1" x14ac:dyDescent="0.3">
      <c r="A540" s="256">
        <v>522725</v>
      </c>
      <c r="B540" s="256" t="s">
        <v>1812</v>
      </c>
      <c r="C540" s="256" t="s">
        <v>709</v>
      </c>
      <c r="D540" s="256" t="s">
        <v>2986</v>
      </c>
      <c r="F540" s="314"/>
      <c r="G540" s="314"/>
      <c r="H540" s="314"/>
      <c r="I540" s="312" t="s">
        <v>2262</v>
      </c>
      <c r="V540" s="312" t="s">
        <v>2272</v>
      </c>
      <c r="X540" s="312" t="s">
        <v>2272</v>
      </c>
      <c r="Y540" s="312" t="s">
        <v>2272</v>
      </c>
      <c r="Z540" s="312" t="s">
        <v>2272</v>
      </c>
    </row>
    <row r="541" spans="1:26" ht="15" customHeight="1" x14ac:dyDescent="0.3">
      <c r="A541" s="256">
        <v>522727</v>
      </c>
      <c r="B541" s="256" t="s">
        <v>803</v>
      </c>
      <c r="C541" s="256" t="s">
        <v>457</v>
      </c>
      <c r="D541" s="256" t="s">
        <v>3014</v>
      </c>
      <c r="F541" s="313"/>
      <c r="G541" s="313"/>
      <c r="H541" s="313"/>
      <c r="I541" s="312" t="s">
        <v>2262</v>
      </c>
      <c r="X541" s="312" t="s">
        <v>2272</v>
      </c>
      <c r="Y541" s="312" t="s">
        <v>2272</v>
      </c>
      <c r="Z541" s="312" t="s">
        <v>2272</v>
      </c>
    </row>
    <row r="542" spans="1:26" ht="15" customHeight="1" x14ac:dyDescent="0.3">
      <c r="A542" s="256">
        <v>522731</v>
      </c>
      <c r="B542" s="256" t="s">
        <v>804</v>
      </c>
      <c r="C542" s="256" t="s">
        <v>370</v>
      </c>
      <c r="D542" s="256" t="s">
        <v>583</v>
      </c>
      <c r="F542" s="314"/>
      <c r="G542" s="314"/>
      <c r="H542" s="314"/>
      <c r="I542" s="312" t="s">
        <v>2262</v>
      </c>
      <c r="X542" s="312" t="s">
        <v>2272</v>
      </c>
      <c r="Y542" s="312" t="s">
        <v>2272</v>
      </c>
      <c r="Z542" s="312" t="s">
        <v>2272</v>
      </c>
    </row>
    <row r="543" spans="1:26" ht="15" customHeight="1" x14ac:dyDescent="0.3">
      <c r="A543" s="256">
        <v>522742</v>
      </c>
      <c r="B543" s="256" t="s">
        <v>1813</v>
      </c>
      <c r="C543" s="256" t="s">
        <v>1021</v>
      </c>
      <c r="D543" s="256" t="s">
        <v>2239</v>
      </c>
      <c r="F543" s="313"/>
      <c r="G543" s="313"/>
      <c r="H543" s="313"/>
      <c r="I543" s="312" t="s">
        <v>2262</v>
      </c>
      <c r="V543" s="312" t="s">
        <v>2272</v>
      </c>
      <c r="W543" s="312" t="s">
        <v>2272</v>
      </c>
      <c r="X543" s="312" t="s">
        <v>2272</v>
      </c>
      <c r="Y543" s="312" t="s">
        <v>2272</v>
      </c>
      <c r="Z543" s="312" t="s">
        <v>2272</v>
      </c>
    </row>
    <row r="544" spans="1:26" ht="15" customHeight="1" x14ac:dyDescent="0.3">
      <c r="A544" s="256">
        <v>522758</v>
      </c>
      <c r="B544" s="256" t="s">
        <v>805</v>
      </c>
      <c r="C544" s="256" t="s">
        <v>68</v>
      </c>
      <c r="D544" s="256" t="s">
        <v>2070</v>
      </c>
      <c r="F544" s="314"/>
      <c r="G544" s="314"/>
      <c r="H544" s="314"/>
      <c r="I544" s="312" t="s">
        <v>2262</v>
      </c>
      <c r="Y544" s="312" t="s">
        <v>2272</v>
      </c>
      <c r="Z544" s="312" t="s">
        <v>2272</v>
      </c>
    </row>
    <row r="545" spans="1:26" ht="15" customHeight="1" x14ac:dyDescent="0.3">
      <c r="A545" s="256">
        <v>522760</v>
      </c>
      <c r="B545" s="256" t="s">
        <v>1814</v>
      </c>
      <c r="C545" s="256" t="s">
        <v>255</v>
      </c>
      <c r="D545" s="256" t="s">
        <v>1973</v>
      </c>
      <c r="F545" s="313"/>
      <c r="G545" s="313"/>
      <c r="H545" s="313"/>
      <c r="I545" s="312" t="s">
        <v>2262</v>
      </c>
      <c r="V545" s="312" t="s">
        <v>2272</v>
      </c>
      <c r="W545" s="312" t="s">
        <v>2272</v>
      </c>
      <c r="X545" s="312" t="s">
        <v>2272</v>
      </c>
      <c r="Y545" s="312" t="s">
        <v>2272</v>
      </c>
      <c r="Z545" s="312" t="s">
        <v>2272</v>
      </c>
    </row>
    <row r="546" spans="1:26" ht="15" customHeight="1" x14ac:dyDescent="0.3">
      <c r="A546" s="256">
        <v>522767</v>
      </c>
      <c r="B546" s="256" t="s">
        <v>2319</v>
      </c>
      <c r="C546" s="256" t="s">
        <v>101</v>
      </c>
      <c r="D546" s="256" t="s">
        <v>577</v>
      </c>
      <c r="F546" s="314"/>
      <c r="G546" s="314"/>
      <c r="H546" s="314"/>
      <c r="I546" s="312" t="s">
        <v>2262</v>
      </c>
      <c r="Y546" s="312" t="s">
        <v>2272</v>
      </c>
      <c r="Z546" s="312" t="s">
        <v>2272</v>
      </c>
    </row>
    <row r="547" spans="1:26" ht="15" customHeight="1" x14ac:dyDescent="0.3">
      <c r="A547" s="256">
        <v>522777</v>
      </c>
      <c r="B547" s="256" t="s">
        <v>807</v>
      </c>
      <c r="C547" s="256" t="s">
        <v>108</v>
      </c>
      <c r="D547" s="256" t="s">
        <v>1858</v>
      </c>
      <c r="F547" s="314"/>
      <c r="G547" s="314"/>
      <c r="H547" s="314"/>
      <c r="I547" s="312" t="s">
        <v>2262</v>
      </c>
      <c r="W547" s="312" t="s">
        <v>2272</v>
      </c>
      <c r="X547" s="312" t="s">
        <v>2272</v>
      </c>
      <c r="Y547" s="312" t="s">
        <v>2272</v>
      </c>
      <c r="Z547" s="312" t="s">
        <v>2272</v>
      </c>
    </row>
    <row r="548" spans="1:26" ht="15" customHeight="1" x14ac:dyDescent="0.3">
      <c r="A548" s="256">
        <v>522782</v>
      </c>
      <c r="B548" s="256" t="s">
        <v>1815</v>
      </c>
      <c r="C548" s="256" t="s">
        <v>1816</v>
      </c>
      <c r="D548" s="256" t="s">
        <v>3425</v>
      </c>
      <c r="F548" s="313"/>
      <c r="G548" s="313"/>
      <c r="H548" s="313"/>
      <c r="I548" s="312" t="s">
        <v>2262</v>
      </c>
      <c r="V548" s="312" t="s">
        <v>2272</v>
      </c>
      <c r="W548" s="312" t="s">
        <v>2272</v>
      </c>
      <c r="X548" s="312" t="s">
        <v>2272</v>
      </c>
      <c r="Y548" s="312" t="s">
        <v>2272</v>
      </c>
      <c r="Z548" s="312" t="s">
        <v>2272</v>
      </c>
    </row>
    <row r="549" spans="1:26" ht="15" customHeight="1" x14ac:dyDescent="0.3">
      <c r="A549" s="256">
        <v>522790</v>
      </c>
      <c r="B549" s="256" t="s">
        <v>808</v>
      </c>
      <c r="C549" s="256" t="s">
        <v>268</v>
      </c>
      <c r="D549" s="256" t="s">
        <v>2189</v>
      </c>
      <c r="F549" s="313"/>
      <c r="G549" s="313"/>
      <c r="H549" s="313"/>
      <c r="I549" s="312" t="s">
        <v>2262</v>
      </c>
      <c r="Y549" s="312" t="s">
        <v>2272</v>
      </c>
      <c r="Z549" s="312" t="s">
        <v>2272</v>
      </c>
    </row>
    <row r="550" spans="1:26" ht="15" customHeight="1" x14ac:dyDescent="0.3">
      <c r="A550" s="256">
        <v>522795</v>
      </c>
      <c r="B550" s="256" t="s">
        <v>1817</v>
      </c>
      <c r="C550" s="256" t="s">
        <v>370</v>
      </c>
      <c r="D550" s="256" t="s">
        <v>1974</v>
      </c>
      <c r="F550" s="314"/>
      <c r="G550" s="314"/>
      <c r="H550" s="314"/>
      <c r="I550" s="312" t="s">
        <v>2262</v>
      </c>
      <c r="V550" s="312" t="s">
        <v>2272</v>
      </c>
      <c r="W550" s="312" t="s">
        <v>2272</v>
      </c>
      <c r="X550" s="312" t="s">
        <v>2272</v>
      </c>
      <c r="Y550" s="312" t="s">
        <v>2272</v>
      </c>
      <c r="Z550" s="312" t="s">
        <v>2272</v>
      </c>
    </row>
    <row r="551" spans="1:26" ht="15" customHeight="1" x14ac:dyDescent="0.3">
      <c r="A551" s="256">
        <v>522796</v>
      </c>
      <c r="B551" s="256" t="s">
        <v>1818</v>
      </c>
      <c r="C551" s="256" t="s">
        <v>281</v>
      </c>
      <c r="D551" s="256" t="s">
        <v>3430</v>
      </c>
      <c r="F551" s="313"/>
      <c r="G551" s="313"/>
      <c r="H551" s="313"/>
      <c r="I551" s="312" t="s">
        <v>2262</v>
      </c>
      <c r="V551" s="312" t="s">
        <v>2272</v>
      </c>
      <c r="W551" s="312" t="s">
        <v>2272</v>
      </c>
      <c r="X551" s="312" t="s">
        <v>2272</v>
      </c>
      <c r="Y551" s="312" t="s">
        <v>2272</v>
      </c>
      <c r="Z551" s="312" t="s">
        <v>2272</v>
      </c>
    </row>
    <row r="552" spans="1:26" ht="15" customHeight="1" x14ac:dyDescent="0.3">
      <c r="A552" s="256">
        <v>522799</v>
      </c>
      <c r="B552" s="256" t="s">
        <v>2320</v>
      </c>
      <c r="C552" s="256" t="s">
        <v>449</v>
      </c>
      <c r="D552" s="256" t="s">
        <v>3002</v>
      </c>
      <c r="F552" s="314"/>
      <c r="G552" s="314"/>
      <c r="H552" s="314"/>
      <c r="I552" s="312" t="s">
        <v>2262</v>
      </c>
      <c r="Y552" s="312" t="s">
        <v>2272</v>
      </c>
      <c r="Z552" s="312" t="s">
        <v>2272</v>
      </c>
    </row>
    <row r="553" spans="1:26" ht="15" customHeight="1" x14ac:dyDescent="0.3">
      <c r="A553" s="256">
        <v>522815</v>
      </c>
      <c r="B553" s="256" t="s">
        <v>1819</v>
      </c>
      <c r="C553" s="256" t="s">
        <v>85</v>
      </c>
      <c r="D553" s="256" t="s">
        <v>3436</v>
      </c>
      <c r="F553" s="313"/>
      <c r="G553" s="313"/>
      <c r="H553" s="313"/>
      <c r="I553" s="312" t="s">
        <v>2262</v>
      </c>
      <c r="V553" s="312" t="s">
        <v>2272</v>
      </c>
      <c r="W553" s="312" t="s">
        <v>2272</v>
      </c>
      <c r="X553" s="312" t="s">
        <v>2272</v>
      </c>
      <c r="Y553" s="312" t="s">
        <v>2272</v>
      </c>
      <c r="Z553" s="312" t="s">
        <v>2272</v>
      </c>
    </row>
    <row r="554" spans="1:26" ht="15" customHeight="1" x14ac:dyDescent="0.3">
      <c r="A554" s="256">
        <v>522819</v>
      </c>
      <c r="B554" s="256" t="s">
        <v>3437</v>
      </c>
      <c r="C554" s="256" t="s">
        <v>278</v>
      </c>
      <c r="D554" s="256" t="s">
        <v>810</v>
      </c>
      <c r="F554" s="314"/>
      <c r="G554" s="314"/>
      <c r="H554" s="314"/>
      <c r="I554" s="312" t="s">
        <v>2262</v>
      </c>
      <c r="W554" s="312" t="s">
        <v>2272</v>
      </c>
      <c r="X554" s="312" t="s">
        <v>2272</v>
      </c>
      <c r="Y554" s="312" t="s">
        <v>2272</v>
      </c>
      <c r="Z554" s="312" t="s">
        <v>2272</v>
      </c>
    </row>
    <row r="555" spans="1:26" ht="15" customHeight="1" x14ac:dyDescent="0.3">
      <c r="A555" s="256">
        <v>522825</v>
      </c>
      <c r="B555" s="256" t="s">
        <v>811</v>
      </c>
      <c r="C555" s="256" t="s">
        <v>99</v>
      </c>
      <c r="D555" s="256" t="s">
        <v>2913</v>
      </c>
      <c r="F555" s="314"/>
      <c r="G555" s="314"/>
      <c r="H555" s="314"/>
      <c r="I555" s="312" t="s">
        <v>2262</v>
      </c>
      <c r="X555" s="312" t="s">
        <v>2272</v>
      </c>
      <c r="Y555" s="312" t="s">
        <v>2272</v>
      </c>
      <c r="Z555" s="312" t="s">
        <v>2272</v>
      </c>
    </row>
    <row r="556" spans="1:26" ht="15" customHeight="1" x14ac:dyDescent="0.3">
      <c r="A556" s="256">
        <v>522827</v>
      </c>
      <c r="B556" s="256" t="s">
        <v>812</v>
      </c>
      <c r="C556" s="256" t="s">
        <v>73</v>
      </c>
      <c r="D556" s="256" t="s">
        <v>2000</v>
      </c>
      <c r="F556" s="313"/>
      <c r="G556" s="313"/>
      <c r="H556" s="313"/>
      <c r="I556" s="312" t="s">
        <v>2262</v>
      </c>
      <c r="W556" s="312" t="s">
        <v>2272</v>
      </c>
      <c r="X556" s="312" t="s">
        <v>2272</v>
      </c>
      <c r="Y556" s="312" t="s">
        <v>2272</v>
      </c>
      <c r="Z556" s="312" t="s">
        <v>2272</v>
      </c>
    </row>
    <row r="557" spans="1:26" ht="15" customHeight="1" x14ac:dyDescent="0.3">
      <c r="A557" s="256">
        <v>522832</v>
      </c>
      <c r="B557" s="256" t="s">
        <v>813</v>
      </c>
      <c r="C557" s="256" t="s">
        <v>814</v>
      </c>
      <c r="D557" s="256" t="s">
        <v>1660</v>
      </c>
      <c r="F557" s="313"/>
      <c r="G557" s="313"/>
      <c r="H557" s="313"/>
      <c r="I557" s="312" t="s">
        <v>2262</v>
      </c>
      <c r="X557" s="312" t="s">
        <v>2272</v>
      </c>
      <c r="Y557" s="312" t="s">
        <v>2272</v>
      </c>
      <c r="Z557" s="312" t="s">
        <v>2272</v>
      </c>
    </row>
    <row r="558" spans="1:26" ht="15" customHeight="1" x14ac:dyDescent="0.3">
      <c r="A558" s="256">
        <v>522834</v>
      </c>
      <c r="B558" s="256" t="s">
        <v>1820</v>
      </c>
      <c r="C558" s="256" t="s">
        <v>85</v>
      </c>
      <c r="D558" s="256" t="s">
        <v>583</v>
      </c>
      <c r="F558" s="314"/>
      <c r="G558" s="314"/>
      <c r="H558" s="314"/>
      <c r="I558" s="312" t="s">
        <v>2262</v>
      </c>
      <c r="V558" s="312" t="s">
        <v>2272</v>
      </c>
      <c r="W558" s="312" t="s">
        <v>2272</v>
      </c>
      <c r="X558" s="312" t="s">
        <v>2272</v>
      </c>
      <c r="Y558" s="312" t="s">
        <v>2272</v>
      </c>
      <c r="Z558" s="312" t="s">
        <v>2272</v>
      </c>
    </row>
    <row r="559" spans="1:26" ht="15" customHeight="1" x14ac:dyDescent="0.3">
      <c r="A559" s="256">
        <v>522856</v>
      </c>
      <c r="B559" s="256" t="s">
        <v>817</v>
      </c>
      <c r="C559" s="256" t="s">
        <v>263</v>
      </c>
      <c r="D559" s="256" t="s">
        <v>1916</v>
      </c>
      <c r="F559" s="314"/>
      <c r="G559" s="314"/>
      <c r="H559" s="314"/>
      <c r="I559" s="312" t="s">
        <v>2262</v>
      </c>
      <c r="Y559" s="312" t="s">
        <v>2272</v>
      </c>
      <c r="Z559" s="312" t="s">
        <v>2272</v>
      </c>
    </row>
    <row r="560" spans="1:26" ht="15" customHeight="1" x14ac:dyDescent="0.3">
      <c r="A560" s="256">
        <v>522859</v>
      </c>
      <c r="B560" s="256" t="s">
        <v>818</v>
      </c>
      <c r="C560" s="256" t="s">
        <v>89</v>
      </c>
      <c r="D560" s="256" t="s">
        <v>1974</v>
      </c>
      <c r="F560" s="313"/>
      <c r="G560" s="313"/>
      <c r="H560" s="313"/>
      <c r="I560" s="312" t="s">
        <v>2262</v>
      </c>
      <c r="Y560" s="312" t="s">
        <v>2272</v>
      </c>
      <c r="Z560" s="312" t="s">
        <v>2272</v>
      </c>
    </row>
    <row r="561" spans="1:26" ht="15" customHeight="1" x14ac:dyDescent="0.3">
      <c r="A561" s="256">
        <v>522866</v>
      </c>
      <c r="B561" s="256" t="s">
        <v>2321</v>
      </c>
      <c r="C561" s="256" t="s">
        <v>85</v>
      </c>
      <c r="F561" s="314"/>
      <c r="G561" s="314"/>
      <c r="H561" s="314"/>
      <c r="I561" s="312" t="s">
        <v>2262</v>
      </c>
      <c r="Y561" s="312" t="s">
        <v>2272</v>
      </c>
      <c r="Z561" s="312" t="s">
        <v>2272</v>
      </c>
    </row>
    <row r="562" spans="1:26" ht="15" customHeight="1" x14ac:dyDescent="0.3">
      <c r="A562" s="256">
        <v>522870</v>
      </c>
      <c r="B562" s="256" t="s">
        <v>819</v>
      </c>
      <c r="C562" s="256" t="s">
        <v>432</v>
      </c>
      <c r="D562" s="256" t="s">
        <v>3447</v>
      </c>
      <c r="F562" s="314"/>
      <c r="G562" s="314"/>
      <c r="H562" s="314"/>
      <c r="I562" s="312" t="s">
        <v>2262</v>
      </c>
      <c r="W562" s="312" t="s">
        <v>2272</v>
      </c>
      <c r="X562" s="312" t="s">
        <v>2272</v>
      </c>
      <c r="Y562" s="312" t="s">
        <v>2272</v>
      </c>
      <c r="Z562" s="312" t="s">
        <v>2272</v>
      </c>
    </row>
    <row r="563" spans="1:26" ht="15" customHeight="1" x14ac:dyDescent="0.3">
      <c r="A563" s="256">
        <v>522873</v>
      </c>
      <c r="B563" s="256" t="s">
        <v>820</v>
      </c>
      <c r="C563" s="256" t="s">
        <v>75</v>
      </c>
      <c r="D563" s="256" t="s">
        <v>1897</v>
      </c>
      <c r="F563" s="313"/>
      <c r="G563" s="313"/>
      <c r="H563" s="313"/>
      <c r="I563" s="312" t="s">
        <v>2262</v>
      </c>
      <c r="W563" s="312" t="s">
        <v>2272</v>
      </c>
      <c r="X563" s="312" t="s">
        <v>2272</v>
      </c>
      <c r="Y563" s="312" t="s">
        <v>2272</v>
      </c>
      <c r="Z563" s="312" t="s">
        <v>2272</v>
      </c>
    </row>
    <row r="564" spans="1:26" ht="15" customHeight="1" x14ac:dyDescent="0.3">
      <c r="A564" s="256">
        <v>522893</v>
      </c>
      <c r="B564" s="256" t="s">
        <v>1822</v>
      </c>
      <c r="C564" s="256" t="s">
        <v>91</v>
      </c>
      <c r="D564" s="256" t="s">
        <v>2212</v>
      </c>
      <c r="F564" s="313"/>
      <c r="G564" s="313"/>
      <c r="H564" s="313"/>
      <c r="I564" s="312" t="s">
        <v>2262</v>
      </c>
      <c r="V564" s="312" t="s">
        <v>2272</v>
      </c>
      <c r="W564" s="312" t="s">
        <v>2272</v>
      </c>
      <c r="X564" s="312" t="s">
        <v>2272</v>
      </c>
      <c r="Y564" s="312" t="s">
        <v>2272</v>
      </c>
      <c r="Z564" s="312" t="s">
        <v>2272</v>
      </c>
    </row>
    <row r="565" spans="1:26" ht="15" customHeight="1" x14ac:dyDescent="0.3">
      <c r="A565" s="256">
        <v>522905</v>
      </c>
      <c r="B565" s="256" t="s">
        <v>3455</v>
      </c>
      <c r="C565" s="256" t="s">
        <v>256</v>
      </c>
      <c r="D565" s="256" t="s">
        <v>1874</v>
      </c>
      <c r="F565" s="314"/>
      <c r="G565" s="314"/>
      <c r="H565" s="314"/>
      <c r="I565" s="312" t="s">
        <v>2262</v>
      </c>
      <c r="V565" s="312" t="s">
        <v>2272</v>
      </c>
      <c r="W565" s="312" t="s">
        <v>2272</v>
      </c>
      <c r="X565" s="312" t="s">
        <v>2272</v>
      </c>
      <c r="Y565" s="312" t="s">
        <v>2272</v>
      </c>
      <c r="Z565" s="312" t="s">
        <v>2272</v>
      </c>
    </row>
    <row r="566" spans="1:26" ht="15" customHeight="1" x14ac:dyDescent="0.3">
      <c r="A566" s="256">
        <v>522915</v>
      </c>
      <c r="B566" s="256" t="s">
        <v>2322</v>
      </c>
      <c r="C566" s="256" t="s">
        <v>282</v>
      </c>
      <c r="F566" s="314"/>
      <c r="G566" s="314"/>
      <c r="H566" s="314"/>
      <c r="I566" s="312" t="s">
        <v>2262</v>
      </c>
      <c r="Y566" s="312" t="s">
        <v>2272</v>
      </c>
      <c r="Z566" s="312" t="s">
        <v>2272</v>
      </c>
    </row>
    <row r="567" spans="1:26" ht="15" customHeight="1" x14ac:dyDescent="0.3">
      <c r="A567" s="256">
        <v>522917</v>
      </c>
      <c r="B567" s="256" t="s">
        <v>2323</v>
      </c>
      <c r="C567" s="256" t="s">
        <v>528</v>
      </c>
      <c r="F567" s="313"/>
      <c r="G567" s="313"/>
      <c r="H567" s="313"/>
      <c r="I567" s="312" t="s">
        <v>2262</v>
      </c>
      <c r="Y567" s="312" t="s">
        <v>2272</v>
      </c>
      <c r="Z567" s="312" t="s">
        <v>2272</v>
      </c>
    </row>
    <row r="568" spans="1:26" ht="15" customHeight="1" x14ac:dyDescent="0.3">
      <c r="A568" s="256">
        <v>522921</v>
      </c>
      <c r="B568" s="256" t="s">
        <v>822</v>
      </c>
      <c r="C568" s="256" t="s">
        <v>97</v>
      </c>
      <c r="F568" s="313"/>
      <c r="G568" s="313"/>
      <c r="H568" s="313"/>
      <c r="I568" s="312" t="s">
        <v>2262</v>
      </c>
      <c r="W568" s="312" t="s">
        <v>2272</v>
      </c>
      <c r="X568" s="312" t="s">
        <v>2272</v>
      </c>
      <c r="Y568" s="312" t="s">
        <v>2272</v>
      </c>
      <c r="Z568" s="312" t="s">
        <v>2272</v>
      </c>
    </row>
    <row r="569" spans="1:26" ht="15" customHeight="1" x14ac:dyDescent="0.3">
      <c r="A569" s="256">
        <v>522927</v>
      </c>
      <c r="B569" s="256" t="s">
        <v>823</v>
      </c>
      <c r="C569" s="256" t="s">
        <v>251</v>
      </c>
      <c r="F569" s="313"/>
      <c r="G569" s="313"/>
      <c r="H569" s="313"/>
      <c r="I569" s="312" t="s">
        <v>2262</v>
      </c>
      <c r="X569" s="312" t="s">
        <v>2272</v>
      </c>
      <c r="Y569" s="312" t="s">
        <v>2272</v>
      </c>
      <c r="Z569" s="312" t="s">
        <v>2272</v>
      </c>
    </row>
    <row r="570" spans="1:26" ht="15" customHeight="1" x14ac:dyDescent="0.3">
      <c r="A570" s="256">
        <v>522943</v>
      </c>
      <c r="B570" s="256" t="s">
        <v>824</v>
      </c>
      <c r="C570" s="256" t="s">
        <v>448</v>
      </c>
      <c r="D570" s="256" t="s">
        <v>1823</v>
      </c>
      <c r="F570" s="314"/>
      <c r="G570" s="314"/>
      <c r="H570" s="314"/>
      <c r="I570" s="312" t="s">
        <v>2262</v>
      </c>
      <c r="Y570" s="312" t="s">
        <v>2272</v>
      </c>
      <c r="Z570" s="312" t="s">
        <v>2272</v>
      </c>
    </row>
    <row r="571" spans="1:26" ht="15" customHeight="1" x14ac:dyDescent="0.3">
      <c r="A571" s="256">
        <v>522945</v>
      </c>
      <c r="B571" s="256" t="s">
        <v>1824</v>
      </c>
      <c r="C571" s="256" t="s">
        <v>419</v>
      </c>
      <c r="D571" s="256" t="s">
        <v>1825</v>
      </c>
      <c r="F571" s="314"/>
      <c r="G571" s="314"/>
      <c r="H571" s="314"/>
      <c r="I571" s="312" t="s">
        <v>2262</v>
      </c>
      <c r="W571" s="312" t="s">
        <v>2272</v>
      </c>
      <c r="X571" s="312" t="s">
        <v>2272</v>
      </c>
      <c r="Y571" s="312" t="s">
        <v>2272</v>
      </c>
      <c r="Z571" s="312" t="s">
        <v>2272</v>
      </c>
    </row>
    <row r="572" spans="1:26" ht="15" customHeight="1" x14ac:dyDescent="0.3">
      <c r="A572" s="256">
        <v>522946</v>
      </c>
      <c r="B572" s="256" t="s">
        <v>825</v>
      </c>
      <c r="C572" s="256" t="s">
        <v>242</v>
      </c>
      <c r="D572" s="256" t="s">
        <v>576</v>
      </c>
      <c r="F572" s="314"/>
      <c r="G572" s="314"/>
      <c r="H572" s="314"/>
      <c r="I572" s="312" t="s">
        <v>2262</v>
      </c>
      <c r="Y572" s="312" t="s">
        <v>2272</v>
      </c>
      <c r="Z572" s="312" t="s">
        <v>2272</v>
      </c>
    </row>
    <row r="573" spans="1:26" ht="15" customHeight="1" x14ac:dyDescent="0.3">
      <c r="A573" s="256">
        <v>522947</v>
      </c>
      <c r="B573" s="256" t="s">
        <v>826</v>
      </c>
      <c r="C573" s="256" t="s">
        <v>355</v>
      </c>
      <c r="D573" s="256" t="s">
        <v>1827</v>
      </c>
      <c r="F573" s="313"/>
      <c r="G573" s="313"/>
      <c r="H573" s="313"/>
      <c r="I573" s="312" t="s">
        <v>2262</v>
      </c>
      <c r="W573" s="312" t="s">
        <v>2272</v>
      </c>
      <c r="Y573" s="312" t="s">
        <v>2272</v>
      </c>
      <c r="Z573" s="312" t="s">
        <v>2272</v>
      </c>
    </row>
    <row r="574" spans="1:26" ht="15" customHeight="1" x14ac:dyDescent="0.3">
      <c r="A574" s="256">
        <v>522950</v>
      </c>
      <c r="B574" s="256" t="s">
        <v>1830</v>
      </c>
      <c r="C574" s="256" t="s">
        <v>74</v>
      </c>
      <c r="D574" s="256" t="s">
        <v>3010</v>
      </c>
      <c r="F574" s="314"/>
      <c r="G574" s="314"/>
      <c r="H574" s="314"/>
      <c r="I574" s="312" t="s">
        <v>2262</v>
      </c>
      <c r="W574" s="312" t="s">
        <v>2272</v>
      </c>
      <c r="X574" s="312" t="s">
        <v>2272</v>
      </c>
      <c r="Y574" s="312" t="s">
        <v>2272</v>
      </c>
      <c r="Z574" s="312" t="s">
        <v>2272</v>
      </c>
    </row>
    <row r="575" spans="1:26" ht="15" customHeight="1" x14ac:dyDescent="0.3">
      <c r="A575" s="256">
        <v>522951</v>
      </c>
      <c r="B575" s="256" t="s">
        <v>1831</v>
      </c>
      <c r="C575" s="256" t="s">
        <v>71</v>
      </c>
      <c r="D575" s="256" t="s">
        <v>1832</v>
      </c>
      <c r="F575" s="313"/>
      <c r="G575" s="313"/>
      <c r="H575" s="313"/>
      <c r="I575" s="312" t="s">
        <v>2262</v>
      </c>
      <c r="W575" s="312" t="s">
        <v>2272</v>
      </c>
      <c r="X575" s="312" t="s">
        <v>2272</v>
      </c>
      <c r="Y575" s="312" t="s">
        <v>2272</v>
      </c>
      <c r="Z575" s="312" t="s">
        <v>2272</v>
      </c>
    </row>
    <row r="576" spans="1:26" ht="15" customHeight="1" x14ac:dyDescent="0.3">
      <c r="A576" s="256">
        <v>522953</v>
      </c>
      <c r="B576" s="256" t="s">
        <v>1833</v>
      </c>
      <c r="C576" s="256" t="s">
        <v>77</v>
      </c>
      <c r="D576" s="256" t="s">
        <v>1834</v>
      </c>
      <c r="F576" s="313"/>
      <c r="G576" s="313"/>
      <c r="H576" s="313"/>
      <c r="I576" s="312" t="s">
        <v>2262</v>
      </c>
      <c r="X576" s="312" t="s">
        <v>2272</v>
      </c>
      <c r="Y576" s="312" t="s">
        <v>2272</v>
      </c>
      <c r="Z576" s="312" t="s">
        <v>2272</v>
      </c>
    </row>
    <row r="577" spans="1:26" ht="15" customHeight="1" x14ac:dyDescent="0.3">
      <c r="A577" s="256">
        <v>522954</v>
      </c>
      <c r="B577" s="256" t="s">
        <v>827</v>
      </c>
      <c r="C577" s="256" t="s">
        <v>93</v>
      </c>
      <c r="D577" s="256" t="s">
        <v>1835</v>
      </c>
      <c r="F577" s="314"/>
      <c r="G577" s="314"/>
      <c r="H577" s="314"/>
      <c r="I577" s="312" t="s">
        <v>2262</v>
      </c>
      <c r="W577" s="312" t="s">
        <v>2272</v>
      </c>
      <c r="Y577" s="312" t="s">
        <v>2272</v>
      </c>
      <c r="Z577" s="312" t="s">
        <v>2272</v>
      </c>
    </row>
    <row r="578" spans="1:26" ht="15" customHeight="1" x14ac:dyDescent="0.3">
      <c r="A578" s="256">
        <v>522958</v>
      </c>
      <c r="B578" s="256" t="s">
        <v>828</v>
      </c>
      <c r="C578" s="256" t="s">
        <v>709</v>
      </c>
      <c r="D578" s="256" t="s">
        <v>570</v>
      </c>
      <c r="F578" s="314"/>
      <c r="G578" s="314"/>
      <c r="H578" s="314"/>
      <c r="I578" s="312" t="s">
        <v>2262</v>
      </c>
      <c r="Y578" s="312" t="s">
        <v>2272</v>
      </c>
      <c r="Z578" s="312" t="s">
        <v>2272</v>
      </c>
    </row>
    <row r="579" spans="1:26" ht="15" customHeight="1" x14ac:dyDescent="0.3">
      <c r="A579" s="256">
        <v>522961</v>
      </c>
      <c r="B579" s="256" t="s">
        <v>1839</v>
      </c>
      <c r="C579" s="256" t="s">
        <v>1650</v>
      </c>
      <c r="D579" s="256" t="s">
        <v>1840</v>
      </c>
      <c r="F579" s="314"/>
      <c r="G579" s="314"/>
      <c r="H579" s="314"/>
      <c r="I579" s="312" t="s">
        <v>2262</v>
      </c>
      <c r="X579" s="312" t="s">
        <v>2272</v>
      </c>
      <c r="Y579" s="312" t="s">
        <v>2272</v>
      </c>
      <c r="Z579" s="312" t="s">
        <v>2272</v>
      </c>
    </row>
    <row r="580" spans="1:26" ht="15" customHeight="1" x14ac:dyDescent="0.3">
      <c r="A580" s="256">
        <v>522963</v>
      </c>
      <c r="B580" s="256" t="s">
        <v>1841</v>
      </c>
      <c r="C580" s="256" t="s">
        <v>1658</v>
      </c>
      <c r="D580" s="256" t="s">
        <v>562</v>
      </c>
      <c r="F580" s="314"/>
      <c r="G580" s="314"/>
      <c r="H580" s="314"/>
      <c r="I580" s="312" t="s">
        <v>2262</v>
      </c>
      <c r="X580" s="312" t="s">
        <v>2272</v>
      </c>
      <c r="Y580" s="312" t="s">
        <v>2272</v>
      </c>
      <c r="Z580" s="312" t="s">
        <v>2272</v>
      </c>
    </row>
    <row r="581" spans="1:26" ht="15" customHeight="1" x14ac:dyDescent="0.3">
      <c r="A581" s="256">
        <v>522964</v>
      </c>
      <c r="B581" s="256" t="s">
        <v>1842</v>
      </c>
      <c r="C581" s="256" t="s">
        <v>89</v>
      </c>
      <c r="D581" s="256" t="s">
        <v>1843</v>
      </c>
      <c r="F581" s="313"/>
      <c r="G581" s="313"/>
      <c r="H581" s="313"/>
      <c r="I581" s="312" t="s">
        <v>2262</v>
      </c>
      <c r="W581" s="312" t="s">
        <v>2272</v>
      </c>
      <c r="X581" s="312" t="s">
        <v>2272</v>
      </c>
      <c r="Y581" s="312" t="s">
        <v>2272</v>
      </c>
      <c r="Z581" s="312" t="s">
        <v>2272</v>
      </c>
    </row>
    <row r="582" spans="1:26" ht="15" customHeight="1" x14ac:dyDescent="0.3">
      <c r="A582" s="256">
        <v>522966</v>
      </c>
      <c r="B582" s="256" t="s">
        <v>1844</v>
      </c>
      <c r="C582" s="256" t="s">
        <v>392</v>
      </c>
      <c r="D582" s="256" t="s">
        <v>392</v>
      </c>
      <c r="F582" s="314"/>
      <c r="G582" s="314"/>
      <c r="H582" s="314"/>
      <c r="I582" s="312" t="s">
        <v>2262</v>
      </c>
      <c r="X582" s="312" t="s">
        <v>2272</v>
      </c>
      <c r="Y582" s="312" t="s">
        <v>2272</v>
      </c>
      <c r="Z582" s="312" t="s">
        <v>2272</v>
      </c>
    </row>
    <row r="583" spans="1:26" ht="15" customHeight="1" x14ac:dyDescent="0.3">
      <c r="A583" s="256">
        <v>522967</v>
      </c>
      <c r="B583" s="256" t="s">
        <v>1845</v>
      </c>
      <c r="C583" s="256" t="s">
        <v>71</v>
      </c>
      <c r="D583" s="256" t="s">
        <v>1846</v>
      </c>
      <c r="F583" s="313"/>
      <c r="G583" s="313"/>
      <c r="H583" s="313"/>
      <c r="I583" s="312" t="s">
        <v>2262</v>
      </c>
      <c r="X583" s="312" t="s">
        <v>2272</v>
      </c>
      <c r="Y583" s="312" t="s">
        <v>2272</v>
      </c>
      <c r="Z583" s="312" t="s">
        <v>2272</v>
      </c>
    </row>
    <row r="584" spans="1:26" ht="15" customHeight="1" x14ac:dyDescent="0.3">
      <c r="A584" s="256">
        <v>522969</v>
      </c>
      <c r="B584" s="256" t="s">
        <v>1847</v>
      </c>
      <c r="C584" s="256" t="s">
        <v>70</v>
      </c>
      <c r="D584" s="256" t="s">
        <v>3088</v>
      </c>
      <c r="F584" s="314"/>
      <c r="G584" s="314"/>
      <c r="H584" s="314"/>
      <c r="I584" s="312" t="s">
        <v>2262</v>
      </c>
      <c r="W584" s="312" t="s">
        <v>2272</v>
      </c>
      <c r="X584" s="312" t="s">
        <v>2272</v>
      </c>
      <c r="Y584" s="312" t="s">
        <v>2272</v>
      </c>
      <c r="Z584" s="312" t="s">
        <v>2272</v>
      </c>
    </row>
    <row r="585" spans="1:26" ht="15" customHeight="1" x14ac:dyDescent="0.3">
      <c r="A585" s="256">
        <v>522978</v>
      </c>
      <c r="B585" s="256" t="s">
        <v>1849</v>
      </c>
      <c r="C585" s="256" t="s">
        <v>1675</v>
      </c>
      <c r="D585" s="256" t="s">
        <v>1850</v>
      </c>
      <c r="F585" s="313"/>
      <c r="G585" s="313"/>
      <c r="H585" s="313"/>
      <c r="I585" s="312" t="s">
        <v>2262</v>
      </c>
      <c r="W585" s="312" t="s">
        <v>2272</v>
      </c>
      <c r="X585" s="312" t="s">
        <v>2272</v>
      </c>
      <c r="Y585" s="312" t="s">
        <v>2272</v>
      </c>
      <c r="Z585" s="312" t="s">
        <v>2272</v>
      </c>
    </row>
    <row r="586" spans="1:26" ht="15" customHeight="1" x14ac:dyDescent="0.3">
      <c r="A586" s="256">
        <v>522983</v>
      </c>
      <c r="B586" s="256" t="s">
        <v>1851</v>
      </c>
      <c r="C586" s="256" t="s">
        <v>89</v>
      </c>
      <c r="D586" s="256" t="s">
        <v>2221</v>
      </c>
      <c r="F586" s="314"/>
      <c r="G586" s="314"/>
      <c r="H586" s="314"/>
      <c r="I586" s="312" t="s">
        <v>2262</v>
      </c>
      <c r="W586" s="312" t="s">
        <v>2272</v>
      </c>
      <c r="X586" s="312" t="s">
        <v>2272</v>
      </c>
      <c r="Y586" s="312" t="s">
        <v>2272</v>
      </c>
      <c r="Z586" s="312" t="s">
        <v>2272</v>
      </c>
    </row>
    <row r="587" spans="1:26" ht="15" customHeight="1" x14ac:dyDescent="0.3">
      <c r="A587" s="256">
        <v>522988</v>
      </c>
      <c r="B587" s="256" t="s">
        <v>1852</v>
      </c>
      <c r="C587" s="256" t="s">
        <v>71</v>
      </c>
      <c r="D587" s="256" t="s">
        <v>1853</v>
      </c>
      <c r="F587" s="314"/>
      <c r="G587" s="314"/>
      <c r="H587" s="314"/>
      <c r="I587" s="312" t="s">
        <v>2262</v>
      </c>
      <c r="X587" s="312" t="s">
        <v>2272</v>
      </c>
      <c r="Y587" s="312" t="s">
        <v>2272</v>
      </c>
      <c r="Z587" s="312" t="s">
        <v>2272</v>
      </c>
    </row>
    <row r="588" spans="1:26" ht="15" customHeight="1" x14ac:dyDescent="0.3">
      <c r="A588" s="256">
        <v>522989</v>
      </c>
      <c r="B588" s="256" t="s">
        <v>830</v>
      </c>
      <c r="C588" s="256" t="s">
        <v>831</v>
      </c>
      <c r="D588" s="256" t="s">
        <v>583</v>
      </c>
      <c r="F588" s="314"/>
      <c r="G588" s="314"/>
      <c r="H588" s="314"/>
      <c r="I588" s="312" t="s">
        <v>2262</v>
      </c>
      <c r="Y588" s="312" t="s">
        <v>2272</v>
      </c>
      <c r="Z588" s="312" t="s">
        <v>2272</v>
      </c>
    </row>
    <row r="589" spans="1:26" ht="15" customHeight="1" x14ac:dyDescent="0.3">
      <c r="A589" s="256">
        <v>522991</v>
      </c>
      <c r="B589" s="256" t="s">
        <v>1854</v>
      </c>
      <c r="C589" s="256" t="s">
        <v>403</v>
      </c>
      <c r="D589" s="256" t="s">
        <v>1855</v>
      </c>
      <c r="F589" s="314"/>
      <c r="G589" s="314"/>
      <c r="H589" s="314"/>
      <c r="I589" s="312" t="s">
        <v>2262</v>
      </c>
      <c r="W589" s="312" t="s">
        <v>2272</v>
      </c>
      <c r="X589" s="312" t="s">
        <v>2272</v>
      </c>
      <c r="Y589" s="312" t="s">
        <v>2272</v>
      </c>
      <c r="Z589" s="312" t="s">
        <v>2272</v>
      </c>
    </row>
    <row r="590" spans="1:26" ht="15" customHeight="1" x14ac:dyDescent="0.3">
      <c r="A590" s="256">
        <v>522992</v>
      </c>
      <c r="B590" s="256" t="s">
        <v>1856</v>
      </c>
      <c r="C590" s="256" t="s">
        <v>347</v>
      </c>
      <c r="D590" s="256" t="s">
        <v>1857</v>
      </c>
      <c r="F590" s="314"/>
      <c r="G590" s="314"/>
      <c r="H590" s="314"/>
      <c r="I590" s="312" t="s">
        <v>2262</v>
      </c>
      <c r="W590" s="312" t="s">
        <v>2272</v>
      </c>
      <c r="X590" s="312" t="s">
        <v>2272</v>
      </c>
      <c r="Y590" s="312" t="s">
        <v>2272</v>
      </c>
      <c r="Z590" s="312" t="s">
        <v>2272</v>
      </c>
    </row>
    <row r="591" spans="1:26" ht="15" customHeight="1" x14ac:dyDescent="0.3">
      <c r="A591" s="256">
        <v>522993</v>
      </c>
      <c r="B591" s="256" t="s">
        <v>832</v>
      </c>
      <c r="C591" s="256" t="s">
        <v>833</v>
      </c>
      <c r="D591" s="256" t="s">
        <v>1858</v>
      </c>
      <c r="F591" s="314"/>
      <c r="G591" s="314"/>
      <c r="H591" s="314"/>
      <c r="I591" s="312" t="s">
        <v>2262</v>
      </c>
      <c r="Y591" s="312" t="s">
        <v>2272</v>
      </c>
      <c r="Z591" s="312" t="s">
        <v>2272</v>
      </c>
    </row>
    <row r="592" spans="1:26" ht="15" customHeight="1" x14ac:dyDescent="0.3">
      <c r="A592" s="256">
        <v>523007</v>
      </c>
      <c r="B592" s="256" t="s">
        <v>1862</v>
      </c>
      <c r="C592" s="256" t="s">
        <v>327</v>
      </c>
      <c r="D592" s="256" t="s">
        <v>1836</v>
      </c>
      <c r="F592" s="313"/>
      <c r="G592" s="313"/>
      <c r="H592" s="313"/>
      <c r="I592" s="312" t="s">
        <v>2262</v>
      </c>
      <c r="X592" s="312" t="s">
        <v>2272</v>
      </c>
      <c r="Y592" s="312" t="s">
        <v>2272</v>
      </c>
      <c r="Z592" s="312" t="s">
        <v>2272</v>
      </c>
    </row>
    <row r="593" spans="1:26" ht="15" customHeight="1" x14ac:dyDescent="0.3">
      <c r="A593" s="256">
        <v>523010</v>
      </c>
      <c r="B593" s="256" t="s">
        <v>1863</v>
      </c>
      <c r="C593" s="256" t="s">
        <v>1864</v>
      </c>
      <c r="D593" s="256" t="s">
        <v>1865</v>
      </c>
      <c r="F593" s="314"/>
      <c r="G593" s="314"/>
      <c r="H593" s="314"/>
      <c r="I593" s="312" t="s">
        <v>2262</v>
      </c>
      <c r="X593" s="312" t="s">
        <v>2272</v>
      </c>
      <c r="Y593" s="312" t="s">
        <v>2272</v>
      </c>
      <c r="Z593" s="312" t="s">
        <v>2272</v>
      </c>
    </row>
    <row r="594" spans="1:26" ht="15" customHeight="1" x14ac:dyDescent="0.3">
      <c r="A594" s="256">
        <v>523017</v>
      </c>
      <c r="B594" s="256" t="s">
        <v>1868</v>
      </c>
      <c r="C594" s="256" t="s">
        <v>1869</v>
      </c>
      <c r="D594" s="256" t="s">
        <v>1870</v>
      </c>
      <c r="F594" s="314"/>
      <c r="G594" s="314"/>
      <c r="H594" s="314"/>
      <c r="I594" s="312" t="s">
        <v>2262</v>
      </c>
      <c r="W594" s="312" t="s">
        <v>2272</v>
      </c>
      <c r="X594" s="312" t="s">
        <v>2272</v>
      </c>
      <c r="Y594" s="312" t="s">
        <v>2272</v>
      </c>
      <c r="Z594" s="312" t="s">
        <v>2272</v>
      </c>
    </row>
    <row r="595" spans="1:26" ht="15" customHeight="1" x14ac:dyDescent="0.3">
      <c r="A595" s="256">
        <v>523021</v>
      </c>
      <c r="B595" s="256" t="s">
        <v>1871</v>
      </c>
      <c r="C595" s="256" t="s">
        <v>74</v>
      </c>
      <c r="D595" s="256" t="s">
        <v>2837</v>
      </c>
      <c r="F595" s="313"/>
      <c r="G595" s="313"/>
      <c r="H595" s="313"/>
      <c r="I595" s="312" t="s">
        <v>2262</v>
      </c>
      <c r="W595" s="312" t="s">
        <v>2272</v>
      </c>
      <c r="X595" s="312" t="s">
        <v>2272</v>
      </c>
      <c r="Y595" s="312" t="s">
        <v>2272</v>
      </c>
      <c r="Z595" s="312" t="s">
        <v>2272</v>
      </c>
    </row>
    <row r="596" spans="1:26" ht="15" customHeight="1" x14ac:dyDescent="0.3">
      <c r="A596" s="256">
        <v>523022</v>
      </c>
      <c r="B596" s="256" t="s">
        <v>1873</v>
      </c>
      <c r="C596" s="256" t="s">
        <v>270</v>
      </c>
      <c r="D596" s="256" t="s">
        <v>1874</v>
      </c>
      <c r="F596" s="314"/>
      <c r="G596" s="314"/>
      <c r="H596" s="314"/>
      <c r="I596" s="312" t="s">
        <v>2262</v>
      </c>
      <c r="W596" s="312" t="s">
        <v>2272</v>
      </c>
      <c r="X596" s="312" t="s">
        <v>2272</v>
      </c>
      <c r="Y596" s="312" t="s">
        <v>2272</v>
      </c>
      <c r="Z596" s="312" t="s">
        <v>2272</v>
      </c>
    </row>
    <row r="597" spans="1:26" ht="15" customHeight="1" x14ac:dyDescent="0.3">
      <c r="A597" s="256">
        <v>523024</v>
      </c>
      <c r="B597" s="256" t="s">
        <v>835</v>
      </c>
      <c r="C597" s="256" t="s">
        <v>95</v>
      </c>
      <c r="D597" s="256" t="s">
        <v>2705</v>
      </c>
      <c r="F597" s="314"/>
      <c r="G597" s="314"/>
      <c r="H597" s="314"/>
      <c r="I597" s="312" t="s">
        <v>2262</v>
      </c>
      <c r="Y597" s="312" t="s">
        <v>2272</v>
      </c>
      <c r="Z597" s="312" t="s">
        <v>2272</v>
      </c>
    </row>
    <row r="598" spans="1:26" ht="15" customHeight="1" x14ac:dyDescent="0.3">
      <c r="A598" s="256">
        <v>523029</v>
      </c>
      <c r="B598" s="256" t="s">
        <v>1875</v>
      </c>
      <c r="C598" s="256" t="s">
        <v>370</v>
      </c>
      <c r="D598" s="256" t="s">
        <v>1968</v>
      </c>
      <c r="F598" s="314"/>
      <c r="G598" s="314"/>
      <c r="H598" s="314"/>
      <c r="I598" s="312" t="s">
        <v>2262</v>
      </c>
      <c r="W598" s="312" t="s">
        <v>2272</v>
      </c>
      <c r="X598" s="312" t="s">
        <v>2272</v>
      </c>
      <c r="Y598" s="312" t="s">
        <v>2272</v>
      </c>
      <c r="Z598" s="312" t="s">
        <v>2272</v>
      </c>
    </row>
    <row r="599" spans="1:26" ht="15" customHeight="1" x14ac:dyDescent="0.3">
      <c r="A599" s="256">
        <v>523032</v>
      </c>
      <c r="B599" s="256" t="s">
        <v>836</v>
      </c>
      <c r="C599" s="256" t="s">
        <v>85</v>
      </c>
      <c r="D599" s="256" t="s">
        <v>1876</v>
      </c>
      <c r="F599" s="314"/>
      <c r="G599" s="314"/>
      <c r="H599" s="314"/>
      <c r="I599" s="312" t="s">
        <v>2262</v>
      </c>
      <c r="Y599" s="312" t="s">
        <v>2272</v>
      </c>
      <c r="Z599" s="312" t="s">
        <v>2272</v>
      </c>
    </row>
    <row r="600" spans="1:26" ht="15" customHeight="1" x14ac:dyDescent="0.3">
      <c r="A600" s="256">
        <v>523045</v>
      </c>
      <c r="B600" s="256" t="s">
        <v>839</v>
      </c>
      <c r="C600" s="256" t="s">
        <v>89</v>
      </c>
      <c r="D600" s="256" t="s">
        <v>1836</v>
      </c>
      <c r="F600" s="314"/>
      <c r="G600" s="314"/>
      <c r="H600" s="314"/>
      <c r="I600" s="312" t="s">
        <v>2262</v>
      </c>
      <c r="Y600" s="312" t="s">
        <v>2272</v>
      </c>
      <c r="Z600" s="312" t="s">
        <v>2272</v>
      </c>
    </row>
    <row r="601" spans="1:26" ht="15" customHeight="1" x14ac:dyDescent="0.3">
      <c r="A601" s="256">
        <v>523048</v>
      </c>
      <c r="B601" s="256" t="s">
        <v>1879</v>
      </c>
      <c r="C601" s="256" t="s">
        <v>71</v>
      </c>
      <c r="D601" s="256" t="s">
        <v>1880</v>
      </c>
      <c r="F601" s="314"/>
      <c r="G601" s="314"/>
      <c r="H601" s="314"/>
      <c r="I601" s="312" t="s">
        <v>2262</v>
      </c>
      <c r="W601" s="312" t="s">
        <v>2272</v>
      </c>
      <c r="X601" s="312" t="s">
        <v>2272</v>
      </c>
      <c r="Y601" s="312" t="s">
        <v>2272</v>
      </c>
      <c r="Z601" s="312" t="s">
        <v>2272</v>
      </c>
    </row>
    <row r="602" spans="1:26" ht="15" customHeight="1" x14ac:dyDescent="0.3">
      <c r="A602" s="256">
        <v>523049</v>
      </c>
      <c r="B602" s="256" t="s">
        <v>1881</v>
      </c>
      <c r="C602" s="256" t="s">
        <v>255</v>
      </c>
      <c r="D602" s="256" t="s">
        <v>2837</v>
      </c>
      <c r="F602" s="313"/>
      <c r="G602" s="313"/>
      <c r="H602" s="313"/>
      <c r="I602" s="312" t="s">
        <v>2262</v>
      </c>
      <c r="W602" s="312" t="s">
        <v>2272</v>
      </c>
      <c r="X602" s="312" t="s">
        <v>2272</v>
      </c>
      <c r="Y602" s="312" t="s">
        <v>2272</v>
      </c>
      <c r="Z602" s="312" t="s">
        <v>2272</v>
      </c>
    </row>
    <row r="603" spans="1:26" ht="15" customHeight="1" x14ac:dyDescent="0.3">
      <c r="A603" s="256">
        <v>523052</v>
      </c>
      <c r="B603" s="256" t="s">
        <v>1882</v>
      </c>
      <c r="C603" s="256" t="s">
        <v>89</v>
      </c>
      <c r="D603" s="256" t="s">
        <v>1883</v>
      </c>
      <c r="F603" s="314"/>
      <c r="G603" s="314"/>
      <c r="H603" s="314"/>
      <c r="I603" s="312" t="s">
        <v>2262</v>
      </c>
      <c r="W603" s="312" t="s">
        <v>2272</v>
      </c>
      <c r="X603" s="312" t="s">
        <v>2272</v>
      </c>
      <c r="Y603" s="312" t="s">
        <v>2272</v>
      </c>
      <c r="Z603" s="312" t="s">
        <v>2272</v>
      </c>
    </row>
    <row r="604" spans="1:26" ht="15" customHeight="1" x14ac:dyDescent="0.3">
      <c r="A604" s="256">
        <v>523057</v>
      </c>
      <c r="B604" s="256" t="s">
        <v>1884</v>
      </c>
      <c r="C604" s="256" t="s">
        <v>314</v>
      </c>
      <c r="D604" s="256" t="s">
        <v>1885</v>
      </c>
      <c r="F604" s="314"/>
      <c r="G604" s="314"/>
      <c r="H604" s="314"/>
      <c r="I604" s="312" t="s">
        <v>2262</v>
      </c>
      <c r="X604" s="312" t="s">
        <v>2272</v>
      </c>
      <c r="Y604" s="312" t="s">
        <v>2272</v>
      </c>
      <c r="Z604" s="312" t="s">
        <v>2272</v>
      </c>
    </row>
    <row r="605" spans="1:26" ht="15" customHeight="1" x14ac:dyDescent="0.3">
      <c r="A605" s="256">
        <v>523064</v>
      </c>
      <c r="B605" s="256" t="s">
        <v>1889</v>
      </c>
      <c r="C605" s="256" t="s">
        <v>1890</v>
      </c>
      <c r="D605" s="256" t="s">
        <v>560</v>
      </c>
      <c r="F605" s="313"/>
      <c r="G605" s="313"/>
      <c r="H605" s="313"/>
      <c r="I605" s="312" t="s">
        <v>2262</v>
      </c>
      <c r="W605" s="312" t="s">
        <v>2272</v>
      </c>
      <c r="X605" s="312" t="s">
        <v>2272</v>
      </c>
      <c r="Y605" s="312" t="s">
        <v>2272</v>
      </c>
      <c r="Z605" s="312" t="s">
        <v>2272</v>
      </c>
    </row>
    <row r="606" spans="1:26" ht="15" customHeight="1" x14ac:dyDescent="0.3">
      <c r="A606" s="256">
        <v>523069</v>
      </c>
      <c r="B606" s="256" t="s">
        <v>1891</v>
      </c>
      <c r="C606" s="256" t="s">
        <v>71</v>
      </c>
      <c r="D606" s="256" t="s">
        <v>1892</v>
      </c>
      <c r="F606" s="314"/>
      <c r="G606" s="314"/>
      <c r="H606" s="314"/>
      <c r="I606" s="312" t="s">
        <v>2262</v>
      </c>
      <c r="X606" s="312" t="s">
        <v>2272</v>
      </c>
      <c r="Y606" s="312" t="s">
        <v>2272</v>
      </c>
      <c r="Z606" s="312" t="s">
        <v>2272</v>
      </c>
    </row>
    <row r="607" spans="1:26" ht="15" customHeight="1" x14ac:dyDescent="0.3">
      <c r="A607" s="256">
        <v>523080</v>
      </c>
      <c r="B607" s="256" t="s">
        <v>844</v>
      </c>
      <c r="C607" s="256" t="s">
        <v>71</v>
      </c>
      <c r="D607" s="256" t="s">
        <v>1894</v>
      </c>
      <c r="F607" s="314"/>
      <c r="G607" s="314"/>
      <c r="H607" s="314"/>
      <c r="I607" s="312" t="s">
        <v>2262</v>
      </c>
      <c r="W607" s="312" t="s">
        <v>2272</v>
      </c>
      <c r="Y607" s="312" t="s">
        <v>2272</v>
      </c>
      <c r="Z607" s="312" t="s">
        <v>2272</v>
      </c>
    </row>
    <row r="608" spans="1:26" ht="15" customHeight="1" x14ac:dyDescent="0.3">
      <c r="A608" s="256">
        <v>523084</v>
      </c>
      <c r="B608" s="256" t="s">
        <v>1895</v>
      </c>
      <c r="C608" s="256" t="s">
        <v>271</v>
      </c>
      <c r="D608" s="256" t="s">
        <v>566</v>
      </c>
      <c r="F608" s="313"/>
      <c r="G608" s="313"/>
      <c r="H608" s="313"/>
      <c r="I608" s="312" t="s">
        <v>2262</v>
      </c>
      <c r="W608" s="312" t="s">
        <v>2272</v>
      </c>
      <c r="X608" s="312" t="s">
        <v>2272</v>
      </c>
      <c r="Y608" s="312" t="s">
        <v>2272</v>
      </c>
      <c r="Z608" s="312" t="s">
        <v>2272</v>
      </c>
    </row>
    <row r="609" spans="1:26" ht="15" customHeight="1" x14ac:dyDescent="0.3">
      <c r="A609" s="256">
        <v>523088</v>
      </c>
      <c r="B609" s="256" t="s">
        <v>1896</v>
      </c>
      <c r="C609" s="256" t="s">
        <v>73</v>
      </c>
      <c r="D609" s="256" t="s">
        <v>568</v>
      </c>
      <c r="F609" s="314"/>
      <c r="G609" s="314"/>
      <c r="H609" s="314"/>
      <c r="I609" s="312" t="s">
        <v>2262</v>
      </c>
      <c r="X609" s="312" t="s">
        <v>2272</v>
      </c>
      <c r="Y609" s="312" t="s">
        <v>2272</v>
      </c>
      <c r="Z609" s="312" t="s">
        <v>2272</v>
      </c>
    </row>
    <row r="610" spans="1:26" ht="15" customHeight="1" x14ac:dyDescent="0.3">
      <c r="A610" s="256">
        <v>523092</v>
      </c>
      <c r="B610" s="256" t="s">
        <v>845</v>
      </c>
      <c r="C610" s="256" t="s">
        <v>89</v>
      </c>
      <c r="D610" s="256" t="s">
        <v>1893</v>
      </c>
      <c r="F610" s="314"/>
      <c r="G610" s="314"/>
      <c r="H610" s="314"/>
      <c r="I610" s="312" t="s">
        <v>2262</v>
      </c>
      <c r="W610" s="312" t="s">
        <v>2272</v>
      </c>
      <c r="Y610" s="312" t="s">
        <v>2272</v>
      </c>
      <c r="Z610" s="312" t="s">
        <v>2272</v>
      </c>
    </row>
    <row r="611" spans="1:26" ht="15" customHeight="1" x14ac:dyDescent="0.3">
      <c r="A611" s="256">
        <v>523104</v>
      </c>
      <c r="B611" s="256" t="s">
        <v>1899</v>
      </c>
      <c r="C611" s="256" t="s">
        <v>1679</v>
      </c>
      <c r="D611" s="256" t="s">
        <v>1900</v>
      </c>
      <c r="F611" s="314"/>
      <c r="G611" s="314"/>
      <c r="H611" s="314"/>
      <c r="I611" s="312" t="s">
        <v>2262</v>
      </c>
      <c r="W611" s="312" t="s">
        <v>2272</v>
      </c>
      <c r="X611" s="312" t="s">
        <v>2272</v>
      </c>
      <c r="Y611" s="312" t="s">
        <v>2272</v>
      </c>
      <c r="Z611" s="312" t="s">
        <v>2272</v>
      </c>
    </row>
    <row r="612" spans="1:26" ht="15" customHeight="1" x14ac:dyDescent="0.3">
      <c r="A612" s="256">
        <v>523114</v>
      </c>
      <c r="B612" s="256" t="s">
        <v>847</v>
      </c>
      <c r="C612" s="256" t="s">
        <v>82</v>
      </c>
      <c r="D612" s="256" t="s">
        <v>2837</v>
      </c>
      <c r="F612" s="314"/>
      <c r="G612" s="314"/>
      <c r="H612" s="314"/>
      <c r="I612" s="312" t="s">
        <v>2262</v>
      </c>
      <c r="Y612" s="312" t="s">
        <v>2272</v>
      </c>
      <c r="Z612" s="312" t="s">
        <v>2272</v>
      </c>
    </row>
    <row r="613" spans="1:26" ht="15" customHeight="1" x14ac:dyDescent="0.3">
      <c r="A613" s="256">
        <v>523117</v>
      </c>
      <c r="B613" s="256" t="s">
        <v>1901</v>
      </c>
      <c r="C613" s="256" t="s">
        <v>485</v>
      </c>
      <c r="D613" s="256" t="s">
        <v>1902</v>
      </c>
      <c r="F613" s="314"/>
      <c r="G613" s="314"/>
      <c r="H613" s="314"/>
      <c r="I613" s="312" t="s">
        <v>2262</v>
      </c>
      <c r="W613" s="312" t="s">
        <v>2272</v>
      </c>
      <c r="X613" s="312" t="s">
        <v>2272</v>
      </c>
      <c r="Y613" s="312" t="s">
        <v>2272</v>
      </c>
      <c r="Z613" s="312" t="s">
        <v>2272</v>
      </c>
    </row>
    <row r="614" spans="1:26" ht="15" customHeight="1" x14ac:dyDescent="0.3">
      <c r="A614" s="256">
        <v>523119</v>
      </c>
      <c r="B614" s="256" t="s">
        <v>848</v>
      </c>
      <c r="C614" s="256" t="s">
        <v>270</v>
      </c>
      <c r="D614" s="256" t="s">
        <v>3458</v>
      </c>
      <c r="F614" s="313"/>
      <c r="G614" s="313"/>
      <c r="H614" s="313"/>
      <c r="I614" s="312" t="s">
        <v>2262</v>
      </c>
      <c r="Y614" s="312" t="s">
        <v>2272</v>
      </c>
      <c r="Z614" s="312" t="s">
        <v>2272</v>
      </c>
    </row>
    <row r="615" spans="1:26" ht="15" customHeight="1" x14ac:dyDescent="0.3">
      <c r="A615" s="256">
        <v>523122</v>
      </c>
      <c r="B615" s="256" t="s">
        <v>849</v>
      </c>
      <c r="C615" s="256" t="s">
        <v>850</v>
      </c>
      <c r="D615" s="256" t="s">
        <v>1903</v>
      </c>
      <c r="F615" s="314"/>
      <c r="G615" s="314"/>
      <c r="H615" s="314"/>
      <c r="I615" s="312" t="s">
        <v>2262</v>
      </c>
      <c r="Y615" s="312" t="s">
        <v>2272</v>
      </c>
      <c r="Z615" s="312" t="s">
        <v>2272</v>
      </c>
    </row>
    <row r="616" spans="1:26" ht="15" customHeight="1" x14ac:dyDescent="0.3">
      <c r="A616" s="256">
        <v>523127</v>
      </c>
      <c r="B616" s="256" t="s">
        <v>851</v>
      </c>
      <c r="C616" s="256" t="s">
        <v>82</v>
      </c>
      <c r="D616" s="256" t="s">
        <v>1693</v>
      </c>
      <c r="F616" s="313"/>
      <c r="G616" s="313"/>
      <c r="H616" s="313"/>
      <c r="I616" s="312" t="s">
        <v>2262</v>
      </c>
      <c r="W616" s="312" t="s">
        <v>2272</v>
      </c>
      <c r="Y616" s="312" t="s">
        <v>2272</v>
      </c>
      <c r="Z616" s="312" t="s">
        <v>2272</v>
      </c>
    </row>
    <row r="617" spans="1:26" ht="15" customHeight="1" x14ac:dyDescent="0.3">
      <c r="A617" s="256">
        <v>523128</v>
      </c>
      <c r="B617" s="256" t="s">
        <v>1906</v>
      </c>
      <c r="C617" s="256" t="s">
        <v>1247</v>
      </c>
      <c r="D617" s="256" t="s">
        <v>1893</v>
      </c>
      <c r="E617" s="314"/>
      <c r="F617" s="314"/>
      <c r="G617" s="314"/>
      <c r="H617" s="314"/>
      <c r="I617" s="312" t="s">
        <v>2262</v>
      </c>
      <c r="W617" s="312" t="s">
        <v>2272</v>
      </c>
      <c r="X617" s="312" t="s">
        <v>2272</v>
      </c>
      <c r="Y617" s="312" t="s">
        <v>2272</v>
      </c>
      <c r="Z617" s="312" t="s">
        <v>2272</v>
      </c>
    </row>
    <row r="618" spans="1:26" ht="15" customHeight="1" x14ac:dyDescent="0.3">
      <c r="A618" s="256">
        <v>523131</v>
      </c>
      <c r="B618" s="256" t="s">
        <v>1907</v>
      </c>
      <c r="C618" s="256" t="s">
        <v>272</v>
      </c>
      <c r="D618" s="256" t="s">
        <v>1835</v>
      </c>
      <c r="F618" s="314"/>
      <c r="G618" s="314"/>
      <c r="H618" s="314"/>
      <c r="I618" s="312" t="s">
        <v>2262</v>
      </c>
      <c r="W618" s="312" t="s">
        <v>2272</v>
      </c>
      <c r="X618" s="312" t="s">
        <v>2272</v>
      </c>
      <c r="Y618" s="312" t="s">
        <v>2272</v>
      </c>
      <c r="Z618" s="312" t="s">
        <v>2272</v>
      </c>
    </row>
    <row r="619" spans="1:26" ht="15" customHeight="1" x14ac:dyDescent="0.3">
      <c r="A619" s="256">
        <v>523132</v>
      </c>
      <c r="B619" s="256" t="s">
        <v>1908</v>
      </c>
      <c r="C619" s="256" t="s">
        <v>1909</v>
      </c>
      <c r="D619" s="256" t="s">
        <v>1910</v>
      </c>
      <c r="F619" s="314"/>
      <c r="G619" s="314"/>
      <c r="H619" s="314"/>
      <c r="I619" s="312" t="s">
        <v>2262</v>
      </c>
      <c r="W619" s="312" t="s">
        <v>2272</v>
      </c>
      <c r="X619" s="312" t="s">
        <v>2272</v>
      </c>
      <c r="Y619" s="312" t="s">
        <v>2272</v>
      </c>
      <c r="Z619" s="312" t="s">
        <v>2272</v>
      </c>
    </row>
    <row r="620" spans="1:26" ht="15" customHeight="1" x14ac:dyDescent="0.3">
      <c r="A620" s="256">
        <v>523142</v>
      </c>
      <c r="B620" s="256" t="s">
        <v>1912</v>
      </c>
      <c r="C620" s="256" t="s">
        <v>992</v>
      </c>
      <c r="D620" s="256" t="s">
        <v>1913</v>
      </c>
      <c r="F620" s="314"/>
      <c r="G620" s="314"/>
      <c r="H620" s="314"/>
      <c r="I620" s="312" t="s">
        <v>2262</v>
      </c>
      <c r="W620" s="312" t="s">
        <v>2272</v>
      </c>
      <c r="X620" s="312" t="s">
        <v>2272</v>
      </c>
      <c r="Y620" s="312" t="s">
        <v>2272</v>
      </c>
      <c r="Z620" s="312" t="s">
        <v>2272</v>
      </c>
    </row>
    <row r="621" spans="1:26" ht="15" customHeight="1" x14ac:dyDescent="0.3">
      <c r="A621" s="256">
        <v>523144</v>
      </c>
      <c r="B621" s="256" t="s">
        <v>852</v>
      </c>
      <c r="C621" s="256" t="s">
        <v>89</v>
      </c>
      <c r="D621" s="256" t="s">
        <v>1914</v>
      </c>
      <c r="F621" s="313"/>
      <c r="G621" s="313"/>
      <c r="H621" s="313"/>
      <c r="I621" s="312" t="s">
        <v>2262</v>
      </c>
      <c r="Y621" s="312" t="s">
        <v>2272</v>
      </c>
      <c r="Z621" s="312" t="s">
        <v>2272</v>
      </c>
    </row>
    <row r="622" spans="1:26" ht="15" customHeight="1" x14ac:dyDescent="0.3">
      <c r="A622" s="256">
        <v>523147</v>
      </c>
      <c r="B622" s="256" t="s">
        <v>1915</v>
      </c>
      <c r="C622" s="256" t="s">
        <v>324</v>
      </c>
      <c r="D622" s="256" t="s">
        <v>1916</v>
      </c>
      <c r="E622" s="314"/>
      <c r="F622" s="314"/>
      <c r="G622" s="314"/>
      <c r="H622" s="314"/>
      <c r="I622" s="312" t="s">
        <v>2262</v>
      </c>
      <c r="X622" s="312" t="s">
        <v>2272</v>
      </c>
      <c r="Y622" s="312" t="s">
        <v>2272</v>
      </c>
      <c r="Z622" s="312" t="s">
        <v>2272</v>
      </c>
    </row>
    <row r="623" spans="1:26" ht="15" customHeight="1" x14ac:dyDescent="0.3">
      <c r="A623" s="256">
        <v>523163</v>
      </c>
      <c r="B623" s="256" t="s">
        <v>1918</v>
      </c>
      <c r="C623" s="256" t="s">
        <v>85</v>
      </c>
      <c r="D623" s="256" t="s">
        <v>1919</v>
      </c>
      <c r="E623" s="314"/>
      <c r="F623" s="314"/>
      <c r="G623" s="314"/>
      <c r="H623" s="314"/>
      <c r="I623" s="312" t="s">
        <v>2262</v>
      </c>
      <c r="X623" s="312" t="s">
        <v>2272</v>
      </c>
      <c r="Y623" s="312" t="s">
        <v>2272</v>
      </c>
      <c r="Z623" s="312" t="s">
        <v>2272</v>
      </c>
    </row>
    <row r="624" spans="1:26" ht="15" customHeight="1" x14ac:dyDescent="0.3">
      <c r="A624" s="256">
        <v>523167</v>
      </c>
      <c r="B624" s="256" t="s">
        <v>1920</v>
      </c>
      <c r="C624" s="256" t="s">
        <v>104</v>
      </c>
      <c r="D624" s="256" t="s">
        <v>1921</v>
      </c>
      <c r="F624" s="314"/>
      <c r="G624" s="314"/>
      <c r="H624" s="314"/>
      <c r="I624" s="312" t="s">
        <v>2262</v>
      </c>
      <c r="W624" s="312" t="s">
        <v>2272</v>
      </c>
      <c r="X624" s="312" t="s">
        <v>2272</v>
      </c>
      <c r="Y624" s="312" t="s">
        <v>2272</v>
      </c>
      <c r="Z624" s="312" t="s">
        <v>2272</v>
      </c>
    </row>
    <row r="625" spans="1:26" ht="15" customHeight="1" x14ac:dyDescent="0.3">
      <c r="A625" s="256">
        <v>523182</v>
      </c>
      <c r="B625" s="256" t="s">
        <v>1923</v>
      </c>
      <c r="C625" s="256" t="s">
        <v>89</v>
      </c>
      <c r="D625" s="256" t="s">
        <v>1924</v>
      </c>
      <c r="F625" s="314"/>
      <c r="G625" s="314"/>
      <c r="H625" s="314"/>
      <c r="I625" s="312" t="s">
        <v>2262</v>
      </c>
      <c r="W625" s="312" t="s">
        <v>2272</v>
      </c>
      <c r="X625" s="312" t="s">
        <v>2272</v>
      </c>
      <c r="Y625" s="312" t="s">
        <v>2272</v>
      </c>
      <c r="Z625" s="312" t="s">
        <v>2272</v>
      </c>
    </row>
    <row r="626" spans="1:26" ht="15" customHeight="1" x14ac:dyDescent="0.3">
      <c r="A626" s="256">
        <v>523210</v>
      </c>
      <c r="B626" s="256" t="s">
        <v>1928</v>
      </c>
      <c r="C626" s="256" t="s">
        <v>389</v>
      </c>
      <c r="D626" s="256" t="s">
        <v>1894</v>
      </c>
      <c r="E626" s="314"/>
      <c r="F626" s="314"/>
      <c r="G626" s="314"/>
      <c r="H626" s="314"/>
      <c r="I626" s="312" t="s">
        <v>2262</v>
      </c>
      <c r="X626" s="312" t="s">
        <v>2272</v>
      </c>
      <c r="Y626" s="312" t="s">
        <v>2272</v>
      </c>
      <c r="Z626" s="312" t="s">
        <v>2272</v>
      </c>
    </row>
    <row r="627" spans="1:26" ht="15" customHeight="1" x14ac:dyDescent="0.3">
      <c r="A627" s="256">
        <v>523211</v>
      </c>
      <c r="B627" s="256" t="s">
        <v>1929</v>
      </c>
      <c r="C627" s="256" t="s">
        <v>1711</v>
      </c>
      <c r="D627" s="256" t="s">
        <v>2014</v>
      </c>
      <c r="E627" s="314"/>
      <c r="F627" s="314"/>
      <c r="G627" s="314"/>
      <c r="H627" s="314"/>
      <c r="I627" s="312" t="s">
        <v>2262</v>
      </c>
      <c r="X627" s="312" t="s">
        <v>2272</v>
      </c>
      <c r="Y627" s="312" t="s">
        <v>2272</v>
      </c>
      <c r="Z627" s="312" t="s">
        <v>2272</v>
      </c>
    </row>
    <row r="628" spans="1:26" ht="15" customHeight="1" x14ac:dyDescent="0.3">
      <c r="A628" s="256">
        <v>523215</v>
      </c>
      <c r="B628" s="256" t="s">
        <v>1930</v>
      </c>
      <c r="C628" s="256" t="s">
        <v>94</v>
      </c>
      <c r="D628" s="256" t="s">
        <v>1931</v>
      </c>
      <c r="E628" s="314"/>
      <c r="F628" s="314"/>
      <c r="G628" s="314"/>
      <c r="H628" s="314"/>
      <c r="I628" s="312" t="s">
        <v>2262</v>
      </c>
      <c r="W628" s="312" t="s">
        <v>2272</v>
      </c>
      <c r="X628" s="312" t="s">
        <v>2272</v>
      </c>
      <c r="Y628" s="312" t="s">
        <v>2272</v>
      </c>
      <c r="Z628" s="312" t="s">
        <v>2272</v>
      </c>
    </row>
    <row r="629" spans="1:26" ht="15" customHeight="1" x14ac:dyDescent="0.3">
      <c r="A629" s="256">
        <v>523218</v>
      </c>
      <c r="B629" s="256" t="s">
        <v>1932</v>
      </c>
      <c r="C629" s="256" t="s">
        <v>706</v>
      </c>
      <c r="D629" s="256" t="s">
        <v>3460</v>
      </c>
      <c r="F629" s="313"/>
      <c r="G629" s="313"/>
      <c r="H629" s="313"/>
      <c r="I629" s="312" t="s">
        <v>2262</v>
      </c>
      <c r="W629" s="312" t="s">
        <v>2272</v>
      </c>
      <c r="X629" s="312" t="s">
        <v>2272</v>
      </c>
      <c r="Y629" s="312" t="s">
        <v>2272</v>
      </c>
      <c r="Z629" s="312" t="s">
        <v>2272</v>
      </c>
    </row>
    <row r="630" spans="1:26" ht="15" customHeight="1" x14ac:dyDescent="0.3">
      <c r="A630" s="256">
        <v>523220</v>
      </c>
      <c r="B630" s="256" t="s">
        <v>1933</v>
      </c>
      <c r="C630" s="256" t="s">
        <v>113</v>
      </c>
      <c r="D630" s="256" t="s">
        <v>1934</v>
      </c>
      <c r="E630" s="314"/>
      <c r="F630" s="314"/>
      <c r="G630" s="314"/>
      <c r="H630" s="314"/>
      <c r="I630" s="312" t="s">
        <v>2262</v>
      </c>
      <c r="W630" s="312" t="s">
        <v>2272</v>
      </c>
      <c r="X630" s="312" t="s">
        <v>2272</v>
      </c>
      <c r="Y630" s="312" t="s">
        <v>2272</v>
      </c>
      <c r="Z630" s="312" t="s">
        <v>2272</v>
      </c>
    </row>
    <row r="631" spans="1:26" ht="15" customHeight="1" x14ac:dyDescent="0.3">
      <c r="A631" s="256">
        <v>523226</v>
      </c>
      <c r="B631" s="256" t="s">
        <v>1936</v>
      </c>
      <c r="C631" s="256" t="s">
        <v>1937</v>
      </c>
      <c r="D631" s="256" t="s">
        <v>1938</v>
      </c>
      <c r="E631" s="314"/>
      <c r="F631" s="314"/>
      <c r="G631" s="314"/>
      <c r="H631" s="314"/>
      <c r="I631" s="312" t="s">
        <v>2262</v>
      </c>
      <c r="W631" s="312" t="s">
        <v>2272</v>
      </c>
      <c r="X631" s="312" t="s">
        <v>2272</v>
      </c>
      <c r="Y631" s="312" t="s">
        <v>2272</v>
      </c>
      <c r="Z631" s="312" t="s">
        <v>2272</v>
      </c>
    </row>
    <row r="632" spans="1:26" ht="15" customHeight="1" x14ac:dyDescent="0.3">
      <c r="A632" s="256">
        <v>523227</v>
      </c>
      <c r="B632" s="256" t="s">
        <v>1939</v>
      </c>
      <c r="C632" s="256" t="s">
        <v>71</v>
      </c>
      <c r="D632" s="256" t="s">
        <v>1940</v>
      </c>
      <c r="F632" s="314"/>
      <c r="G632" s="314"/>
      <c r="H632" s="314"/>
      <c r="I632" s="312" t="s">
        <v>2262</v>
      </c>
      <c r="W632" s="312" t="s">
        <v>2272</v>
      </c>
      <c r="X632" s="312" t="s">
        <v>2272</v>
      </c>
      <c r="Y632" s="312" t="s">
        <v>2272</v>
      </c>
      <c r="Z632" s="312" t="s">
        <v>2272</v>
      </c>
    </row>
    <row r="633" spans="1:26" ht="15" customHeight="1" x14ac:dyDescent="0.3">
      <c r="A633" s="256">
        <v>523236</v>
      </c>
      <c r="B633" s="256" t="s">
        <v>1941</v>
      </c>
      <c r="C633" s="256" t="s">
        <v>357</v>
      </c>
      <c r="D633" s="256" t="s">
        <v>570</v>
      </c>
      <c r="E633" s="314"/>
      <c r="F633" s="314"/>
      <c r="G633" s="314"/>
      <c r="H633" s="314"/>
      <c r="I633" s="312" t="s">
        <v>2262</v>
      </c>
      <c r="W633" s="312" t="s">
        <v>2272</v>
      </c>
      <c r="X633" s="312" t="s">
        <v>2272</v>
      </c>
      <c r="Y633" s="312" t="s">
        <v>2272</v>
      </c>
      <c r="Z633" s="312" t="s">
        <v>2272</v>
      </c>
    </row>
    <row r="634" spans="1:26" ht="15" customHeight="1" x14ac:dyDescent="0.3">
      <c r="A634" s="256">
        <v>523238</v>
      </c>
      <c r="B634" s="256" t="s">
        <v>1942</v>
      </c>
      <c r="C634" s="256" t="s">
        <v>274</v>
      </c>
      <c r="D634" s="256" t="s">
        <v>581</v>
      </c>
      <c r="E634" s="314"/>
      <c r="F634" s="314"/>
      <c r="G634" s="314"/>
      <c r="H634" s="314"/>
      <c r="I634" s="312" t="s">
        <v>2262</v>
      </c>
      <c r="W634" s="312" t="s">
        <v>2272</v>
      </c>
      <c r="X634" s="312" t="s">
        <v>2272</v>
      </c>
      <c r="Y634" s="312" t="s">
        <v>2272</v>
      </c>
      <c r="Z634" s="312" t="s">
        <v>2272</v>
      </c>
    </row>
    <row r="635" spans="1:26" ht="15" customHeight="1" x14ac:dyDescent="0.3">
      <c r="A635" s="256">
        <v>523245</v>
      </c>
      <c r="B635" s="256" t="s">
        <v>1943</v>
      </c>
      <c r="C635" s="256" t="s">
        <v>71</v>
      </c>
      <c r="D635" s="256" t="s">
        <v>1832</v>
      </c>
      <c r="E635" s="314"/>
      <c r="F635" s="314"/>
      <c r="G635" s="314"/>
      <c r="H635" s="314"/>
      <c r="I635" s="312" t="s">
        <v>2262</v>
      </c>
      <c r="W635" s="312" t="s">
        <v>2272</v>
      </c>
      <c r="X635" s="312" t="s">
        <v>2272</v>
      </c>
      <c r="Y635" s="312" t="s">
        <v>2272</v>
      </c>
      <c r="Z635" s="312" t="s">
        <v>2272</v>
      </c>
    </row>
    <row r="636" spans="1:26" ht="15" customHeight="1" x14ac:dyDescent="0.3">
      <c r="A636" s="256">
        <v>523249</v>
      </c>
      <c r="B636" s="256" t="s">
        <v>858</v>
      </c>
      <c r="C636" s="256" t="s">
        <v>99</v>
      </c>
      <c r="D636" s="256" t="s">
        <v>3016</v>
      </c>
      <c r="F636" s="314"/>
      <c r="G636" s="314"/>
      <c r="H636" s="314"/>
      <c r="I636" s="312" t="s">
        <v>2262</v>
      </c>
      <c r="W636" s="312" t="s">
        <v>2272</v>
      </c>
      <c r="Y636" s="312" t="s">
        <v>2272</v>
      </c>
      <c r="Z636" s="312" t="s">
        <v>2272</v>
      </c>
    </row>
    <row r="637" spans="1:26" ht="15" customHeight="1" x14ac:dyDescent="0.3">
      <c r="A637" s="256">
        <v>523256</v>
      </c>
      <c r="B637" s="256" t="s">
        <v>1944</v>
      </c>
      <c r="C637" s="256" t="s">
        <v>1945</v>
      </c>
      <c r="D637" s="256" t="s">
        <v>1946</v>
      </c>
      <c r="F637" s="313"/>
      <c r="G637" s="313"/>
      <c r="H637" s="313"/>
      <c r="I637" s="312" t="s">
        <v>2262</v>
      </c>
      <c r="W637" s="312" t="s">
        <v>2272</v>
      </c>
      <c r="X637" s="312" t="s">
        <v>2272</v>
      </c>
      <c r="Y637" s="312" t="s">
        <v>2272</v>
      </c>
      <c r="Z637" s="312" t="s">
        <v>2272</v>
      </c>
    </row>
    <row r="638" spans="1:26" ht="15" customHeight="1" x14ac:dyDescent="0.3">
      <c r="A638" s="256">
        <v>523261</v>
      </c>
      <c r="B638" s="256" t="s">
        <v>1947</v>
      </c>
      <c r="C638" s="256" t="s">
        <v>114</v>
      </c>
      <c r="D638" s="256" t="s">
        <v>1948</v>
      </c>
      <c r="F638" s="314"/>
      <c r="G638" s="314"/>
      <c r="H638" s="314"/>
      <c r="I638" s="312" t="s">
        <v>2262</v>
      </c>
      <c r="W638" s="312" t="s">
        <v>2272</v>
      </c>
      <c r="X638" s="312" t="s">
        <v>2272</v>
      </c>
      <c r="Y638" s="312" t="s">
        <v>2272</v>
      </c>
      <c r="Z638" s="312" t="s">
        <v>2272</v>
      </c>
    </row>
    <row r="639" spans="1:26" ht="15" customHeight="1" x14ac:dyDescent="0.3">
      <c r="A639" s="256">
        <v>523268</v>
      </c>
      <c r="B639" s="256" t="s">
        <v>1949</v>
      </c>
      <c r="C639" s="256" t="s">
        <v>71</v>
      </c>
      <c r="D639" s="256" t="s">
        <v>1950</v>
      </c>
      <c r="F639" s="314"/>
      <c r="G639" s="314"/>
      <c r="H639" s="314"/>
      <c r="I639" s="312" t="s">
        <v>2262</v>
      </c>
      <c r="W639" s="312" t="s">
        <v>2272</v>
      </c>
      <c r="X639" s="312" t="s">
        <v>2272</v>
      </c>
      <c r="Y639" s="312" t="s">
        <v>2272</v>
      </c>
      <c r="Z639" s="312" t="s">
        <v>2272</v>
      </c>
    </row>
    <row r="640" spans="1:26" ht="15" customHeight="1" x14ac:dyDescent="0.3">
      <c r="A640" s="256">
        <v>523271</v>
      </c>
      <c r="B640" s="256" t="s">
        <v>1951</v>
      </c>
      <c r="C640" s="256" t="s">
        <v>73</v>
      </c>
      <c r="D640" s="256" t="s">
        <v>1883</v>
      </c>
      <c r="F640" s="314"/>
      <c r="G640" s="314"/>
      <c r="H640" s="314"/>
      <c r="I640" s="312" t="s">
        <v>2262</v>
      </c>
      <c r="X640" s="312" t="s">
        <v>2272</v>
      </c>
      <c r="Y640" s="312" t="s">
        <v>2272</v>
      </c>
      <c r="Z640" s="312" t="s">
        <v>2272</v>
      </c>
    </row>
    <row r="641" spans="1:26" ht="15" customHeight="1" x14ac:dyDescent="0.3">
      <c r="A641" s="256">
        <v>523273</v>
      </c>
      <c r="B641" s="256" t="s">
        <v>1952</v>
      </c>
      <c r="C641" s="256" t="s">
        <v>71</v>
      </c>
      <c r="D641" s="256" t="s">
        <v>1835</v>
      </c>
      <c r="F641" s="314"/>
      <c r="G641" s="314"/>
      <c r="H641" s="314"/>
      <c r="I641" s="312" t="s">
        <v>2262</v>
      </c>
      <c r="W641" s="312" t="s">
        <v>2272</v>
      </c>
      <c r="X641" s="312" t="s">
        <v>2272</v>
      </c>
      <c r="Y641" s="312" t="s">
        <v>2272</v>
      </c>
      <c r="Z641" s="312" t="s">
        <v>2272</v>
      </c>
    </row>
    <row r="642" spans="1:26" ht="15" customHeight="1" x14ac:dyDescent="0.3">
      <c r="A642" s="256">
        <v>523274</v>
      </c>
      <c r="B642" s="256" t="s">
        <v>1953</v>
      </c>
      <c r="C642" s="256" t="s">
        <v>82</v>
      </c>
      <c r="D642" s="256" t="s">
        <v>1954</v>
      </c>
      <c r="F642" s="314"/>
      <c r="G642" s="314"/>
      <c r="H642" s="314"/>
      <c r="I642" s="312" t="s">
        <v>2262</v>
      </c>
      <c r="W642" s="312" t="s">
        <v>2272</v>
      </c>
      <c r="X642" s="312" t="s">
        <v>2272</v>
      </c>
      <c r="Y642" s="312" t="s">
        <v>2272</v>
      </c>
      <c r="Z642" s="312" t="s">
        <v>2272</v>
      </c>
    </row>
    <row r="643" spans="1:26" ht="15" customHeight="1" x14ac:dyDescent="0.3">
      <c r="A643" s="256">
        <v>523277</v>
      </c>
      <c r="B643" s="256" t="s">
        <v>1646</v>
      </c>
      <c r="C643" s="256" t="s">
        <v>70</v>
      </c>
      <c r="D643" s="256" t="s">
        <v>1832</v>
      </c>
      <c r="E643" s="314"/>
      <c r="F643" s="314"/>
      <c r="G643" s="314"/>
      <c r="H643" s="314"/>
      <c r="I643" s="312" t="s">
        <v>2262</v>
      </c>
      <c r="W643" s="312" t="s">
        <v>2272</v>
      </c>
      <c r="X643" s="312" t="s">
        <v>2272</v>
      </c>
      <c r="Y643" s="312" t="s">
        <v>2272</v>
      </c>
      <c r="Z643" s="312" t="s">
        <v>2272</v>
      </c>
    </row>
    <row r="644" spans="1:26" ht="15" customHeight="1" x14ac:dyDescent="0.3">
      <c r="A644" s="256">
        <v>523294</v>
      </c>
      <c r="B644" s="256" t="s">
        <v>1956</v>
      </c>
      <c r="C644" s="256" t="s">
        <v>385</v>
      </c>
      <c r="D644" s="256" t="s">
        <v>576</v>
      </c>
      <c r="F644" s="313"/>
      <c r="G644" s="313"/>
      <c r="H644" s="313"/>
      <c r="I644" s="312" t="s">
        <v>2262</v>
      </c>
      <c r="W644" s="312" t="s">
        <v>2272</v>
      </c>
      <c r="X644" s="312" t="s">
        <v>2272</v>
      </c>
      <c r="Y644" s="312" t="s">
        <v>2272</v>
      </c>
      <c r="Z644" s="312" t="s">
        <v>2272</v>
      </c>
    </row>
    <row r="645" spans="1:26" ht="15" customHeight="1" x14ac:dyDescent="0.3">
      <c r="A645" s="256">
        <v>523296</v>
      </c>
      <c r="B645" s="256" t="s">
        <v>1957</v>
      </c>
      <c r="C645" s="256" t="s">
        <v>71</v>
      </c>
      <c r="D645" s="256" t="s">
        <v>1865</v>
      </c>
      <c r="E645" s="314"/>
      <c r="F645" s="314"/>
      <c r="G645" s="314"/>
      <c r="H645" s="314"/>
      <c r="I645" s="312" t="s">
        <v>2262</v>
      </c>
      <c r="W645" s="312" t="s">
        <v>2272</v>
      </c>
      <c r="X645" s="312" t="s">
        <v>2272</v>
      </c>
      <c r="Y645" s="312" t="s">
        <v>2272</v>
      </c>
      <c r="Z645" s="312" t="s">
        <v>2272</v>
      </c>
    </row>
    <row r="646" spans="1:26" ht="15" customHeight="1" x14ac:dyDescent="0.3">
      <c r="A646" s="256">
        <v>523299</v>
      </c>
      <c r="B646" s="256" t="s">
        <v>1958</v>
      </c>
      <c r="C646" s="256" t="s">
        <v>974</v>
      </c>
      <c r="D646" s="256" t="s">
        <v>625</v>
      </c>
      <c r="F646" s="313"/>
      <c r="G646" s="313"/>
      <c r="H646" s="313"/>
      <c r="I646" s="312" t="s">
        <v>2262</v>
      </c>
      <c r="W646" s="312" t="s">
        <v>2272</v>
      </c>
      <c r="X646" s="312" t="s">
        <v>2272</v>
      </c>
      <c r="Y646" s="312" t="s">
        <v>2272</v>
      </c>
      <c r="Z646" s="312" t="s">
        <v>2272</v>
      </c>
    </row>
    <row r="647" spans="1:26" ht="15" customHeight="1" x14ac:dyDescent="0.3">
      <c r="A647" s="256">
        <v>523331</v>
      </c>
      <c r="B647" s="256" t="s">
        <v>1960</v>
      </c>
      <c r="C647" s="256" t="s">
        <v>111</v>
      </c>
      <c r="D647" s="256" t="s">
        <v>1961</v>
      </c>
      <c r="F647" s="314"/>
      <c r="G647" s="314"/>
      <c r="H647" s="314"/>
      <c r="I647" s="312" t="s">
        <v>2262</v>
      </c>
      <c r="X647" s="312" t="s">
        <v>2272</v>
      </c>
      <c r="Y647" s="312" t="s">
        <v>2272</v>
      </c>
      <c r="Z647" s="312" t="s">
        <v>2272</v>
      </c>
    </row>
    <row r="648" spans="1:26" ht="15" customHeight="1" x14ac:dyDescent="0.3">
      <c r="A648" s="256">
        <v>523336</v>
      </c>
      <c r="B648" s="256" t="s">
        <v>1962</v>
      </c>
      <c r="C648" s="256" t="s">
        <v>68</v>
      </c>
      <c r="D648" s="256" t="s">
        <v>2209</v>
      </c>
      <c r="F648" s="314"/>
      <c r="G648" s="314"/>
      <c r="H648" s="314"/>
      <c r="I648" s="312" t="s">
        <v>2262</v>
      </c>
      <c r="X648" s="312" t="s">
        <v>2272</v>
      </c>
      <c r="Y648" s="312" t="s">
        <v>2272</v>
      </c>
      <c r="Z648" s="312" t="s">
        <v>2272</v>
      </c>
    </row>
    <row r="649" spans="1:26" ht="15" customHeight="1" x14ac:dyDescent="0.3">
      <c r="A649" s="256">
        <v>523344</v>
      </c>
      <c r="B649" s="256" t="s">
        <v>1964</v>
      </c>
      <c r="C649" s="256" t="s">
        <v>510</v>
      </c>
      <c r="D649" s="256" t="s">
        <v>3458</v>
      </c>
      <c r="F649" s="314"/>
      <c r="G649" s="314"/>
      <c r="H649" s="314"/>
      <c r="I649" s="312" t="s">
        <v>2262</v>
      </c>
      <c r="W649" s="312" t="s">
        <v>2272</v>
      </c>
      <c r="X649" s="312" t="s">
        <v>2272</v>
      </c>
      <c r="Y649" s="312" t="s">
        <v>2272</v>
      </c>
      <c r="Z649" s="312" t="s">
        <v>2272</v>
      </c>
    </row>
    <row r="650" spans="1:26" ht="15" customHeight="1" x14ac:dyDescent="0.3">
      <c r="A650" s="256">
        <v>523348</v>
      </c>
      <c r="B650" s="256" t="s">
        <v>1967</v>
      </c>
      <c r="C650" s="256" t="s">
        <v>348</v>
      </c>
      <c r="D650" s="256" t="s">
        <v>1968</v>
      </c>
      <c r="F650" s="314"/>
      <c r="G650" s="314"/>
      <c r="H650" s="314"/>
      <c r="I650" s="312" t="s">
        <v>2262</v>
      </c>
      <c r="W650" s="312" t="s">
        <v>2272</v>
      </c>
      <c r="X650" s="312" t="s">
        <v>2272</v>
      </c>
      <c r="Y650" s="312" t="s">
        <v>2272</v>
      </c>
      <c r="Z650" s="312" t="s">
        <v>2272</v>
      </c>
    </row>
    <row r="651" spans="1:26" ht="15" customHeight="1" x14ac:dyDescent="0.3">
      <c r="A651" s="256">
        <v>523349</v>
      </c>
      <c r="B651" s="256" t="s">
        <v>1209</v>
      </c>
      <c r="C651" s="256" t="s">
        <v>71</v>
      </c>
      <c r="D651" s="256" t="s">
        <v>1916</v>
      </c>
      <c r="F651" s="313"/>
      <c r="G651" s="313"/>
      <c r="H651" s="313"/>
      <c r="I651" s="312" t="s">
        <v>2262</v>
      </c>
      <c r="W651" s="312" t="s">
        <v>2272</v>
      </c>
      <c r="X651" s="312" t="s">
        <v>2272</v>
      </c>
      <c r="Y651" s="312" t="s">
        <v>2272</v>
      </c>
      <c r="Z651" s="312" t="s">
        <v>2272</v>
      </c>
    </row>
    <row r="652" spans="1:26" ht="15" customHeight="1" x14ac:dyDescent="0.3">
      <c r="A652" s="256">
        <v>523350</v>
      </c>
      <c r="B652" s="256" t="s">
        <v>1969</v>
      </c>
      <c r="C652" s="256" t="s">
        <v>359</v>
      </c>
      <c r="D652" s="256" t="s">
        <v>1970</v>
      </c>
      <c r="F652" s="314"/>
      <c r="G652" s="314"/>
      <c r="H652" s="314"/>
      <c r="I652" s="312" t="s">
        <v>2262</v>
      </c>
      <c r="W652" s="312" t="s">
        <v>2272</v>
      </c>
      <c r="X652" s="312" t="s">
        <v>2272</v>
      </c>
      <c r="Y652" s="312" t="s">
        <v>2272</v>
      </c>
      <c r="Z652" s="312" t="s">
        <v>2272</v>
      </c>
    </row>
    <row r="653" spans="1:26" ht="15" customHeight="1" x14ac:dyDescent="0.3">
      <c r="A653" s="256">
        <v>523360</v>
      </c>
      <c r="B653" s="256" t="s">
        <v>1971</v>
      </c>
      <c r="C653" s="256" t="s">
        <v>379</v>
      </c>
      <c r="D653" s="256" t="s">
        <v>1972</v>
      </c>
      <c r="F653" s="314"/>
      <c r="G653" s="314"/>
      <c r="H653" s="314"/>
      <c r="I653" s="312" t="s">
        <v>2262</v>
      </c>
      <c r="X653" s="312" t="s">
        <v>2272</v>
      </c>
      <c r="Y653" s="312" t="s">
        <v>2272</v>
      </c>
      <c r="Z653" s="312" t="s">
        <v>2272</v>
      </c>
    </row>
    <row r="654" spans="1:26" ht="15" customHeight="1" x14ac:dyDescent="0.3">
      <c r="A654" s="256">
        <v>523369</v>
      </c>
      <c r="B654" s="256" t="s">
        <v>862</v>
      </c>
      <c r="C654" s="256" t="s">
        <v>863</v>
      </c>
      <c r="D654" s="256" t="s">
        <v>1867</v>
      </c>
      <c r="F654" s="313"/>
      <c r="G654" s="313"/>
      <c r="H654" s="313"/>
      <c r="I654" s="312" t="s">
        <v>2262</v>
      </c>
      <c r="W654" s="312" t="s">
        <v>2272</v>
      </c>
      <c r="Y654" s="312" t="s">
        <v>2272</v>
      </c>
      <c r="Z654" s="312" t="s">
        <v>2272</v>
      </c>
    </row>
    <row r="655" spans="1:26" ht="15" customHeight="1" x14ac:dyDescent="0.3">
      <c r="A655" s="256">
        <v>523371</v>
      </c>
      <c r="B655" s="256" t="s">
        <v>864</v>
      </c>
      <c r="C655" s="256" t="s">
        <v>865</v>
      </c>
      <c r="D655" s="256" t="s">
        <v>1843</v>
      </c>
      <c r="F655" s="313"/>
      <c r="G655" s="313"/>
      <c r="H655" s="313"/>
      <c r="I655" s="312" t="s">
        <v>2262</v>
      </c>
      <c r="Y655" s="312" t="s">
        <v>2272</v>
      </c>
      <c r="Z655" s="312" t="s">
        <v>2272</v>
      </c>
    </row>
    <row r="656" spans="1:26" ht="15" customHeight="1" x14ac:dyDescent="0.3">
      <c r="A656" s="256">
        <v>523375</v>
      </c>
      <c r="B656" s="256" t="s">
        <v>866</v>
      </c>
      <c r="C656" s="256" t="s">
        <v>275</v>
      </c>
      <c r="D656" s="256" t="s">
        <v>1834</v>
      </c>
      <c r="F656" s="313"/>
      <c r="G656" s="313"/>
      <c r="H656" s="313"/>
      <c r="I656" s="312" t="s">
        <v>2262</v>
      </c>
      <c r="Y656" s="312" t="s">
        <v>2272</v>
      </c>
      <c r="Z656" s="312" t="s">
        <v>2272</v>
      </c>
    </row>
    <row r="657" spans="1:26" ht="15" customHeight="1" x14ac:dyDescent="0.3">
      <c r="A657" s="256">
        <v>523388</v>
      </c>
      <c r="B657" s="256" t="s">
        <v>1976</v>
      </c>
      <c r="C657" s="256" t="s">
        <v>1146</v>
      </c>
      <c r="D657" s="256" t="s">
        <v>1977</v>
      </c>
      <c r="F657" s="313"/>
      <c r="G657" s="313"/>
      <c r="H657" s="313"/>
      <c r="I657" s="312" t="s">
        <v>2262</v>
      </c>
      <c r="X657" s="312" t="s">
        <v>2272</v>
      </c>
      <c r="Y657" s="312" t="s">
        <v>2272</v>
      </c>
      <c r="Z657" s="312" t="s">
        <v>2272</v>
      </c>
    </row>
    <row r="658" spans="1:26" ht="15" customHeight="1" x14ac:dyDescent="0.3">
      <c r="A658" s="256">
        <v>523395</v>
      </c>
      <c r="B658" s="256" t="s">
        <v>867</v>
      </c>
      <c r="C658" s="256" t="s">
        <v>75</v>
      </c>
      <c r="D658" s="256" t="s">
        <v>1978</v>
      </c>
      <c r="F658" s="314"/>
      <c r="G658" s="314"/>
      <c r="H658" s="314"/>
      <c r="I658" s="312" t="s">
        <v>2262</v>
      </c>
      <c r="Y658" s="312" t="s">
        <v>2272</v>
      </c>
      <c r="Z658" s="312" t="s">
        <v>2272</v>
      </c>
    </row>
    <row r="659" spans="1:26" ht="15" customHeight="1" x14ac:dyDescent="0.3">
      <c r="A659" s="256">
        <v>523396</v>
      </c>
      <c r="B659" s="256" t="s">
        <v>1979</v>
      </c>
      <c r="C659" s="256" t="s">
        <v>706</v>
      </c>
      <c r="D659" s="256" t="s">
        <v>1935</v>
      </c>
      <c r="F659" s="313"/>
      <c r="G659" s="313"/>
      <c r="H659" s="313"/>
      <c r="I659" s="312" t="s">
        <v>2262</v>
      </c>
      <c r="W659" s="312" t="s">
        <v>2272</v>
      </c>
      <c r="X659" s="312" t="s">
        <v>2272</v>
      </c>
      <c r="Y659" s="312" t="s">
        <v>2272</v>
      </c>
      <c r="Z659" s="312" t="s">
        <v>2272</v>
      </c>
    </row>
    <row r="660" spans="1:26" ht="15" customHeight="1" x14ac:dyDescent="0.3">
      <c r="A660" s="256">
        <v>523398</v>
      </c>
      <c r="B660" s="256" t="s">
        <v>869</v>
      </c>
      <c r="C660" s="256" t="s">
        <v>248</v>
      </c>
      <c r="D660" s="256" t="s">
        <v>1981</v>
      </c>
      <c r="F660" s="314"/>
      <c r="G660" s="314"/>
      <c r="H660" s="314"/>
      <c r="I660" s="312" t="s">
        <v>2262</v>
      </c>
      <c r="Y660" s="312" t="s">
        <v>2272</v>
      </c>
      <c r="Z660" s="312" t="s">
        <v>2272</v>
      </c>
    </row>
    <row r="661" spans="1:26" ht="15" customHeight="1" x14ac:dyDescent="0.3">
      <c r="A661" s="256">
        <v>523405</v>
      </c>
      <c r="B661" s="256" t="s">
        <v>1982</v>
      </c>
      <c r="C661" s="256" t="s">
        <v>1161</v>
      </c>
      <c r="D661" s="256" t="s">
        <v>1887</v>
      </c>
      <c r="F661" s="313"/>
      <c r="G661" s="313"/>
      <c r="H661" s="313"/>
      <c r="I661" s="312" t="s">
        <v>2262</v>
      </c>
      <c r="X661" s="312" t="s">
        <v>2272</v>
      </c>
      <c r="Y661" s="312" t="s">
        <v>2272</v>
      </c>
      <c r="Z661" s="312" t="s">
        <v>2272</v>
      </c>
    </row>
    <row r="662" spans="1:26" ht="15" customHeight="1" x14ac:dyDescent="0.3">
      <c r="A662" s="256">
        <v>523408</v>
      </c>
      <c r="B662" s="256" t="s">
        <v>870</v>
      </c>
      <c r="C662" s="256" t="s">
        <v>871</v>
      </c>
      <c r="D662" s="256" t="s">
        <v>1983</v>
      </c>
      <c r="F662" s="314"/>
      <c r="G662" s="314"/>
      <c r="H662" s="314"/>
      <c r="I662" s="312" t="s">
        <v>2262</v>
      </c>
      <c r="Y662" s="312" t="s">
        <v>2272</v>
      </c>
      <c r="Z662" s="312" t="s">
        <v>2272</v>
      </c>
    </row>
    <row r="663" spans="1:26" ht="15" customHeight="1" x14ac:dyDescent="0.3">
      <c r="A663" s="256">
        <v>523410</v>
      </c>
      <c r="B663" s="256" t="s">
        <v>872</v>
      </c>
      <c r="C663" s="256" t="s">
        <v>706</v>
      </c>
      <c r="D663" s="256" t="s">
        <v>1984</v>
      </c>
      <c r="F663" s="313"/>
      <c r="G663" s="313"/>
      <c r="H663" s="313"/>
      <c r="I663" s="312" t="s">
        <v>2262</v>
      </c>
      <c r="Y663" s="312" t="s">
        <v>2272</v>
      </c>
      <c r="Z663" s="312" t="s">
        <v>2272</v>
      </c>
    </row>
    <row r="664" spans="1:26" ht="15" customHeight="1" x14ac:dyDescent="0.3">
      <c r="A664" s="256">
        <v>523414</v>
      </c>
      <c r="B664" s="256" t="s">
        <v>1985</v>
      </c>
      <c r="C664" s="256" t="s">
        <v>74</v>
      </c>
      <c r="D664" s="256" t="s">
        <v>3461</v>
      </c>
      <c r="F664" s="314"/>
      <c r="G664" s="314"/>
      <c r="H664" s="314"/>
      <c r="I664" s="312" t="s">
        <v>2262</v>
      </c>
      <c r="W664" s="312" t="s">
        <v>2272</v>
      </c>
      <c r="X664" s="312" t="s">
        <v>2272</v>
      </c>
      <c r="Y664" s="312" t="s">
        <v>2272</v>
      </c>
      <c r="Z664" s="312" t="s">
        <v>2272</v>
      </c>
    </row>
    <row r="665" spans="1:26" ht="15" customHeight="1" x14ac:dyDescent="0.3">
      <c r="A665" s="256">
        <v>523418</v>
      </c>
      <c r="B665" s="256" t="s">
        <v>1988</v>
      </c>
      <c r="C665" s="256" t="s">
        <v>1989</v>
      </c>
      <c r="D665" s="256" t="s">
        <v>3462</v>
      </c>
      <c r="F665" s="313"/>
      <c r="G665" s="313"/>
      <c r="H665" s="313"/>
      <c r="I665" s="312" t="s">
        <v>2262</v>
      </c>
      <c r="W665" s="312" t="s">
        <v>2272</v>
      </c>
      <c r="X665" s="312" t="s">
        <v>2272</v>
      </c>
      <c r="Y665" s="312" t="s">
        <v>2272</v>
      </c>
      <c r="Z665" s="312" t="s">
        <v>2272</v>
      </c>
    </row>
    <row r="666" spans="1:26" ht="15" customHeight="1" x14ac:dyDescent="0.3">
      <c r="A666" s="256">
        <v>523421</v>
      </c>
      <c r="B666" s="256" t="s">
        <v>1990</v>
      </c>
      <c r="C666" s="256" t="s">
        <v>276</v>
      </c>
      <c r="D666" s="256" t="s">
        <v>1991</v>
      </c>
      <c r="F666" s="314"/>
      <c r="G666" s="314"/>
      <c r="H666" s="314"/>
      <c r="I666" s="312" t="s">
        <v>2262</v>
      </c>
      <c r="W666" s="312" t="s">
        <v>2272</v>
      </c>
      <c r="X666" s="312" t="s">
        <v>2272</v>
      </c>
      <c r="Y666" s="312" t="s">
        <v>2272</v>
      </c>
      <c r="Z666" s="312" t="s">
        <v>2272</v>
      </c>
    </row>
    <row r="667" spans="1:26" ht="15" customHeight="1" x14ac:dyDescent="0.3">
      <c r="A667" s="256">
        <v>523422</v>
      </c>
      <c r="B667" s="256" t="s">
        <v>1992</v>
      </c>
      <c r="C667" s="256" t="s">
        <v>327</v>
      </c>
      <c r="D667" s="256" t="s">
        <v>1925</v>
      </c>
      <c r="F667" s="314"/>
      <c r="G667" s="314"/>
      <c r="H667" s="314"/>
      <c r="I667" s="312" t="s">
        <v>2262</v>
      </c>
      <c r="X667" s="312" t="s">
        <v>2272</v>
      </c>
      <c r="Y667" s="312" t="s">
        <v>2272</v>
      </c>
      <c r="Z667" s="312" t="s">
        <v>2272</v>
      </c>
    </row>
    <row r="668" spans="1:26" ht="15" customHeight="1" x14ac:dyDescent="0.3">
      <c r="A668" s="256">
        <v>523425</v>
      </c>
      <c r="B668" s="256" t="s">
        <v>3463</v>
      </c>
      <c r="C668" s="256" t="s">
        <v>70</v>
      </c>
      <c r="D668" s="256" t="s">
        <v>1993</v>
      </c>
      <c r="F668" s="314"/>
      <c r="G668" s="314"/>
      <c r="H668" s="314"/>
      <c r="I668" s="312" t="s">
        <v>2262</v>
      </c>
      <c r="W668" s="312" t="s">
        <v>2272</v>
      </c>
      <c r="X668" s="312" t="s">
        <v>2272</v>
      </c>
      <c r="Y668" s="312" t="s">
        <v>2272</v>
      </c>
      <c r="Z668" s="312" t="s">
        <v>2272</v>
      </c>
    </row>
    <row r="669" spans="1:26" ht="15" customHeight="1" x14ac:dyDescent="0.3">
      <c r="A669" s="256">
        <v>523434</v>
      </c>
      <c r="B669" s="256" t="s">
        <v>1995</v>
      </c>
      <c r="C669" s="256" t="s">
        <v>352</v>
      </c>
      <c r="D669" s="256" t="s">
        <v>1996</v>
      </c>
      <c r="F669" s="313"/>
      <c r="G669" s="313"/>
      <c r="H669" s="313"/>
      <c r="I669" s="312" t="s">
        <v>2262</v>
      </c>
      <c r="W669" s="312" t="s">
        <v>2272</v>
      </c>
      <c r="X669" s="312" t="s">
        <v>2272</v>
      </c>
      <c r="Y669" s="312" t="s">
        <v>2272</v>
      </c>
      <c r="Z669" s="312" t="s">
        <v>2272</v>
      </c>
    </row>
    <row r="670" spans="1:26" ht="15" customHeight="1" x14ac:dyDescent="0.3">
      <c r="A670" s="256">
        <v>523443</v>
      </c>
      <c r="B670" s="256" t="s">
        <v>873</v>
      </c>
      <c r="C670" s="256" t="s">
        <v>874</v>
      </c>
      <c r="D670" s="256" t="s">
        <v>1861</v>
      </c>
      <c r="F670" s="314"/>
      <c r="G670" s="314"/>
      <c r="H670" s="314"/>
      <c r="I670" s="312" t="s">
        <v>2262</v>
      </c>
      <c r="W670" s="312" t="s">
        <v>2272</v>
      </c>
      <c r="Y670" s="312" t="s">
        <v>2272</v>
      </c>
      <c r="Z670" s="312" t="s">
        <v>2272</v>
      </c>
    </row>
    <row r="671" spans="1:26" ht="15" customHeight="1" x14ac:dyDescent="0.3">
      <c r="A671" s="256">
        <v>523447</v>
      </c>
      <c r="B671" s="256" t="s">
        <v>1997</v>
      </c>
      <c r="C671" s="256" t="s">
        <v>95</v>
      </c>
      <c r="F671" s="314"/>
      <c r="G671" s="314"/>
      <c r="H671" s="314"/>
      <c r="I671" s="312" t="s">
        <v>2262</v>
      </c>
      <c r="W671" s="312" t="s">
        <v>2272</v>
      </c>
      <c r="X671" s="312" t="s">
        <v>2272</v>
      </c>
      <c r="Y671" s="312" t="s">
        <v>2272</v>
      </c>
      <c r="Z671" s="312" t="s">
        <v>2272</v>
      </c>
    </row>
    <row r="672" spans="1:26" ht="15" customHeight="1" x14ac:dyDescent="0.3">
      <c r="A672" s="256">
        <v>523451</v>
      </c>
      <c r="B672" s="256" t="s">
        <v>875</v>
      </c>
      <c r="C672" s="256" t="s">
        <v>876</v>
      </c>
      <c r="D672" s="256" t="s">
        <v>1998</v>
      </c>
      <c r="F672" s="313"/>
      <c r="G672" s="313"/>
      <c r="H672" s="313"/>
      <c r="I672" s="312" t="s">
        <v>2262</v>
      </c>
      <c r="W672" s="312" t="s">
        <v>2272</v>
      </c>
      <c r="Y672" s="312" t="s">
        <v>2272</v>
      </c>
      <c r="Z672" s="312" t="s">
        <v>2272</v>
      </c>
    </row>
    <row r="673" spans="1:26" ht="15" customHeight="1" x14ac:dyDescent="0.3">
      <c r="A673" s="256">
        <v>523467</v>
      </c>
      <c r="B673" s="256" t="s">
        <v>2002</v>
      </c>
      <c r="C673" s="256" t="s">
        <v>93</v>
      </c>
      <c r="D673" s="256" t="s">
        <v>1983</v>
      </c>
      <c r="F673" s="314"/>
      <c r="G673" s="314"/>
      <c r="H673" s="314"/>
      <c r="I673" s="312" t="s">
        <v>2262</v>
      </c>
      <c r="W673" s="312" t="s">
        <v>2272</v>
      </c>
      <c r="X673" s="312" t="s">
        <v>2272</v>
      </c>
      <c r="Y673" s="312" t="s">
        <v>2272</v>
      </c>
      <c r="Z673" s="312" t="s">
        <v>2272</v>
      </c>
    </row>
    <row r="674" spans="1:26" ht="15" customHeight="1" x14ac:dyDescent="0.3">
      <c r="A674" s="256">
        <v>523475</v>
      </c>
      <c r="B674" s="256" t="s">
        <v>2004</v>
      </c>
      <c r="C674" s="256" t="s">
        <v>103</v>
      </c>
      <c r="D674" s="256" t="s">
        <v>2005</v>
      </c>
      <c r="F674" s="313"/>
      <c r="G674" s="313"/>
      <c r="H674" s="313"/>
      <c r="I674" s="312" t="s">
        <v>2262</v>
      </c>
      <c r="X674" s="312" t="s">
        <v>2272</v>
      </c>
      <c r="Y674" s="312" t="s">
        <v>2272</v>
      </c>
      <c r="Z674" s="312" t="s">
        <v>2272</v>
      </c>
    </row>
    <row r="675" spans="1:26" ht="15" customHeight="1" x14ac:dyDescent="0.3">
      <c r="A675" s="256">
        <v>523476</v>
      </c>
      <c r="B675" s="256" t="s">
        <v>2006</v>
      </c>
      <c r="C675" s="256" t="s">
        <v>362</v>
      </c>
      <c r="D675" s="256" t="s">
        <v>2007</v>
      </c>
      <c r="F675" s="314"/>
      <c r="G675" s="314"/>
      <c r="H675" s="314"/>
      <c r="I675" s="312" t="s">
        <v>2262</v>
      </c>
      <c r="W675" s="312" t="s">
        <v>2272</v>
      </c>
      <c r="X675" s="312" t="s">
        <v>2272</v>
      </c>
      <c r="Y675" s="312" t="s">
        <v>2272</v>
      </c>
      <c r="Z675" s="312" t="s">
        <v>2272</v>
      </c>
    </row>
    <row r="676" spans="1:26" ht="15" customHeight="1" x14ac:dyDescent="0.3">
      <c r="A676" s="256">
        <v>523486</v>
      </c>
      <c r="B676" s="256" t="s">
        <v>2008</v>
      </c>
      <c r="C676" s="256" t="s">
        <v>1056</v>
      </c>
      <c r="D676" s="256" t="s">
        <v>557</v>
      </c>
      <c r="F676" s="314"/>
      <c r="G676" s="314"/>
      <c r="H676" s="314"/>
      <c r="I676" s="312" t="s">
        <v>2262</v>
      </c>
      <c r="W676" s="312" t="s">
        <v>2272</v>
      </c>
      <c r="X676" s="312" t="s">
        <v>2272</v>
      </c>
      <c r="Y676" s="312" t="s">
        <v>2272</v>
      </c>
      <c r="Z676" s="312" t="s">
        <v>2272</v>
      </c>
    </row>
    <row r="677" spans="1:26" ht="15" customHeight="1" x14ac:dyDescent="0.3">
      <c r="A677" s="256">
        <v>523489</v>
      </c>
      <c r="B677" s="256" t="s">
        <v>2009</v>
      </c>
      <c r="C677" s="256" t="s">
        <v>2010</v>
      </c>
      <c r="D677" s="256" t="s">
        <v>2011</v>
      </c>
      <c r="F677" s="313"/>
      <c r="G677" s="313"/>
      <c r="H677" s="313"/>
      <c r="I677" s="312" t="s">
        <v>2262</v>
      </c>
      <c r="W677" s="312" t="s">
        <v>2272</v>
      </c>
      <c r="X677" s="312" t="s">
        <v>2272</v>
      </c>
      <c r="Y677" s="312" t="s">
        <v>2272</v>
      </c>
      <c r="Z677" s="312" t="s">
        <v>2272</v>
      </c>
    </row>
    <row r="678" spans="1:26" ht="15" customHeight="1" x14ac:dyDescent="0.3">
      <c r="A678" s="256">
        <v>523495</v>
      </c>
      <c r="B678" s="256" t="s">
        <v>2012</v>
      </c>
      <c r="C678" s="256" t="s">
        <v>71</v>
      </c>
      <c r="D678" s="256" t="s">
        <v>557</v>
      </c>
      <c r="F678" s="313"/>
      <c r="G678" s="313"/>
      <c r="H678" s="313"/>
      <c r="I678" s="312" t="s">
        <v>2262</v>
      </c>
      <c r="W678" s="312" t="s">
        <v>2272</v>
      </c>
      <c r="X678" s="312" t="s">
        <v>2272</v>
      </c>
      <c r="Y678" s="312" t="s">
        <v>2272</v>
      </c>
      <c r="Z678" s="312" t="s">
        <v>2272</v>
      </c>
    </row>
    <row r="679" spans="1:26" ht="15" customHeight="1" x14ac:dyDescent="0.3">
      <c r="A679" s="256">
        <v>523516</v>
      </c>
      <c r="B679" s="256" t="s">
        <v>2013</v>
      </c>
      <c r="C679" s="256" t="s">
        <v>350</v>
      </c>
      <c r="D679" s="256" t="s">
        <v>1832</v>
      </c>
      <c r="F679" s="314"/>
      <c r="G679" s="314"/>
      <c r="H679" s="314"/>
      <c r="I679" s="312" t="s">
        <v>2262</v>
      </c>
      <c r="W679" s="312" t="s">
        <v>2272</v>
      </c>
      <c r="X679" s="312" t="s">
        <v>2272</v>
      </c>
      <c r="Y679" s="312" t="s">
        <v>2272</v>
      </c>
      <c r="Z679" s="312" t="s">
        <v>2272</v>
      </c>
    </row>
    <row r="680" spans="1:26" ht="15" customHeight="1" x14ac:dyDescent="0.3">
      <c r="A680" s="256">
        <v>523530</v>
      </c>
      <c r="B680" s="256" t="s">
        <v>886</v>
      </c>
      <c r="C680" s="256" t="s">
        <v>70</v>
      </c>
      <c r="D680" s="256" t="s">
        <v>1974</v>
      </c>
      <c r="F680" s="313"/>
      <c r="G680" s="313"/>
      <c r="H680" s="313"/>
      <c r="I680" s="312" t="s">
        <v>2262</v>
      </c>
      <c r="Y680" s="312" t="s">
        <v>2272</v>
      </c>
      <c r="Z680" s="312" t="s">
        <v>2272</v>
      </c>
    </row>
    <row r="681" spans="1:26" ht="15" customHeight="1" x14ac:dyDescent="0.3">
      <c r="A681" s="256">
        <v>523532</v>
      </c>
      <c r="B681" s="256" t="s">
        <v>2015</v>
      </c>
      <c r="C681" s="256" t="s">
        <v>1533</v>
      </c>
      <c r="D681" s="256" t="s">
        <v>1926</v>
      </c>
      <c r="F681" s="314"/>
      <c r="G681" s="314"/>
      <c r="H681" s="314"/>
      <c r="I681" s="312" t="s">
        <v>2262</v>
      </c>
      <c r="W681" s="312" t="s">
        <v>2272</v>
      </c>
      <c r="X681" s="312" t="s">
        <v>2272</v>
      </c>
      <c r="Y681" s="312" t="s">
        <v>2272</v>
      </c>
      <c r="Z681" s="312" t="s">
        <v>2272</v>
      </c>
    </row>
    <row r="682" spans="1:26" ht="15" customHeight="1" x14ac:dyDescent="0.3">
      <c r="A682" s="256">
        <v>523536</v>
      </c>
      <c r="B682" s="256" t="s">
        <v>2016</v>
      </c>
      <c r="C682" s="256" t="s">
        <v>1473</v>
      </c>
      <c r="D682" s="256" t="s">
        <v>2988</v>
      </c>
      <c r="F682" s="314"/>
      <c r="G682" s="314"/>
      <c r="H682" s="314"/>
      <c r="I682" s="312" t="s">
        <v>2262</v>
      </c>
      <c r="W682" s="312" t="s">
        <v>2272</v>
      </c>
      <c r="X682" s="312" t="s">
        <v>2272</v>
      </c>
      <c r="Y682" s="312" t="s">
        <v>2272</v>
      </c>
      <c r="Z682" s="312" t="s">
        <v>2272</v>
      </c>
    </row>
    <row r="683" spans="1:26" ht="15" customHeight="1" x14ac:dyDescent="0.3">
      <c r="A683" s="256">
        <v>523547</v>
      </c>
      <c r="B683" s="256" t="s">
        <v>2017</v>
      </c>
      <c r="C683" s="256" t="s">
        <v>1082</v>
      </c>
      <c r="D683" s="256" t="s">
        <v>80</v>
      </c>
      <c r="F683" s="314"/>
      <c r="G683" s="314"/>
      <c r="H683" s="314"/>
      <c r="I683" s="312" t="s">
        <v>2262</v>
      </c>
      <c r="W683" s="312" t="s">
        <v>2272</v>
      </c>
      <c r="X683" s="312" t="s">
        <v>2272</v>
      </c>
      <c r="Y683" s="312" t="s">
        <v>2272</v>
      </c>
      <c r="Z683" s="312" t="s">
        <v>2272</v>
      </c>
    </row>
    <row r="684" spans="1:26" ht="15" customHeight="1" x14ac:dyDescent="0.3">
      <c r="A684" s="256">
        <v>523549</v>
      </c>
      <c r="B684" s="256" t="s">
        <v>2018</v>
      </c>
      <c r="C684" s="256" t="s">
        <v>1234</v>
      </c>
      <c r="D684" s="256" t="s">
        <v>2019</v>
      </c>
      <c r="F684" s="313"/>
      <c r="G684" s="313"/>
      <c r="H684" s="313"/>
      <c r="I684" s="312" t="s">
        <v>2262</v>
      </c>
      <c r="W684" s="312" t="s">
        <v>2272</v>
      </c>
      <c r="X684" s="312" t="s">
        <v>2272</v>
      </c>
      <c r="Y684" s="312" t="s">
        <v>2272</v>
      </c>
      <c r="Z684" s="312" t="s">
        <v>2272</v>
      </c>
    </row>
    <row r="685" spans="1:26" ht="15" customHeight="1" x14ac:dyDescent="0.3">
      <c r="A685" s="256">
        <v>523558</v>
      </c>
      <c r="B685" s="256" t="s">
        <v>888</v>
      </c>
      <c r="C685" s="256" t="s">
        <v>889</v>
      </c>
      <c r="D685" s="256" t="s">
        <v>2020</v>
      </c>
      <c r="F685" s="314"/>
      <c r="G685" s="314"/>
      <c r="H685" s="314"/>
      <c r="I685" s="312" t="s">
        <v>2262</v>
      </c>
      <c r="Y685" s="312" t="s">
        <v>2272</v>
      </c>
      <c r="Z685" s="312" t="s">
        <v>2272</v>
      </c>
    </row>
    <row r="686" spans="1:26" ht="15" customHeight="1" x14ac:dyDescent="0.3">
      <c r="A686" s="256">
        <v>523566</v>
      </c>
      <c r="B686" s="256" t="s">
        <v>2022</v>
      </c>
      <c r="C686" s="256" t="s">
        <v>82</v>
      </c>
      <c r="D686" s="256" t="s">
        <v>1865</v>
      </c>
      <c r="F686" s="314"/>
      <c r="G686" s="314"/>
      <c r="H686" s="314"/>
      <c r="I686" s="312" t="s">
        <v>2262</v>
      </c>
      <c r="W686" s="312" t="s">
        <v>2272</v>
      </c>
      <c r="X686" s="312" t="s">
        <v>2272</v>
      </c>
      <c r="Y686" s="312" t="s">
        <v>2272</v>
      </c>
      <c r="Z686" s="312" t="s">
        <v>2272</v>
      </c>
    </row>
    <row r="687" spans="1:26" ht="15" customHeight="1" x14ac:dyDescent="0.3">
      <c r="A687" s="256">
        <v>523571</v>
      </c>
      <c r="B687" s="256" t="s">
        <v>2023</v>
      </c>
      <c r="C687" s="256" t="s">
        <v>507</v>
      </c>
      <c r="D687" s="256" t="s">
        <v>2024</v>
      </c>
      <c r="F687" s="313"/>
      <c r="G687" s="313"/>
      <c r="H687" s="313"/>
      <c r="I687" s="312" t="s">
        <v>2262</v>
      </c>
      <c r="W687" s="312" t="s">
        <v>2272</v>
      </c>
      <c r="X687" s="312" t="s">
        <v>2272</v>
      </c>
      <c r="Y687" s="312" t="s">
        <v>2272</v>
      </c>
      <c r="Z687" s="312" t="s">
        <v>2272</v>
      </c>
    </row>
    <row r="688" spans="1:26" ht="15" customHeight="1" x14ac:dyDescent="0.3">
      <c r="A688" s="256">
        <v>523574</v>
      </c>
      <c r="B688" s="256" t="s">
        <v>2025</v>
      </c>
      <c r="C688" s="256" t="s">
        <v>74</v>
      </c>
      <c r="D688" s="256" t="s">
        <v>2026</v>
      </c>
      <c r="F688" s="314"/>
      <c r="G688" s="314"/>
      <c r="H688" s="314"/>
      <c r="I688" s="312" t="s">
        <v>2262</v>
      </c>
      <c r="W688" s="312" t="s">
        <v>2272</v>
      </c>
      <c r="X688" s="312" t="s">
        <v>2272</v>
      </c>
      <c r="Y688" s="312" t="s">
        <v>2272</v>
      </c>
      <c r="Z688" s="312" t="s">
        <v>2272</v>
      </c>
    </row>
    <row r="689" spans="1:26" ht="15" customHeight="1" x14ac:dyDescent="0.3">
      <c r="A689" s="256">
        <v>523575</v>
      </c>
      <c r="B689" s="256" t="s">
        <v>2027</v>
      </c>
      <c r="C689" s="256" t="s">
        <v>70</v>
      </c>
      <c r="D689" s="256" t="s">
        <v>2028</v>
      </c>
      <c r="F689" s="313"/>
      <c r="G689" s="313"/>
      <c r="H689" s="313"/>
      <c r="I689" s="312" t="s">
        <v>2262</v>
      </c>
      <c r="W689" s="312" t="s">
        <v>2272</v>
      </c>
      <c r="X689" s="312" t="s">
        <v>2272</v>
      </c>
      <c r="Y689" s="312" t="s">
        <v>2272</v>
      </c>
      <c r="Z689" s="312" t="s">
        <v>2272</v>
      </c>
    </row>
    <row r="690" spans="1:26" ht="15" customHeight="1" x14ac:dyDescent="0.3">
      <c r="A690" s="256">
        <v>523580</v>
      </c>
      <c r="B690" s="256" t="s">
        <v>892</v>
      </c>
      <c r="C690" s="256" t="s">
        <v>71</v>
      </c>
      <c r="D690" s="256" t="s">
        <v>2029</v>
      </c>
      <c r="F690" s="314"/>
      <c r="G690" s="314"/>
      <c r="H690" s="314"/>
      <c r="I690" s="312" t="s">
        <v>2262</v>
      </c>
      <c r="W690" s="312" t="s">
        <v>2272</v>
      </c>
      <c r="Y690" s="312" t="s">
        <v>2272</v>
      </c>
      <c r="Z690" s="312" t="s">
        <v>2272</v>
      </c>
    </row>
    <row r="691" spans="1:26" ht="15" customHeight="1" x14ac:dyDescent="0.3">
      <c r="A691" s="256">
        <v>523583</v>
      </c>
      <c r="B691" s="256" t="s">
        <v>2030</v>
      </c>
      <c r="C691" s="256" t="s">
        <v>105</v>
      </c>
      <c r="D691" s="256" t="s">
        <v>3466</v>
      </c>
      <c r="F691" s="314"/>
      <c r="G691" s="314"/>
      <c r="H691" s="314"/>
      <c r="I691" s="312" t="s">
        <v>2262</v>
      </c>
      <c r="X691" s="312" t="s">
        <v>2272</v>
      </c>
      <c r="Y691" s="312" t="s">
        <v>2272</v>
      </c>
      <c r="Z691" s="312" t="s">
        <v>2272</v>
      </c>
    </row>
    <row r="692" spans="1:26" ht="15" customHeight="1" x14ac:dyDescent="0.3">
      <c r="A692" s="256">
        <v>523584</v>
      </c>
      <c r="B692" s="256" t="s">
        <v>2031</v>
      </c>
      <c r="C692" s="256" t="s">
        <v>89</v>
      </c>
      <c r="D692" s="256" t="s">
        <v>2032</v>
      </c>
      <c r="F692" s="314"/>
      <c r="G692" s="314"/>
      <c r="H692" s="314"/>
      <c r="I692" s="312" t="s">
        <v>2262</v>
      </c>
      <c r="W692" s="312" t="s">
        <v>2272</v>
      </c>
      <c r="X692" s="312" t="s">
        <v>2272</v>
      </c>
      <c r="Y692" s="312" t="s">
        <v>2272</v>
      </c>
      <c r="Z692" s="312" t="s">
        <v>2272</v>
      </c>
    </row>
    <row r="693" spans="1:26" ht="15" customHeight="1" x14ac:dyDescent="0.3">
      <c r="A693" s="256">
        <v>523585</v>
      </c>
      <c r="B693" s="256" t="s">
        <v>2033</v>
      </c>
      <c r="C693" s="256" t="s">
        <v>1528</v>
      </c>
      <c r="D693" s="256" t="s">
        <v>577</v>
      </c>
      <c r="F693" s="314"/>
      <c r="G693" s="314"/>
      <c r="H693" s="314"/>
      <c r="I693" s="312" t="s">
        <v>2262</v>
      </c>
      <c r="X693" s="312" t="s">
        <v>2272</v>
      </c>
      <c r="Y693" s="312" t="s">
        <v>2272</v>
      </c>
      <c r="Z693" s="312" t="s">
        <v>2272</v>
      </c>
    </row>
    <row r="694" spans="1:26" ht="15" customHeight="1" x14ac:dyDescent="0.3">
      <c r="A694" s="256">
        <v>523588</v>
      </c>
      <c r="B694" s="256" t="s">
        <v>2034</v>
      </c>
      <c r="C694" s="256" t="s">
        <v>85</v>
      </c>
      <c r="D694" s="256" t="s">
        <v>2160</v>
      </c>
      <c r="F694" s="314"/>
      <c r="G694" s="314"/>
      <c r="H694" s="314"/>
      <c r="I694" s="312" t="s">
        <v>2262</v>
      </c>
      <c r="W694" s="312" t="s">
        <v>2272</v>
      </c>
      <c r="X694" s="312" t="s">
        <v>2272</v>
      </c>
      <c r="Y694" s="312" t="s">
        <v>2272</v>
      </c>
      <c r="Z694" s="312" t="s">
        <v>2272</v>
      </c>
    </row>
    <row r="695" spans="1:26" ht="15" customHeight="1" x14ac:dyDescent="0.3">
      <c r="A695" s="256">
        <v>523601</v>
      </c>
      <c r="B695" s="256" t="s">
        <v>2035</v>
      </c>
      <c r="C695" s="256" t="s">
        <v>474</v>
      </c>
      <c r="F695" s="314"/>
      <c r="G695" s="314"/>
      <c r="H695" s="314"/>
      <c r="I695" s="312" t="s">
        <v>2262</v>
      </c>
      <c r="X695" s="312" t="s">
        <v>2272</v>
      </c>
      <c r="Y695" s="312" t="s">
        <v>2272</v>
      </c>
      <c r="Z695" s="312" t="s">
        <v>2272</v>
      </c>
    </row>
    <row r="696" spans="1:26" ht="15" customHeight="1" x14ac:dyDescent="0.3">
      <c r="A696" s="256">
        <v>523606</v>
      </c>
      <c r="B696" s="256" t="s">
        <v>895</v>
      </c>
      <c r="C696" s="256" t="s">
        <v>89</v>
      </c>
      <c r="D696" s="256" t="s">
        <v>2036</v>
      </c>
      <c r="F696" s="314"/>
      <c r="G696" s="314"/>
      <c r="H696" s="314"/>
      <c r="I696" s="312" t="s">
        <v>2262</v>
      </c>
      <c r="W696" s="312" t="s">
        <v>2272</v>
      </c>
      <c r="Y696" s="312" t="s">
        <v>2272</v>
      </c>
      <c r="Z696" s="312" t="s">
        <v>2272</v>
      </c>
    </row>
    <row r="697" spans="1:26" ht="15" customHeight="1" x14ac:dyDescent="0.3">
      <c r="A697" s="256">
        <v>523614</v>
      </c>
      <c r="B697" s="256" t="s">
        <v>2037</v>
      </c>
      <c r="C697" s="256" t="s">
        <v>1831</v>
      </c>
      <c r="D697" s="256" t="s">
        <v>1857</v>
      </c>
      <c r="F697" s="314"/>
      <c r="G697" s="314"/>
      <c r="H697" s="314"/>
      <c r="I697" s="312" t="s">
        <v>2262</v>
      </c>
      <c r="W697" s="312" t="s">
        <v>2272</v>
      </c>
      <c r="X697" s="312" t="s">
        <v>2272</v>
      </c>
      <c r="Y697" s="312" t="s">
        <v>2272</v>
      </c>
      <c r="Z697" s="312" t="s">
        <v>2272</v>
      </c>
    </row>
    <row r="698" spans="1:26" ht="15" customHeight="1" x14ac:dyDescent="0.3">
      <c r="A698" s="256">
        <v>523618</v>
      </c>
      <c r="B698" s="256" t="s">
        <v>896</v>
      </c>
      <c r="C698" s="256" t="s">
        <v>71</v>
      </c>
      <c r="D698" s="256" t="s">
        <v>2039</v>
      </c>
      <c r="F698" s="313"/>
      <c r="G698" s="313"/>
      <c r="H698" s="313"/>
      <c r="I698" s="312" t="s">
        <v>2262</v>
      </c>
      <c r="Y698" s="312" t="s">
        <v>2272</v>
      </c>
      <c r="Z698" s="312" t="s">
        <v>2272</v>
      </c>
    </row>
    <row r="699" spans="1:26" ht="15" customHeight="1" x14ac:dyDescent="0.3">
      <c r="A699" s="256">
        <v>523622</v>
      </c>
      <c r="B699" s="256" t="s">
        <v>899</v>
      </c>
      <c r="C699" s="256" t="s">
        <v>410</v>
      </c>
      <c r="D699" s="256" t="s">
        <v>1996</v>
      </c>
      <c r="F699" s="313"/>
      <c r="G699" s="313"/>
      <c r="H699" s="313"/>
      <c r="I699" s="312" t="s">
        <v>2262</v>
      </c>
      <c r="Y699" s="312" t="s">
        <v>2272</v>
      </c>
      <c r="Z699" s="312" t="s">
        <v>2272</v>
      </c>
    </row>
    <row r="700" spans="1:26" ht="15" customHeight="1" x14ac:dyDescent="0.3">
      <c r="A700" s="256">
        <v>523624</v>
      </c>
      <c r="B700" s="256" t="s">
        <v>2041</v>
      </c>
      <c r="C700" s="256" t="s">
        <v>1154</v>
      </c>
      <c r="D700" s="256" t="s">
        <v>1938</v>
      </c>
      <c r="F700" s="314"/>
      <c r="G700" s="314"/>
      <c r="H700" s="314"/>
      <c r="I700" s="312" t="s">
        <v>2262</v>
      </c>
      <c r="W700" s="312" t="s">
        <v>2272</v>
      </c>
      <c r="X700" s="312" t="s">
        <v>2272</v>
      </c>
      <c r="Y700" s="312" t="s">
        <v>2272</v>
      </c>
      <c r="Z700" s="312" t="s">
        <v>2272</v>
      </c>
    </row>
    <row r="701" spans="1:26" ht="15" customHeight="1" x14ac:dyDescent="0.3">
      <c r="A701" s="256">
        <v>523625</v>
      </c>
      <c r="B701" s="256" t="s">
        <v>2042</v>
      </c>
      <c r="C701" s="256" t="s">
        <v>89</v>
      </c>
      <c r="D701" s="256" t="s">
        <v>2000</v>
      </c>
      <c r="F701" s="313"/>
      <c r="G701" s="313"/>
      <c r="H701" s="313"/>
      <c r="I701" s="312" t="s">
        <v>2262</v>
      </c>
      <c r="W701" s="312" t="s">
        <v>2272</v>
      </c>
      <c r="X701" s="312" t="s">
        <v>2272</v>
      </c>
      <c r="Y701" s="312" t="s">
        <v>2272</v>
      </c>
      <c r="Z701" s="312" t="s">
        <v>2272</v>
      </c>
    </row>
    <row r="702" spans="1:26" ht="15" customHeight="1" x14ac:dyDescent="0.3">
      <c r="A702" s="256">
        <v>523636</v>
      </c>
      <c r="B702" s="256" t="s">
        <v>2045</v>
      </c>
      <c r="C702" s="256" t="s">
        <v>81</v>
      </c>
      <c r="D702" s="256" t="s">
        <v>3467</v>
      </c>
      <c r="F702" s="314"/>
      <c r="G702" s="314"/>
      <c r="H702" s="314"/>
      <c r="I702" s="312" t="s">
        <v>2262</v>
      </c>
      <c r="W702" s="312" t="s">
        <v>2272</v>
      </c>
      <c r="X702" s="312" t="s">
        <v>2272</v>
      </c>
      <c r="Y702" s="312" t="s">
        <v>2272</v>
      </c>
      <c r="Z702" s="312" t="s">
        <v>2272</v>
      </c>
    </row>
    <row r="703" spans="1:26" ht="15" customHeight="1" x14ac:dyDescent="0.3">
      <c r="A703" s="256">
        <v>523640</v>
      </c>
      <c r="B703" s="256" t="s">
        <v>3468</v>
      </c>
      <c r="C703" s="256" t="s">
        <v>903</v>
      </c>
      <c r="D703" s="256" t="s">
        <v>2046</v>
      </c>
      <c r="F703" s="314"/>
      <c r="G703" s="314"/>
      <c r="H703" s="314"/>
      <c r="I703" s="312" t="s">
        <v>2262</v>
      </c>
      <c r="Y703" s="312" t="s">
        <v>2272</v>
      </c>
      <c r="Z703" s="312" t="s">
        <v>2272</v>
      </c>
    </row>
    <row r="704" spans="1:26" ht="15" customHeight="1" x14ac:dyDescent="0.3">
      <c r="A704" s="256">
        <v>523661</v>
      </c>
      <c r="B704" s="256" t="s">
        <v>2052</v>
      </c>
      <c r="C704" s="256" t="s">
        <v>89</v>
      </c>
      <c r="D704" s="256" t="s">
        <v>89</v>
      </c>
      <c r="F704" s="314"/>
      <c r="G704" s="314"/>
      <c r="H704" s="314"/>
      <c r="I704" s="312" t="s">
        <v>2262</v>
      </c>
      <c r="W704" s="312" t="s">
        <v>2272</v>
      </c>
      <c r="X704" s="312" t="s">
        <v>2272</v>
      </c>
      <c r="Y704" s="312" t="s">
        <v>2272</v>
      </c>
      <c r="Z704" s="312" t="s">
        <v>2272</v>
      </c>
    </row>
    <row r="705" spans="1:26" ht="15" customHeight="1" x14ac:dyDescent="0.3">
      <c r="A705" s="256">
        <v>523663</v>
      </c>
      <c r="B705" s="256" t="s">
        <v>2054</v>
      </c>
      <c r="C705" s="256" t="s">
        <v>68</v>
      </c>
      <c r="D705" s="256" t="s">
        <v>583</v>
      </c>
      <c r="F705" s="314"/>
      <c r="G705" s="314"/>
      <c r="H705" s="314"/>
      <c r="I705" s="312" t="s">
        <v>2262</v>
      </c>
      <c r="X705" s="312" t="s">
        <v>2272</v>
      </c>
      <c r="Y705" s="312" t="s">
        <v>2272</v>
      </c>
      <c r="Z705" s="312" t="s">
        <v>2272</v>
      </c>
    </row>
    <row r="706" spans="1:26" ht="15" customHeight="1" x14ac:dyDescent="0.3">
      <c r="A706" s="256">
        <v>523672</v>
      </c>
      <c r="B706" s="256" t="s">
        <v>2055</v>
      </c>
      <c r="C706" s="256" t="s">
        <v>79</v>
      </c>
      <c r="D706" s="256" t="s">
        <v>2056</v>
      </c>
      <c r="F706" s="314"/>
      <c r="G706" s="314"/>
      <c r="H706" s="314"/>
      <c r="I706" s="312" t="s">
        <v>2262</v>
      </c>
      <c r="W706" s="312" t="s">
        <v>2272</v>
      </c>
      <c r="X706" s="312" t="s">
        <v>2272</v>
      </c>
      <c r="Y706" s="312" t="s">
        <v>2272</v>
      </c>
      <c r="Z706" s="312" t="s">
        <v>2272</v>
      </c>
    </row>
    <row r="707" spans="1:26" ht="15" customHeight="1" x14ac:dyDescent="0.3">
      <c r="A707" s="256">
        <v>523679</v>
      </c>
      <c r="B707" s="256" t="s">
        <v>2058</v>
      </c>
      <c r="C707" s="256" t="s">
        <v>89</v>
      </c>
      <c r="D707" s="256" t="s">
        <v>2059</v>
      </c>
      <c r="F707" s="314"/>
      <c r="G707" s="314"/>
      <c r="H707" s="314"/>
      <c r="I707" s="312" t="s">
        <v>2262</v>
      </c>
      <c r="W707" s="312" t="s">
        <v>2272</v>
      </c>
      <c r="X707" s="312" t="s">
        <v>2272</v>
      </c>
      <c r="Y707" s="312" t="s">
        <v>2272</v>
      </c>
      <c r="Z707" s="312" t="s">
        <v>2272</v>
      </c>
    </row>
    <row r="708" spans="1:26" ht="15" customHeight="1" x14ac:dyDescent="0.3">
      <c r="A708" s="256">
        <v>523680</v>
      </c>
      <c r="B708" s="256" t="s">
        <v>2060</v>
      </c>
      <c r="C708" s="256" t="s">
        <v>99</v>
      </c>
      <c r="D708" s="256" t="s">
        <v>2061</v>
      </c>
      <c r="F708" s="313"/>
      <c r="G708" s="313"/>
      <c r="H708" s="313"/>
      <c r="I708" s="312" t="s">
        <v>2262</v>
      </c>
      <c r="W708" s="312" t="s">
        <v>2272</v>
      </c>
      <c r="X708" s="312" t="s">
        <v>2272</v>
      </c>
      <c r="Y708" s="312" t="s">
        <v>2272</v>
      </c>
      <c r="Z708" s="312" t="s">
        <v>2272</v>
      </c>
    </row>
    <row r="709" spans="1:26" ht="15" customHeight="1" x14ac:dyDescent="0.3">
      <c r="A709" s="256">
        <v>523681</v>
      </c>
      <c r="B709" s="256" t="s">
        <v>2062</v>
      </c>
      <c r="C709" s="256" t="s">
        <v>2063</v>
      </c>
      <c r="D709" s="256" t="s">
        <v>570</v>
      </c>
      <c r="F709" s="314"/>
      <c r="G709" s="314"/>
      <c r="H709" s="314"/>
      <c r="I709" s="312" t="s">
        <v>2262</v>
      </c>
      <c r="W709" s="312" t="s">
        <v>2272</v>
      </c>
      <c r="X709" s="312" t="s">
        <v>2272</v>
      </c>
      <c r="Y709" s="312" t="s">
        <v>2272</v>
      </c>
      <c r="Z709" s="312" t="s">
        <v>2272</v>
      </c>
    </row>
    <row r="710" spans="1:26" ht="15" customHeight="1" x14ac:dyDescent="0.3">
      <c r="A710" s="256">
        <v>523682</v>
      </c>
      <c r="B710" s="256" t="s">
        <v>2064</v>
      </c>
      <c r="C710" s="256" t="s">
        <v>327</v>
      </c>
      <c r="D710" s="256" t="s">
        <v>2065</v>
      </c>
      <c r="F710" s="313"/>
      <c r="G710" s="313"/>
      <c r="H710" s="313"/>
      <c r="I710" s="312" t="s">
        <v>2262</v>
      </c>
      <c r="W710" s="312" t="s">
        <v>2272</v>
      </c>
      <c r="X710" s="312" t="s">
        <v>2272</v>
      </c>
      <c r="Y710" s="312" t="s">
        <v>2272</v>
      </c>
      <c r="Z710" s="312" t="s">
        <v>2272</v>
      </c>
    </row>
    <row r="711" spans="1:26" ht="15" customHeight="1" x14ac:dyDescent="0.3">
      <c r="A711" s="256">
        <v>523683</v>
      </c>
      <c r="B711" s="256" t="s">
        <v>2066</v>
      </c>
      <c r="C711" s="256" t="s">
        <v>1710</v>
      </c>
      <c r="D711" s="256" t="s">
        <v>1897</v>
      </c>
      <c r="F711" s="314"/>
      <c r="G711" s="314"/>
      <c r="H711" s="314"/>
      <c r="I711" s="312" t="s">
        <v>2262</v>
      </c>
      <c r="W711" s="312" t="s">
        <v>2272</v>
      </c>
      <c r="X711" s="312" t="s">
        <v>2272</v>
      </c>
      <c r="Y711" s="312" t="s">
        <v>2272</v>
      </c>
      <c r="Z711" s="312" t="s">
        <v>2272</v>
      </c>
    </row>
    <row r="712" spans="1:26" ht="15" customHeight="1" x14ac:dyDescent="0.3">
      <c r="A712" s="256">
        <v>523684</v>
      </c>
      <c r="B712" s="256" t="s">
        <v>2067</v>
      </c>
      <c r="C712" s="256" t="s">
        <v>449</v>
      </c>
      <c r="D712" s="256" t="s">
        <v>2068</v>
      </c>
      <c r="F712" s="313"/>
      <c r="G712" s="313"/>
      <c r="H712" s="313"/>
      <c r="I712" s="312" t="s">
        <v>2262</v>
      </c>
      <c r="X712" s="312" t="s">
        <v>2272</v>
      </c>
      <c r="Y712" s="312" t="s">
        <v>2272</v>
      </c>
      <c r="Z712" s="312" t="s">
        <v>2272</v>
      </c>
    </row>
    <row r="713" spans="1:26" ht="15" customHeight="1" x14ac:dyDescent="0.3">
      <c r="A713" s="256">
        <v>523685</v>
      </c>
      <c r="B713" s="256" t="s">
        <v>2069</v>
      </c>
      <c r="C713" s="256" t="s">
        <v>73</v>
      </c>
      <c r="D713" s="256" t="s">
        <v>2070</v>
      </c>
      <c r="F713" s="314"/>
      <c r="G713" s="314"/>
      <c r="H713" s="314"/>
      <c r="I713" s="312" t="s">
        <v>2262</v>
      </c>
      <c r="X713" s="312" t="s">
        <v>2272</v>
      </c>
      <c r="Y713" s="312" t="s">
        <v>2272</v>
      </c>
      <c r="Z713" s="312" t="s">
        <v>2272</v>
      </c>
    </row>
    <row r="714" spans="1:26" ht="15" customHeight="1" x14ac:dyDescent="0.3">
      <c r="A714" s="256">
        <v>523687</v>
      </c>
      <c r="B714" s="256" t="s">
        <v>908</v>
      </c>
      <c r="C714" s="256" t="s">
        <v>536</v>
      </c>
      <c r="D714" s="256" t="s">
        <v>2071</v>
      </c>
      <c r="F714" s="314"/>
      <c r="G714" s="314"/>
      <c r="H714" s="314"/>
      <c r="I714" s="312" t="s">
        <v>2262</v>
      </c>
      <c r="Y714" s="312" t="s">
        <v>2272</v>
      </c>
      <c r="Z714" s="312" t="s">
        <v>2272</v>
      </c>
    </row>
    <row r="715" spans="1:26" ht="15" customHeight="1" x14ac:dyDescent="0.3">
      <c r="A715" s="256">
        <v>523689</v>
      </c>
      <c r="B715" s="256" t="s">
        <v>2072</v>
      </c>
      <c r="C715" s="256" t="s">
        <v>1129</v>
      </c>
      <c r="D715" s="256" t="s">
        <v>1996</v>
      </c>
      <c r="F715" s="314"/>
      <c r="G715" s="314"/>
      <c r="H715" s="314"/>
      <c r="I715" s="312" t="s">
        <v>2262</v>
      </c>
      <c r="X715" s="312" t="s">
        <v>2272</v>
      </c>
      <c r="Y715" s="312" t="s">
        <v>2272</v>
      </c>
      <c r="Z715" s="312" t="s">
        <v>2272</v>
      </c>
    </row>
    <row r="716" spans="1:26" ht="15" customHeight="1" x14ac:dyDescent="0.3">
      <c r="A716" s="256">
        <v>523696</v>
      </c>
      <c r="B716" s="256" t="s">
        <v>909</v>
      </c>
      <c r="C716" s="256" t="s">
        <v>93</v>
      </c>
      <c r="D716" s="256" t="s">
        <v>1886</v>
      </c>
      <c r="F716" s="314"/>
      <c r="G716" s="314"/>
      <c r="H716" s="314"/>
      <c r="I716" s="312" t="s">
        <v>2262</v>
      </c>
      <c r="Y716" s="312" t="s">
        <v>2272</v>
      </c>
      <c r="Z716" s="312" t="s">
        <v>2272</v>
      </c>
    </row>
    <row r="717" spans="1:26" ht="15" customHeight="1" x14ac:dyDescent="0.3">
      <c r="A717" s="256">
        <v>523704</v>
      </c>
      <c r="B717" s="256" t="s">
        <v>910</v>
      </c>
      <c r="C717" s="256" t="s">
        <v>911</v>
      </c>
      <c r="D717" s="256" t="s">
        <v>1897</v>
      </c>
      <c r="F717" s="313"/>
      <c r="G717" s="313"/>
      <c r="H717" s="313"/>
      <c r="I717" s="312" t="s">
        <v>2262</v>
      </c>
      <c r="Y717" s="312" t="s">
        <v>2272</v>
      </c>
      <c r="Z717" s="312" t="s">
        <v>2272</v>
      </c>
    </row>
    <row r="718" spans="1:26" ht="15" customHeight="1" x14ac:dyDescent="0.3">
      <c r="A718" s="256">
        <v>523728</v>
      </c>
      <c r="B718" s="256" t="s">
        <v>2074</v>
      </c>
      <c r="C718" s="256" t="s">
        <v>96</v>
      </c>
      <c r="D718" s="256" t="s">
        <v>2075</v>
      </c>
      <c r="F718" s="313"/>
      <c r="G718" s="313"/>
      <c r="H718" s="313"/>
      <c r="I718" s="312" t="s">
        <v>2262</v>
      </c>
      <c r="W718" s="312" t="s">
        <v>2272</v>
      </c>
      <c r="X718" s="312" t="s">
        <v>2272</v>
      </c>
      <c r="Y718" s="312" t="s">
        <v>2272</v>
      </c>
      <c r="Z718" s="312" t="s">
        <v>2272</v>
      </c>
    </row>
    <row r="719" spans="1:26" ht="15" customHeight="1" x14ac:dyDescent="0.3">
      <c r="A719" s="256">
        <v>523734</v>
      </c>
      <c r="B719" s="256" t="s">
        <v>915</v>
      </c>
      <c r="C719" s="256" t="s">
        <v>84</v>
      </c>
      <c r="D719" s="256" t="s">
        <v>1858</v>
      </c>
      <c r="F719" s="314"/>
      <c r="G719" s="314"/>
      <c r="H719" s="314"/>
      <c r="I719" s="312" t="s">
        <v>2262</v>
      </c>
      <c r="W719" s="312" t="s">
        <v>2272</v>
      </c>
      <c r="Y719" s="312" t="s">
        <v>2272</v>
      </c>
      <c r="Z719" s="312" t="s">
        <v>2272</v>
      </c>
    </row>
    <row r="720" spans="1:26" ht="15" customHeight="1" x14ac:dyDescent="0.3">
      <c r="A720" s="256">
        <v>523739</v>
      </c>
      <c r="B720" s="256" t="s">
        <v>2077</v>
      </c>
      <c r="C720" s="256" t="s">
        <v>103</v>
      </c>
      <c r="D720" s="256" t="s">
        <v>2078</v>
      </c>
      <c r="F720" s="314"/>
      <c r="G720" s="314"/>
      <c r="H720" s="314"/>
      <c r="I720" s="312" t="s">
        <v>2262</v>
      </c>
      <c r="W720" s="312" t="s">
        <v>2272</v>
      </c>
      <c r="X720" s="312" t="s">
        <v>2272</v>
      </c>
      <c r="Y720" s="312" t="s">
        <v>2272</v>
      </c>
      <c r="Z720" s="312" t="s">
        <v>2272</v>
      </c>
    </row>
    <row r="721" spans="1:26" ht="15" customHeight="1" x14ac:dyDescent="0.3">
      <c r="A721" s="256">
        <v>523742</v>
      </c>
      <c r="B721" s="256" t="s">
        <v>916</v>
      </c>
      <c r="C721" s="256" t="s">
        <v>69</v>
      </c>
      <c r="D721" s="256" t="s">
        <v>576</v>
      </c>
      <c r="F721" s="313"/>
      <c r="G721" s="313"/>
      <c r="H721" s="313"/>
      <c r="I721" s="312" t="s">
        <v>2262</v>
      </c>
      <c r="Y721" s="312" t="s">
        <v>2272</v>
      </c>
      <c r="Z721" s="312" t="s">
        <v>2272</v>
      </c>
    </row>
    <row r="722" spans="1:26" ht="15" customHeight="1" x14ac:dyDescent="0.3">
      <c r="A722" s="256">
        <v>523751</v>
      </c>
      <c r="B722" s="256" t="s">
        <v>2080</v>
      </c>
      <c r="C722" s="256" t="s">
        <v>840</v>
      </c>
      <c r="D722" s="256" t="s">
        <v>1897</v>
      </c>
      <c r="F722" s="314"/>
      <c r="G722" s="314"/>
      <c r="H722" s="314"/>
      <c r="I722" s="312" t="s">
        <v>2262</v>
      </c>
      <c r="W722" s="312" t="s">
        <v>2272</v>
      </c>
      <c r="X722" s="312" t="s">
        <v>2272</v>
      </c>
      <c r="Y722" s="312" t="s">
        <v>2272</v>
      </c>
      <c r="Z722" s="312" t="s">
        <v>2272</v>
      </c>
    </row>
    <row r="723" spans="1:26" ht="15" customHeight="1" x14ac:dyDescent="0.3">
      <c r="A723" s="256">
        <v>523758</v>
      </c>
      <c r="B723" s="256" t="s">
        <v>2081</v>
      </c>
      <c r="C723" s="256" t="s">
        <v>71</v>
      </c>
      <c r="D723" s="256" t="s">
        <v>2217</v>
      </c>
      <c r="F723" s="314"/>
      <c r="G723" s="314"/>
      <c r="H723" s="314"/>
      <c r="I723" s="312" t="s">
        <v>2262</v>
      </c>
      <c r="W723" s="312" t="s">
        <v>2272</v>
      </c>
      <c r="X723" s="312" t="s">
        <v>2272</v>
      </c>
      <c r="Y723" s="312" t="s">
        <v>2272</v>
      </c>
      <c r="Z723" s="312" t="s">
        <v>2272</v>
      </c>
    </row>
    <row r="724" spans="1:26" ht="15" customHeight="1" x14ac:dyDescent="0.3">
      <c r="A724" s="256">
        <v>523762</v>
      </c>
      <c r="B724" s="256" t="s">
        <v>2082</v>
      </c>
      <c r="C724" s="256" t="s">
        <v>788</v>
      </c>
      <c r="D724" s="256" t="s">
        <v>560</v>
      </c>
      <c r="F724" s="314"/>
      <c r="G724" s="314"/>
      <c r="H724" s="314"/>
      <c r="I724" s="312" t="s">
        <v>2262</v>
      </c>
      <c r="W724" s="312" t="s">
        <v>2272</v>
      </c>
      <c r="X724" s="312" t="s">
        <v>2272</v>
      </c>
      <c r="Y724" s="312" t="s">
        <v>2272</v>
      </c>
      <c r="Z724" s="312" t="s">
        <v>2272</v>
      </c>
    </row>
    <row r="725" spans="1:26" ht="15" customHeight="1" x14ac:dyDescent="0.3">
      <c r="A725" s="256">
        <v>523771</v>
      </c>
      <c r="B725" s="256" t="s">
        <v>3470</v>
      </c>
      <c r="C725" s="256" t="s">
        <v>318</v>
      </c>
      <c r="D725" s="256" t="s">
        <v>1860</v>
      </c>
      <c r="F725" s="313"/>
      <c r="G725" s="313"/>
      <c r="H725" s="313"/>
      <c r="I725" s="312" t="s">
        <v>2262</v>
      </c>
      <c r="W725" s="312" t="s">
        <v>2272</v>
      </c>
      <c r="X725" s="312" t="s">
        <v>2272</v>
      </c>
      <c r="Y725" s="312" t="s">
        <v>2272</v>
      </c>
      <c r="Z725" s="312" t="s">
        <v>2272</v>
      </c>
    </row>
    <row r="726" spans="1:26" ht="15" customHeight="1" x14ac:dyDescent="0.3">
      <c r="A726" s="256">
        <v>523772</v>
      </c>
      <c r="B726" s="256" t="s">
        <v>2083</v>
      </c>
      <c r="C726" s="256" t="s">
        <v>469</v>
      </c>
      <c r="D726" s="256" t="s">
        <v>2061</v>
      </c>
      <c r="F726" s="314"/>
      <c r="G726" s="314"/>
      <c r="H726" s="314"/>
      <c r="I726" s="312" t="s">
        <v>2262</v>
      </c>
      <c r="W726" s="312" t="s">
        <v>2272</v>
      </c>
      <c r="X726" s="312" t="s">
        <v>2272</v>
      </c>
      <c r="Y726" s="312" t="s">
        <v>2272</v>
      </c>
      <c r="Z726" s="312" t="s">
        <v>2272</v>
      </c>
    </row>
    <row r="727" spans="1:26" ht="15" customHeight="1" x14ac:dyDescent="0.3">
      <c r="A727" s="256">
        <v>523775</v>
      </c>
      <c r="B727" s="256" t="s">
        <v>2084</v>
      </c>
      <c r="C727" s="256" t="s">
        <v>71</v>
      </c>
      <c r="D727" s="256" t="s">
        <v>2014</v>
      </c>
      <c r="F727" s="313"/>
      <c r="G727" s="313"/>
      <c r="H727" s="313"/>
      <c r="I727" s="312" t="s">
        <v>2262</v>
      </c>
      <c r="W727" s="312" t="s">
        <v>2272</v>
      </c>
      <c r="X727" s="312" t="s">
        <v>2272</v>
      </c>
      <c r="Y727" s="312" t="s">
        <v>2272</v>
      </c>
      <c r="Z727" s="312" t="s">
        <v>2272</v>
      </c>
    </row>
    <row r="728" spans="1:26" ht="15" customHeight="1" x14ac:dyDescent="0.3">
      <c r="A728" s="256">
        <v>523779</v>
      </c>
      <c r="B728" s="256" t="s">
        <v>920</v>
      </c>
      <c r="C728" s="256" t="s">
        <v>280</v>
      </c>
      <c r="D728" s="256" t="s">
        <v>3471</v>
      </c>
      <c r="F728" s="313"/>
      <c r="G728" s="313"/>
      <c r="H728" s="313"/>
      <c r="I728" s="312" t="s">
        <v>2262</v>
      </c>
      <c r="W728" s="312" t="s">
        <v>2272</v>
      </c>
      <c r="Y728" s="312" t="s">
        <v>2272</v>
      </c>
      <c r="Z728" s="312" t="s">
        <v>2272</v>
      </c>
    </row>
    <row r="729" spans="1:26" ht="15" customHeight="1" x14ac:dyDescent="0.3">
      <c r="A729" s="256">
        <v>523807</v>
      </c>
      <c r="B729" s="256" t="s">
        <v>2086</v>
      </c>
      <c r="C729" s="256" t="s">
        <v>250</v>
      </c>
      <c r="D729" s="256" t="s">
        <v>1843</v>
      </c>
      <c r="F729" s="313"/>
      <c r="G729" s="313"/>
      <c r="H729" s="313"/>
      <c r="I729" s="312" t="s">
        <v>2262</v>
      </c>
      <c r="X729" s="312" t="s">
        <v>2272</v>
      </c>
      <c r="Y729" s="312" t="s">
        <v>2272</v>
      </c>
      <c r="Z729" s="312" t="s">
        <v>2272</v>
      </c>
    </row>
    <row r="730" spans="1:26" ht="15" customHeight="1" x14ac:dyDescent="0.3">
      <c r="A730" s="256">
        <v>523809</v>
      </c>
      <c r="B730" s="256" t="s">
        <v>1683</v>
      </c>
      <c r="C730" s="256" t="s">
        <v>414</v>
      </c>
      <c r="D730" s="256" t="s">
        <v>1938</v>
      </c>
      <c r="F730" s="314"/>
      <c r="G730" s="314"/>
      <c r="H730" s="314"/>
      <c r="I730" s="312" t="s">
        <v>2262</v>
      </c>
      <c r="X730" s="312" t="s">
        <v>2272</v>
      </c>
      <c r="Y730" s="312" t="s">
        <v>2272</v>
      </c>
      <c r="Z730" s="312" t="s">
        <v>2272</v>
      </c>
    </row>
    <row r="731" spans="1:26" ht="15" customHeight="1" x14ac:dyDescent="0.3">
      <c r="A731" s="256">
        <v>523820</v>
      </c>
      <c r="B731" s="256" t="s">
        <v>2088</v>
      </c>
      <c r="C731" s="256" t="s">
        <v>75</v>
      </c>
      <c r="D731" s="256" t="s">
        <v>2223</v>
      </c>
      <c r="F731" s="314"/>
      <c r="G731" s="314"/>
      <c r="H731" s="314"/>
      <c r="I731" s="312" t="s">
        <v>2262</v>
      </c>
      <c r="X731" s="312" t="s">
        <v>2272</v>
      </c>
      <c r="Y731" s="312" t="s">
        <v>2272</v>
      </c>
      <c r="Z731" s="312" t="s">
        <v>2272</v>
      </c>
    </row>
    <row r="732" spans="1:26" ht="15" customHeight="1" x14ac:dyDescent="0.3">
      <c r="A732" s="256">
        <v>523821</v>
      </c>
      <c r="B732" s="256" t="s">
        <v>2089</v>
      </c>
      <c r="C732" s="256" t="s">
        <v>71</v>
      </c>
      <c r="D732" s="256" t="s">
        <v>2768</v>
      </c>
      <c r="F732" s="313"/>
      <c r="G732" s="313"/>
      <c r="H732" s="313"/>
      <c r="I732" s="312" t="s">
        <v>2262</v>
      </c>
      <c r="W732" s="312" t="s">
        <v>2272</v>
      </c>
      <c r="X732" s="312" t="s">
        <v>2272</v>
      </c>
      <c r="Y732" s="312" t="s">
        <v>2272</v>
      </c>
      <c r="Z732" s="312" t="s">
        <v>2272</v>
      </c>
    </row>
    <row r="733" spans="1:26" ht="15" customHeight="1" x14ac:dyDescent="0.3">
      <c r="A733" s="256">
        <v>523839</v>
      </c>
      <c r="B733" s="256" t="s">
        <v>2091</v>
      </c>
      <c r="C733" s="256" t="s">
        <v>281</v>
      </c>
      <c r="D733" s="256" t="s">
        <v>577</v>
      </c>
      <c r="F733" s="313"/>
      <c r="G733" s="313"/>
      <c r="H733" s="313"/>
      <c r="I733" s="312" t="s">
        <v>2262</v>
      </c>
      <c r="W733" s="312" t="s">
        <v>2272</v>
      </c>
      <c r="X733" s="312" t="s">
        <v>2272</v>
      </c>
      <c r="Y733" s="312" t="s">
        <v>2272</v>
      </c>
      <c r="Z733" s="312" t="s">
        <v>2272</v>
      </c>
    </row>
    <row r="734" spans="1:26" ht="15" customHeight="1" x14ac:dyDescent="0.3">
      <c r="A734" s="256">
        <v>523841</v>
      </c>
      <c r="B734" s="256" t="s">
        <v>2092</v>
      </c>
      <c r="C734" s="256" t="s">
        <v>451</v>
      </c>
      <c r="D734" s="256" t="s">
        <v>2093</v>
      </c>
      <c r="F734" s="314"/>
      <c r="G734" s="314"/>
      <c r="H734" s="314"/>
      <c r="I734" s="312" t="s">
        <v>2262</v>
      </c>
      <c r="W734" s="312" t="s">
        <v>2272</v>
      </c>
      <c r="X734" s="312" t="s">
        <v>2272</v>
      </c>
      <c r="Y734" s="312" t="s">
        <v>2272</v>
      </c>
      <c r="Z734" s="312" t="s">
        <v>2272</v>
      </c>
    </row>
    <row r="735" spans="1:26" ht="15" customHeight="1" x14ac:dyDescent="0.3">
      <c r="A735" s="256">
        <v>523843</v>
      </c>
      <c r="B735" s="256" t="s">
        <v>922</v>
      </c>
      <c r="C735" s="256" t="s">
        <v>401</v>
      </c>
      <c r="D735" s="256" t="s">
        <v>576</v>
      </c>
      <c r="F735" s="314"/>
      <c r="G735" s="314"/>
      <c r="H735" s="314"/>
      <c r="I735" s="312" t="s">
        <v>2262</v>
      </c>
      <c r="Y735" s="312" t="s">
        <v>2272</v>
      </c>
      <c r="Z735" s="312" t="s">
        <v>2272</v>
      </c>
    </row>
    <row r="736" spans="1:26" ht="15" customHeight="1" x14ac:dyDescent="0.3">
      <c r="A736" s="256">
        <v>523844</v>
      </c>
      <c r="B736" s="256" t="s">
        <v>2094</v>
      </c>
      <c r="C736" s="256" t="s">
        <v>89</v>
      </c>
      <c r="D736" s="256" t="s">
        <v>2095</v>
      </c>
      <c r="F736" s="314"/>
      <c r="G736" s="314"/>
      <c r="H736" s="314"/>
      <c r="I736" s="312" t="s">
        <v>2262</v>
      </c>
      <c r="W736" s="312" t="s">
        <v>2272</v>
      </c>
      <c r="X736" s="312" t="s">
        <v>2272</v>
      </c>
      <c r="Y736" s="312" t="s">
        <v>2272</v>
      </c>
      <c r="Z736" s="312" t="s">
        <v>2272</v>
      </c>
    </row>
    <row r="737" spans="1:26" ht="15" customHeight="1" x14ac:dyDescent="0.3">
      <c r="A737" s="256">
        <v>523847</v>
      </c>
      <c r="B737" s="256" t="s">
        <v>2096</v>
      </c>
      <c r="C737" s="256" t="s">
        <v>2097</v>
      </c>
      <c r="D737" s="256" t="s">
        <v>1883</v>
      </c>
      <c r="F737" s="314"/>
      <c r="G737" s="314"/>
      <c r="H737" s="314"/>
      <c r="I737" s="312" t="s">
        <v>2262</v>
      </c>
      <c r="W737" s="312" t="s">
        <v>2272</v>
      </c>
      <c r="X737" s="312" t="s">
        <v>2272</v>
      </c>
      <c r="Y737" s="312" t="s">
        <v>2272</v>
      </c>
      <c r="Z737" s="312" t="s">
        <v>2272</v>
      </c>
    </row>
    <row r="738" spans="1:26" ht="15" customHeight="1" x14ac:dyDescent="0.3">
      <c r="A738" s="256">
        <v>523859</v>
      </c>
      <c r="B738" s="256" t="s">
        <v>2098</v>
      </c>
      <c r="C738" s="256" t="s">
        <v>408</v>
      </c>
      <c r="D738" s="256" t="s">
        <v>570</v>
      </c>
      <c r="F738" s="313"/>
      <c r="G738" s="313"/>
      <c r="H738" s="313"/>
      <c r="I738" s="312" t="s">
        <v>2262</v>
      </c>
      <c r="W738" s="312" t="s">
        <v>2272</v>
      </c>
      <c r="X738" s="312" t="s">
        <v>2272</v>
      </c>
      <c r="Y738" s="312" t="s">
        <v>2272</v>
      </c>
      <c r="Z738" s="312" t="s">
        <v>2272</v>
      </c>
    </row>
    <row r="739" spans="1:26" ht="15" customHeight="1" x14ac:dyDescent="0.3">
      <c r="A739" s="256">
        <v>523862</v>
      </c>
      <c r="B739" s="256" t="s">
        <v>2099</v>
      </c>
      <c r="C739" s="256" t="s">
        <v>71</v>
      </c>
      <c r="D739" s="256" t="s">
        <v>2026</v>
      </c>
      <c r="F739" s="314"/>
      <c r="G739" s="314"/>
      <c r="H739" s="314"/>
      <c r="I739" s="312" t="s">
        <v>2262</v>
      </c>
      <c r="W739" s="312" t="s">
        <v>2272</v>
      </c>
      <c r="X739" s="312" t="s">
        <v>2272</v>
      </c>
      <c r="Y739" s="312" t="s">
        <v>2272</v>
      </c>
      <c r="Z739" s="312" t="s">
        <v>2272</v>
      </c>
    </row>
    <row r="740" spans="1:26" ht="15" customHeight="1" x14ac:dyDescent="0.3">
      <c r="A740" s="256">
        <v>523866</v>
      </c>
      <c r="B740" s="256" t="s">
        <v>923</v>
      </c>
      <c r="C740" s="256" t="s">
        <v>74</v>
      </c>
      <c r="D740" s="256" t="s">
        <v>3077</v>
      </c>
      <c r="F740" s="314"/>
      <c r="G740" s="314"/>
      <c r="H740" s="314"/>
      <c r="I740" s="312" t="s">
        <v>2262</v>
      </c>
      <c r="Y740" s="312" t="s">
        <v>2272</v>
      </c>
      <c r="Z740" s="312" t="s">
        <v>2272</v>
      </c>
    </row>
    <row r="741" spans="1:26" ht="15" customHeight="1" x14ac:dyDescent="0.3">
      <c r="A741" s="256">
        <v>523867</v>
      </c>
      <c r="B741" s="256" t="s">
        <v>2100</v>
      </c>
      <c r="C741" s="256" t="s">
        <v>107</v>
      </c>
      <c r="D741" s="256" t="s">
        <v>3472</v>
      </c>
      <c r="F741" s="313"/>
      <c r="G741" s="313"/>
      <c r="H741" s="313"/>
      <c r="I741" s="312" t="s">
        <v>2262</v>
      </c>
      <c r="W741" s="312" t="s">
        <v>2272</v>
      </c>
      <c r="X741" s="312" t="s">
        <v>2272</v>
      </c>
      <c r="Y741" s="312" t="s">
        <v>2272</v>
      </c>
      <c r="Z741" s="312" t="s">
        <v>2272</v>
      </c>
    </row>
    <row r="742" spans="1:26" ht="15" customHeight="1" x14ac:dyDescent="0.3">
      <c r="A742" s="256">
        <v>523877</v>
      </c>
      <c r="B742" s="256" t="s">
        <v>2102</v>
      </c>
      <c r="C742" s="256" t="s">
        <v>1678</v>
      </c>
      <c r="D742" s="256" t="s">
        <v>2039</v>
      </c>
      <c r="F742" s="313"/>
      <c r="G742" s="313"/>
      <c r="H742" s="313"/>
      <c r="I742" s="312" t="s">
        <v>2262</v>
      </c>
      <c r="W742" s="312" t="s">
        <v>2272</v>
      </c>
      <c r="X742" s="312" t="s">
        <v>2272</v>
      </c>
      <c r="Y742" s="312" t="s">
        <v>2272</v>
      </c>
      <c r="Z742" s="312" t="s">
        <v>2272</v>
      </c>
    </row>
    <row r="743" spans="1:26" ht="15" customHeight="1" x14ac:dyDescent="0.3">
      <c r="A743" s="256">
        <v>523887</v>
      </c>
      <c r="B743" s="256" t="s">
        <v>2103</v>
      </c>
      <c r="C743" s="256" t="s">
        <v>2104</v>
      </c>
      <c r="D743" s="256" t="s">
        <v>2105</v>
      </c>
      <c r="F743" s="314"/>
      <c r="G743" s="314"/>
      <c r="H743" s="314"/>
      <c r="I743" s="312" t="s">
        <v>2262</v>
      </c>
      <c r="W743" s="312" t="s">
        <v>2272</v>
      </c>
      <c r="X743" s="312" t="s">
        <v>2272</v>
      </c>
      <c r="Y743" s="312" t="s">
        <v>2272</v>
      </c>
      <c r="Z743" s="312" t="s">
        <v>2272</v>
      </c>
    </row>
    <row r="744" spans="1:26" ht="15" customHeight="1" x14ac:dyDescent="0.3">
      <c r="A744" s="256">
        <v>523892</v>
      </c>
      <c r="B744" s="256" t="s">
        <v>2106</v>
      </c>
      <c r="C744" s="256" t="s">
        <v>513</v>
      </c>
      <c r="D744" s="256" t="s">
        <v>2107</v>
      </c>
      <c r="F744" s="314"/>
      <c r="G744" s="314"/>
      <c r="H744" s="314"/>
      <c r="I744" s="312" t="s">
        <v>2262</v>
      </c>
      <c r="W744" s="312" t="s">
        <v>2272</v>
      </c>
      <c r="X744" s="312" t="s">
        <v>2272</v>
      </c>
      <c r="Y744" s="312" t="s">
        <v>2272</v>
      </c>
      <c r="Z744" s="312" t="s">
        <v>2272</v>
      </c>
    </row>
    <row r="745" spans="1:26" ht="15" customHeight="1" x14ac:dyDescent="0.3">
      <c r="A745" s="256">
        <v>523896</v>
      </c>
      <c r="B745" s="256" t="s">
        <v>2108</v>
      </c>
      <c r="C745" s="256" t="s">
        <v>89</v>
      </c>
      <c r="D745" s="256" t="s">
        <v>2076</v>
      </c>
      <c r="F745" s="314"/>
      <c r="G745" s="314"/>
      <c r="H745" s="314"/>
      <c r="I745" s="312" t="s">
        <v>2262</v>
      </c>
      <c r="W745" s="312" t="s">
        <v>2272</v>
      </c>
      <c r="X745" s="312" t="s">
        <v>2272</v>
      </c>
      <c r="Y745" s="312" t="s">
        <v>2272</v>
      </c>
      <c r="Z745" s="312" t="s">
        <v>2272</v>
      </c>
    </row>
    <row r="746" spans="1:26" ht="15" customHeight="1" x14ac:dyDescent="0.3">
      <c r="A746" s="256">
        <v>523897</v>
      </c>
      <c r="B746" s="256" t="s">
        <v>2109</v>
      </c>
      <c r="C746" s="256" t="s">
        <v>1129</v>
      </c>
      <c r="D746" s="256" t="s">
        <v>576</v>
      </c>
      <c r="F746" s="313"/>
      <c r="G746" s="313"/>
      <c r="H746" s="313"/>
      <c r="I746" s="312" t="s">
        <v>2262</v>
      </c>
      <c r="W746" s="312" t="s">
        <v>2272</v>
      </c>
      <c r="X746" s="312" t="s">
        <v>2272</v>
      </c>
      <c r="Y746" s="312" t="s">
        <v>2272</v>
      </c>
      <c r="Z746" s="312" t="s">
        <v>2272</v>
      </c>
    </row>
    <row r="747" spans="1:26" ht="15" customHeight="1" x14ac:dyDescent="0.3">
      <c r="A747" s="256">
        <v>523912</v>
      </c>
      <c r="B747" s="256" t="s">
        <v>2111</v>
      </c>
      <c r="C747" s="256" t="s">
        <v>82</v>
      </c>
      <c r="D747" s="256" t="s">
        <v>2112</v>
      </c>
      <c r="F747" s="314"/>
      <c r="G747" s="314"/>
      <c r="H747" s="314"/>
      <c r="I747" s="312" t="s">
        <v>2262</v>
      </c>
      <c r="W747" s="312" t="s">
        <v>2272</v>
      </c>
      <c r="X747" s="312" t="s">
        <v>2272</v>
      </c>
      <c r="Y747" s="312" t="s">
        <v>2272</v>
      </c>
      <c r="Z747" s="312" t="s">
        <v>2272</v>
      </c>
    </row>
    <row r="748" spans="1:26" ht="15" customHeight="1" x14ac:dyDescent="0.3">
      <c r="A748" s="256">
        <v>523914</v>
      </c>
      <c r="B748" s="256" t="s">
        <v>924</v>
      </c>
      <c r="C748" s="256" t="s">
        <v>70</v>
      </c>
      <c r="D748" s="256" t="s">
        <v>2113</v>
      </c>
      <c r="F748" s="314"/>
      <c r="G748" s="314"/>
      <c r="H748" s="314"/>
      <c r="I748" s="312" t="s">
        <v>2262</v>
      </c>
      <c r="Y748" s="312" t="s">
        <v>2272</v>
      </c>
      <c r="Z748" s="312" t="s">
        <v>2272</v>
      </c>
    </row>
    <row r="749" spans="1:26" ht="15" customHeight="1" x14ac:dyDescent="0.3">
      <c r="A749" s="256">
        <v>523922</v>
      </c>
      <c r="B749" s="256" t="s">
        <v>2114</v>
      </c>
      <c r="C749" s="256" t="s">
        <v>283</v>
      </c>
      <c r="D749" s="256" t="s">
        <v>1904</v>
      </c>
      <c r="F749" s="313"/>
      <c r="G749" s="313"/>
      <c r="H749" s="313"/>
      <c r="I749" s="312" t="s">
        <v>2262</v>
      </c>
      <c r="X749" s="312" t="s">
        <v>2272</v>
      </c>
      <c r="Y749" s="312" t="s">
        <v>2272</v>
      </c>
      <c r="Z749" s="312" t="s">
        <v>2272</v>
      </c>
    </row>
    <row r="750" spans="1:26" ht="15" customHeight="1" x14ac:dyDescent="0.3">
      <c r="A750" s="256">
        <v>523923</v>
      </c>
      <c r="B750" s="256" t="s">
        <v>2116</v>
      </c>
      <c r="C750" s="256" t="s">
        <v>282</v>
      </c>
      <c r="D750" s="256" t="s">
        <v>1977</v>
      </c>
      <c r="F750" s="314"/>
      <c r="G750" s="314"/>
      <c r="H750" s="314"/>
      <c r="I750" s="312" t="s">
        <v>2262</v>
      </c>
      <c r="X750" s="312" t="s">
        <v>2272</v>
      </c>
      <c r="Y750" s="312" t="s">
        <v>2272</v>
      </c>
      <c r="Z750" s="312" t="s">
        <v>2272</v>
      </c>
    </row>
    <row r="751" spans="1:26" ht="15" customHeight="1" x14ac:dyDescent="0.3">
      <c r="A751" s="256">
        <v>523924</v>
      </c>
      <c r="B751" s="256" t="s">
        <v>925</v>
      </c>
      <c r="C751" s="256" t="s">
        <v>71</v>
      </c>
      <c r="D751" s="256" t="s">
        <v>1940</v>
      </c>
      <c r="F751" s="313"/>
      <c r="G751" s="313"/>
      <c r="H751" s="313"/>
      <c r="I751" s="312" t="s">
        <v>2262</v>
      </c>
      <c r="Y751" s="312" t="s">
        <v>2272</v>
      </c>
      <c r="Z751" s="312" t="s">
        <v>2272</v>
      </c>
    </row>
    <row r="752" spans="1:26" ht="15" customHeight="1" x14ac:dyDescent="0.3">
      <c r="A752" s="256">
        <v>523926</v>
      </c>
      <c r="B752" s="256" t="s">
        <v>2117</v>
      </c>
      <c r="C752" s="256" t="s">
        <v>706</v>
      </c>
      <c r="D752" s="256" t="s">
        <v>1893</v>
      </c>
      <c r="F752" s="314"/>
      <c r="G752" s="314"/>
      <c r="H752" s="314"/>
      <c r="I752" s="312" t="s">
        <v>2262</v>
      </c>
      <c r="W752" s="312" t="s">
        <v>2272</v>
      </c>
      <c r="X752" s="312" t="s">
        <v>2272</v>
      </c>
      <c r="Y752" s="312" t="s">
        <v>2272</v>
      </c>
      <c r="Z752" s="312" t="s">
        <v>2272</v>
      </c>
    </row>
    <row r="753" spans="1:26" ht="15" customHeight="1" x14ac:dyDescent="0.3">
      <c r="A753" s="256">
        <v>523927</v>
      </c>
      <c r="B753" s="256" t="s">
        <v>2118</v>
      </c>
      <c r="C753" s="256" t="s">
        <v>67</v>
      </c>
      <c r="D753" s="256" t="s">
        <v>2119</v>
      </c>
      <c r="F753" s="314"/>
      <c r="G753" s="314"/>
      <c r="H753" s="314"/>
      <c r="I753" s="312" t="s">
        <v>2262</v>
      </c>
      <c r="W753" s="312" t="s">
        <v>2272</v>
      </c>
      <c r="X753" s="312" t="s">
        <v>2272</v>
      </c>
      <c r="Y753" s="312" t="s">
        <v>2272</v>
      </c>
      <c r="Z753" s="312" t="s">
        <v>2272</v>
      </c>
    </row>
    <row r="754" spans="1:26" ht="15" customHeight="1" x14ac:dyDescent="0.3">
      <c r="A754" s="256">
        <v>523941</v>
      </c>
      <c r="B754" s="256" t="s">
        <v>2120</v>
      </c>
      <c r="C754" s="256" t="s">
        <v>3473</v>
      </c>
      <c r="D754" s="256" t="s">
        <v>2121</v>
      </c>
      <c r="F754" s="313"/>
      <c r="G754" s="313"/>
      <c r="H754" s="313"/>
      <c r="I754" s="312" t="s">
        <v>2262</v>
      </c>
      <c r="X754" s="312" t="s">
        <v>2272</v>
      </c>
      <c r="Y754" s="312" t="s">
        <v>2272</v>
      </c>
      <c r="Z754" s="312" t="s">
        <v>2272</v>
      </c>
    </row>
    <row r="755" spans="1:26" ht="15" customHeight="1" x14ac:dyDescent="0.3">
      <c r="A755" s="256">
        <v>523942</v>
      </c>
      <c r="B755" s="256" t="s">
        <v>2122</v>
      </c>
      <c r="C755" s="256" t="s">
        <v>461</v>
      </c>
      <c r="D755" s="256" t="s">
        <v>3024</v>
      </c>
      <c r="F755" s="314"/>
      <c r="G755" s="314"/>
      <c r="H755" s="314"/>
      <c r="I755" s="312" t="s">
        <v>2262</v>
      </c>
      <c r="W755" s="312" t="s">
        <v>2272</v>
      </c>
      <c r="X755" s="312" t="s">
        <v>2272</v>
      </c>
      <c r="Y755" s="312" t="s">
        <v>2272</v>
      </c>
      <c r="Z755" s="312" t="s">
        <v>2272</v>
      </c>
    </row>
    <row r="756" spans="1:26" ht="15" customHeight="1" x14ac:dyDescent="0.3">
      <c r="A756" s="256">
        <v>523946</v>
      </c>
      <c r="B756" s="256" t="s">
        <v>2123</v>
      </c>
      <c r="C756" s="256" t="s">
        <v>1109</v>
      </c>
      <c r="D756" s="256" t="s">
        <v>2124</v>
      </c>
      <c r="F756" s="314"/>
      <c r="G756" s="314"/>
      <c r="H756" s="314"/>
      <c r="I756" s="312" t="s">
        <v>2262</v>
      </c>
      <c r="W756" s="312" t="s">
        <v>2272</v>
      </c>
      <c r="X756" s="312" t="s">
        <v>2272</v>
      </c>
      <c r="Y756" s="312" t="s">
        <v>2272</v>
      </c>
      <c r="Z756" s="312" t="s">
        <v>2272</v>
      </c>
    </row>
    <row r="757" spans="1:26" ht="15" customHeight="1" x14ac:dyDescent="0.3">
      <c r="A757" s="256">
        <v>523947</v>
      </c>
      <c r="B757" s="256" t="s">
        <v>2125</v>
      </c>
      <c r="C757" s="256" t="s">
        <v>87</v>
      </c>
      <c r="D757" s="256" t="s">
        <v>2070</v>
      </c>
      <c r="F757" s="314"/>
      <c r="G757" s="314"/>
      <c r="H757" s="314"/>
      <c r="I757" s="312" t="s">
        <v>2262</v>
      </c>
      <c r="W757" s="312" t="s">
        <v>2272</v>
      </c>
      <c r="X757" s="312" t="s">
        <v>2272</v>
      </c>
      <c r="Y757" s="312" t="s">
        <v>2272</v>
      </c>
      <c r="Z757" s="312" t="s">
        <v>2272</v>
      </c>
    </row>
    <row r="758" spans="1:26" ht="15" customHeight="1" x14ac:dyDescent="0.3">
      <c r="A758" s="256">
        <v>523948</v>
      </c>
      <c r="B758" s="256" t="s">
        <v>2126</v>
      </c>
      <c r="C758" s="256" t="s">
        <v>71</v>
      </c>
      <c r="D758" s="256" t="s">
        <v>576</v>
      </c>
      <c r="F758" s="313"/>
      <c r="G758" s="313"/>
      <c r="H758" s="313"/>
      <c r="I758" s="312" t="s">
        <v>2262</v>
      </c>
      <c r="W758" s="312" t="s">
        <v>2272</v>
      </c>
      <c r="X758" s="312" t="s">
        <v>2272</v>
      </c>
      <c r="Y758" s="312" t="s">
        <v>2272</v>
      </c>
      <c r="Z758" s="312" t="s">
        <v>2272</v>
      </c>
    </row>
    <row r="759" spans="1:26" ht="15" customHeight="1" x14ac:dyDescent="0.3">
      <c r="A759" s="256">
        <v>523949</v>
      </c>
      <c r="B759" s="256" t="s">
        <v>2127</v>
      </c>
      <c r="C759" s="256" t="s">
        <v>99</v>
      </c>
      <c r="D759" s="256" t="s">
        <v>1940</v>
      </c>
      <c r="F759" s="314"/>
      <c r="G759" s="314"/>
      <c r="H759" s="314"/>
      <c r="I759" s="312" t="s">
        <v>2262</v>
      </c>
      <c r="W759" s="312" t="s">
        <v>2272</v>
      </c>
      <c r="X759" s="312" t="s">
        <v>2272</v>
      </c>
      <c r="Y759" s="312" t="s">
        <v>2272</v>
      </c>
      <c r="Z759" s="312" t="s">
        <v>2272</v>
      </c>
    </row>
    <row r="760" spans="1:26" ht="15" customHeight="1" x14ac:dyDescent="0.3">
      <c r="A760" s="256">
        <v>523959</v>
      </c>
      <c r="B760" s="256" t="s">
        <v>2129</v>
      </c>
      <c r="C760" s="256" t="s">
        <v>101</v>
      </c>
      <c r="D760" s="256" t="s">
        <v>1938</v>
      </c>
      <c r="F760" s="313"/>
      <c r="G760" s="313"/>
      <c r="H760" s="313"/>
      <c r="I760" s="312" t="s">
        <v>2262</v>
      </c>
      <c r="W760" s="312" t="s">
        <v>2272</v>
      </c>
      <c r="X760" s="312" t="s">
        <v>2272</v>
      </c>
      <c r="Y760" s="312" t="s">
        <v>2272</v>
      </c>
      <c r="Z760" s="312" t="s">
        <v>2272</v>
      </c>
    </row>
    <row r="761" spans="1:26" ht="15" customHeight="1" x14ac:dyDescent="0.3">
      <c r="A761" s="256">
        <v>523964</v>
      </c>
      <c r="B761" s="256" t="s">
        <v>927</v>
      </c>
      <c r="C761" s="256" t="s">
        <v>352</v>
      </c>
      <c r="D761" s="256" t="s">
        <v>1926</v>
      </c>
      <c r="F761" s="314"/>
      <c r="G761" s="314"/>
      <c r="H761" s="314"/>
      <c r="I761" s="312" t="s">
        <v>2262</v>
      </c>
      <c r="Y761" s="312" t="s">
        <v>2272</v>
      </c>
      <c r="Z761" s="312" t="s">
        <v>2272</v>
      </c>
    </row>
    <row r="762" spans="1:26" ht="15" customHeight="1" x14ac:dyDescent="0.3">
      <c r="A762" s="256">
        <v>523967</v>
      </c>
      <c r="B762" s="256" t="s">
        <v>2130</v>
      </c>
      <c r="C762" s="256" t="s">
        <v>1945</v>
      </c>
      <c r="D762" s="256" t="s">
        <v>1946</v>
      </c>
      <c r="F762" s="313"/>
      <c r="G762" s="313"/>
      <c r="H762" s="313"/>
      <c r="I762" s="312" t="s">
        <v>2262</v>
      </c>
      <c r="W762" s="312" t="s">
        <v>2272</v>
      </c>
      <c r="X762" s="312" t="s">
        <v>2272</v>
      </c>
      <c r="Y762" s="312" t="s">
        <v>2272</v>
      </c>
      <c r="Z762" s="312" t="s">
        <v>2272</v>
      </c>
    </row>
    <row r="763" spans="1:26" ht="15" customHeight="1" x14ac:dyDescent="0.3">
      <c r="A763" s="256">
        <v>523973</v>
      </c>
      <c r="B763" s="256" t="s">
        <v>2131</v>
      </c>
      <c r="C763" s="256" t="s">
        <v>2132</v>
      </c>
      <c r="D763" s="256" t="s">
        <v>1834</v>
      </c>
      <c r="F763" s="314"/>
      <c r="G763" s="314"/>
      <c r="H763" s="314"/>
      <c r="I763" s="312" t="s">
        <v>2262</v>
      </c>
      <c r="W763" s="312" t="s">
        <v>2272</v>
      </c>
      <c r="X763" s="312" t="s">
        <v>2272</v>
      </c>
      <c r="Y763" s="312" t="s">
        <v>2272</v>
      </c>
      <c r="Z763" s="312" t="s">
        <v>2272</v>
      </c>
    </row>
    <row r="764" spans="1:26" ht="15" customHeight="1" x14ac:dyDescent="0.3">
      <c r="A764" s="256">
        <v>523979</v>
      </c>
      <c r="B764" s="256" t="s">
        <v>2133</v>
      </c>
      <c r="C764" s="256" t="s">
        <v>71</v>
      </c>
      <c r="D764" s="256" t="s">
        <v>2007</v>
      </c>
      <c r="F764" s="314"/>
      <c r="G764" s="314"/>
      <c r="H764" s="314"/>
      <c r="I764" s="312" t="s">
        <v>2262</v>
      </c>
      <c r="W764" s="312" t="s">
        <v>2272</v>
      </c>
      <c r="X764" s="312" t="s">
        <v>2272</v>
      </c>
      <c r="Y764" s="312" t="s">
        <v>2272</v>
      </c>
      <c r="Z764" s="312" t="s">
        <v>2272</v>
      </c>
    </row>
    <row r="765" spans="1:26" ht="15" customHeight="1" x14ac:dyDescent="0.3">
      <c r="A765" s="256">
        <v>523980</v>
      </c>
      <c r="B765" s="256" t="s">
        <v>2134</v>
      </c>
      <c r="C765" s="256" t="s">
        <v>112</v>
      </c>
      <c r="D765" s="256" t="s">
        <v>2135</v>
      </c>
      <c r="F765" s="313"/>
      <c r="G765" s="313"/>
      <c r="H765" s="313"/>
      <c r="I765" s="312" t="s">
        <v>2262</v>
      </c>
      <c r="X765" s="312" t="s">
        <v>2272</v>
      </c>
      <c r="Y765" s="312" t="s">
        <v>2272</v>
      </c>
      <c r="Z765" s="312" t="s">
        <v>2272</v>
      </c>
    </row>
    <row r="766" spans="1:26" ht="15" customHeight="1" x14ac:dyDescent="0.3">
      <c r="A766" s="256">
        <v>523981</v>
      </c>
      <c r="B766" s="256" t="s">
        <v>2136</v>
      </c>
      <c r="C766" s="256" t="s">
        <v>112</v>
      </c>
      <c r="D766" s="256" t="s">
        <v>1940</v>
      </c>
      <c r="F766" s="314"/>
      <c r="G766" s="314"/>
      <c r="H766" s="314"/>
      <c r="I766" s="312" t="s">
        <v>2262</v>
      </c>
      <c r="W766" s="312" t="s">
        <v>2272</v>
      </c>
      <c r="X766" s="312" t="s">
        <v>2272</v>
      </c>
      <c r="Y766" s="312" t="s">
        <v>2272</v>
      </c>
      <c r="Z766" s="312" t="s">
        <v>2272</v>
      </c>
    </row>
    <row r="767" spans="1:26" ht="15" customHeight="1" x14ac:dyDescent="0.3">
      <c r="A767" s="256">
        <v>523986</v>
      </c>
      <c r="B767" s="256" t="s">
        <v>2137</v>
      </c>
      <c r="C767" s="256" t="s">
        <v>89</v>
      </c>
      <c r="D767" s="256" t="s">
        <v>577</v>
      </c>
      <c r="F767" s="313"/>
      <c r="G767" s="313"/>
      <c r="H767" s="313"/>
      <c r="I767" s="312" t="s">
        <v>2262</v>
      </c>
      <c r="W767" s="312" t="s">
        <v>2272</v>
      </c>
      <c r="X767" s="312" t="s">
        <v>2272</v>
      </c>
      <c r="Y767" s="312" t="s">
        <v>2272</v>
      </c>
      <c r="Z767" s="312" t="s">
        <v>2272</v>
      </c>
    </row>
    <row r="768" spans="1:26" ht="15" customHeight="1" x14ac:dyDescent="0.3">
      <c r="A768" s="256">
        <v>523989</v>
      </c>
      <c r="B768" s="256" t="s">
        <v>2138</v>
      </c>
      <c r="C768" s="256" t="s">
        <v>282</v>
      </c>
      <c r="D768" s="256" t="s">
        <v>1834</v>
      </c>
      <c r="F768" s="314"/>
      <c r="G768" s="314"/>
      <c r="H768" s="314"/>
      <c r="I768" s="312" t="s">
        <v>2262</v>
      </c>
      <c r="X768" s="312" t="s">
        <v>2272</v>
      </c>
      <c r="Y768" s="312" t="s">
        <v>2272</v>
      </c>
      <c r="Z768" s="312" t="s">
        <v>2272</v>
      </c>
    </row>
    <row r="769" spans="1:26" ht="15" customHeight="1" x14ac:dyDescent="0.3">
      <c r="A769" s="256">
        <v>523997</v>
      </c>
      <c r="B769" s="256" t="s">
        <v>930</v>
      </c>
      <c r="C769" s="256" t="s">
        <v>449</v>
      </c>
      <c r="D769" s="256" t="s">
        <v>583</v>
      </c>
      <c r="F769" s="313"/>
      <c r="G769" s="313"/>
      <c r="H769" s="313"/>
      <c r="I769" s="312" t="s">
        <v>2262</v>
      </c>
      <c r="W769" s="312" t="s">
        <v>2272</v>
      </c>
      <c r="Y769" s="312" t="s">
        <v>2272</v>
      </c>
      <c r="Z769" s="312" t="s">
        <v>2272</v>
      </c>
    </row>
    <row r="770" spans="1:26" ht="15" customHeight="1" x14ac:dyDescent="0.3">
      <c r="A770" s="256">
        <v>524003</v>
      </c>
      <c r="B770" s="256" t="s">
        <v>931</v>
      </c>
      <c r="C770" s="256" t="s">
        <v>344</v>
      </c>
      <c r="D770" s="256" t="s">
        <v>3111</v>
      </c>
      <c r="F770" s="313"/>
      <c r="G770" s="313"/>
      <c r="H770" s="313"/>
      <c r="I770" s="312" t="s">
        <v>2262</v>
      </c>
      <c r="Y770" s="312" t="s">
        <v>2272</v>
      </c>
      <c r="Z770" s="312" t="s">
        <v>2272</v>
      </c>
    </row>
    <row r="771" spans="1:26" ht="15" customHeight="1" x14ac:dyDescent="0.3">
      <c r="A771" s="256">
        <v>524006</v>
      </c>
      <c r="B771" s="256" t="s">
        <v>2140</v>
      </c>
      <c r="C771" s="256" t="s">
        <v>856</v>
      </c>
      <c r="D771" s="256" t="s">
        <v>567</v>
      </c>
      <c r="F771" s="314"/>
      <c r="G771" s="314"/>
      <c r="H771" s="314"/>
      <c r="I771" s="312" t="s">
        <v>2262</v>
      </c>
      <c r="W771" s="312" t="s">
        <v>2272</v>
      </c>
      <c r="X771" s="312" t="s">
        <v>2272</v>
      </c>
      <c r="Y771" s="312" t="s">
        <v>2272</v>
      </c>
      <c r="Z771" s="312" t="s">
        <v>2272</v>
      </c>
    </row>
    <row r="772" spans="1:26" ht="15" customHeight="1" x14ac:dyDescent="0.3">
      <c r="A772" s="256">
        <v>524007</v>
      </c>
      <c r="B772" s="256" t="s">
        <v>2141</v>
      </c>
      <c r="C772" s="256" t="s">
        <v>347</v>
      </c>
      <c r="D772" s="256" t="s">
        <v>2142</v>
      </c>
      <c r="F772" s="313"/>
      <c r="G772" s="313"/>
      <c r="H772" s="313"/>
      <c r="I772" s="312" t="s">
        <v>2262</v>
      </c>
      <c r="W772" s="312" t="s">
        <v>2272</v>
      </c>
      <c r="X772" s="312" t="s">
        <v>2272</v>
      </c>
      <c r="Y772" s="312" t="s">
        <v>2272</v>
      </c>
      <c r="Z772" s="312" t="s">
        <v>2272</v>
      </c>
    </row>
    <row r="773" spans="1:26" ht="15" customHeight="1" x14ac:dyDescent="0.3">
      <c r="A773" s="256">
        <v>524014</v>
      </c>
      <c r="B773" s="256" t="s">
        <v>2143</v>
      </c>
      <c r="C773" s="256" t="s">
        <v>71</v>
      </c>
      <c r="D773" s="256" t="s">
        <v>1922</v>
      </c>
      <c r="F773" s="314"/>
      <c r="G773" s="314"/>
      <c r="H773" s="314"/>
      <c r="I773" s="312" t="s">
        <v>2262</v>
      </c>
      <c r="W773" s="312" t="s">
        <v>2272</v>
      </c>
      <c r="X773" s="312" t="s">
        <v>2272</v>
      </c>
      <c r="Y773" s="312" t="s">
        <v>2272</v>
      </c>
      <c r="Z773" s="312" t="s">
        <v>2272</v>
      </c>
    </row>
    <row r="774" spans="1:26" ht="15" customHeight="1" x14ac:dyDescent="0.3">
      <c r="A774" s="256">
        <v>524015</v>
      </c>
      <c r="B774" s="256" t="s">
        <v>2144</v>
      </c>
      <c r="C774" s="256" t="s">
        <v>248</v>
      </c>
      <c r="D774" s="256" t="s">
        <v>2145</v>
      </c>
      <c r="F774" s="314"/>
      <c r="G774" s="314"/>
      <c r="H774" s="314"/>
      <c r="I774" s="312" t="s">
        <v>2262</v>
      </c>
      <c r="W774" s="312" t="s">
        <v>2272</v>
      </c>
      <c r="X774" s="312" t="s">
        <v>2272</v>
      </c>
      <c r="Y774" s="312" t="s">
        <v>2272</v>
      </c>
      <c r="Z774" s="312" t="s">
        <v>2272</v>
      </c>
    </row>
    <row r="775" spans="1:26" ht="15" customHeight="1" x14ac:dyDescent="0.3">
      <c r="A775" s="256">
        <v>524016</v>
      </c>
      <c r="B775" s="256" t="s">
        <v>2146</v>
      </c>
      <c r="C775" s="256" t="s">
        <v>285</v>
      </c>
      <c r="D775" s="256" t="s">
        <v>577</v>
      </c>
      <c r="F775" s="314"/>
      <c r="G775" s="314"/>
      <c r="H775" s="314"/>
      <c r="I775" s="312" t="s">
        <v>2262</v>
      </c>
      <c r="W775" s="312" t="s">
        <v>2272</v>
      </c>
      <c r="X775" s="312" t="s">
        <v>2272</v>
      </c>
      <c r="Y775" s="312" t="s">
        <v>2272</v>
      </c>
      <c r="Z775" s="312" t="s">
        <v>2272</v>
      </c>
    </row>
    <row r="776" spans="1:26" ht="15" customHeight="1" x14ac:dyDescent="0.3">
      <c r="A776" s="256">
        <v>524021</v>
      </c>
      <c r="B776" s="256" t="s">
        <v>2147</v>
      </c>
      <c r="C776" s="256" t="s">
        <v>286</v>
      </c>
      <c r="D776" s="256" t="s">
        <v>2148</v>
      </c>
      <c r="F776" s="313"/>
      <c r="G776" s="313"/>
      <c r="H776" s="313"/>
      <c r="I776" s="312" t="s">
        <v>2262</v>
      </c>
      <c r="X776" s="312" t="s">
        <v>2272</v>
      </c>
      <c r="Y776" s="312" t="s">
        <v>2272</v>
      </c>
      <c r="Z776" s="312" t="s">
        <v>2272</v>
      </c>
    </row>
    <row r="777" spans="1:26" ht="15" customHeight="1" x14ac:dyDescent="0.3">
      <c r="A777" s="256">
        <v>524049</v>
      </c>
      <c r="B777" s="256" t="s">
        <v>2149</v>
      </c>
      <c r="C777" s="256" t="s">
        <v>470</v>
      </c>
      <c r="D777" s="256" t="s">
        <v>567</v>
      </c>
      <c r="F777" s="314"/>
      <c r="G777" s="314"/>
      <c r="H777" s="314"/>
      <c r="I777" s="312" t="s">
        <v>2262</v>
      </c>
      <c r="W777" s="312" t="s">
        <v>2272</v>
      </c>
      <c r="X777" s="312" t="s">
        <v>2272</v>
      </c>
      <c r="Y777" s="312" t="s">
        <v>2272</v>
      </c>
      <c r="Z777" s="312" t="s">
        <v>2272</v>
      </c>
    </row>
    <row r="778" spans="1:26" ht="15" customHeight="1" x14ac:dyDescent="0.3">
      <c r="A778" s="256">
        <v>524051</v>
      </c>
      <c r="B778" s="256" t="s">
        <v>933</v>
      </c>
      <c r="C778" s="256" t="s">
        <v>287</v>
      </c>
      <c r="D778" s="256" t="s">
        <v>583</v>
      </c>
      <c r="F778" s="313"/>
      <c r="G778" s="313"/>
      <c r="H778" s="313"/>
      <c r="I778" s="312" t="s">
        <v>2262</v>
      </c>
      <c r="Y778" s="312" t="s">
        <v>2272</v>
      </c>
      <c r="Z778" s="312" t="s">
        <v>2272</v>
      </c>
    </row>
    <row r="779" spans="1:26" ht="15" customHeight="1" x14ac:dyDescent="0.3">
      <c r="A779" s="256">
        <v>524054</v>
      </c>
      <c r="B779" s="256" t="s">
        <v>2273</v>
      </c>
      <c r="C779" s="256" t="s">
        <v>385</v>
      </c>
      <c r="F779" s="314"/>
      <c r="G779" s="314"/>
      <c r="H779" s="314"/>
      <c r="I779" s="312" t="s">
        <v>2262</v>
      </c>
      <c r="Y779" s="312" t="s">
        <v>2272</v>
      </c>
      <c r="Z779" s="312" t="s">
        <v>2272</v>
      </c>
    </row>
    <row r="780" spans="1:26" ht="15" customHeight="1" x14ac:dyDescent="0.3">
      <c r="A780" s="256">
        <v>524056</v>
      </c>
      <c r="B780" s="256" t="s">
        <v>934</v>
      </c>
      <c r="C780" s="256" t="s">
        <v>74</v>
      </c>
      <c r="D780" s="256" t="s">
        <v>1955</v>
      </c>
      <c r="F780" s="313"/>
      <c r="G780" s="313"/>
      <c r="H780" s="313"/>
      <c r="I780" s="312" t="s">
        <v>2262</v>
      </c>
      <c r="Y780" s="312" t="s">
        <v>2272</v>
      </c>
      <c r="Z780" s="312" t="s">
        <v>2272</v>
      </c>
    </row>
    <row r="781" spans="1:26" ht="15" customHeight="1" x14ac:dyDescent="0.3">
      <c r="A781" s="256">
        <v>524068</v>
      </c>
      <c r="B781" s="256" t="s">
        <v>938</v>
      </c>
      <c r="C781" s="256" t="s">
        <v>86</v>
      </c>
      <c r="D781" s="256" t="s">
        <v>572</v>
      </c>
      <c r="F781" s="313"/>
      <c r="G781" s="313"/>
      <c r="H781" s="313"/>
      <c r="I781" s="312" t="s">
        <v>2262</v>
      </c>
      <c r="Y781" s="312" t="s">
        <v>2272</v>
      </c>
      <c r="Z781" s="312" t="s">
        <v>2272</v>
      </c>
    </row>
    <row r="782" spans="1:26" ht="15" customHeight="1" x14ac:dyDescent="0.3">
      <c r="A782" s="256">
        <v>524103</v>
      </c>
      <c r="B782" s="256" t="s">
        <v>940</v>
      </c>
      <c r="C782" s="256" t="s">
        <v>251</v>
      </c>
      <c r="D782" s="256" t="s">
        <v>2153</v>
      </c>
      <c r="F782" s="313"/>
      <c r="G782" s="313"/>
      <c r="H782" s="313"/>
      <c r="I782" s="312" t="s">
        <v>2262</v>
      </c>
      <c r="Y782" s="312" t="s">
        <v>2272</v>
      </c>
      <c r="Z782" s="312" t="s">
        <v>2272</v>
      </c>
    </row>
    <row r="783" spans="1:26" ht="15" customHeight="1" x14ac:dyDescent="0.3">
      <c r="A783" s="256">
        <v>524123</v>
      </c>
      <c r="B783" s="256" t="s">
        <v>942</v>
      </c>
      <c r="C783" s="256" t="s">
        <v>943</v>
      </c>
      <c r="D783" s="256" t="s">
        <v>1935</v>
      </c>
      <c r="F783" s="313"/>
      <c r="G783" s="313"/>
      <c r="H783" s="313"/>
      <c r="I783" s="312" t="s">
        <v>2262</v>
      </c>
      <c r="Y783" s="312" t="s">
        <v>2272</v>
      </c>
      <c r="Z783" s="312" t="s">
        <v>2272</v>
      </c>
    </row>
    <row r="784" spans="1:26" ht="15" customHeight="1" x14ac:dyDescent="0.3">
      <c r="A784" s="256">
        <v>524164</v>
      </c>
      <c r="B784" s="256" t="s">
        <v>951</v>
      </c>
      <c r="C784" s="256" t="s">
        <v>952</v>
      </c>
      <c r="D784" s="256" t="s">
        <v>2159</v>
      </c>
      <c r="F784" s="314"/>
      <c r="G784" s="314"/>
      <c r="H784" s="314"/>
      <c r="I784" s="312" t="s">
        <v>2262</v>
      </c>
      <c r="Y784" s="312" t="s">
        <v>2272</v>
      </c>
      <c r="Z784" s="312" t="s">
        <v>2272</v>
      </c>
    </row>
    <row r="785" spans="1:26" ht="15" customHeight="1" x14ac:dyDescent="0.3">
      <c r="A785" s="256">
        <v>524165</v>
      </c>
      <c r="B785" s="256" t="s">
        <v>953</v>
      </c>
      <c r="C785" s="256" t="s">
        <v>70</v>
      </c>
      <c r="D785" s="256" t="s">
        <v>2076</v>
      </c>
      <c r="F785" s="313"/>
      <c r="G785" s="313"/>
      <c r="H785" s="313"/>
      <c r="I785" s="312" t="s">
        <v>2262</v>
      </c>
      <c r="Y785" s="312" t="s">
        <v>2272</v>
      </c>
      <c r="Z785" s="312" t="s">
        <v>2272</v>
      </c>
    </row>
    <row r="786" spans="1:26" ht="15" customHeight="1" x14ac:dyDescent="0.3">
      <c r="A786" s="256">
        <v>524166</v>
      </c>
      <c r="B786" s="256" t="s">
        <v>954</v>
      </c>
      <c r="C786" s="256" t="s">
        <v>282</v>
      </c>
      <c r="D786" s="256" t="s">
        <v>2043</v>
      </c>
      <c r="F786" s="313"/>
      <c r="G786" s="313"/>
      <c r="H786" s="313"/>
      <c r="I786" s="312" t="s">
        <v>2262</v>
      </c>
      <c r="Y786" s="312" t="s">
        <v>2272</v>
      </c>
      <c r="Z786" s="312" t="s">
        <v>2272</v>
      </c>
    </row>
    <row r="787" spans="1:26" ht="15" customHeight="1" x14ac:dyDescent="0.3">
      <c r="A787" s="256">
        <v>524169</v>
      </c>
      <c r="B787" s="256" t="s">
        <v>956</v>
      </c>
      <c r="C787" s="256" t="s">
        <v>85</v>
      </c>
      <c r="D787" s="256" t="s">
        <v>1823</v>
      </c>
      <c r="F787" s="314"/>
      <c r="G787" s="314"/>
      <c r="H787" s="314"/>
      <c r="I787" s="312" t="s">
        <v>2262</v>
      </c>
      <c r="Y787" s="312" t="s">
        <v>2272</v>
      </c>
      <c r="Z787" s="312" t="s">
        <v>2272</v>
      </c>
    </row>
    <row r="788" spans="1:26" ht="15" customHeight="1" x14ac:dyDescent="0.3">
      <c r="A788" s="256">
        <v>524170</v>
      </c>
      <c r="B788" s="256" t="s">
        <v>957</v>
      </c>
      <c r="C788" s="256" t="s">
        <v>517</v>
      </c>
      <c r="D788" s="256" t="s">
        <v>2160</v>
      </c>
      <c r="F788" s="314"/>
      <c r="G788" s="314"/>
      <c r="H788" s="314"/>
      <c r="I788" s="312" t="s">
        <v>2262</v>
      </c>
      <c r="Y788" s="312" t="s">
        <v>2272</v>
      </c>
      <c r="Z788" s="312" t="s">
        <v>2272</v>
      </c>
    </row>
    <row r="789" spans="1:26" ht="15" customHeight="1" x14ac:dyDescent="0.3">
      <c r="A789" s="256">
        <v>524171</v>
      </c>
      <c r="B789" s="256" t="s">
        <v>958</v>
      </c>
      <c r="C789" s="256" t="s">
        <v>651</v>
      </c>
      <c r="D789" s="256" t="s">
        <v>1996</v>
      </c>
      <c r="F789" s="313"/>
      <c r="G789" s="313"/>
      <c r="H789" s="313"/>
      <c r="I789" s="312" t="s">
        <v>2262</v>
      </c>
      <c r="Y789" s="312" t="s">
        <v>2272</v>
      </c>
      <c r="Z789" s="312" t="s">
        <v>2272</v>
      </c>
    </row>
    <row r="790" spans="1:26" ht="15" customHeight="1" x14ac:dyDescent="0.3">
      <c r="A790" s="256">
        <v>524172</v>
      </c>
      <c r="B790" s="256" t="s">
        <v>959</v>
      </c>
      <c r="C790" s="256" t="s">
        <v>401</v>
      </c>
      <c r="D790" s="256" t="s">
        <v>2223</v>
      </c>
      <c r="F790" s="314"/>
      <c r="G790" s="314"/>
      <c r="H790" s="314"/>
      <c r="I790" s="312" t="s">
        <v>2262</v>
      </c>
      <c r="Y790" s="312" t="s">
        <v>2272</v>
      </c>
      <c r="Z790" s="312" t="s">
        <v>2272</v>
      </c>
    </row>
    <row r="791" spans="1:26" ht="15" customHeight="1" x14ac:dyDescent="0.3">
      <c r="A791" s="256">
        <v>524175</v>
      </c>
      <c r="B791" s="256" t="s">
        <v>960</v>
      </c>
      <c r="C791" s="256" t="s">
        <v>361</v>
      </c>
      <c r="D791" s="256" t="s">
        <v>1916</v>
      </c>
      <c r="F791" s="314"/>
      <c r="G791" s="314"/>
      <c r="H791" s="314"/>
      <c r="I791" s="312" t="s">
        <v>2262</v>
      </c>
      <c r="Y791" s="312" t="s">
        <v>2272</v>
      </c>
      <c r="Z791" s="312" t="s">
        <v>2272</v>
      </c>
    </row>
    <row r="792" spans="1:26" ht="15" customHeight="1" x14ac:dyDescent="0.3">
      <c r="A792" s="256">
        <v>524178</v>
      </c>
      <c r="B792" s="256" t="s">
        <v>963</v>
      </c>
      <c r="C792" s="256" t="s">
        <v>392</v>
      </c>
      <c r="D792" s="256" t="s">
        <v>2740</v>
      </c>
      <c r="F792" s="313"/>
      <c r="G792" s="313"/>
      <c r="H792" s="313"/>
      <c r="I792" s="312" t="s">
        <v>2262</v>
      </c>
      <c r="Y792" s="312" t="s">
        <v>2272</v>
      </c>
      <c r="Z792" s="312" t="s">
        <v>2272</v>
      </c>
    </row>
    <row r="793" spans="1:26" ht="15" customHeight="1" x14ac:dyDescent="0.3">
      <c r="A793" s="256">
        <v>524180</v>
      </c>
      <c r="B793" s="256" t="s">
        <v>964</v>
      </c>
      <c r="C793" s="256" t="s">
        <v>965</v>
      </c>
      <c r="D793" s="256" t="s">
        <v>2206</v>
      </c>
      <c r="F793" s="314"/>
      <c r="G793" s="314"/>
      <c r="H793" s="314"/>
      <c r="I793" s="312" t="s">
        <v>2262</v>
      </c>
      <c r="Y793" s="312" t="s">
        <v>2272</v>
      </c>
      <c r="Z793" s="312" t="s">
        <v>2272</v>
      </c>
    </row>
    <row r="794" spans="1:26" ht="15" customHeight="1" x14ac:dyDescent="0.3">
      <c r="A794" s="256">
        <v>524187</v>
      </c>
      <c r="B794" s="256" t="s">
        <v>969</v>
      </c>
      <c r="C794" s="256" t="s">
        <v>74</v>
      </c>
      <c r="D794" s="256" t="s">
        <v>3051</v>
      </c>
      <c r="F794" s="314"/>
      <c r="G794" s="314"/>
      <c r="H794" s="314"/>
      <c r="I794" s="312" t="s">
        <v>2262</v>
      </c>
      <c r="Y794" s="312" t="s">
        <v>2272</v>
      </c>
      <c r="Z794" s="312" t="s">
        <v>2272</v>
      </c>
    </row>
    <row r="795" spans="1:26" ht="15" customHeight="1" x14ac:dyDescent="0.3">
      <c r="A795" s="256">
        <v>524193</v>
      </c>
      <c r="B795" s="256" t="s">
        <v>971</v>
      </c>
      <c r="C795" s="256" t="s">
        <v>659</v>
      </c>
      <c r="D795" s="256" t="s">
        <v>583</v>
      </c>
      <c r="F795" s="313"/>
      <c r="G795" s="313"/>
      <c r="H795" s="313"/>
      <c r="I795" s="312" t="s">
        <v>2262</v>
      </c>
      <c r="Y795" s="312" t="s">
        <v>2272</v>
      </c>
      <c r="Z795" s="312" t="s">
        <v>2272</v>
      </c>
    </row>
    <row r="796" spans="1:26" ht="15" customHeight="1" x14ac:dyDescent="0.3">
      <c r="A796" s="256">
        <v>524195</v>
      </c>
      <c r="B796" s="256" t="s">
        <v>972</v>
      </c>
      <c r="C796" s="256" t="s">
        <v>281</v>
      </c>
      <c r="D796" s="256" t="s">
        <v>1846</v>
      </c>
      <c r="F796" s="313"/>
      <c r="G796" s="313"/>
      <c r="H796" s="313"/>
      <c r="I796" s="312" t="s">
        <v>2262</v>
      </c>
      <c r="Y796" s="312" t="s">
        <v>2272</v>
      </c>
      <c r="Z796" s="312" t="s">
        <v>2272</v>
      </c>
    </row>
    <row r="797" spans="1:26" ht="15" customHeight="1" x14ac:dyDescent="0.3">
      <c r="A797" s="256">
        <v>524196</v>
      </c>
      <c r="B797" s="256" t="s">
        <v>973</v>
      </c>
      <c r="C797" s="256" t="s">
        <v>974</v>
      </c>
      <c r="D797" s="256" t="s">
        <v>1955</v>
      </c>
      <c r="F797" s="314"/>
      <c r="G797" s="314"/>
      <c r="H797" s="314"/>
      <c r="I797" s="312" t="s">
        <v>2262</v>
      </c>
      <c r="Y797" s="312" t="s">
        <v>2272</v>
      </c>
      <c r="Z797" s="312" t="s">
        <v>2272</v>
      </c>
    </row>
    <row r="798" spans="1:26" ht="15" customHeight="1" x14ac:dyDescent="0.3">
      <c r="A798" s="256">
        <v>524211</v>
      </c>
      <c r="B798" s="256" t="s">
        <v>977</v>
      </c>
      <c r="C798" s="256" t="s">
        <v>254</v>
      </c>
      <c r="D798" s="256" t="s">
        <v>2065</v>
      </c>
      <c r="F798" s="314"/>
      <c r="G798" s="314"/>
      <c r="H798" s="314"/>
      <c r="I798" s="312" t="s">
        <v>2262</v>
      </c>
      <c r="Y798" s="312" t="s">
        <v>2272</v>
      </c>
      <c r="Z798" s="312" t="s">
        <v>2272</v>
      </c>
    </row>
    <row r="799" spans="1:26" ht="15" customHeight="1" x14ac:dyDescent="0.3">
      <c r="A799" s="256">
        <v>524219</v>
      </c>
      <c r="B799" s="256" t="s">
        <v>980</v>
      </c>
      <c r="C799" s="256" t="s">
        <v>89</v>
      </c>
      <c r="D799" s="256" t="s">
        <v>3475</v>
      </c>
      <c r="F799" s="314"/>
      <c r="G799" s="314"/>
      <c r="H799" s="314"/>
      <c r="I799" s="312" t="s">
        <v>2262</v>
      </c>
      <c r="Y799" s="312" t="s">
        <v>2272</v>
      </c>
      <c r="Z799" s="312" t="s">
        <v>2272</v>
      </c>
    </row>
    <row r="800" spans="1:26" ht="15" customHeight="1" x14ac:dyDescent="0.3">
      <c r="A800" s="256">
        <v>524227</v>
      </c>
      <c r="B800" s="256" t="s">
        <v>985</v>
      </c>
      <c r="C800" s="256" t="s">
        <v>249</v>
      </c>
      <c r="D800" s="256" t="s">
        <v>3476</v>
      </c>
      <c r="F800" s="314"/>
      <c r="G800" s="314"/>
      <c r="H800" s="314"/>
      <c r="I800" s="312" t="s">
        <v>2262</v>
      </c>
      <c r="Y800" s="312" t="s">
        <v>2272</v>
      </c>
      <c r="Z800" s="312" t="s">
        <v>2272</v>
      </c>
    </row>
    <row r="801" spans="1:26" ht="15" customHeight="1" x14ac:dyDescent="0.3">
      <c r="A801" s="256">
        <v>524229</v>
      </c>
      <c r="B801" s="256" t="s">
        <v>988</v>
      </c>
      <c r="C801" s="256" t="s">
        <v>71</v>
      </c>
      <c r="D801" s="256" t="s">
        <v>1931</v>
      </c>
      <c r="F801" s="313"/>
      <c r="G801" s="313"/>
      <c r="H801" s="313"/>
      <c r="I801" s="312" t="s">
        <v>2262</v>
      </c>
      <c r="Y801" s="312" t="s">
        <v>2272</v>
      </c>
      <c r="Z801" s="312" t="s">
        <v>2272</v>
      </c>
    </row>
    <row r="802" spans="1:26" ht="15" customHeight="1" x14ac:dyDescent="0.3">
      <c r="A802" s="256">
        <v>524248</v>
      </c>
      <c r="B802" s="256" t="s">
        <v>993</v>
      </c>
      <c r="C802" s="256" t="s">
        <v>856</v>
      </c>
      <c r="D802" s="256" t="s">
        <v>2837</v>
      </c>
      <c r="F802" s="314"/>
      <c r="G802" s="314"/>
      <c r="H802" s="314"/>
      <c r="I802" s="312" t="s">
        <v>2262</v>
      </c>
      <c r="Y802" s="312" t="s">
        <v>2272</v>
      </c>
      <c r="Z802" s="312" t="s">
        <v>2272</v>
      </c>
    </row>
    <row r="803" spans="1:26" ht="15" customHeight="1" x14ac:dyDescent="0.3">
      <c r="A803" s="256">
        <v>524255</v>
      </c>
      <c r="B803" s="256" t="s">
        <v>995</v>
      </c>
      <c r="C803" s="256" t="s">
        <v>71</v>
      </c>
      <c r="D803" s="256" t="s">
        <v>1880</v>
      </c>
      <c r="F803" s="313"/>
      <c r="G803" s="313"/>
      <c r="H803" s="313"/>
      <c r="I803" s="312" t="s">
        <v>2262</v>
      </c>
      <c r="Y803" s="312" t="s">
        <v>2272</v>
      </c>
      <c r="Z803" s="312" t="s">
        <v>2272</v>
      </c>
    </row>
    <row r="804" spans="1:26" ht="15" customHeight="1" x14ac:dyDescent="0.3">
      <c r="A804" s="256">
        <v>524260</v>
      </c>
      <c r="B804" s="256" t="s">
        <v>999</v>
      </c>
      <c r="C804" s="256" t="s">
        <v>75</v>
      </c>
      <c r="D804" s="256" t="s">
        <v>2240</v>
      </c>
      <c r="F804" s="314"/>
      <c r="G804" s="314"/>
      <c r="H804" s="314"/>
      <c r="I804" s="312" t="s">
        <v>2262</v>
      </c>
      <c r="Y804" s="312" t="s">
        <v>2272</v>
      </c>
      <c r="Z804" s="312" t="s">
        <v>2272</v>
      </c>
    </row>
    <row r="805" spans="1:26" ht="15" customHeight="1" x14ac:dyDescent="0.3">
      <c r="A805" s="256">
        <v>524274</v>
      </c>
      <c r="B805" s="256" t="s">
        <v>1004</v>
      </c>
      <c r="C805" s="256" t="s">
        <v>74</v>
      </c>
      <c r="D805" s="256" t="s">
        <v>570</v>
      </c>
      <c r="F805" s="314"/>
      <c r="G805" s="314"/>
      <c r="H805" s="314"/>
      <c r="I805" s="312" t="s">
        <v>2262</v>
      </c>
      <c r="Y805" s="312" t="s">
        <v>2272</v>
      </c>
      <c r="Z805" s="312" t="s">
        <v>2272</v>
      </c>
    </row>
    <row r="806" spans="1:26" ht="15" customHeight="1" x14ac:dyDescent="0.3">
      <c r="A806" s="256">
        <v>524275</v>
      </c>
      <c r="B806" s="256" t="s">
        <v>1005</v>
      </c>
      <c r="C806" s="256" t="s">
        <v>536</v>
      </c>
      <c r="D806" s="256" t="s">
        <v>576</v>
      </c>
      <c r="F806" s="314"/>
      <c r="G806" s="314"/>
      <c r="H806" s="314"/>
      <c r="I806" s="312" t="s">
        <v>2262</v>
      </c>
      <c r="Y806" s="312" t="s">
        <v>2272</v>
      </c>
      <c r="Z806" s="312" t="s">
        <v>2272</v>
      </c>
    </row>
    <row r="807" spans="1:26" ht="15" customHeight="1" x14ac:dyDescent="0.3">
      <c r="A807" s="256">
        <v>524281</v>
      </c>
      <c r="B807" s="256" t="s">
        <v>1006</v>
      </c>
      <c r="C807" s="256" t="s">
        <v>1007</v>
      </c>
      <c r="D807" s="256" t="s">
        <v>570</v>
      </c>
      <c r="F807" s="313"/>
      <c r="G807" s="313"/>
      <c r="H807" s="313"/>
      <c r="I807" s="312" t="s">
        <v>2262</v>
      </c>
      <c r="Y807" s="312" t="s">
        <v>2272</v>
      </c>
      <c r="Z807" s="312" t="s">
        <v>2272</v>
      </c>
    </row>
    <row r="808" spans="1:26" ht="15" customHeight="1" x14ac:dyDescent="0.3">
      <c r="A808" s="256">
        <v>524282</v>
      </c>
      <c r="B808" s="256" t="s">
        <v>1008</v>
      </c>
      <c r="C808" s="256" t="s">
        <v>303</v>
      </c>
      <c r="D808" s="256" t="s">
        <v>1919</v>
      </c>
      <c r="F808" s="314"/>
      <c r="G808" s="314"/>
      <c r="H808" s="314"/>
      <c r="I808" s="312" t="s">
        <v>2262</v>
      </c>
      <c r="Y808" s="312" t="s">
        <v>2272</v>
      </c>
      <c r="Z808" s="312" t="s">
        <v>2272</v>
      </c>
    </row>
    <row r="809" spans="1:26" ht="15" customHeight="1" x14ac:dyDescent="0.3">
      <c r="A809" s="256">
        <v>524291</v>
      </c>
      <c r="B809" s="256" t="s">
        <v>1009</v>
      </c>
      <c r="C809" s="256" t="s">
        <v>70</v>
      </c>
      <c r="D809" s="256" t="s">
        <v>3080</v>
      </c>
      <c r="F809" s="314"/>
      <c r="G809" s="314"/>
      <c r="H809" s="314"/>
      <c r="I809" s="312" t="s">
        <v>2262</v>
      </c>
      <c r="Y809" s="312" t="s">
        <v>2272</v>
      </c>
      <c r="Z809" s="312" t="s">
        <v>2272</v>
      </c>
    </row>
    <row r="810" spans="1:26" ht="15" customHeight="1" x14ac:dyDescent="0.3">
      <c r="A810" s="256">
        <v>524302</v>
      </c>
      <c r="B810" s="256" t="s">
        <v>1013</v>
      </c>
      <c r="C810" s="256" t="s">
        <v>1014</v>
      </c>
      <c r="D810" s="256" t="s">
        <v>567</v>
      </c>
      <c r="F810" s="314"/>
      <c r="G810" s="314"/>
      <c r="H810" s="314"/>
      <c r="I810" s="312" t="s">
        <v>2262</v>
      </c>
      <c r="Y810" s="312" t="s">
        <v>2272</v>
      </c>
      <c r="Z810" s="312" t="s">
        <v>2272</v>
      </c>
    </row>
    <row r="811" spans="1:26" ht="15" customHeight="1" x14ac:dyDescent="0.3">
      <c r="A811" s="256">
        <v>524305</v>
      </c>
      <c r="B811" s="256" t="s">
        <v>1016</v>
      </c>
      <c r="C811" s="256" t="s">
        <v>71</v>
      </c>
      <c r="D811" s="256" t="s">
        <v>2182</v>
      </c>
      <c r="F811" s="314"/>
      <c r="G811" s="314"/>
      <c r="H811" s="314"/>
      <c r="I811" s="312" t="s">
        <v>2262</v>
      </c>
      <c r="Y811" s="312" t="s">
        <v>2272</v>
      </c>
      <c r="Z811" s="312" t="s">
        <v>2272</v>
      </c>
    </row>
    <row r="812" spans="1:26" ht="15" customHeight="1" x14ac:dyDescent="0.3">
      <c r="A812" s="256">
        <v>524309</v>
      </c>
      <c r="B812" s="256" t="s">
        <v>1018</v>
      </c>
      <c r="C812" s="256" t="s">
        <v>1019</v>
      </c>
      <c r="D812" s="256" t="s">
        <v>2837</v>
      </c>
      <c r="F812" s="314"/>
      <c r="G812" s="314"/>
      <c r="H812" s="314"/>
      <c r="I812" s="312" t="s">
        <v>2262</v>
      </c>
      <c r="Y812" s="312" t="s">
        <v>2272</v>
      </c>
      <c r="Z812" s="312" t="s">
        <v>2272</v>
      </c>
    </row>
    <row r="813" spans="1:26" ht="15" customHeight="1" x14ac:dyDescent="0.3">
      <c r="A813" s="256">
        <v>524316</v>
      </c>
      <c r="B813" s="256" t="s">
        <v>1023</v>
      </c>
      <c r="C813" s="256" t="s">
        <v>285</v>
      </c>
      <c r="D813" s="256" t="s">
        <v>1897</v>
      </c>
      <c r="F813" s="314"/>
      <c r="G813" s="314"/>
      <c r="H813" s="314"/>
      <c r="I813" s="312" t="s">
        <v>2262</v>
      </c>
      <c r="Y813" s="312" t="s">
        <v>2272</v>
      </c>
      <c r="Z813" s="312" t="s">
        <v>2272</v>
      </c>
    </row>
    <row r="814" spans="1:26" ht="15" customHeight="1" x14ac:dyDescent="0.3">
      <c r="A814" s="256">
        <v>524320</v>
      </c>
      <c r="B814" s="256" t="s">
        <v>1024</v>
      </c>
      <c r="C814" s="256" t="s">
        <v>70</v>
      </c>
      <c r="D814" s="256" t="s">
        <v>577</v>
      </c>
      <c r="F814" s="313"/>
      <c r="G814" s="313"/>
      <c r="H814" s="313"/>
      <c r="I814" s="312" t="s">
        <v>2262</v>
      </c>
      <c r="Y814" s="312" t="s">
        <v>2272</v>
      </c>
      <c r="Z814" s="312" t="s">
        <v>2272</v>
      </c>
    </row>
    <row r="815" spans="1:26" ht="15" customHeight="1" x14ac:dyDescent="0.3">
      <c r="A815" s="256">
        <v>524332</v>
      </c>
      <c r="B815" s="256" t="s">
        <v>1029</v>
      </c>
      <c r="C815" s="256" t="s">
        <v>82</v>
      </c>
      <c r="D815" s="256" t="s">
        <v>2220</v>
      </c>
      <c r="F815" s="314"/>
      <c r="G815" s="314"/>
      <c r="H815" s="314"/>
      <c r="I815" s="312" t="s">
        <v>2262</v>
      </c>
      <c r="Y815" s="312" t="s">
        <v>2272</v>
      </c>
      <c r="Z815" s="312" t="s">
        <v>2272</v>
      </c>
    </row>
    <row r="816" spans="1:26" ht="15" customHeight="1" x14ac:dyDescent="0.3">
      <c r="A816" s="256">
        <v>524338</v>
      </c>
      <c r="B816" s="256" t="s">
        <v>1033</v>
      </c>
      <c r="C816" s="256" t="s">
        <v>101</v>
      </c>
      <c r="D816" s="256" t="s">
        <v>2152</v>
      </c>
      <c r="F816" s="314"/>
      <c r="G816" s="314"/>
      <c r="H816" s="314"/>
      <c r="I816" s="312" t="s">
        <v>2262</v>
      </c>
      <c r="Y816" s="312" t="s">
        <v>2272</v>
      </c>
      <c r="Z816" s="312" t="s">
        <v>2272</v>
      </c>
    </row>
    <row r="817" spans="1:26" ht="15" customHeight="1" x14ac:dyDescent="0.3">
      <c r="A817" s="256">
        <v>524348</v>
      </c>
      <c r="B817" s="256" t="s">
        <v>1035</v>
      </c>
      <c r="C817" s="256" t="s">
        <v>71</v>
      </c>
      <c r="D817" s="256" t="s">
        <v>576</v>
      </c>
      <c r="F817" s="313"/>
      <c r="G817" s="313"/>
      <c r="H817" s="313"/>
      <c r="I817" s="312" t="s">
        <v>2262</v>
      </c>
      <c r="Y817" s="312" t="s">
        <v>2272</v>
      </c>
      <c r="Z817" s="312" t="s">
        <v>2272</v>
      </c>
    </row>
    <row r="818" spans="1:26" ht="15" customHeight="1" x14ac:dyDescent="0.3">
      <c r="A818" s="256">
        <v>524371</v>
      </c>
      <c r="B818" s="256" t="s">
        <v>1040</v>
      </c>
      <c r="C818" s="256" t="s">
        <v>71</v>
      </c>
      <c r="D818" s="256" t="s">
        <v>2224</v>
      </c>
      <c r="F818" s="314"/>
      <c r="G818" s="314"/>
      <c r="H818" s="314"/>
      <c r="I818" s="312" t="s">
        <v>2262</v>
      </c>
      <c r="Y818" s="312" t="s">
        <v>2272</v>
      </c>
      <c r="Z818" s="312" t="s">
        <v>2272</v>
      </c>
    </row>
    <row r="819" spans="1:26" ht="15" customHeight="1" x14ac:dyDescent="0.3">
      <c r="A819" s="256">
        <v>524388</v>
      </c>
      <c r="B819" s="256" t="s">
        <v>1043</v>
      </c>
      <c r="C819" s="256" t="s">
        <v>71</v>
      </c>
      <c r="D819" s="256" t="s">
        <v>3478</v>
      </c>
      <c r="F819" s="314"/>
      <c r="G819" s="314"/>
      <c r="H819" s="314"/>
      <c r="I819" s="312" t="s">
        <v>2262</v>
      </c>
      <c r="Y819" s="312" t="s">
        <v>2272</v>
      </c>
      <c r="Z819" s="312" t="s">
        <v>2272</v>
      </c>
    </row>
    <row r="820" spans="1:26" ht="15" customHeight="1" x14ac:dyDescent="0.3">
      <c r="A820" s="256">
        <v>524391</v>
      </c>
      <c r="B820" s="256" t="s">
        <v>1045</v>
      </c>
      <c r="C820" s="256" t="s">
        <v>90</v>
      </c>
      <c r="D820" s="256" t="s">
        <v>3479</v>
      </c>
      <c r="F820" s="314"/>
      <c r="G820" s="314"/>
      <c r="H820" s="314"/>
      <c r="I820" s="312" t="s">
        <v>2262</v>
      </c>
      <c r="Y820" s="312" t="s">
        <v>2272</v>
      </c>
      <c r="Z820" s="312" t="s">
        <v>2272</v>
      </c>
    </row>
    <row r="821" spans="1:26" ht="15" customHeight="1" x14ac:dyDescent="0.3">
      <c r="A821" s="256">
        <v>524395</v>
      </c>
      <c r="B821" s="256" t="s">
        <v>1046</v>
      </c>
      <c r="C821" s="256" t="s">
        <v>258</v>
      </c>
      <c r="D821" s="256" t="s">
        <v>1843</v>
      </c>
      <c r="F821" s="313"/>
      <c r="G821" s="313"/>
      <c r="H821" s="313"/>
      <c r="I821" s="312" t="s">
        <v>2262</v>
      </c>
      <c r="Y821" s="312" t="s">
        <v>2272</v>
      </c>
      <c r="Z821" s="312" t="s">
        <v>2272</v>
      </c>
    </row>
    <row r="822" spans="1:26" ht="15" customHeight="1" x14ac:dyDescent="0.3">
      <c r="A822" s="256">
        <v>524401</v>
      </c>
      <c r="B822" s="256" t="s">
        <v>1048</v>
      </c>
      <c r="C822" s="256" t="s">
        <v>528</v>
      </c>
      <c r="D822" s="256" t="s">
        <v>3252</v>
      </c>
      <c r="F822" s="314"/>
      <c r="G822" s="314"/>
      <c r="H822" s="314"/>
      <c r="I822" s="312" t="s">
        <v>2262</v>
      </c>
      <c r="Y822" s="312" t="s">
        <v>2272</v>
      </c>
      <c r="Z822" s="312" t="s">
        <v>2272</v>
      </c>
    </row>
    <row r="823" spans="1:26" ht="15" customHeight="1" x14ac:dyDescent="0.3">
      <c r="A823" s="256">
        <v>524418</v>
      </c>
      <c r="B823" s="256" t="s">
        <v>1052</v>
      </c>
      <c r="C823" s="256" t="s">
        <v>322</v>
      </c>
      <c r="D823" s="256" t="s">
        <v>1893</v>
      </c>
      <c r="F823" s="313"/>
      <c r="G823" s="313"/>
      <c r="H823" s="313"/>
      <c r="I823" s="312" t="s">
        <v>2262</v>
      </c>
      <c r="Y823" s="312" t="s">
        <v>2272</v>
      </c>
      <c r="Z823" s="312" t="s">
        <v>2272</v>
      </c>
    </row>
    <row r="824" spans="1:26" ht="15" customHeight="1" x14ac:dyDescent="0.3">
      <c r="A824" s="256">
        <v>524430</v>
      </c>
      <c r="B824" s="256" t="s">
        <v>1055</v>
      </c>
      <c r="C824" s="256" t="s">
        <v>1056</v>
      </c>
      <c r="D824" s="256" t="s">
        <v>2705</v>
      </c>
      <c r="F824" s="314"/>
      <c r="G824" s="314"/>
      <c r="H824" s="314"/>
      <c r="I824" s="312" t="s">
        <v>2262</v>
      </c>
      <c r="Y824" s="312" t="s">
        <v>2272</v>
      </c>
      <c r="Z824" s="312" t="s">
        <v>2272</v>
      </c>
    </row>
    <row r="825" spans="1:26" ht="15" customHeight="1" x14ac:dyDescent="0.3">
      <c r="A825" s="256">
        <v>524432</v>
      </c>
      <c r="B825" s="256" t="s">
        <v>1057</v>
      </c>
      <c r="C825" s="256" t="s">
        <v>102</v>
      </c>
      <c r="D825" s="256" t="s">
        <v>2219</v>
      </c>
      <c r="F825" s="313"/>
      <c r="G825" s="313"/>
      <c r="H825" s="313"/>
      <c r="I825" s="312" t="s">
        <v>2262</v>
      </c>
      <c r="Y825" s="312" t="s">
        <v>2272</v>
      </c>
      <c r="Z825" s="312" t="s">
        <v>2272</v>
      </c>
    </row>
    <row r="826" spans="1:26" ht="15" customHeight="1" x14ac:dyDescent="0.3">
      <c r="A826" s="256">
        <v>524441</v>
      </c>
      <c r="B826" s="256" t="s">
        <v>1060</v>
      </c>
      <c r="C826" s="256" t="s">
        <v>71</v>
      </c>
      <c r="D826" s="256" t="s">
        <v>2217</v>
      </c>
      <c r="F826" s="313"/>
      <c r="G826" s="313"/>
      <c r="H826" s="313"/>
      <c r="I826" s="312" t="s">
        <v>2262</v>
      </c>
      <c r="Y826" s="312" t="s">
        <v>2272</v>
      </c>
      <c r="Z826" s="312" t="s">
        <v>2272</v>
      </c>
    </row>
    <row r="827" spans="1:26" ht="15" customHeight="1" x14ac:dyDescent="0.3">
      <c r="A827" s="256">
        <v>524450</v>
      </c>
      <c r="B827" s="256" t="s">
        <v>1061</v>
      </c>
      <c r="C827" s="256" t="s">
        <v>338</v>
      </c>
      <c r="D827" s="256" t="s">
        <v>3100</v>
      </c>
      <c r="F827" s="314"/>
      <c r="G827" s="314"/>
      <c r="H827" s="314"/>
      <c r="I827" s="312" t="s">
        <v>2262</v>
      </c>
      <c r="Y827" s="312" t="s">
        <v>2272</v>
      </c>
      <c r="Z827" s="312" t="s">
        <v>2272</v>
      </c>
    </row>
    <row r="828" spans="1:26" ht="15" customHeight="1" x14ac:dyDescent="0.3">
      <c r="A828" s="256">
        <v>524473</v>
      </c>
      <c r="B828" s="256" t="s">
        <v>1067</v>
      </c>
      <c r="C828" s="256" t="s">
        <v>283</v>
      </c>
      <c r="D828" s="256" t="s">
        <v>3004</v>
      </c>
      <c r="F828" s="314"/>
      <c r="G828" s="314"/>
      <c r="H828" s="314"/>
      <c r="I828" s="312" t="s">
        <v>2262</v>
      </c>
      <c r="Y828" s="312" t="s">
        <v>2272</v>
      </c>
      <c r="Z828" s="312" t="s">
        <v>2272</v>
      </c>
    </row>
    <row r="829" spans="1:26" ht="15" customHeight="1" x14ac:dyDescent="0.3">
      <c r="A829" s="256">
        <v>524476</v>
      </c>
      <c r="B829" s="256" t="s">
        <v>1070</v>
      </c>
      <c r="C829" s="256" t="s">
        <v>71</v>
      </c>
      <c r="D829" s="256" t="s">
        <v>1843</v>
      </c>
      <c r="F829" s="314"/>
      <c r="G829" s="314"/>
      <c r="H829" s="314"/>
      <c r="I829" s="312" t="s">
        <v>2262</v>
      </c>
      <c r="Y829" s="312" t="s">
        <v>2272</v>
      </c>
      <c r="Z829" s="312" t="s">
        <v>2272</v>
      </c>
    </row>
    <row r="830" spans="1:26" ht="15" customHeight="1" x14ac:dyDescent="0.3">
      <c r="A830" s="256">
        <v>524481</v>
      </c>
      <c r="B830" s="256" t="s">
        <v>1074</v>
      </c>
      <c r="C830" s="256" t="s">
        <v>70</v>
      </c>
      <c r="D830" s="256" t="s">
        <v>3480</v>
      </c>
      <c r="F830" s="313"/>
      <c r="G830" s="313"/>
      <c r="H830" s="313"/>
      <c r="I830" s="312" t="s">
        <v>2262</v>
      </c>
      <c r="Y830" s="312" t="s">
        <v>2272</v>
      </c>
      <c r="Z830" s="312" t="s">
        <v>2272</v>
      </c>
    </row>
    <row r="831" spans="1:26" ht="15" customHeight="1" x14ac:dyDescent="0.3">
      <c r="A831" s="256">
        <v>524482</v>
      </c>
      <c r="B831" s="256" t="s">
        <v>1075</v>
      </c>
      <c r="C831" s="256" t="s">
        <v>254</v>
      </c>
      <c r="D831" s="256" t="s">
        <v>2895</v>
      </c>
      <c r="F831" s="314"/>
      <c r="G831" s="314"/>
      <c r="H831" s="314"/>
      <c r="I831" s="312" t="s">
        <v>2262</v>
      </c>
      <c r="Y831" s="312" t="s">
        <v>2272</v>
      </c>
      <c r="Z831" s="312" t="s">
        <v>2272</v>
      </c>
    </row>
    <row r="832" spans="1:26" ht="15" customHeight="1" x14ac:dyDescent="0.3">
      <c r="A832" s="256">
        <v>524484</v>
      </c>
      <c r="B832" s="256" t="s">
        <v>1076</v>
      </c>
      <c r="C832" s="256" t="s">
        <v>89</v>
      </c>
      <c r="D832" s="256" t="s">
        <v>2000</v>
      </c>
      <c r="F832" s="313"/>
      <c r="G832" s="313"/>
      <c r="H832" s="313"/>
      <c r="I832" s="312" t="s">
        <v>2262</v>
      </c>
      <c r="Y832" s="312" t="s">
        <v>2272</v>
      </c>
      <c r="Z832" s="312" t="s">
        <v>2272</v>
      </c>
    </row>
    <row r="833" spans="1:26" ht="15" customHeight="1" x14ac:dyDescent="0.3">
      <c r="A833" s="256">
        <v>524486</v>
      </c>
      <c r="B833" s="256" t="s">
        <v>1077</v>
      </c>
      <c r="C833" s="256" t="s">
        <v>112</v>
      </c>
      <c r="D833" s="256" t="s">
        <v>2085</v>
      </c>
      <c r="F833" s="314"/>
      <c r="G833" s="314"/>
      <c r="H833" s="314"/>
      <c r="I833" s="312" t="s">
        <v>2262</v>
      </c>
      <c r="Y833" s="312" t="s">
        <v>2272</v>
      </c>
      <c r="Z833" s="312" t="s">
        <v>2272</v>
      </c>
    </row>
    <row r="834" spans="1:26" ht="15" customHeight="1" x14ac:dyDescent="0.3">
      <c r="A834" s="256">
        <v>524490</v>
      </c>
      <c r="B834" s="256" t="s">
        <v>1078</v>
      </c>
      <c r="C834" s="256" t="s">
        <v>378</v>
      </c>
      <c r="D834" s="256" t="s">
        <v>2152</v>
      </c>
      <c r="F834" s="314"/>
      <c r="G834" s="314"/>
      <c r="H834" s="314"/>
      <c r="I834" s="312" t="s">
        <v>2262</v>
      </c>
      <c r="Y834" s="312" t="s">
        <v>2272</v>
      </c>
      <c r="Z834" s="312" t="s">
        <v>2272</v>
      </c>
    </row>
    <row r="835" spans="1:26" ht="15" customHeight="1" x14ac:dyDescent="0.3">
      <c r="A835" s="256">
        <v>524492</v>
      </c>
      <c r="B835" s="256" t="s">
        <v>1079</v>
      </c>
      <c r="C835" s="256" t="s">
        <v>71</v>
      </c>
      <c r="D835" s="256" t="s">
        <v>1846</v>
      </c>
      <c r="F835" s="314"/>
      <c r="G835" s="314"/>
      <c r="H835" s="314"/>
      <c r="I835" s="312" t="s">
        <v>2262</v>
      </c>
      <c r="Y835" s="312" t="s">
        <v>2272</v>
      </c>
      <c r="Z835" s="312" t="s">
        <v>2272</v>
      </c>
    </row>
    <row r="836" spans="1:26" ht="15" customHeight="1" x14ac:dyDescent="0.3">
      <c r="A836" s="256">
        <v>524495</v>
      </c>
      <c r="B836" s="256" t="s">
        <v>1081</v>
      </c>
      <c r="C836" s="256" t="s">
        <v>71</v>
      </c>
      <c r="D836" s="256" t="s">
        <v>3481</v>
      </c>
      <c r="F836" s="313"/>
      <c r="G836" s="313"/>
      <c r="H836" s="313"/>
      <c r="I836" s="312" t="s">
        <v>2262</v>
      </c>
      <c r="Y836" s="312" t="s">
        <v>2272</v>
      </c>
      <c r="Z836" s="312" t="s">
        <v>2272</v>
      </c>
    </row>
    <row r="837" spans="1:26" ht="15" customHeight="1" x14ac:dyDescent="0.3">
      <c r="A837" s="256">
        <v>524515</v>
      </c>
      <c r="B837" s="256" t="s">
        <v>1083</v>
      </c>
      <c r="C837" s="256" t="s">
        <v>327</v>
      </c>
      <c r="D837" s="256" t="s">
        <v>2709</v>
      </c>
      <c r="F837" s="314"/>
      <c r="G837" s="314"/>
      <c r="H837" s="314"/>
      <c r="I837" s="312" t="s">
        <v>2262</v>
      </c>
      <c r="Y837" s="312" t="s">
        <v>2272</v>
      </c>
      <c r="Z837" s="312" t="s">
        <v>2272</v>
      </c>
    </row>
    <row r="838" spans="1:26" ht="15" customHeight="1" x14ac:dyDescent="0.3">
      <c r="A838" s="256">
        <v>524521</v>
      </c>
      <c r="B838" s="256" t="s">
        <v>1084</v>
      </c>
      <c r="C838" s="256" t="s">
        <v>254</v>
      </c>
      <c r="D838" s="256" t="s">
        <v>1843</v>
      </c>
      <c r="F838" s="314"/>
      <c r="G838" s="314"/>
      <c r="H838" s="314"/>
      <c r="I838" s="312" t="s">
        <v>2262</v>
      </c>
      <c r="Y838" s="312" t="s">
        <v>2272</v>
      </c>
      <c r="Z838" s="312" t="s">
        <v>2272</v>
      </c>
    </row>
    <row r="839" spans="1:26" ht="15" customHeight="1" x14ac:dyDescent="0.3">
      <c r="A839" s="256">
        <v>524525</v>
      </c>
      <c r="B839" s="256" t="s">
        <v>1086</v>
      </c>
      <c r="C839" s="256" t="s">
        <v>1087</v>
      </c>
      <c r="D839" s="256" t="s">
        <v>3483</v>
      </c>
      <c r="F839" s="313"/>
      <c r="G839" s="313"/>
      <c r="H839" s="313"/>
      <c r="I839" s="312" t="s">
        <v>2262</v>
      </c>
      <c r="Y839" s="312" t="s">
        <v>2272</v>
      </c>
      <c r="Z839" s="312" t="s">
        <v>2272</v>
      </c>
    </row>
    <row r="840" spans="1:26" ht="15" customHeight="1" x14ac:dyDescent="0.3">
      <c r="A840" s="256">
        <v>524532</v>
      </c>
      <c r="B840" s="256" t="s">
        <v>1089</v>
      </c>
      <c r="C840" s="256" t="s">
        <v>71</v>
      </c>
      <c r="D840" s="256" t="s">
        <v>1893</v>
      </c>
      <c r="F840" s="314"/>
      <c r="G840" s="314"/>
      <c r="H840" s="314"/>
      <c r="I840" s="312" t="s">
        <v>2262</v>
      </c>
      <c r="Y840" s="312" t="s">
        <v>2272</v>
      </c>
      <c r="Z840" s="312" t="s">
        <v>2272</v>
      </c>
    </row>
    <row r="841" spans="1:26" ht="15" customHeight="1" x14ac:dyDescent="0.3">
      <c r="A841" s="256">
        <v>524534</v>
      </c>
      <c r="B841" s="256" t="s">
        <v>1090</v>
      </c>
      <c r="C841" s="256" t="s">
        <v>1058</v>
      </c>
      <c r="D841" s="256" t="s">
        <v>2744</v>
      </c>
      <c r="F841" s="313"/>
      <c r="G841" s="313"/>
      <c r="H841" s="313"/>
      <c r="I841" s="312" t="s">
        <v>2262</v>
      </c>
      <c r="Y841" s="312" t="s">
        <v>2272</v>
      </c>
      <c r="Z841" s="312" t="s">
        <v>2272</v>
      </c>
    </row>
    <row r="842" spans="1:26" ht="15" customHeight="1" x14ac:dyDescent="0.3">
      <c r="A842" s="256">
        <v>524535</v>
      </c>
      <c r="B842" s="256" t="s">
        <v>1091</v>
      </c>
      <c r="C842" s="256" t="s">
        <v>71</v>
      </c>
      <c r="D842" s="256" t="s">
        <v>2065</v>
      </c>
      <c r="F842" s="314"/>
      <c r="G842" s="314"/>
      <c r="H842" s="314"/>
      <c r="I842" s="312" t="s">
        <v>2262</v>
      </c>
      <c r="Y842" s="312" t="s">
        <v>2272</v>
      </c>
      <c r="Z842" s="312" t="s">
        <v>2272</v>
      </c>
    </row>
    <row r="843" spans="1:26" ht="15" customHeight="1" x14ac:dyDescent="0.3">
      <c r="A843" s="256">
        <v>524538</v>
      </c>
      <c r="B843" s="256" t="s">
        <v>1092</v>
      </c>
      <c r="C843" s="256" t="s">
        <v>432</v>
      </c>
      <c r="D843" s="256" t="s">
        <v>1926</v>
      </c>
      <c r="F843" s="314"/>
      <c r="G843" s="314"/>
      <c r="H843" s="314"/>
      <c r="I843" s="312" t="s">
        <v>2262</v>
      </c>
      <c r="Y843" s="312" t="s">
        <v>2272</v>
      </c>
      <c r="Z843" s="312" t="s">
        <v>2272</v>
      </c>
    </row>
    <row r="844" spans="1:26" ht="15" customHeight="1" x14ac:dyDescent="0.3">
      <c r="A844" s="256">
        <v>524552</v>
      </c>
      <c r="B844" s="256" t="s">
        <v>1099</v>
      </c>
      <c r="C844" s="256" t="s">
        <v>403</v>
      </c>
      <c r="D844" s="256" t="s">
        <v>2226</v>
      </c>
      <c r="F844" s="314"/>
      <c r="G844" s="314"/>
      <c r="H844" s="314"/>
      <c r="I844" s="312" t="s">
        <v>2262</v>
      </c>
      <c r="Y844" s="312" t="s">
        <v>2272</v>
      </c>
      <c r="Z844" s="312" t="s">
        <v>2272</v>
      </c>
    </row>
    <row r="845" spans="1:26" ht="15" customHeight="1" x14ac:dyDescent="0.3">
      <c r="A845" s="256">
        <v>524559</v>
      </c>
      <c r="B845" s="256" t="s">
        <v>1101</v>
      </c>
      <c r="C845" s="256" t="s">
        <v>361</v>
      </c>
      <c r="D845" s="256" t="s">
        <v>1880</v>
      </c>
      <c r="F845" s="314"/>
      <c r="G845" s="314"/>
      <c r="H845" s="314"/>
      <c r="I845" s="312" t="s">
        <v>2262</v>
      </c>
      <c r="Y845" s="312" t="s">
        <v>2272</v>
      </c>
      <c r="Z845" s="312" t="s">
        <v>2272</v>
      </c>
    </row>
    <row r="846" spans="1:26" ht="15" customHeight="1" x14ac:dyDescent="0.3">
      <c r="A846" s="256">
        <v>524563</v>
      </c>
      <c r="B846" s="256" t="s">
        <v>1102</v>
      </c>
      <c r="C846" s="256" t="s">
        <v>327</v>
      </c>
      <c r="D846" s="256" t="s">
        <v>3088</v>
      </c>
      <c r="F846" s="314"/>
      <c r="G846" s="314"/>
      <c r="H846" s="314"/>
      <c r="I846" s="312" t="s">
        <v>2262</v>
      </c>
      <c r="Y846" s="312" t="s">
        <v>2272</v>
      </c>
      <c r="Z846" s="312" t="s">
        <v>2272</v>
      </c>
    </row>
    <row r="847" spans="1:26" ht="15" customHeight="1" x14ac:dyDescent="0.3">
      <c r="A847" s="256">
        <v>524569</v>
      </c>
      <c r="B847" s="256" t="s">
        <v>1104</v>
      </c>
      <c r="C847" s="256" t="s">
        <v>70</v>
      </c>
      <c r="D847" s="256" t="s">
        <v>577</v>
      </c>
      <c r="F847" s="313"/>
      <c r="G847" s="313"/>
      <c r="H847" s="313"/>
      <c r="I847" s="312" t="s">
        <v>2262</v>
      </c>
      <c r="Y847" s="312" t="s">
        <v>2272</v>
      </c>
      <c r="Z847" s="312" t="s">
        <v>2272</v>
      </c>
    </row>
    <row r="848" spans="1:26" ht="15" customHeight="1" x14ac:dyDescent="0.3">
      <c r="A848" s="256">
        <v>524570</v>
      </c>
      <c r="B848" s="256" t="s">
        <v>1105</v>
      </c>
      <c r="C848" s="256" t="s">
        <v>74</v>
      </c>
      <c r="D848" s="256" t="s">
        <v>1940</v>
      </c>
      <c r="F848" s="314"/>
      <c r="G848" s="314"/>
      <c r="H848" s="314"/>
      <c r="I848" s="312" t="s">
        <v>2262</v>
      </c>
      <c r="Y848" s="312" t="s">
        <v>2272</v>
      </c>
      <c r="Z848" s="312" t="s">
        <v>2272</v>
      </c>
    </row>
    <row r="849" spans="1:26" ht="15" customHeight="1" x14ac:dyDescent="0.3">
      <c r="A849" s="256">
        <v>524573</v>
      </c>
      <c r="B849" s="256" t="s">
        <v>1106</v>
      </c>
      <c r="C849" s="256" t="s">
        <v>99</v>
      </c>
      <c r="D849" s="256" t="s">
        <v>1897</v>
      </c>
      <c r="F849" s="314"/>
      <c r="G849" s="314"/>
      <c r="H849" s="314"/>
      <c r="I849" s="312" t="s">
        <v>2262</v>
      </c>
      <c r="Y849" s="312" t="s">
        <v>2272</v>
      </c>
      <c r="Z849" s="312" t="s">
        <v>2272</v>
      </c>
    </row>
    <row r="850" spans="1:26" ht="15" customHeight="1" x14ac:dyDescent="0.3">
      <c r="A850" s="256">
        <v>524577</v>
      </c>
      <c r="B850" s="256" t="s">
        <v>1110</v>
      </c>
      <c r="C850" s="256" t="s">
        <v>82</v>
      </c>
      <c r="D850" s="256" t="s">
        <v>2778</v>
      </c>
      <c r="F850" s="313"/>
      <c r="G850" s="313"/>
      <c r="H850" s="313"/>
      <c r="I850" s="312" t="s">
        <v>2262</v>
      </c>
      <c r="Y850" s="312" t="s">
        <v>2272</v>
      </c>
      <c r="Z850" s="312" t="s">
        <v>2272</v>
      </c>
    </row>
    <row r="851" spans="1:26" ht="15" customHeight="1" x14ac:dyDescent="0.3">
      <c r="A851" s="256">
        <v>524581</v>
      </c>
      <c r="B851" s="256" t="s">
        <v>1112</v>
      </c>
      <c r="C851" s="256" t="s">
        <v>89</v>
      </c>
      <c r="D851" s="256" t="s">
        <v>576</v>
      </c>
      <c r="F851" s="314"/>
      <c r="G851" s="314"/>
      <c r="H851" s="314"/>
      <c r="I851" s="312" t="s">
        <v>2262</v>
      </c>
      <c r="Y851" s="312" t="s">
        <v>2272</v>
      </c>
      <c r="Z851" s="312" t="s">
        <v>2272</v>
      </c>
    </row>
    <row r="852" spans="1:26" ht="15" customHeight="1" x14ac:dyDescent="0.3">
      <c r="A852" s="256">
        <v>524585</v>
      </c>
      <c r="B852" s="256" t="s">
        <v>1114</v>
      </c>
      <c r="C852" s="256" t="s">
        <v>85</v>
      </c>
      <c r="D852" s="256" t="s">
        <v>1878</v>
      </c>
      <c r="F852" s="314"/>
      <c r="G852" s="314"/>
      <c r="H852" s="314"/>
      <c r="I852" s="312" t="s">
        <v>2262</v>
      </c>
      <c r="Y852" s="312" t="s">
        <v>2272</v>
      </c>
      <c r="Z852" s="312" t="s">
        <v>2272</v>
      </c>
    </row>
    <row r="853" spans="1:26" ht="15" customHeight="1" x14ac:dyDescent="0.3">
      <c r="A853" s="256">
        <v>524594</v>
      </c>
      <c r="B853" s="256" t="s">
        <v>1116</v>
      </c>
      <c r="C853" s="256" t="s">
        <v>101</v>
      </c>
      <c r="D853" s="256" t="s">
        <v>2991</v>
      </c>
      <c r="F853" s="314"/>
      <c r="G853" s="314"/>
      <c r="H853" s="314"/>
      <c r="I853" s="312" t="s">
        <v>2262</v>
      </c>
      <c r="Y853" s="312" t="s">
        <v>2272</v>
      </c>
      <c r="Z853" s="312" t="s">
        <v>2272</v>
      </c>
    </row>
    <row r="854" spans="1:26" ht="15" customHeight="1" x14ac:dyDescent="0.3">
      <c r="A854" s="256">
        <v>524595</v>
      </c>
      <c r="B854" s="256" t="s">
        <v>1117</v>
      </c>
      <c r="C854" s="256" t="s">
        <v>83</v>
      </c>
      <c r="D854" s="256" t="s">
        <v>3484</v>
      </c>
      <c r="F854" s="314"/>
      <c r="G854" s="314"/>
      <c r="H854" s="314"/>
      <c r="I854" s="312" t="s">
        <v>2262</v>
      </c>
      <c r="Y854" s="312" t="s">
        <v>2272</v>
      </c>
      <c r="Z854" s="312" t="s">
        <v>2272</v>
      </c>
    </row>
    <row r="855" spans="1:26" ht="15" customHeight="1" x14ac:dyDescent="0.3">
      <c r="A855" s="256">
        <v>524596</v>
      </c>
      <c r="B855" s="256" t="s">
        <v>1118</v>
      </c>
      <c r="C855" s="256" t="s">
        <v>249</v>
      </c>
      <c r="D855" s="256" t="s">
        <v>3035</v>
      </c>
      <c r="F855" s="314"/>
      <c r="G855" s="314"/>
      <c r="H855" s="314"/>
      <c r="I855" s="312" t="s">
        <v>2262</v>
      </c>
      <c r="Y855" s="312" t="s">
        <v>2272</v>
      </c>
      <c r="Z855" s="312" t="s">
        <v>2272</v>
      </c>
    </row>
    <row r="856" spans="1:26" ht="15" customHeight="1" x14ac:dyDescent="0.3">
      <c r="A856" s="256">
        <v>524597</v>
      </c>
      <c r="B856" s="256" t="s">
        <v>1119</v>
      </c>
      <c r="C856" s="256" t="s">
        <v>71</v>
      </c>
      <c r="D856" s="256" t="s">
        <v>2190</v>
      </c>
      <c r="F856" s="313"/>
      <c r="G856" s="313"/>
      <c r="H856" s="313"/>
      <c r="I856" s="312" t="s">
        <v>2262</v>
      </c>
      <c r="Y856" s="312" t="s">
        <v>2272</v>
      </c>
      <c r="Z856" s="312" t="s">
        <v>2272</v>
      </c>
    </row>
    <row r="857" spans="1:26" ht="15" customHeight="1" x14ac:dyDescent="0.3">
      <c r="A857" s="256">
        <v>524603</v>
      </c>
      <c r="B857" s="256" t="s">
        <v>1123</v>
      </c>
      <c r="C857" s="256" t="s">
        <v>1124</v>
      </c>
      <c r="D857" s="256" t="s">
        <v>1894</v>
      </c>
      <c r="F857" s="313"/>
      <c r="G857" s="313"/>
      <c r="H857" s="313"/>
      <c r="I857" s="312" t="s">
        <v>2262</v>
      </c>
      <c r="Y857" s="312" t="s">
        <v>2272</v>
      </c>
      <c r="Z857" s="312" t="s">
        <v>2272</v>
      </c>
    </row>
    <row r="858" spans="1:26" ht="15" customHeight="1" x14ac:dyDescent="0.3">
      <c r="A858" s="256">
        <v>524608</v>
      </c>
      <c r="B858" s="256" t="s">
        <v>1125</v>
      </c>
      <c r="C858" s="256" t="s">
        <v>420</v>
      </c>
      <c r="D858" s="256" t="s">
        <v>1978</v>
      </c>
      <c r="F858" s="313"/>
      <c r="G858" s="313"/>
      <c r="H858" s="313"/>
      <c r="I858" s="312" t="s">
        <v>2262</v>
      </c>
      <c r="Y858" s="312" t="s">
        <v>2272</v>
      </c>
      <c r="Z858" s="312" t="s">
        <v>2272</v>
      </c>
    </row>
    <row r="859" spans="1:26" ht="15" customHeight="1" x14ac:dyDescent="0.3">
      <c r="A859" s="256">
        <v>524615</v>
      </c>
      <c r="B859" s="256" t="s">
        <v>1127</v>
      </c>
      <c r="C859" s="256" t="s">
        <v>71</v>
      </c>
      <c r="D859" s="256" t="s">
        <v>2773</v>
      </c>
      <c r="F859" s="313"/>
      <c r="G859" s="313"/>
      <c r="H859" s="313"/>
      <c r="I859" s="312" t="s">
        <v>2262</v>
      </c>
      <c r="Y859" s="312" t="s">
        <v>2272</v>
      </c>
      <c r="Z859" s="312" t="s">
        <v>2272</v>
      </c>
    </row>
    <row r="860" spans="1:26" ht="15" customHeight="1" x14ac:dyDescent="0.3">
      <c r="A860" s="256">
        <v>524623</v>
      </c>
      <c r="B860" s="256" t="s">
        <v>1128</v>
      </c>
      <c r="C860" s="256" t="s">
        <v>74</v>
      </c>
      <c r="D860" s="256" t="s">
        <v>2061</v>
      </c>
      <c r="F860" s="314"/>
      <c r="G860" s="314"/>
      <c r="H860" s="314"/>
      <c r="I860" s="312" t="s">
        <v>2262</v>
      </c>
      <c r="Y860" s="312" t="s">
        <v>2272</v>
      </c>
      <c r="Z860" s="312" t="s">
        <v>2272</v>
      </c>
    </row>
    <row r="861" spans="1:26" ht="15" customHeight="1" x14ac:dyDescent="0.3">
      <c r="A861" s="256">
        <v>524640</v>
      </c>
      <c r="B861" s="256" t="s">
        <v>1131</v>
      </c>
      <c r="C861" s="256" t="s">
        <v>1132</v>
      </c>
      <c r="D861" s="256" t="s">
        <v>576</v>
      </c>
      <c r="F861" s="313"/>
      <c r="G861" s="313"/>
      <c r="H861" s="313"/>
      <c r="I861" s="312" t="s">
        <v>2262</v>
      </c>
      <c r="Y861" s="312" t="s">
        <v>2272</v>
      </c>
      <c r="Z861" s="312" t="s">
        <v>2272</v>
      </c>
    </row>
    <row r="862" spans="1:26" ht="15" customHeight="1" x14ac:dyDescent="0.3">
      <c r="A862" s="256">
        <v>524642</v>
      </c>
      <c r="B862" s="256" t="s">
        <v>1134</v>
      </c>
      <c r="C862" s="256" t="s">
        <v>485</v>
      </c>
      <c r="D862" s="256" t="s">
        <v>810</v>
      </c>
      <c r="F862" s="314"/>
      <c r="G862" s="314"/>
      <c r="H862" s="314"/>
      <c r="I862" s="312" t="s">
        <v>2262</v>
      </c>
      <c r="Y862" s="312" t="s">
        <v>2272</v>
      </c>
      <c r="Z862" s="312" t="s">
        <v>2272</v>
      </c>
    </row>
    <row r="863" spans="1:26" ht="15" customHeight="1" x14ac:dyDescent="0.3">
      <c r="A863" s="256">
        <v>524643</v>
      </c>
      <c r="B863" s="256" t="s">
        <v>1135</v>
      </c>
      <c r="C863" s="256" t="s">
        <v>484</v>
      </c>
      <c r="D863" s="256" t="s">
        <v>1996</v>
      </c>
      <c r="F863" s="314"/>
      <c r="G863" s="314"/>
      <c r="H863" s="314"/>
      <c r="I863" s="312" t="s">
        <v>2262</v>
      </c>
      <c r="Y863" s="312" t="s">
        <v>2272</v>
      </c>
      <c r="Z863" s="312" t="s">
        <v>2272</v>
      </c>
    </row>
    <row r="864" spans="1:26" ht="15" customHeight="1" x14ac:dyDescent="0.3">
      <c r="A864" s="256">
        <v>524648</v>
      </c>
      <c r="B864" s="256" t="s">
        <v>1137</v>
      </c>
      <c r="C864" s="256" t="s">
        <v>1138</v>
      </c>
      <c r="D864" s="256" t="s">
        <v>2740</v>
      </c>
      <c r="F864" s="314"/>
      <c r="G864" s="314"/>
      <c r="H864" s="314"/>
      <c r="I864" s="312" t="s">
        <v>2262</v>
      </c>
      <c r="Y864" s="312" t="s">
        <v>2272</v>
      </c>
      <c r="Z864" s="312" t="s">
        <v>2272</v>
      </c>
    </row>
    <row r="865" spans="1:26" ht="15" customHeight="1" x14ac:dyDescent="0.3">
      <c r="A865" s="256">
        <v>524652</v>
      </c>
      <c r="B865" s="256" t="s">
        <v>1139</v>
      </c>
      <c r="C865" s="256" t="s">
        <v>1140</v>
      </c>
      <c r="F865" s="314"/>
      <c r="G865" s="314"/>
      <c r="H865" s="314"/>
      <c r="I865" s="312" t="s">
        <v>2262</v>
      </c>
      <c r="Y865" s="312" t="s">
        <v>2272</v>
      </c>
      <c r="Z865" s="312" t="s">
        <v>2272</v>
      </c>
    </row>
    <row r="866" spans="1:26" ht="15" customHeight="1" x14ac:dyDescent="0.3">
      <c r="A866" s="256">
        <v>524654</v>
      </c>
      <c r="B866" s="256" t="s">
        <v>1141</v>
      </c>
      <c r="C866" s="256" t="s">
        <v>99</v>
      </c>
      <c r="D866" s="256" t="s">
        <v>577</v>
      </c>
      <c r="F866" s="314"/>
      <c r="G866" s="314"/>
      <c r="H866" s="314"/>
      <c r="I866" s="312" t="s">
        <v>2262</v>
      </c>
      <c r="Y866" s="312" t="s">
        <v>2272</v>
      </c>
      <c r="Z866" s="312" t="s">
        <v>2272</v>
      </c>
    </row>
    <row r="867" spans="1:26" ht="15" customHeight="1" x14ac:dyDescent="0.3">
      <c r="A867" s="256">
        <v>524662</v>
      </c>
      <c r="B867" s="256" t="s">
        <v>1145</v>
      </c>
      <c r="C867" s="256" t="s">
        <v>1146</v>
      </c>
      <c r="D867" s="256" t="s">
        <v>3053</v>
      </c>
      <c r="F867" s="313"/>
      <c r="G867" s="313"/>
      <c r="H867" s="313"/>
      <c r="I867" s="312" t="s">
        <v>2262</v>
      </c>
      <c r="Y867" s="312" t="s">
        <v>2272</v>
      </c>
      <c r="Z867" s="312" t="s">
        <v>2272</v>
      </c>
    </row>
    <row r="868" spans="1:26" ht="15" customHeight="1" x14ac:dyDescent="0.3">
      <c r="A868" s="256">
        <v>524668</v>
      </c>
      <c r="B868" s="256" t="s">
        <v>1147</v>
      </c>
      <c r="C868" s="256" t="s">
        <v>70</v>
      </c>
      <c r="D868" s="256" t="s">
        <v>2057</v>
      </c>
      <c r="F868" s="314"/>
      <c r="G868" s="314"/>
      <c r="H868" s="314"/>
      <c r="I868" s="312" t="s">
        <v>2262</v>
      </c>
      <c r="Y868" s="312" t="s">
        <v>2272</v>
      </c>
      <c r="Z868" s="312" t="s">
        <v>2272</v>
      </c>
    </row>
    <row r="869" spans="1:26" ht="15" customHeight="1" x14ac:dyDescent="0.3">
      <c r="A869" s="256">
        <v>524672</v>
      </c>
      <c r="B869" s="256" t="s">
        <v>1149</v>
      </c>
      <c r="C869" s="256" t="s">
        <v>1150</v>
      </c>
      <c r="D869" s="256" t="s">
        <v>2163</v>
      </c>
      <c r="F869" s="314"/>
      <c r="G869" s="314"/>
      <c r="H869" s="314"/>
      <c r="I869" s="312" t="s">
        <v>2262</v>
      </c>
      <c r="Y869" s="312" t="s">
        <v>2272</v>
      </c>
      <c r="Z869" s="312" t="s">
        <v>2272</v>
      </c>
    </row>
    <row r="870" spans="1:26" ht="15" customHeight="1" x14ac:dyDescent="0.3">
      <c r="A870" s="256">
        <v>524673</v>
      </c>
      <c r="B870" s="256" t="s">
        <v>1151</v>
      </c>
      <c r="C870" s="256" t="s">
        <v>282</v>
      </c>
      <c r="D870" s="256" t="s">
        <v>1959</v>
      </c>
      <c r="F870" s="313"/>
      <c r="G870" s="313"/>
      <c r="H870" s="313"/>
      <c r="I870" s="312" t="s">
        <v>2262</v>
      </c>
      <c r="Y870" s="312" t="s">
        <v>2272</v>
      </c>
      <c r="Z870" s="312" t="s">
        <v>2272</v>
      </c>
    </row>
    <row r="871" spans="1:26" ht="15" customHeight="1" x14ac:dyDescent="0.3">
      <c r="A871" s="256">
        <v>524679</v>
      </c>
      <c r="B871" s="256" t="s">
        <v>1153</v>
      </c>
      <c r="C871" s="256" t="s">
        <v>68</v>
      </c>
      <c r="D871" s="256" t="s">
        <v>1898</v>
      </c>
      <c r="F871" s="313"/>
      <c r="G871" s="313"/>
      <c r="H871" s="313"/>
      <c r="I871" s="312" t="s">
        <v>2262</v>
      </c>
      <c r="Y871" s="312" t="s">
        <v>2272</v>
      </c>
      <c r="Z871" s="312" t="s">
        <v>2272</v>
      </c>
    </row>
    <row r="872" spans="1:26" ht="15" customHeight="1" x14ac:dyDescent="0.3">
      <c r="A872" s="256">
        <v>524689</v>
      </c>
      <c r="B872" s="256" t="s">
        <v>1155</v>
      </c>
      <c r="C872" s="256" t="s">
        <v>1156</v>
      </c>
      <c r="D872" s="256" t="s">
        <v>2191</v>
      </c>
      <c r="F872" s="314"/>
      <c r="G872" s="314"/>
      <c r="H872" s="314"/>
      <c r="I872" s="312" t="s">
        <v>2262</v>
      </c>
      <c r="Y872" s="312" t="s">
        <v>2272</v>
      </c>
      <c r="Z872" s="312" t="s">
        <v>2272</v>
      </c>
    </row>
    <row r="873" spans="1:26" ht="15" customHeight="1" x14ac:dyDescent="0.3">
      <c r="A873" s="256">
        <v>524703</v>
      </c>
      <c r="B873" s="256" t="s">
        <v>1162</v>
      </c>
      <c r="C873" s="256" t="s">
        <v>89</v>
      </c>
      <c r="D873" s="256" t="s">
        <v>3485</v>
      </c>
      <c r="F873" s="314"/>
      <c r="G873" s="314"/>
      <c r="H873" s="314"/>
      <c r="I873" s="312" t="s">
        <v>2262</v>
      </c>
      <c r="Y873" s="312" t="s">
        <v>2272</v>
      </c>
      <c r="Z873" s="312" t="s">
        <v>2272</v>
      </c>
    </row>
    <row r="874" spans="1:26" ht="15" customHeight="1" x14ac:dyDescent="0.3">
      <c r="A874" s="256">
        <v>524717</v>
      </c>
      <c r="B874" s="256" t="s">
        <v>1167</v>
      </c>
      <c r="C874" s="256" t="s">
        <v>646</v>
      </c>
      <c r="D874" s="256" t="s">
        <v>1916</v>
      </c>
      <c r="F874" s="314"/>
      <c r="G874" s="314"/>
      <c r="H874" s="314"/>
      <c r="I874" s="312" t="s">
        <v>2262</v>
      </c>
      <c r="Y874" s="312" t="s">
        <v>2272</v>
      </c>
      <c r="Z874" s="312" t="s">
        <v>2272</v>
      </c>
    </row>
    <row r="875" spans="1:26" ht="15" customHeight="1" x14ac:dyDescent="0.3">
      <c r="A875" s="256">
        <v>524720</v>
      </c>
      <c r="B875" s="256" t="s">
        <v>1168</v>
      </c>
      <c r="C875" s="256" t="s">
        <v>280</v>
      </c>
      <c r="D875" s="256" t="s">
        <v>1978</v>
      </c>
      <c r="F875" s="314"/>
      <c r="G875" s="314"/>
      <c r="H875" s="314"/>
      <c r="I875" s="312" t="s">
        <v>2262</v>
      </c>
      <c r="Y875" s="312" t="s">
        <v>2272</v>
      </c>
      <c r="Z875" s="312" t="s">
        <v>2272</v>
      </c>
    </row>
    <row r="876" spans="1:26" ht="15" customHeight="1" x14ac:dyDescent="0.3">
      <c r="A876" s="256">
        <v>524727</v>
      </c>
      <c r="B876" s="256" t="s">
        <v>1169</v>
      </c>
      <c r="C876" s="256" t="s">
        <v>111</v>
      </c>
      <c r="D876" s="256" t="s">
        <v>560</v>
      </c>
      <c r="F876" s="313"/>
      <c r="G876" s="313"/>
      <c r="H876" s="313"/>
      <c r="I876" s="312" t="s">
        <v>2262</v>
      </c>
      <c r="Y876" s="312" t="s">
        <v>2272</v>
      </c>
      <c r="Z876" s="312" t="s">
        <v>2272</v>
      </c>
    </row>
    <row r="877" spans="1:26" ht="15" customHeight="1" x14ac:dyDescent="0.3">
      <c r="A877" s="256">
        <v>524734</v>
      </c>
      <c r="B877" s="256" t="s">
        <v>1172</v>
      </c>
      <c r="C877" s="256" t="s">
        <v>327</v>
      </c>
      <c r="D877" s="256" t="s">
        <v>2230</v>
      </c>
      <c r="F877" s="313"/>
      <c r="G877" s="313"/>
      <c r="H877" s="313"/>
      <c r="I877" s="312" t="s">
        <v>2262</v>
      </c>
      <c r="Y877" s="312" t="s">
        <v>2272</v>
      </c>
      <c r="Z877" s="312" t="s">
        <v>2272</v>
      </c>
    </row>
    <row r="878" spans="1:26" ht="15" customHeight="1" x14ac:dyDescent="0.3">
      <c r="A878" s="256">
        <v>524741</v>
      </c>
      <c r="B878" s="256" t="s">
        <v>1174</v>
      </c>
      <c r="C878" s="256" t="s">
        <v>67</v>
      </c>
      <c r="D878" s="256" t="s">
        <v>3486</v>
      </c>
      <c r="F878" s="313"/>
      <c r="G878" s="313"/>
      <c r="H878" s="313"/>
      <c r="I878" s="312" t="s">
        <v>2262</v>
      </c>
      <c r="Y878" s="312" t="s">
        <v>2272</v>
      </c>
      <c r="Z878" s="312" t="s">
        <v>2272</v>
      </c>
    </row>
    <row r="879" spans="1:26" ht="15" customHeight="1" x14ac:dyDescent="0.3">
      <c r="A879" s="256">
        <v>524745</v>
      </c>
      <c r="B879" s="256" t="s">
        <v>1176</v>
      </c>
      <c r="C879" s="256" t="s">
        <v>1177</v>
      </c>
      <c r="D879" s="256" t="s">
        <v>576</v>
      </c>
      <c r="F879" s="314"/>
      <c r="G879" s="314"/>
      <c r="H879" s="314"/>
      <c r="I879" s="312" t="s">
        <v>2262</v>
      </c>
      <c r="Y879" s="312" t="s">
        <v>2272</v>
      </c>
      <c r="Z879" s="312" t="s">
        <v>2272</v>
      </c>
    </row>
    <row r="880" spans="1:26" ht="15" customHeight="1" x14ac:dyDescent="0.3">
      <c r="A880" s="256">
        <v>524747</v>
      </c>
      <c r="B880" s="256" t="s">
        <v>1178</v>
      </c>
      <c r="C880" s="256" t="s">
        <v>1179</v>
      </c>
      <c r="D880" s="256" t="s">
        <v>2748</v>
      </c>
      <c r="F880" s="313"/>
      <c r="G880" s="313"/>
      <c r="H880" s="313"/>
      <c r="I880" s="312" t="s">
        <v>2262</v>
      </c>
      <c r="Y880" s="312" t="s">
        <v>2272</v>
      </c>
      <c r="Z880" s="312" t="s">
        <v>2272</v>
      </c>
    </row>
    <row r="881" spans="1:26" ht="15" customHeight="1" x14ac:dyDescent="0.3">
      <c r="A881" s="256">
        <v>524758</v>
      </c>
      <c r="B881" s="256" t="s">
        <v>1181</v>
      </c>
      <c r="C881" s="256" t="s">
        <v>318</v>
      </c>
      <c r="D881" s="256" t="s">
        <v>1897</v>
      </c>
      <c r="F881" s="314"/>
      <c r="G881" s="314"/>
      <c r="H881" s="314"/>
      <c r="I881" s="312" t="s">
        <v>2262</v>
      </c>
      <c r="Y881" s="312" t="s">
        <v>2272</v>
      </c>
      <c r="Z881" s="312" t="s">
        <v>2272</v>
      </c>
    </row>
    <row r="882" spans="1:26" ht="15" customHeight="1" x14ac:dyDescent="0.3">
      <c r="A882" s="256">
        <v>524759</v>
      </c>
      <c r="B882" s="256" t="s">
        <v>1182</v>
      </c>
      <c r="C882" s="256" t="s">
        <v>333</v>
      </c>
      <c r="D882" s="256" t="s">
        <v>2703</v>
      </c>
      <c r="F882" s="314"/>
      <c r="G882" s="314"/>
      <c r="H882" s="314"/>
      <c r="I882" s="312" t="s">
        <v>2262</v>
      </c>
      <c r="Y882" s="312" t="s">
        <v>2272</v>
      </c>
      <c r="Z882" s="312" t="s">
        <v>2272</v>
      </c>
    </row>
    <row r="883" spans="1:26" ht="15" customHeight="1" x14ac:dyDescent="0.3">
      <c r="A883" s="256">
        <v>524764</v>
      </c>
      <c r="B883" s="256" t="s">
        <v>1184</v>
      </c>
      <c r="C883" s="256" t="s">
        <v>106</v>
      </c>
      <c r="D883" s="256" t="s">
        <v>2221</v>
      </c>
      <c r="F883" s="314"/>
      <c r="G883" s="314"/>
      <c r="H883" s="314"/>
      <c r="I883" s="312" t="s">
        <v>2262</v>
      </c>
      <c r="Y883" s="312" t="s">
        <v>2272</v>
      </c>
      <c r="Z883" s="312" t="s">
        <v>2272</v>
      </c>
    </row>
    <row r="884" spans="1:26" ht="15" customHeight="1" x14ac:dyDescent="0.3">
      <c r="A884" s="256">
        <v>524770</v>
      </c>
      <c r="B884" s="256" t="s">
        <v>1187</v>
      </c>
      <c r="C884" s="256" t="s">
        <v>414</v>
      </c>
      <c r="D884" s="256" t="s">
        <v>2187</v>
      </c>
      <c r="F884" s="313"/>
      <c r="G884" s="313"/>
      <c r="H884" s="313"/>
      <c r="I884" s="312" t="s">
        <v>2262</v>
      </c>
      <c r="Y884" s="312" t="s">
        <v>2272</v>
      </c>
      <c r="Z884" s="312" t="s">
        <v>2272</v>
      </c>
    </row>
    <row r="885" spans="1:26" ht="15" customHeight="1" x14ac:dyDescent="0.3">
      <c r="A885" s="256">
        <v>524775</v>
      </c>
      <c r="B885" s="256" t="s">
        <v>1188</v>
      </c>
      <c r="C885" s="256" t="s">
        <v>1189</v>
      </c>
      <c r="D885" s="256" t="s">
        <v>2070</v>
      </c>
      <c r="F885" s="314"/>
      <c r="G885" s="314"/>
      <c r="H885" s="314"/>
      <c r="I885" s="312" t="s">
        <v>2262</v>
      </c>
      <c r="Y885" s="312" t="s">
        <v>2272</v>
      </c>
      <c r="Z885" s="312" t="s">
        <v>2272</v>
      </c>
    </row>
    <row r="886" spans="1:26" ht="15" customHeight="1" x14ac:dyDescent="0.3">
      <c r="A886" s="256">
        <v>524778</v>
      </c>
      <c r="B886" s="256" t="s">
        <v>1190</v>
      </c>
      <c r="C886" s="256" t="s">
        <v>104</v>
      </c>
      <c r="D886" s="256" t="s">
        <v>2746</v>
      </c>
      <c r="F886" s="314"/>
      <c r="G886" s="314"/>
      <c r="H886" s="314"/>
      <c r="I886" s="312" t="s">
        <v>2262</v>
      </c>
      <c r="Y886" s="312" t="s">
        <v>2272</v>
      </c>
      <c r="Z886" s="312" t="s">
        <v>2272</v>
      </c>
    </row>
    <row r="887" spans="1:26" ht="15" customHeight="1" x14ac:dyDescent="0.3">
      <c r="A887" s="256">
        <v>524779</v>
      </c>
      <c r="B887" s="256" t="s">
        <v>1191</v>
      </c>
      <c r="C887" s="256" t="s">
        <v>104</v>
      </c>
      <c r="D887" s="256" t="s">
        <v>3487</v>
      </c>
      <c r="F887" s="313"/>
      <c r="G887" s="313"/>
      <c r="H887" s="313"/>
      <c r="I887" s="312" t="s">
        <v>2262</v>
      </c>
      <c r="Y887" s="312" t="s">
        <v>2272</v>
      </c>
      <c r="Z887" s="312" t="s">
        <v>2272</v>
      </c>
    </row>
    <row r="888" spans="1:26" ht="15" customHeight="1" x14ac:dyDescent="0.3">
      <c r="A888" s="256">
        <v>524785</v>
      </c>
      <c r="B888" s="256" t="s">
        <v>1192</v>
      </c>
      <c r="C888" s="256" t="s">
        <v>1193</v>
      </c>
      <c r="D888" s="256" t="s">
        <v>3122</v>
      </c>
      <c r="F888" s="313"/>
      <c r="G888" s="313"/>
      <c r="H888" s="313"/>
      <c r="I888" s="312" t="s">
        <v>2262</v>
      </c>
      <c r="Y888" s="312" t="s">
        <v>2272</v>
      </c>
      <c r="Z888" s="312" t="s">
        <v>2272</v>
      </c>
    </row>
    <row r="889" spans="1:26" ht="15" customHeight="1" x14ac:dyDescent="0.3">
      <c r="A889" s="256">
        <v>524786</v>
      </c>
      <c r="B889" s="256" t="s">
        <v>1194</v>
      </c>
      <c r="C889" s="256" t="s">
        <v>327</v>
      </c>
      <c r="D889" s="256" t="s">
        <v>2230</v>
      </c>
      <c r="F889" s="314"/>
      <c r="G889" s="314"/>
      <c r="H889" s="314"/>
      <c r="I889" s="312" t="s">
        <v>2262</v>
      </c>
      <c r="Y889" s="312" t="s">
        <v>2272</v>
      </c>
      <c r="Z889" s="312" t="s">
        <v>2272</v>
      </c>
    </row>
    <row r="890" spans="1:26" ht="15" customHeight="1" x14ac:dyDescent="0.3">
      <c r="A890" s="256">
        <v>524791</v>
      </c>
      <c r="B890" s="256" t="s">
        <v>1195</v>
      </c>
      <c r="C890" s="256" t="s">
        <v>67</v>
      </c>
      <c r="D890" s="256" t="s">
        <v>2155</v>
      </c>
      <c r="F890" s="314"/>
      <c r="G890" s="314"/>
      <c r="H890" s="314"/>
      <c r="I890" s="312" t="s">
        <v>2262</v>
      </c>
      <c r="Y890" s="312" t="s">
        <v>2272</v>
      </c>
      <c r="Z890" s="312" t="s">
        <v>2272</v>
      </c>
    </row>
    <row r="891" spans="1:26" ht="15" customHeight="1" x14ac:dyDescent="0.3">
      <c r="A891" s="256">
        <v>524796</v>
      </c>
      <c r="B891" s="256" t="s">
        <v>1198</v>
      </c>
      <c r="C891" s="256" t="s">
        <v>70</v>
      </c>
      <c r="D891" s="256" t="s">
        <v>1916</v>
      </c>
      <c r="F891" s="314"/>
      <c r="G891" s="314"/>
      <c r="H891" s="314"/>
      <c r="I891" s="312" t="s">
        <v>2262</v>
      </c>
      <c r="Y891" s="312" t="s">
        <v>2272</v>
      </c>
      <c r="Z891" s="312" t="s">
        <v>2272</v>
      </c>
    </row>
    <row r="892" spans="1:26" ht="15" customHeight="1" x14ac:dyDescent="0.3">
      <c r="A892" s="256">
        <v>524801</v>
      </c>
      <c r="B892" s="256" t="s">
        <v>1200</v>
      </c>
      <c r="C892" s="256" t="s">
        <v>73</v>
      </c>
      <c r="D892" s="256" t="s">
        <v>2145</v>
      </c>
      <c r="F892" s="314"/>
      <c r="G892" s="314"/>
      <c r="H892" s="314"/>
      <c r="I892" s="312" t="s">
        <v>2262</v>
      </c>
      <c r="Y892" s="312" t="s">
        <v>2272</v>
      </c>
      <c r="Z892" s="312" t="s">
        <v>2272</v>
      </c>
    </row>
    <row r="893" spans="1:26" ht="15" customHeight="1" x14ac:dyDescent="0.3">
      <c r="A893" s="256">
        <v>524818</v>
      </c>
      <c r="B893" s="256" t="s">
        <v>1208</v>
      </c>
      <c r="C893" s="256" t="s">
        <v>410</v>
      </c>
      <c r="D893" s="256" t="s">
        <v>1940</v>
      </c>
      <c r="F893" s="313"/>
      <c r="G893" s="313"/>
      <c r="H893" s="313"/>
      <c r="I893" s="312" t="s">
        <v>2262</v>
      </c>
      <c r="Y893" s="312" t="s">
        <v>2272</v>
      </c>
      <c r="Z893" s="312" t="s">
        <v>2272</v>
      </c>
    </row>
    <row r="894" spans="1:26" ht="15" customHeight="1" x14ac:dyDescent="0.3">
      <c r="A894" s="256">
        <v>524825</v>
      </c>
      <c r="B894" s="256" t="s">
        <v>1212</v>
      </c>
      <c r="C894" s="256" t="s">
        <v>250</v>
      </c>
      <c r="D894" s="256" t="s">
        <v>3489</v>
      </c>
      <c r="F894" s="313"/>
      <c r="G894" s="313"/>
      <c r="H894" s="313"/>
      <c r="I894" s="312" t="s">
        <v>2262</v>
      </c>
      <c r="Y894" s="312" t="s">
        <v>2272</v>
      </c>
      <c r="Z894" s="312" t="s">
        <v>2272</v>
      </c>
    </row>
    <row r="895" spans="1:26" ht="15" customHeight="1" x14ac:dyDescent="0.3">
      <c r="A895" s="256">
        <v>524835</v>
      </c>
      <c r="B895" s="256" t="s">
        <v>1213</v>
      </c>
      <c r="C895" s="256" t="s">
        <v>70</v>
      </c>
      <c r="D895" s="256" t="s">
        <v>1835</v>
      </c>
      <c r="F895" s="314"/>
      <c r="G895" s="314"/>
      <c r="H895" s="314"/>
      <c r="I895" s="312" t="s">
        <v>2262</v>
      </c>
      <c r="Y895" s="312" t="s">
        <v>2272</v>
      </c>
      <c r="Z895" s="312" t="s">
        <v>2272</v>
      </c>
    </row>
    <row r="896" spans="1:26" ht="15" customHeight="1" x14ac:dyDescent="0.3">
      <c r="A896" s="256">
        <v>524850</v>
      </c>
      <c r="B896" s="256" t="s">
        <v>1217</v>
      </c>
      <c r="C896" s="256" t="s">
        <v>70</v>
      </c>
      <c r="D896" s="256" t="s">
        <v>577</v>
      </c>
      <c r="F896" s="314"/>
      <c r="G896" s="314"/>
      <c r="H896" s="314"/>
      <c r="I896" s="312" t="s">
        <v>2262</v>
      </c>
      <c r="Y896" s="312" t="s">
        <v>2272</v>
      </c>
      <c r="Z896" s="312" t="s">
        <v>2272</v>
      </c>
    </row>
    <row r="897" spans="1:26" ht="15" customHeight="1" x14ac:dyDescent="0.3">
      <c r="A897" s="256">
        <v>524854</v>
      </c>
      <c r="B897" s="256" t="s">
        <v>1218</v>
      </c>
      <c r="C897" s="256" t="s">
        <v>1219</v>
      </c>
      <c r="D897" s="256" t="s">
        <v>2233</v>
      </c>
      <c r="F897" s="313"/>
      <c r="G897" s="313"/>
      <c r="H897" s="313"/>
      <c r="I897" s="312" t="s">
        <v>2262</v>
      </c>
      <c r="Y897" s="312" t="s">
        <v>2272</v>
      </c>
      <c r="Z897" s="312" t="s">
        <v>2272</v>
      </c>
    </row>
    <row r="898" spans="1:26" ht="15" customHeight="1" x14ac:dyDescent="0.3">
      <c r="A898" s="256">
        <v>524856</v>
      </c>
      <c r="B898" s="256" t="s">
        <v>1220</v>
      </c>
      <c r="C898" s="256" t="s">
        <v>240</v>
      </c>
      <c r="D898" s="256" t="s">
        <v>3490</v>
      </c>
      <c r="F898" s="314"/>
      <c r="G898" s="314"/>
      <c r="H898" s="314"/>
      <c r="I898" s="312" t="s">
        <v>2262</v>
      </c>
      <c r="Y898" s="312" t="s">
        <v>2272</v>
      </c>
      <c r="Z898" s="312" t="s">
        <v>2272</v>
      </c>
    </row>
    <row r="899" spans="1:26" ht="15" customHeight="1" x14ac:dyDescent="0.3">
      <c r="A899" s="256">
        <v>524858</v>
      </c>
      <c r="B899" s="256" t="s">
        <v>1222</v>
      </c>
      <c r="C899" s="256" t="s">
        <v>448</v>
      </c>
      <c r="D899" s="256" t="s">
        <v>3018</v>
      </c>
      <c r="F899" s="313"/>
      <c r="G899" s="313"/>
      <c r="H899" s="313"/>
      <c r="I899" s="312" t="s">
        <v>2262</v>
      </c>
      <c r="Y899" s="312" t="s">
        <v>2272</v>
      </c>
      <c r="Z899" s="312" t="s">
        <v>2272</v>
      </c>
    </row>
    <row r="900" spans="1:26" ht="15" customHeight="1" x14ac:dyDescent="0.3">
      <c r="A900" s="256">
        <v>524864</v>
      </c>
      <c r="B900" s="256" t="s">
        <v>1223</v>
      </c>
      <c r="C900" s="256" t="s">
        <v>449</v>
      </c>
      <c r="D900" s="256" t="s">
        <v>2740</v>
      </c>
      <c r="F900" s="314"/>
      <c r="G900" s="314"/>
      <c r="H900" s="314"/>
      <c r="I900" s="312" t="s">
        <v>2262</v>
      </c>
      <c r="Y900" s="312" t="s">
        <v>2272</v>
      </c>
      <c r="Z900" s="312" t="s">
        <v>2272</v>
      </c>
    </row>
    <row r="901" spans="1:26" ht="15" customHeight="1" x14ac:dyDescent="0.3">
      <c r="A901" s="256">
        <v>524866</v>
      </c>
      <c r="B901" s="256" t="s">
        <v>1224</v>
      </c>
      <c r="C901" s="256" t="s">
        <v>1065</v>
      </c>
      <c r="D901" s="256" t="s">
        <v>3491</v>
      </c>
      <c r="F901" s="313"/>
      <c r="G901" s="313"/>
      <c r="H901" s="313"/>
      <c r="I901" s="312" t="s">
        <v>2262</v>
      </c>
      <c r="Y901" s="312" t="s">
        <v>2272</v>
      </c>
      <c r="Z901" s="312" t="s">
        <v>2272</v>
      </c>
    </row>
    <row r="902" spans="1:26" ht="15" customHeight="1" x14ac:dyDescent="0.3">
      <c r="A902" s="256">
        <v>524870</v>
      </c>
      <c r="B902" s="256" t="s">
        <v>1225</v>
      </c>
      <c r="C902" s="256" t="s">
        <v>286</v>
      </c>
      <c r="D902" s="256" t="s">
        <v>577</v>
      </c>
      <c r="F902" s="314"/>
      <c r="G902" s="314"/>
      <c r="H902" s="314"/>
      <c r="I902" s="312" t="s">
        <v>2262</v>
      </c>
      <c r="Y902" s="312" t="s">
        <v>2272</v>
      </c>
      <c r="Z902" s="312" t="s">
        <v>2272</v>
      </c>
    </row>
    <row r="903" spans="1:26" ht="15" customHeight="1" x14ac:dyDescent="0.3">
      <c r="A903" s="256">
        <v>524871</v>
      </c>
      <c r="B903" s="256" t="s">
        <v>1226</v>
      </c>
      <c r="C903" s="256" t="s">
        <v>248</v>
      </c>
      <c r="D903" s="256" t="s">
        <v>2070</v>
      </c>
      <c r="F903" s="313"/>
      <c r="G903" s="313"/>
      <c r="H903" s="313"/>
      <c r="I903" s="312" t="s">
        <v>2262</v>
      </c>
      <c r="Y903" s="312" t="s">
        <v>2272</v>
      </c>
      <c r="Z903" s="312" t="s">
        <v>2272</v>
      </c>
    </row>
    <row r="904" spans="1:26" ht="15" customHeight="1" x14ac:dyDescent="0.3">
      <c r="A904" s="256">
        <v>524875</v>
      </c>
      <c r="B904" s="256" t="s">
        <v>1228</v>
      </c>
      <c r="C904" s="256" t="s">
        <v>403</v>
      </c>
      <c r="D904" s="256" t="s">
        <v>3060</v>
      </c>
      <c r="F904" s="314"/>
      <c r="G904" s="314"/>
      <c r="H904" s="314"/>
      <c r="I904" s="312" t="s">
        <v>2262</v>
      </c>
      <c r="Y904" s="312" t="s">
        <v>2272</v>
      </c>
      <c r="Z904" s="312" t="s">
        <v>2272</v>
      </c>
    </row>
    <row r="905" spans="1:26" ht="15" customHeight="1" x14ac:dyDescent="0.3">
      <c r="A905" s="256">
        <v>524879</v>
      </c>
      <c r="B905" s="256" t="s">
        <v>445</v>
      </c>
      <c r="C905" s="256" t="s">
        <v>1216</v>
      </c>
      <c r="D905" s="256" t="s">
        <v>2036</v>
      </c>
      <c r="F905" s="313"/>
      <c r="G905" s="313"/>
      <c r="H905" s="313"/>
      <c r="I905" s="312" t="s">
        <v>2262</v>
      </c>
      <c r="Y905" s="312" t="s">
        <v>2272</v>
      </c>
      <c r="Z905" s="312" t="s">
        <v>2272</v>
      </c>
    </row>
    <row r="906" spans="1:26" ht="15" customHeight="1" x14ac:dyDescent="0.3">
      <c r="A906" s="256">
        <v>524889</v>
      </c>
      <c r="B906" s="256" t="s">
        <v>1235</v>
      </c>
      <c r="C906" s="256" t="s">
        <v>99</v>
      </c>
      <c r="F906" s="314"/>
      <c r="G906" s="314"/>
      <c r="H906" s="314"/>
      <c r="I906" s="312" t="s">
        <v>2262</v>
      </c>
      <c r="Y906" s="312" t="s">
        <v>2272</v>
      </c>
      <c r="Z906" s="312" t="s">
        <v>2272</v>
      </c>
    </row>
    <row r="907" spans="1:26" ht="15" customHeight="1" x14ac:dyDescent="0.3">
      <c r="A907" s="256">
        <v>524908</v>
      </c>
      <c r="B907" s="256" t="s">
        <v>1240</v>
      </c>
      <c r="C907" s="256" t="s">
        <v>75</v>
      </c>
      <c r="D907" s="256" t="s">
        <v>2163</v>
      </c>
      <c r="F907" s="313"/>
      <c r="G907" s="313"/>
      <c r="H907" s="313"/>
      <c r="I907" s="312" t="s">
        <v>2262</v>
      </c>
      <c r="Y907" s="312" t="s">
        <v>2272</v>
      </c>
      <c r="Z907" s="312" t="s">
        <v>2272</v>
      </c>
    </row>
    <row r="908" spans="1:26" ht="15" customHeight="1" x14ac:dyDescent="0.3">
      <c r="A908" s="256">
        <v>524918</v>
      </c>
      <c r="B908" s="256" t="s">
        <v>1242</v>
      </c>
      <c r="C908" s="256" t="s">
        <v>408</v>
      </c>
      <c r="D908" s="256" t="s">
        <v>3107</v>
      </c>
      <c r="F908" s="314"/>
      <c r="G908" s="314"/>
      <c r="H908" s="314"/>
      <c r="I908" s="312" t="s">
        <v>2262</v>
      </c>
      <c r="Y908" s="312" t="s">
        <v>2272</v>
      </c>
      <c r="Z908" s="312" t="s">
        <v>2272</v>
      </c>
    </row>
    <row r="909" spans="1:26" ht="15" customHeight="1" x14ac:dyDescent="0.3">
      <c r="A909" s="256">
        <v>524927</v>
      </c>
      <c r="B909" s="256" t="s">
        <v>1244</v>
      </c>
      <c r="C909" s="256" t="s">
        <v>71</v>
      </c>
      <c r="D909" s="256" t="s">
        <v>3492</v>
      </c>
      <c r="F909" s="314"/>
      <c r="G909" s="314"/>
      <c r="H909" s="314"/>
      <c r="I909" s="312" t="s">
        <v>2262</v>
      </c>
      <c r="Y909" s="312" t="s">
        <v>2272</v>
      </c>
      <c r="Z909" s="312" t="s">
        <v>2272</v>
      </c>
    </row>
    <row r="910" spans="1:26" ht="15" customHeight="1" x14ac:dyDescent="0.3">
      <c r="A910" s="256">
        <v>524941</v>
      </c>
      <c r="B910" s="256" t="s">
        <v>1248</v>
      </c>
      <c r="C910" s="256" t="s">
        <v>1165</v>
      </c>
      <c r="D910" s="256" t="s">
        <v>3069</v>
      </c>
      <c r="F910" s="313"/>
      <c r="G910" s="313"/>
      <c r="H910" s="313"/>
      <c r="I910" s="312" t="s">
        <v>2262</v>
      </c>
      <c r="Y910" s="312" t="s">
        <v>2272</v>
      </c>
      <c r="Z910" s="312" t="s">
        <v>2272</v>
      </c>
    </row>
    <row r="911" spans="1:26" ht="15" customHeight="1" x14ac:dyDescent="0.3">
      <c r="A911" s="256">
        <v>524943</v>
      </c>
      <c r="B911" s="256" t="s">
        <v>1249</v>
      </c>
      <c r="C911" s="256" t="s">
        <v>71</v>
      </c>
      <c r="D911" s="256" t="s">
        <v>576</v>
      </c>
      <c r="F911" s="314"/>
      <c r="G911" s="314"/>
      <c r="H911" s="314"/>
      <c r="I911" s="312" t="s">
        <v>2262</v>
      </c>
      <c r="Y911" s="312" t="s">
        <v>2272</v>
      </c>
      <c r="Z911" s="312" t="s">
        <v>2272</v>
      </c>
    </row>
    <row r="912" spans="1:26" ht="15" customHeight="1" x14ac:dyDescent="0.3">
      <c r="A912" s="256">
        <v>524966</v>
      </c>
      <c r="B912" s="256" t="s">
        <v>1254</v>
      </c>
      <c r="C912" s="256" t="s">
        <v>716</v>
      </c>
      <c r="D912" s="256" t="s">
        <v>1925</v>
      </c>
      <c r="F912" s="314"/>
      <c r="G912" s="314"/>
      <c r="H912" s="314"/>
      <c r="I912" s="312" t="s">
        <v>2262</v>
      </c>
      <c r="Y912" s="312" t="s">
        <v>2272</v>
      </c>
      <c r="Z912" s="312" t="s">
        <v>2272</v>
      </c>
    </row>
    <row r="913" spans="1:26" ht="15" customHeight="1" x14ac:dyDescent="0.3">
      <c r="A913" s="256">
        <v>524981</v>
      </c>
      <c r="B913" s="256" t="s">
        <v>1257</v>
      </c>
      <c r="C913" s="256" t="s">
        <v>348</v>
      </c>
      <c r="D913" s="256" t="s">
        <v>2191</v>
      </c>
      <c r="F913" s="314"/>
      <c r="G913" s="314"/>
      <c r="H913" s="314"/>
      <c r="I913" s="312" t="s">
        <v>2262</v>
      </c>
      <c r="Y913" s="312" t="s">
        <v>2272</v>
      </c>
      <c r="Z913" s="312" t="s">
        <v>2272</v>
      </c>
    </row>
    <row r="914" spans="1:26" ht="15" customHeight="1" x14ac:dyDescent="0.3">
      <c r="A914" s="256">
        <v>524986</v>
      </c>
      <c r="B914" s="256" t="s">
        <v>1258</v>
      </c>
      <c r="C914" s="256" t="s">
        <v>71</v>
      </c>
      <c r="D914" s="256" t="s">
        <v>1999</v>
      </c>
      <c r="F914" s="313"/>
      <c r="G914" s="313"/>
      <c r="H914" s="313"/>
      <c r="I914" s="312" t="s">
        <v>2262</v>
      </c>
      <c r="Y914" s="312" t="s">
        <v>2272</v>
      </c>
      <c r="Z914" s="312" t="s">
        <v>2272</v>
      </c>
    </row>
    <row r="915" spans="1:26" ht="15" customHeight="1" x14ac:dyDescent="0.3">
      <c r="A915" s="256">
        <v>524989</v>
      </c>
      <c r="B915" s="256" t="s">
        <v>1259</v>
      </c>
      <c r="C915" s="256" t="s">
        <v>89</v>
      </c>
      <c r="D915" s="256" t="s">
        <v>3078</v>
      </c>
      <c r="F915" s="313"/>
      <c r="G915" s="313"/>
      <c r="H915" s="313"/>
      <c r="I915" s="312" t="s">
        <v>2262</v>
      </c>
      <c r="Y915" s="312" t="s">
        <v>2272</v>
      </c>
      <c r="Z915" s="312" t="s">
        <v>2272</v>
      </c>
    </row>
    <row r="916" spans="1:26" ht="15" customHeight="1" x14ac:dyDescent="0.3">
      <c r="A916" s="256">
        <v>525000</v>
      </c>
      <c r="B916" s="256" t="s">
        <v>1261</v>
      </c>
      <c r="C916" s="256" t="s">
        <v>547</v>
      </c>
      <c r="D916" s="256" t="s">
        <v>1940</v>
      </c>
      <c r="F916" s="314"/>
      <c r="G916" s="314"/>
      <c r="H916" s="314"/>
      <c r="I916" s="312" t="s">
        <v>2262</v>
      </c>
      <c r="Y916" s="312" t="s">
        <v>2272</v>
      </c>
      <c r="Z916" s="312" t="s">
        <v>2272</v>
      </c>
    </row>
    <row r="917" spans="1:26" ht="15" customHeight="1" x14ac:dyDescent="0.3">
      <c r="A917" s="256">
        <v>525014</v>
      </c>
      <c r="B917" s="256" t="s">
        <v>1264</v>
      </c>
      <c r="C917" s="256" t="s">
        <v>513</v>
      </c>
      <c r="D917" s="256" t="s">
        <v>1836</v>
      </c>
      <c r="F917" s="313"/>
      <c r="G917" s="313"/>
      <c r="H917" s="313"/>
      <c r="I917" s="312" t="s">
        <v>2262</v>
      </c>
      <c r="Y917" s="312" t="s">
        <v>2272</v>
      </c>
      <c r="Z917" s="312" t="s">
        <v>2272</v>
      </c>
    </row>
    <row r="918" spans="1:26" ht="15" customHeight="1" x14ac:dyDescent="0.3">
      <c r="A918" s="256">
        <v>525019</v>
      </c>
      <c r="B918" s="256" t="s">
        <v>1266</v>
      </c>
      <c r="C918" s="256" t="s">
        <v>99</v>
      </c>
      <c r="D918" s="256" t="s">
        <v>2999</v>
      </c>
      <c r="F918" s="314"/>
      <c r="G918" s="314"/>
      <c r="H918" s="314"/>
      <c r="I918" s="312" t="s">
        <v>2262</v>
      </c>
      <c r="Y918" s="312" t="s">
        <v>2272</v>
      </c>
      <c r="Z918" s="312" t="s">
        <v>2272</v>
      </c>
    </row>
    <row r="919" spans="1:26" ht="15" customHeight="1" x14ac:dyDescent="0.3">
      <c r="A919" s="256">
        <v>525033</v>
      </c>
      <c r="B919" s="256" t="s">
        <v>1269</v>
      </c>
      <c r="C919" s="256" t="s">
        <v>1270</v>
      </c>
      <c r="D919" s="256" t="s">
        <v>2026</v>
      </c>
      <c r="F919" s="313"/>
      <c r="G919" s="313"/>
      <c r="H919" s="313"/>
      <c r="I919" s="312" t="s">
        <v>2262</v>
      </c>
      <c r="Y919" s="312" t="s">
        <v>2272</v>
      </c>
      <c r="Z919" s="312" t="s">
        <v>2272</v>
      </c>
    </row>
    <row r="920" spans="1:26" ht="15" customHeight="1" x14ac:dyDescent="0.3">
      <c r="A920" s="256">
        <v>525043</v>
      </c>
      <c r="B920" s="256" t="s">
        <v>1275</v>
      </c>
      <c r="C920" s="256" t="s">
        <v>535</v>
      </c>
      <c r="D920" s="256" t="s">
        <v>1994</v>
      </c>
      <c r="F920" s="314"/>
      <c r="G920" s="314"/>
      <c r="H920" s="314"/>
      <c r="I920" s="312" t="s">
        <v>2262</v>
      </c>
      <c r="Y920" s="312" t="s">
        <v>2272</v>
      </c>
      <c r="Z920" s="312" t="s">
        <v>2272</v>
      </c>
    </row>
    <row r="921" spans="1:26" ht="15" customHeight="1" x14ac:dyDescent="0.3">
      <c r="A921" s="256">
        <v>525044</v>
      </c>
      <c r="B921" s="256" t="s">
        <v>1276</v>
      </c>
      <c r="C921" s="256" t="s">
        <v>70</v>
      </c>
      <c r="D921" s="256" t="s">
        <v>1968</v>
      </c>
      <c r="F921" s="314"/>
      <c r="G921" s="314"/>
      <c r="H921" s="314"/>
      <c r="I921" s="312" t="s">
        <v>2262</v>
      </c>
      <c r="Y921" s="312" t="s">
        <v>2272</v>
      </c>
      <c r="Z921" s="312" t="s">
        <v>2272</v>
      </c>
    </row>
    <row r="922" spans="1:26" ht="15" customHeight="1" x14ac:dyDescent="0.3">
      <c r="A922" s="256">
        <v>525051</v>
      </c>
      <c r="B922" s="256" t="s">
        <v>1279</v>
      </c>
      <c r="C922" s="256" t="s">
        <v>1082</v>
      </c>
      <c r="D922" s="256" t="s">
        <v>3054</v>
      </c>
      <c r="F922" s="314"/>
      <c r="G922" s="314"/>
      <c r="H922" s="314"/>
      <c r="I922" s="312" t="s">
        <v>2262</v>
      </c>
      <c r="Y922" s="312" t="s">
        <v>2272</v>
      </c>
      <c r="Z922" s="312" t="s">
        <v>2272</v>
      </c>
    </row>
    <row r="923" spans="1:26" ht="15" customHeight="1" x14ac:dyDescent="0.3">
      <c r="A923" s="256">
        <v>525052</v>
      </c>
      <c r="B923" s="256" t="s">
        <v>1280</v>
      </c>
      <c r="C923" s="256" t="s">
        <v>1281</v>
      </c>
      <c r="D923" s="256" t="s">
        <v>1861</v>
      </c>
      <c r="F923" s="313"/>
      <c r="G923" s="313"/>
      <c r="H923" s="313"/>
      <c r="I923" s="312" t="s">
        <v>2262</v>
      </c>
      <c r="Y923" s="312" t="s">
        <v>2272</v>
      </c>
      <c r="Z923" s="312" t="s">
        <v>2272</v>
      </c>
    </row>
    <row r="924" spans="1:26" ht="15" customHeight="1" x14ac:dyDescent="0.3">
      <c r="A924" s="256">
        <v>525056</v>
      </c>
      <c r="B924" s="256" t="s">
        <v>1282</v>
      </c>
      <c r="C924" s="256" t="s">
        <v>1283</v>
      </c>
      <c r="D924" s="256" t="s">
        <v>2039</v>
      </c>
      <c r="F924" s="314"/>
      <c r="G924" s="314"/>
      <c r="H924" s="314"/>
      <c r="I924" s="312" t="s">
        <v>2262</v>
      </c>
      <c r="Y924" s="312" t="s">
        <v>2272</v>
      </c>
      <c r="Z924" s="312" t="s">
        <v>2272</v>
      </c>
    </row>
    <row r="925" spans="1:26" ht="15" customHeight="1" x14ac:dyDescent="0.3">
      <c r="A925" s="256">
        <v>525066</v>
      </c>
      <c r="B925" s="256" t="s">
        <v>1287</v>
      </c>
      <c r="C925" s="256" t="s">
        <v>85</v>
      </c>
      <c r="D925" s="256" t="s">
        <v>2216</v>
      </c>
      <c r="F925" s="313"/>
      <c r="G925" s="313"/>
      <c r="H925" s="313"/>
      <c r="I925" s="312" t="s">
        <v>2262</v>
      </c>
      <c r="Y925" s="312" t="s">
        <v>2272</v>
      </c>
      <c r="Z925" s="312" t="s">
        <v>2272</v>
      </c>
    </row>
    <row r="926" spans="1:26" ht="15" customHeight="1" x14ac:dyDescent="0.3">
      <c r="A926" s="256">
        <v>525080</v>
      </c>
      <c r="B926" s="256" t="s">
        <v>1292</v>
      </c>
      <c r="C926" s="256" t="s">
        <v>250</v>
      </c>
      <c r="D926" s="256" t="s">
        <v>1837</v>
      </c>
      <c r="F926" s="313"/>
      <c r="G926" s="313"/>
      <c r="H926" s="313"/>
      <c r="I926" s="312" t="s">
        <v>2262</v>
      </c>
      <c r="Y926" s="312" t="s">
        <v>2272</v>
      </c>
      <c r="Z926" s="312" t="s">
        <v>2272</v>
      </c>
    </row>
    <row r="927" spans="1:26" ht="15" customHeight="1" x14ac:dyDescent="0.3">
      <c r="A927" s="256">
        <v>525089</v>
      </c>
      <c r="B927" s="256" t="s">
        <v>1296</v>
      </c>
      <c r="C927" s="256" t="s">
        <v>89</v>
      </c>
      <c r="D927" s="256" t="s">
        <v>1996</v>
      </c>
      <c r="F927" s="314"/>
      <c r="G927" s="314"/>
      <c r="H927" s="314"/>
      <c r="I927" s="312" t="s">
        <v>2262</v>
      </c>
      <c r="Y927" s="312" t="s">
        <v>2272</v>
      </c>
      <c r="Z927" s="312" t="s">
        <v>2272</v>
      </c>
    </row>
    <row r="928" spans="1:26" ht="15" customHeight="1" x14ac:dyDescent="0.3">
      <c r="A928" s="256">
        <v>525092</v>
      </c>
      <c r="B928" s="256" t="s">
        <v>1298</v>
      </c>
      <c r="C928" s="256" t="s">
        <v>89</v>
      </c>
      <c r="D928" s="256" t="s">
        <v>1866</v>
      </c>
      <c r="F928" s="314"/>
      <c r="G928" s="314"/>
      <c r="H928" s="314"/>
      <c r="I928" s="312" t="s">
        <v>2262</v>
      </c>
      <c r="Y928" s="312" t="s">
        <v>2272</v>
      </c>
      <c r="Z928" s="312" t="s">
        <v>2272</v>
      </c>
    </row>
    <row r="929" spans="1:26" ht="15" customHeight="1" x14ac:dyDescent="0.3">
      <c r="A929" s="256">
        <v>525094</v>
      </c>
      <c r="B929" s="256" t="s">
        <v>1299</v>
      </c>
      <c r="C929" s="256" t="s">
        <v>73</v>
      </c>
      <c r="D929" s="256" t="s">
        <v>2217</v>
      </c>
      <c r="F929" s="314"/>
      <c r="G929" s="314"/>
      <c r="H929" s="314"/>
      <c r="I929" s="312" t="s">
        <v>2262</v>
      </c>
      <c r="Y929" s="312" t="s">
        <v>2272</v>
      </c>
      <c r="Z929" s="312" t="s">
        <v>2272</v>
      </c>
    </row>
    <row r="930" spans="1:26" ht="15" customHeight="1" x14ac:dyDescent="0.3">
      <c r="A930" s="256">
        <v>525095</v>
      </c>
      <c r="B930" s="256" t="s">
        <v>1300</v>
      </c>
      <c r="C930" s="256" t="s">
        <v>74</v>
      </c>
      <c r="D930" s="256" t="s">
        <v>2705</v>
      </c>
      <c r="F930" s="313"/>
      <c r="G930" s="313"/>
      <c r="H930" s="313"/>
      <c r="I930" s="312" t="s">
        <v>2262</v>
      </c>
      <c r="Y930" s="312" t="s">
        <v>2272</v>
      </c>
      <c r="Z930" s="312" t="s">
        <v>2272</v>
      </c>
    </row>
    <row r="931" spans="1:26" ht="15" customHeight="1" x14ac:dyDescent="0.3">
      <c r="A931" s="256">
        <v>525100</v>
      </c>
      <c r="B931" s="256" t="s">
        <v>1301</v>
      </c>
      <c r="C931" s="256" t="s">
        <v>1302</v>
      </c>
      <c r="D931" s="256" t="s">
        <v>577</v>
      </c>
      <c r="F931" s="314"/>
      <c r="G931" s="314"/>
      <c r="H931" s="314"/>
      <c r="I931" s="312" t="s">
        <v>2262</v>
      </c>
      <c r="Y931" s="312" t="s">
        <v>2272</v>
      </c>
      <c r="Z931" s="312" t="s">
        <v>2272</v>
      </c>
    </row>
    <row r="932" spans="1:26" ht="15" customHeight="1" x14ac:dyDescent="0.3">
      <c r="A932" s="256">
        <v>525102</v>
      </c>
      <c r="B932" s="256" t="s">
        <v>1303</v>
      </c>
      <c r="C932" s="256" t="s">
        <v>389</v>
      </c>
      <c r="D932" s="256" t="s">
        <v>2157</v>
      </c>
      <c r="F932" s="314"/>
      <c r="G932" s="314"/>
      <c r="H932" s="314"/>
      <c r="I932" s="312" t="s">
        <v>2262</v>
      </c>
      <c r="Y932" s="312" t="s">
        <v>2272</v>
      </c>
      <c r="Z932" s="312" t="s">
        <v>2272</v>
      </c>
    </row>
    <row r="933" spans="1:26" ht="15" customHeight="1" x14ac:dyDescent="0.3">
      <c r="A933" s="256">
        <v>525106</v>
      </c>
      <c r="B933" s="256" t="s">
        <v>1305</v>
      </c>
      <c r="C933" s="256" t="s">
        <v>82</v>
      </c>
      <c r="D933" s="256" t="s">
        <v>3074</v>
      </c>
      <c r="F933" s="314"/>
      <c r="G933" s="314"/>
      <c r="H933" s="314"/>
      <c r="I933" s="312" t="s">
        <v>2262</v>
      </c>
      <c r="Y933" s="312" t="s">
        <v>2272</v>
      </c>
      <c r="Z933" s="312" t="s">
        <v>2272</v>
      </c>
    </row>
    <row r="934" spans="1:26" ht="15" customHeight="1" x14ac:dyDescent="0.3">
      <c r="A934" s="256">
        <v>525112</v>
      </c>
      <c r="B934" s="256" t="s">
        <v>1308</v>
      </c>
      <c r="C934" s="256" t="s">
        <v>1309</v>
      </c>
      <c r="D934" s="256" t="s">
        <v>2065</v>
      </c>
      <c r="F934" s="314"/>
      <c r="G934" s="314"/>
      <c r="H934" s="314"/>
      <c r="I934" s="312" t="s">
        <v>2262</v>
      </c>
      <c r="Y934" s="312" t="s">
        <v>2272</v>
      </c>
      <c r="Z934" s="312" t="s">
        <v>2272</v>
      </c>
    </row>
    <row r="935" spans="1:26" ht="15" customHeight="1" x14ac:dyDescent="0.3">
      <c r="A935" s="256">
        <v>525159</v>
      </c>
      <c r="B935" s="256" t="s">
        <v>1318</v>
      </c>
      <c r="C935" s="256" t="s">
        <v>70</v>
      </c>
      <c r="D935" s="256" t="s">
        <v>1894</v>
      </c>
      <c r="F935" s="314"/>
      <c r="G935" s="314"/>
      <c r="H935" s="314"/>
      <c r="I935" s="312" t="s">
        <v>2262</v>
      </c>
      <c r="Y935" s="312" t="s">
        <v>2272</v>
      </c>
      <c r="Z935" s="312" t="s">
        <v>2272</v>
      </c>
    </row>
    <row r="936" spans="1:26" ht="15" customHeight="1" x14ac:dyDescent="0.3">
      <c r="A936" s="256">
        <v>525165</v>
      </c>
      <c r="B936" s="256" t="s">
        <v>1321</v>
      </c>
      <c r="C936" s="256" t="s">
        <v>360</v>
      </c>
      <c r="D936" s="256" t="s">
        <v>2026</v>
      </c>
      <c r="F936" s="314"/>
      <c r="G936" s="314"/>
      <c r="H936" s="314"/>
      <c r="I936" s="312" t="s">
        <v>2262</v>
      </c>
      <c r="Y936" s="312" t="s">
        <v>2272</v>
      </c>
      <c r="Z936" s="312" t="s">
        <v>2272</v>
      </c>
    </row>
    <row r="937" spans="1:26" ht="15" customHeight="1" x14ac:dyDescent="0.3">
      <c r="A937" s="256">
        <v>525180</v>
      </c>
      <c r="B937" s="256" t="s">
        <v>1323</v>
      </c>
      <c r="C937" s="256" t="s">
        <v>348</v>
      </c>
      <c r="D937" s="256" t="s">
        <v>1996</v>
      </c>
      <c r="F937" s="313"/>
      <c r="G937" s="313"/>
      <c r="H937" s="313"/>
      <c r="I937" s="312" t="s">
        <v>2262</v>
      </c>
      <c r="Y937" s="312" t="s">
        <v>2272</v>
      </c>
      <c r="Z937" s="312" t="s">
        <v>2272</v>
      </c>
    </row>
    <row r="938" spans="1:26" ht="15" customHeight="1" x14ac:dyDescent="0.3">
      <c r="A938" s="256">
        <v>525192</v>
      </c>
      <c r="B938" s="256" t="s">
        <v>1326</v>
      </c>
      <c r="C938" s="256" t="s">
        <v>82</v>
      </c>
      <c r="D938" s="256" t="s">
        <v>3007</v>
      </c>
      <c r="F938" s="313"/>
      <c r="G938" s="313"/>
      <c r="H938" s="313"/>
      <c r="I938" s="312" t="s">
        <v>2262</v>
      </c>
      <c r="Y938" s="312" t="s">
        <v>2272</v>
      </c>
      <c r="Z938" s="312" t="s">
        <v>2272</v>
      </c>
    </row>
    <row r="939" spans="1:26" ht="15" customHeight="1" x14ac:dyDescent="0.3">
      <c r="A939" s="256">
        <v>525205</v>
      </c>
      <c r="B939" s="256" t="s">
        <v>1329</v>
      </c>
      <c r="C939" s="256" t="s">
        <v>1330</v>
      </c>
      <c r="D939" s="256" t="s">
        <v>1922</v>
      </c>
      <c r="F939" s="314"/>
      <c r="G939" s="314"/>
      <c r="H939" s="314"/>
      <c r="I939" s="312" t="s">
        <v>2262</v>
      </c>
      <c r="Y939" s="312" t="s">
        <v>2272</v>
      </c>
      <c r="Z939" s="312" t="s">
        <v>2272</v>
      </c>
    </row>
    <row r="940" spans="1:26" ht="15" customHeight="1" x14ac:dyDescent="0.3">
      <c r="A940" s="256">
        <v>525206</v>
      </c>
      <c r="B940" s="256" t="s">
        <v>1331</v>
      </c>
      <c r="C940" s="256" t="s">
        <v>1332</v>
      </c>
      <c r="D940" s="256" t="s">
        <v>1834</v>
      </c>
      <c r="F940" s="314"/>
      <c r="G940" s="314"/>
      <c r="H940" s="314"/>
      <c r="I940" s="312" t="s">
        <v>2262</v>
      </c>
      <c r="Y940" s="312" t="s">
        <v>2272</v>
      </c>
      <c r="Z940" s="312" t="s">
        <v>2272</v>
      </c>
    </row>
    <row r="941" spans="1:26" ht="15" customHeight="1" x14ac:dyDescent="0.3">
      <c r="A941" s="256">
        <v>525210</v>
      </c>
      <c r="B941" s="256" t="s">
        <v>1334</v>
      </c>
      <c r="C941" s="256" t="s">
        <v>320</v>
      </c>
      <c r="D941" s="256" t="s">
        <v>1927</v>
      </c>
      <c r="F941" s="314"/>
      <c r="G941" s="314"/>
      <c r="H941" s="314"/>
      <c r="I941" s="312" t="s">
        <v>2262</v>
      </c>
      <c r="Y941" s="312" t="s">
        <v>2272</v>
      </c>
      <c r="Z941" s="312" t="s">
        <v>2272</v>
      </c>
    </row>
    <row r="942" spans="1:26" ht="15" customHeight="1" x14ac:dyDescent="0.3">
      <c r="A942" s="256">
        <v>525211</v>
      </c>
      <c r="B942" s="256" t="s">
        <v>1335</v>
      </c>
      <c r="C942" s="256" t="s">
        <v>335</v>
      </c>
      <c r="D942" s="256" t="s">
        <v>1861</v>
      </c>
      <c r="F942" s="313"/>
      <c r="G942" s="313"/>
      <c r="H942" s="313"/>
      <c r="I942" s="312" t="s">
        <v>2262</v>
      </c>
      <c r="Y942" s="312" t="s">
        <v>2272</v>
      </c>
      <c r="Z942" s="312" t="s">
        <v>2272</v>
      </c>
    </row>
    <row r="943" spans="1:26" ht="15" customHeight="1" x14ac:dyDescent="0.3">
      <c r="A943" s="256">
        <v>525229</v>
      </c>
      <c r="B943" s="256" t="s">
        <v>1342</v>
      </c>
      <c r="C943" s="256" t="s">
        <v>70</v>
      </c>
      <c r="D943" s="256" t="s">
        <v>562</v>
      </c>
      <c r="F943" s="314"/>
      <c r="G943" s="314"/>
      <c r="H943" s="314"/>
      <c r="I943" s="312" t="s">
        <v>2262</v>
      </c>
      <c r="Y943" s="312" t="s">
        <v>2272</v>
      </c>
      <c r="Z943" s="312" t="s">
        <v>2272</v>
      </c>
    </row>
    <row r="944" spans="1:26" ht="15" customHeight="1" x14ac:dyDescent="0.3">
      <c r="A944" s="256">
        <v>525230</v>
      </c>
      <c r="B944" s="256" t="s">
        <v>1343</v>
      </c>
      <c r="C944" s="256" t="s">
        <v>854</v>
      </c>
      <c r="D944" s="256" t="s">
        <v>2253</v>
      </c>
      <c r="F944" s="314"/>
      <c r="G944" s="314"/>
      <c r="H944" s="314"/>
      <c r="I944" s="312" t="s">
        <v>2262</v>
      </c>
      <c r="Y944" s="312" t="s">
        <v>2272</v>
      </c>
      <c r="Z944" s="312" t="s">
        <v>2272</v>
      </c>
    </row>
    <row r="945" spans="1:26" ht="15" customHeight="1" x14ac:dyDescent="0.3">
      <c r="A945" s="256">
        <v>525235</v>
      </c>
      <c r="B945" s="256" t="s">
        <v>1344</v>
      </c>
      <c r="C945" s="256" t="s">
        <v>74</v>
      </c>
      <c r="D945" s="256" t="s">
        <v>3458</v>
      </c>
      <c r="F945" s="313"/>
      <c r="G945" s="313"/>
      <c r="H945" s="313"/>
      <c r="I945" s="312" t="s">
        <v>2262</v>
      </c>
      <c r="Y945" s="312" t="s">
        <v>2272</v>
      </c>
      <c r="Z945" s="312" t="s">
        <v>2272</v>
      </c>
    </row>
    <row r="946" spans="1:26" ht="15" customHeight="1" x14ac:dyDescent="0.3">
      <c r="A946" s="256">
        <v>525236</v>
      </c>
      <c r="B946" s="256" t="s">
        <v>1345</v>
      </c>
      <c r="C946" s="256" t="s">
        <v>74</v>
      </c>
      <c r="D946" s="256" t="s">
        <v>1935</v>
      </c>
      <c r="F946" s="314"/>
      <c r="G946" s="314"/>
      <c r="H946" s="314"/>
      <c r="I946" s="312" t="s">
        <v>2262</v>
      </c>
      <c r="Y946" s="312" t="s">
        <v>2272</v>
      </c>
      <c r="Z946" s="312" t="s">
        <v>2272</v>
      </c>
    </row>
    <row r="947" spans="1:26" ht="15" customHeight="1" x14ac:dyDescent="0.3">
      <c r="A947" s="256">
        <v>525237</v>
      </c>
      <c r="B947" s="256" t="s">
        <v>1346</v>
      </c>
      <c r="C947" s="256" t="s">
        <v>89</v>
      </c>
      <c r="D947" s="256" t="s">
        <v>1835</v>
      </c>
      <c r="F947" s="314"/>
      <c r="G947" s="314"/>
      <c r="H947" s="314"/>
      <c r="I947" s="312" t="s">
        <v>2262</v>
      </c>
      <c r="Y947" s="312" t="s">
        <v>2272</v>
      </c>
      <c r="Z947" s="312" t="s">
        <v>2272</v>
      </c>
    </row>
    <row r="948" spans="1:26" ht="15" customHeight="1" x14ac:dyDescent="0.3">
      <c r="A948" s="256">
        <v>525242</v>
      </c>
      <c r="B948" s="256" t="s">
        <v>1347</v>
      </c>
      <c r="C948" s="256" t="s">
        <v>79</v>
      </c>
      <c r="D948" s="256" t="s">
        <v>2727</v>
      </c>
      <c r="F948" s="314"/>
      <c r="G948" s="314"/>
      <c r="H948" s="314"/>
      <c r="I948" s="312" t="s">
        <v>2262</v>
      </c>
      <c r="Y948" s="312" t="s">
        <v>2272</v>
      </c>
      <c r="Z948" s="312" t="s">
        <v>2272</v>
      </c>
    </row>
    <row r="949" spans="1:26" ht="15" customHeight="1" x14ac:dyDescent="0.3">
      <c r="A949" s="256">
        <v>525246</v>
      </c>
      <c r="B949" s="256" t="s">
        <v>1350</v>
      </c>
      <c r="C949" s="256" t="s">
        <v>100</v>
      </c>
      <c r="D949" s="256" t="s">
        <v>2057</v>
      </c>
      <c r="F949" s="314"/>
      <c r="G949" s="314"/>
      <c r="H949" s="314"/>
      <c r="I949" s="312" t="s">
        <v>2262</v>
      </c>
      <c r="Y949" s="312" t="s">
        <v>2272</v>
      </c>
      <c r="Z949" s="312" t="s">
        <v>2272</v>
      </c>
    </row>
    <row r="950" spans="1:26" ht="15" customHeight="1" x14ac:dyDescent="0.3">
      <c r="A950" s="256">
        <v>525250</v>
      </c>
      <c r="B950" s="256" t="s">
        <v>1352</v>
      </c>
      <c r="C950" s="256" t="s">
        <v>1353</v>
      </c>
      <c r="D950" s="256" t="s">
        <v>2046</v>
      </c>
      <c r="F950" s="314"/>
      <c r="G950" s="314"/>
      <c r="H950" s="314"/>
      <c r="I950" s="312" t="s">
        <v>2262</v>
      </c>
      <c r="Y950" s="312" t="s">
        <v>2272</v>
      </c>
      <c r="Z950" s="312" t="s">
        <v>2272</v>
      </c>
    </row>
    <row r="951" spans="1:26" ht="15" customHeight="1" x14ac:dyDescent="0.3">
      <c r="A951" s="256">
        <v>525251</v>
      </c>
      <c r="B951" s="256" t="s">
        <v>1354</v>
      </c>
      <c r="C951" s="256" t="s">
        <v>1032</v>
      </c>
      <c r="D951" s="256" t="s">
        <v>1823</v>
      </c>
      <c r="F951" s="314"/>
      <c r="G951" s="314"/>
      <c r="H951" s="314"/>
      <c r="I951" s="312" t="s">
        <v>2262</v>
      </c>
      <c r="Y951" s="312" t="s">
        <v>2272</v>
      </c>
      <c r="Z951" s="312" t="s">
        <v>2272</v>
      </c>
    </row>
    <row r="952" spans="1:26" ht="15" customHeight="1" x14ac:dyDescent="0.3">
      <c r="A952" s="256">
        <v>525262</v>
      </c>
      <c r="B952" s="256" t="s">
        <v>1357</v>
      </c>
      <c r="C952" s="256" t="s">
        <v>70</v>
      </c>
      <c r="D952" s="256" t="s">
        <v>583</v>
      </c>
      <c r="F952" s="314"/>
      <c r="G952" s="314"/>
      <c r="H952" s="314"/>
      <c r="I952" s="312" t="s">
        <v>2262</v>
      </c>
      <c r="Y952" s="312" t="s">
        <v>2272</v>
      </c>
      <c r="Z952" s="312" t="s">
        <v>2272</v>
      </c>
    </row>
    <row r="953" spans="1:26" ht="15" customHeight="1" x14ac:dyDescent="0.3">
      <c r="A953" s="256">
        <v>525269</v>
      </c>
      <c r="B953" s="256" t="s">
        <v>1360</v>
      </c>
      <c r="C953" s="256" t="s">
        <v>1361</v>
      </c>
      <c r="D953" s="256" t="s">
        <v>1887</v>
      </c>
      <c r="F953" s="314"/>
      <c r="G953" s="314"/>
      <c r="H953" s="314"/>
      <c r="I953" s="312" t="s">
        <v>2262</v>
      </c>
      <c r="Y953" s="312" t="s">
        <v>2272</v>
      </c>
      <c r="Z953" s="312" t="s">
        <v>2272</v>
      </c>
    </row>
    <row r="954" spans="1:26" ht="15" customHeight="1" x14ac:dyDescent="0.3">
      <c r="A954" s="256">
        <v>525277</v>
      </c>
      <c r="B954" s="256" t="s">
        <v>1365</v>
      </c>
      <c r="C954" s="256" t="s">
        <v>333</v>
      </c>
      <c r="D954" s="256" t="s">
        <v>577</v>
      </c>
      <c r="F954" s="314"/>
      <c r="G954" s="314"/>
      <c r="H954" s="314"/>
      <c r="I954" s="312" t="s">
        <v>2262</v>
      </c>
      <c r="Y954" s="312" t="s">
        <v>2272</v>
      </c>
      <c r="Z954" s="312" t="s">
        <v>2272</v>
      </c>
    </row>
    <row r="955" spans="1:26" ht="15" customHeight="1" x14ac:dyDescent="0.3">
      <c r="A955" s="256">
        <v>525278</v>
      </c>
      <c r="B955" s="256" t="s">
        <v>1366</v>
      </c>
      <c r="C955" s="256" t="s">
        <v>71</v>
      </c>
      <c r="D955" s="256" t="s">
        <v>2165</v>
      </c>
      <c r="F955" s="314"/>
      <c r="G955" s="314"/>
      <c r="H955" s="314"/>
      <c r="I955" s="312" t="s">
        <v>2262</v>
      </c>
      <c r="Y955" s="312" t="s">
        <v>2272</v>
      </c>
      <c r="Z955" s="312" t="s">
        <v>2272</v>
      </c>
    </row>
    <row r="956" spans="1:26" ht="15" customHeight="1" x14ac:dyDescent="0.3">
      <c r="A956" s="256">
        <v>525280</v>
      </c>
      <c r="B956" s="256" t="s">
        <v>1367</v>
      </c>
      <c r="C956" s="256" t="s">
        <v>392</v>
      </c>
      <c r="D956" s="256" t="s">
        <v>1855</v>
      </c>
      <c r="F956" s="314"/>
      <c r="G956" s="314"/>
      <c r="H956" s="314"/>
      <c r="I956" s="312" t="s">
        <v>2262</v>
      </c>
      <c r="Y956" s="312" t="s">
        <v>2272</v>
      </c>
      <c r="Z956" s="312" t="s">
        <v>2272</v>
      </c>
    </row>
    <row r="957" spans="1:26" ht="15" customHeight="1" x14ac:dyDescent="0.3">
      <c r="A957" s="256">
        <v>525283</v>
      </c>
      <c r="B957" s="256" t="s">
        <v>1368</v>
      </c>
      <c r="C957" s="256" t="s">
        <v>89</v>
      </c>
      <c r="D957" s="256" t="s">
        <v>1897</v>
      </c>
      <c r="F957" s="314"/>
      <c r="G957" s="314"/>
      <c r="H957" s="314"/>
      <c r="I957" s="312" t="s">
        <v>2262</v>
      </c>
      <c r="Y957" s="312" t="s">
        <v>2272</v>
      </c>
      <c r="Z957" s="312" t="s">
        <v>2272</v>
      </c>
    </row>
    <row r="958" spans="1:26" ht="15" customHeight="1" x14ac:dyDescent="0.3">
      <c r="A958" s="256">
        <v>525285</v>
      </c>
      <c r="B958" s="256" t="s">
        <v>1370</v>
      </c>
      <c r="C958" s="256" t="s">
        <v>89</v>
      </c>
      <c r="D958" s="256" t="s">
        <v>576</v>
      </c>
      <c r="F958" s="314"/>
      <c r="G958" s="314"/>
      <c r="H958" s="314"/>
      <c r="I958" s="312" t="s">
        <v>2262</v>
      </c>
      <c r="Y958" s="312" t="s">
        <v>2272</v>
      </c>
      <c r="Z958" s="312" t="s">
        <v>2272</v>
      </c>
    </row>
    <row r="959" spans="1:26" ht="15" customHeight="1" x14ac:dyDescent="0.3">
      <c r="A959" s="256">
        <v>525289</v>
      </c>
      <c r="B959" s="256" t="s">
        <v>1372</v>
      </c>
      <c r="C959" s="256" t="s">
        <v>408</v>
      </c>
      <c r="D959" s="256" t="s">
        <v>1955</v>
      </c>
      <c r="F959" s="313"/>
      <c r="G959" s="313"/>
      <c r="H959" s="313"/>
      <c r="I959" s="312" t="s">
        <v>2262</v>
      </c>
      <c r="Y959" s="312" t="s">
        <v>2272</v>
      </c>
      <c r="Z959" s="312" t="s">
        <v>2272</v>
      </c>
    </row>
    <row r="960" spans="1:26" ht="15" customHeight="1" x14ac:dyDescent="0.3">
      <c r="A960" s="256">
        <v>525292</v>
      </c>
      <c r="B960" s="256" t="s">
        <v>1374</v>
      </c>
      <c r="C960" s="256" t="s">
        <v>298</v>
      </c>
      <c r="D960" s="256" t="s">
        <v>1892</v>
      </c>
      <c r="F960" s="314"/>
      <c r="G960" s="314"/>
      <c r="H960" s="314"/>
      <c r="I960" s="312" t="s">
        <v>2262</v>
      </c>
      <c r="Y960" s="312" t="s">
        <v>2272</v>
      </c>
      <c r="Z960" s="312" t="s">
        <v>2272</v>
      </c>
    </row>
    <row r="961" spans="1:26" ht="15" customHeight="1" x14ac:dyDescent="0.3">
      <c r="A961" s="256">
        <v>525293</v>
      </c>
      <c r="B961" s="256" t="s">
        <v>1375</v>
      </c>
      <c r="C961" s="256" t="s">
        <v>75</v>
      </c>
      <c r="D961" s="256" t="s">
        <v>3087</v>
      </c>
      <c r="F961" s="314"/>
      <c r="G961" s="314"/>
      <c r="H961" s="314"/>
      <c r="I961" s="312" t="s">
        <v>2262</v>
      </c>
      <c r="Y961" s="312" t="s">
        <v>2272</v>
      </c>
      <c r="Z961" s="312" t="s">
        <v>2272</v>
      </c>
    </row>
    <row r="962" spans="1:26" ht="15" customHeight="1" x14ac:dyDescent="0.3">
      <c r="A962" s="256">
        <v>525295</v>
      </c>
      <c r="B962" s="256" t="s">
        <v>1376</v>
      </c>
      <c r="C962" s="256" t="s">
        <v>81</v>
      </c>
      <c r="D962" s="256" t="s">
        <v>1916</v>
      </c>
      <c r="F962" s="314"/>
      <c r="G962" s="314"/>
      <c r="H962" s="314"/>
      <c r="I962" s="312" t="s">
        <v>2262</v>
      </c>
      <c r="Y962" s="312" t="s">
        <v>2272</v>
      </c>
      <c r="Z962" s="312" t="s">
        <v>2272</v>
      </c>
    </row>
    <row r="963" spans="1:26" ht="15" customHeight="1" x14ac:dyDescent="0.3">
      <c r="A963" s="256">
        <v>525296</v>
      </c>
      <c r="B963" s="256" t="s">
        <v>1377</v>
      </c>
      <c r="C963" s="256" t="s">
        <v>67</v>
      </c>
      <c r="D963" s="256" t="s">
        <v>2991</v>
      </c>
      <c r="F963" s="314"/>
      <c r="G963" s="314"/>
      <c r="H963" s="314"/>
      <c r="I963" s="312" t="s">
        <v>2262</v>
      </c>
      <c r="Y963" s="312" t="s">
        <v>2272</v>
      </c>
      <c r="Z963" s="312" t="s">
        <v>2272</v>
      </c>
    </row>
    <row r="964" spans="1:26" ht="15" customHeight="1" x14ac:dyDescent="0.3">
      <c r="A964" s="256">
        <v>525302</v>
      </c>
      <c r="B964" s="256" t="s">
        <v>1379</v>
      </c>
      <c r="C964" s="256" t="s">
        <v>318</v>
      </c>
      <c r="D964" s="256" t="s">
        <v>1938</v>
      </c>
      <c r="F964" s="314"/>
      <c r="G964" s="314"/>
      <c r="H964" s="314"/>
      <c r="I964" s="312" t="s">
        <v>2262</v>
      </c>
      <c r="Y964" s="312" t="s">
        <v>2272</v>
      </c>
      <c r="Z964" s="312" t="s">
        <v>2272</v>
      </c>
    </row>
    <row r="965" spans="1:26" ht="15" customHeight="1" x14ac:dyDescent="0.3">
      <c r="A965" s="256">
        <v>525317</v>
      </c>
      <c r="B965" s="256" t="s">
        <v>1386</v>
      </c>
      <c r="C965" s="256" t="s">
        <v>437</v>
      </c>
      <c r="D965" s="256" t="s">
        <v>2039</v>
      </c>
      <c r="F965" s="314"/>
      <c r="G965" s="314"/>
      <c r="H965" s="314"/>
      <c r="I965" s="312" t="s">
        <v>2262</v>
      </c>
      <c r="Y965" s="312" t="s">
        <v>2272</v>
      </c>
      <c r="Z965" s="312" t="s">
        <v>2272</v>
      </c>
    </row>
    <row r="966" spans="1:26" ht="15" customHeight="1" x14ac:dyDescent="0.3">
      <c r="A966" s="256">
        <v>525325</v>
      </c>
      <c r="B966" s="256" t="s">
        <v>1387</v>
      </c>
      <c r="C966" s="256" t="s">
        <v>91</v>
      </c>
      <c r="D966" s="256" t="s">
        <v>3496</v>
      </c>
      <c r="F966" s="314"/>
      <c r="G966" s="314"/>
      <c r="H966" s="314"/>
      <c r="I966" s="312" t="s">
        <v>2262</v>
      </c>
      <c r="Y966" s="312" t="s">
        <v>2272</v>
      </c>
      <c r="Z966" s="312" t="s">
        <v>2272</v>
      </c>
    </row>
    <row r="967" spans="1:26" ht="15" customHeight="1" x14ac:dyDescent="0.3">
      <c r="A967" s="256">
        <v>525326</v>
      </c>
      <c r="B967" s="256" t="s">
        <v>1388</v>
      </c>
      <c r="C967" s="256" t="s">
        <v>631</v>
      </c>
      <c r="D967" s="256" t="s">
        <v>3041</v>
      </c>
      <c r="F967" s="314"/>
      <c r="G967" s="314"/>
      <c r="H967" s="314"/>
      <c r="I967" s="312" t="s">
        <v>2262</v>
      </c>
      <c r="Y967" s="312" t="s">
        <v>2272</v>
      </c>
      <c r="Z967" s="312" t="s">
        <v>2272</v>
      </c>
    </row>
    <row r="968" spans="1:26" ht="15" customHeight="1" x14ac:dyDescent="0.3">
      <c r="A968" s="256">
        <v>525335</v>
      </c>
      <c r="B968" s="256" t="s">
        <v>1392</v>
      </c>
      <c r="C968" s="256" t="s">
        <v>75</v>
      </c>
      <c r="D968" s="256" t="s">
        <v>1897</v>
      </c>
      <c r="F968" s="314"/>
      <c r="G968" s="314"/>
      <c r="H968" s="314"/>
      <c r="I968" s="312" t="s">
        <v>2262</v>
      </c>
      <c r="Y968" s="312" t="s">
        <v>2272</v>
      </c>
      <c r="Z968" s="312" t="s">
        <v>2272</v>
      </c>
    </row>
    <row r="969" spans="1:26" ht="15" customHeight="1" x14ac:dyDescent="0.3">
      <c r="A969" s="256">
        <v>525352</v>
      </c>
      <c r="B969" s="256" t="s">
        <v>1396</v>
      </c>
      <c r="C969" s="256" t="s">
        <v>93</v>
      </c>
      <c r="D969" s="256" t="s">
        <v>1834</v>
      </c>
      <c r="F969" s="314"/>
      <c r="G969" s="314"/>
      <c r="H969" s="314"/>
      <c r="I969" s="312" t="s">
        <v>2262</v>
      </c>
      <c r="Y969" s="312" t="s">
        <v>2272</v>
      </c>
      <c r="Z969" s="312" t="s">
        <v>2272</v>
      </c>
    </row>
    <row r="970" spans="1:26" ht="15" customHeight="1" x14ac:dyDescent="0.3">
      <c r="A970" s="256">
        <v>525366</v>
      </c>
      <c r="B970" s="256" t="s">
        <v>1398</v>
      </c>
      <c r="C970" s="256" t="s">
        <v>89</v>
      </c>
      <c r="D970" s="256" t="s">
        <v>2038</v>
      </c>
      <c r="F970" s="314"/>
      <c r="G970" s="314"/>
      <c r="H970" s="314"/>
      <c r="I970" s="312" t="s">
        <v>2262</v>
      </c>
      <c r="Y970" s="312" t="s">
        <v>2272</v>
      </c>
      <c r="Z970" s="312" t="s">
        <v>2272</v>
      </c>
    </row>
    <row r="971" spans="1:26" ht="15" customHeight="1" x14ac:dyDescent="0.3">
      <c r="A971" s="256">
        <v>525387</v>
      </c>
      <c r="B971" s="256" t="s">
        <v>1406</v>
      </c>
      <c r="C971" s="256" t="s">
        <v>83</v>
      </c>
      <c r="D971" s="256" t="s">
        <v>3497</v>
      </c>
      <c r="F971" s="314"/>
      <c r="G971" s="314"/>
      <c r="H971" s="314"/>
      <c r="I971" s="312" t="s">
        <v>2262</v>
      </c>
      <c r="Y971" s="312" t="s">
        <v>2272</v>
      </c>
      <c r="Z971" s="312" t="s">
        <v>2272</v>
      </c>
    </row>
    <row r="972" spans="1:26" ht="15" customHeight="1" x14ac:dyDescent="0.3">
      <c r="A972" s="256">
        <v>525388</v>
      </c>
      <c r="B972" s="256" t="s">
        <v>1407</v>
      </c>
      <c r="C972" s="256" t="s">
        <v>89</v>
      </c>
      <c r="D972" s="256" t="s">
        <v>3092</v>
      </c>
      <c r="F972" s="314"/>
      <c r="G972" s="314"/>
      <c r="H972" s="314"/>
      <c r="I972" s="312" t="s">
        <v>2262</v>
      </c>
      <c r="Y972" s="312" t="s">
        <v>2272</v>
      </c>
      <c r="Z972" s="312" t="s">
        <v>2272</v>
      </c>
    </row>
    <row r="973" spans="1:26" ht="15" customHeight="1" x14ac:dyDescent="0.3">
      <c r="A973" s="256">
        <v>525399</v>
      </c>
      <c r="B973" s="256" t="s">
        <v>1412</v>
      </c>
      <c r="C973" s="256" t="s">
        <v>1413</v>
      </c>
      <c r="D973" s="256" t="s">
        <v>437</v>
      </c>
      <c r="F973" s="314"/>
      <c r="G973" s="314"/>
      <c r="H973" s="314"/>
      <c r="I973" s="312" t="s">
        <v>2262</v>
      </c>
      <c r="Y973" s="312" t="s">
        <v>2272</v>
      </c>
      <c r="Z973" s="312" t="s">
        <v>2272</v>
      </c>
    </row>
    <row r="974" spans="1:26" ht="15" customHeight="1" x14ac:dyDescent="0.3">
      <c r="A974" s="256">
        <v>525400</v>
      </c>
      <c r="B974" s="256" t="s">
        <v>1414</v>
      </c>
      <c r="C974" s="256" t="s">
        <v>70</v>
      </c>
      <c r="D974" s="256" t="s">
        <v>1894</v>
      </c>
      <c r="F974" s="314"/>
      <c r="G974" s="314"/>
      <c r="H974" s="314"/>
      <c r="I974" s="312" t="s">
        <v>2262</v>
      </c>
      <c r="Y974" s="312" t="s">
        <v>2272</v>
      </c>
      <c r="Z974" s="312" t="s">
        <v>2272</v>
      </c>
    </row>
    <row r="975" spans="1:26" ht="15" customHeight="1" x14ac:dyDescent="0.3">
      <c r="A975" s="256">
        <v>525419</v>
      </c>
      <c r="B975" s="256" t="s">
        <v>1417</v>
      </c>
      <c r="C975" s="256" t="s">
        <v>1418</v>
      </c>
      <c r="D975" s="256" t="s">
        <v>2113</v>
      </c>
      <c r="F975" s="314"/>
      <c r="G975" s="314"/>
      <c r="H975" s="314"/>
      <c r="I975" s="312" t="s">
        <v>2262</v>
      </c>
      <c r="Y975" s="312" t="s">
        <v>2272</v>
      </c>
      <c r="Z975" s="312" t="s">
        <v>2272</v>
      </c>
    </row>
    <row r="976" spans="1:26" ht="15" customHeight="1" x14ac:dyDescent="0.3">
      <c r="A976" s="256">
        <v>525436</v>
      </c>
      <c r="B976" s="256" t="s">
        <v>1425</v>
      </c>
      <c r="C976" s="256" t="s">
        <v>879</v>
      </c>
      <c r="D976" s="256" t="s">
        <v>3498</v>
      </c>
      <c r="F976" s="314"/>
      <c r="G976" s="314"/>
      <c r="H976" s="314"/>
      <c r="I976" s="312" t="s">
        <v>2262</v>
      </c>
      <c r="Y976" s="312" t="s">
        <v>2272</v>
      </c>
      <c r="Z976" s="312" t="s">
        <v>2272</v>
      </c>
    </row>
    <row r="977" spans="1:26" ht="15" customHeight="1" x14ac:dyDescent="0.3">
      <c r="A977" s="256">
        <v>525437</v>
      </c>
      <c r="B977" s="256" t="s">
        <v>1426</v>
      </c>
      <c r="C977" s="256" t="s">
        <v>245</v>
      </c>
      <c r="D977" s="256" t="s">
        <v>3499</v>
      </c>
      <c r="F977" s="314"/>
      <c r="G977" s="314"/>
      <c r="H977" s="314"/>
      <c r="I977" s="312" t="s">
        <v>2262</v>
      </c>
      <c r="Y977" s="312" t="s">
        <v>2272</v>
      </c>
      <c r="Z977" s="312" t="s">
        <v>2272</v>
      </c>
    </row>
    <row r="978" spans="1:26" ht="15" customHeight="1" x14ac:dyDescent="0.3">
      <c r="A978" s="256">
        <v>525440</v>
      </c>
      <c r="B978" s="256" t="s">
        <v>1427</v>
      </c>
      <c r="C978" s="256" t="s">
        <v>89</v>
      </c>
      <c r="D978" s="256" t="s">
        <v>576</v>
      </c>
      <c r="F978" s="314"/>
      <c r="G978" s="314"/>
      <c r="H978" s="314"/>
      <c r="I978" s="312" t="s">
        <v>2262</v>
      </c>
      <c r="Y978" s="312" t="s">
        <v>2272</v>
      </c>
      <c r="Z978" s="312" t="s">
        <v>2272</v>
      </c>
    </row>
    <row r="979" spans="1:26" ht="15" customHeight="1" x14ac:dyDescent="0.3">
      <c r="A979" s="256">
        <v>525441</v>
      </c>
      <c r="B979" s="256" t="s">
        <v>1428</v>
      </c>
      <c r="C979" s="256" t="s">
        <v>282</v>
      </c>
      <c r="D979" s="256" t="s">
        <v>2056</v>
      </c>
      <c r="F979" s="314"/>
      <c r="G979" s="314"/>
      <c r="H979" s="314"/>
      <c r="I979" s="312" t="s">
        <v>2262</v>
      </c>
      <c r="Y979" s="312" t="s">
        <v>2272</v>
      </c>
      <c r="Z979" s="312" t="s">
        <v>2272</v>
      </c>
    </row>
    <row r="980" spans="1:26" ht="15" customHeight="1" x14ac:dyDescent="0.3">
      <c r="A980" s="256">
        <v>525447</v>
      </c>
      <c r="B980" s="256" t="s">
        <v>1430</v>
      </c>
      <c r="C980" s="256" t="s">
        <v>362</v>
      </c>
      <c r="D980" s="256" t="s">
        <v>1836</v>
      </c>
      <c r="F980" s="313"/>
      <c r="G980" s="313"/>
      <c r="H980" s="313"/>
      <c r="I980" s="312" t="s">
        <v>2262</v>
      </c>
      <c r="Y980" s="312" t="s">
        <v>2272</v>
      </c>
      <c r="Z980" s="312" t="s">
        <v>2272</v>
      </c>
    </row>
    <row r="981" spans="1:26" ht="15" customHeight="1" x14ac:dyDescent="0.3">
      <c r="A981" s="256">
        <v>525453</v>
      </c>
      <c r="B981" s="256" t="s">
        <v>1432</v>
      </c>
      <c r="C981" s="256" t="s">
        <v>70</v>
      </c>
      <c r="D981" s="256" t="s">
        <v>1866</v>
      </c>
      <c r="F981" s="314"/>
      <c r="G981" s="314"/>
      <c r="H981" s="314"/>
      <c r="I981" s="312" t="s">
        <v>2262</v>
      </c>
      <c r="Y981" s="312" t="s">
        <v>2272</v>
      </c>
      <c r="Z981" s="312" t="s">
        <v>2272</v>
      </c>
    </row>
    <row r="982" spans="1:26" ht="15" customHeight="1" x14ac:dyDescent="0.3">
      <c r="A982" s="256">
        <v>525454</v>
      </c>
      <c r="B982" s="256" t="s">
        <v>1433</v>
      </c>
      <c r="C982" s="256" t="s">
        <v>327</v>
      </c>
      <c r="D982" s="256" t="s">
        <v>1987</v>
      </c>
      <c r="F982" s="313"/>
      <c r="G982" s="313"/>
      <c r="H982" s="313"/>
      <c r="I982" s="312" t="s">
        <v>2262</v>
      </c>
      <c r="Y982" s="312" t="s">
        <v>2272</v>
      </c>
      <c r="Z982" s="312" t="s">
        <v>2272</v>
      </c>
    </row>
    <row r="983" spans="1:26" ht="15" customHeight="1" x14ac:dyDescent="0.3">
      <c r="A983" s="256">
        <v>525465</v>
      </c>
      <c r="B983" s="256" t="s">
        <v>1438</v>
      </c>
      <c r="C983" s="256" t="s">
        <v>71</v>
      </c>
      <c r="D983" s="256" t="s">
        <v>577</v>
      </c>
      <c r="F983" s="313"/>
      <c r="G983" s="313"/>
      <c r="H983" s="313"/>
      <c r="I983" s="312" t="s">
        <v>2262</v>
      </c>
      <c r="Y983" s="312" t="s">
        <v>2272</v>
      </c>
      <c r="Z983" s="312" t="s">
        <v>2272</v>
      </c>
    </row>
    <row r="984" spans="1:26" ht="15" customHeight="1" x14ac:dyDescent="0.3">
      <c r="A984" s="256">
        <v>525467</v>
      </c>
      <c r="B984" s="256" t="s">
        <v>1439</v>
      </c>
      <c r="C984" s="256" t="s">
        <v>81</v>
      </c>
      <c r="D984" s="256" t="s">
        <v>2014</v>
      </c>
      <c r="F984" s="314"/>
      <c r="G984" s="314"/>
      <c r="H984" s="314"/>
      <c r="I984" s="312" t="s">
        <v>2262</v>
      </c>
      <c r="Y984" s="312" t="s">
        <v>2272</v>
      </c>
      <c r="Z984" s="312" t="s">
        <v>2272</v>
      </c>
    </row>
    <row r="985" spans="1:26" ht="15" customHeight="1" x14ac:dyDescent="0.3">
      <c r="A985" s="256">
        <v>525473</v>
      </c>
      <c r="B985" s="256" t="s">
        <v>1441</v>
      </c>
      <c r="C985" s="256" t="s">
        <v>290</v>
      </c>
      <c r="D985" s="256" t="s">
        <v>1966</v>
      </c>
      <c r="F985" s="314"/>
      <c r="G985" s="314"/>
      <c r="H985" s="314"/>
      <c r="I985" s="312" t="s">
        <v>2262</v>
      </c>
      <c r="Y985" s="312" t="s">
        <v>2272</v>
      </c>
      <c r="Z985" s="312" t="s">
        <v>2272</v>
      </c>
    </row>
    <row r="986" spans="1:26" ht="15" customHeight="1" x14ac:dyDescent="0.3">
      <c r="A986" s="256">
        <v>525484</v>
      </c>
      <c r="B986" s="256" t="s">
        <v>1445</v>
      </c>
      <c r="C986" s="256" t="s">
        <v>396</v>
      </c>
      <c r="D986" s="256" t="s">
        <v>2213</v>
      </c>
      <c r="F986" s="313"/>
      <c r="G986" s="313"/>
      <c r="H986" s="313"/>
      <c r="I986" s="312" t="s">
        <v>2262</v>
      </c>
      <c r="Y986" s="312" t="s">
        <v>2272</v>
      </c>
      <c r="Z986" s="312" t="s">
        <v>2272</v>
      </c>
    </row>
    <row r="987" spans="1:26" ht="15" customHeight="1" x14ac:dyDescent="0.3">
      <c r="A987" s="256">
        <v>525510</v>
      </c>
      <c r="B987" s="256" t="s">
        <v>1457</v>
      </c>
      <c r="C987" s="256" t="s">
        <v>100</v>
      </c>
      <c r="D987" s="256" t="s">
        <v>2166</v>
      </c>
      <c r="F987" s="314"/>
      <c r="G987" s="314"/>
      <c r="H987" s="314"/>
      <c r="I987" s="312" t="s">
        <v>2262</v>
      </c>
      <c r="Y987" s="312" t="s">
        <v>2272</v>
      </c>
      <c r="Z987" s="312" t="s">
        <v>2272</v>
      </c>
    </row>
    <row r="988" spans="1:26" ht="15" customHeight="1" x14ac:dyDescent="0.3">
      <c r="A988" s="256">
        <v>525512</v>
      </c>
      <c r="B988" s="256" t="s">
        <v>1458</v>
      </c>
      <c r="C988" s="256" t="s">
        <v>87</v>
      </c>
      <c r="D988" s="256" t="s">
        <v>1925</v>
      </c>
      <c r="F988" s="314"/>
      <c r="G988" s="314"/>
      <c r="H988" s="314"/>
      <c r="I988" s="312" t="s">
        <v>2262</v>
      </c>
      <c r="Y988" s="312" t="s">
        <v>2272</v>
      </c>
      <c r="Z988" s="312" t="s">
        <v>2272</v>
      </c>
    </row>
    <row r="989" spans="1:26" ht="15" customHeight="1" x14ac:dyDescent="0.3">
      <c r="A989" s="256">
        <v>525522</v>
      </c>
      <c r="B989" s="256" t="s">
        <v>1460</v>
      </c>
      <c r="C989" s="256" t="s">
        <v>112</v>
      </c>
      <c r="D989" s="256" t="s">
        <v>2252</v>
      </c>
      <c r="F989" s="314"/>
      <c r="G989" s="314"/>
      <c r="H989" s="314"/>
      <c r="I989" s="312" t="s">
        <v>2262</v>
      </c>
      <c r="Y989" s="312" t="s">
        <v>2272</v>
      </c>
      <c r="Z989" s="312" t="s">
        <v>2272</v>
      </c>
    </row>
    <row r="990" spans="1:26" ht="15" customHeight="1" x14ac:dyDescent="0.3">
      <c r="A990" s="256">
        <v>525537</v>
      </c>
      <c r="B990" s="256" t="s">
        <v>1463</v>
      </c>
      <c r="C990" s="256" t="s">
        <v>291</v>
      </c>
      <c r="D990" s="256" t="s">
        <v>577</v>
      </c>
      <c r="F990" s="313"/>
      <c r="G990" s="313"/>
      <c r="H990" s="313"/>
      <c r="I990" s="312" t="s">
        <v>2262</v>
      </c>
      <c r="Y990" s="312" t="s">
        <v>2272</v>
      </c>
      <c r="Z990" s="312" t="s">
        <v>2272</v>
      </c>
    </row>
    <row r="991" spans="1:26" ht="15" customHeight="1" x14ac:dyDescent="0.3">
      <c r="A991" s="256">
        <v>525544</v>
      </c>
      <c r="B991" s="256" t="s">
        <v>1465</v>
      </c>
      <c r="C991" s="256" t="s">
        <v>420</v>
      </c>
      <c r="D991" s="256" t="s">
        <v>1836</v>
      </c>
      <c r="F991" s="314"/>
      <c r="G991" s="314"/>
      <c r="H991" s="314"/>
      <c r="I991" s="312" t="s">
        <v>2262</v>
      </c>
      <c r="Y991" s="312" t="s">
        <v>2272</v>
      </c>
      <c r="Z991" s="312" t="s">
        <v>2272</v>
      </c>
    </row>
    <row r="992" spans="1:26" ht="15" customHeight="1" x14ac:dyDescent="0.3">
      <c r="A992" s="256">
        <v>525553</v>
      </c>
      <c r="B992" s="256" t="s">
        <v>1470</v>
      </c>
      <c r="C992" s="256" t="s">
        <v>978</v>
      </c>
      <c r="D992" s="256" t="s">
        <v>1916</v>
      </c>
      <c r="F992" s="314"/>
      <c r="G992" s="314"/>
      <c r="H992" s="314"/>
      <c r="I992" s="312" t="s">
        <v>2262</v>
      </c>
      <c r="Y992" s="312" t="s">
        <v>2272</v>
      </c>
      <c r="Z992" s="312" t="s">
        <v>2272</v>
      </c>
    </row>
    <row r="993" spans="1:26" ht="15" customHeight="1" x14ac:dyDescent="0.3">
      <c r="A993" s="256">
        <v>525561</v>
      </c>
      <c r="B993" s="256" t="s">
        <v>1471</v>
      </c>
      <c r="C993" s="256" t="s">
        <v>106</v>
      </c>
      <c r="D993" s="256" t="s">
        <v>3026</v>
      </c>
      <c r="F993" s="313"/>
      <c r="G993" s="313"/>
      <c r="H993" s="313"/>
      <c r="I993" s="312" t="s">
        <v>2262</v>
      </c>
      <c r="Y993" s="312" t="s">
        <v>2272</v>
      </c>
      <c r="Z993" s="312" t="s">
        <v>2272</v>
      </c>
    </row>
    <row r="994" spans="1:26" ht="15" customHeight="1" x14ac:dyDescent="0.3">
      <c r="A994" s="256">
        <v>525563</v>
      </c>
      <c r="B994" s="256" t="s">
        <v>1474</v>
      </c>
      <c r="C994" s="256" t="s">
        <v>1475</v>
      </c>
      <c r="D994" s="256" t="s">
        <v>2705</v>
      </c>
      <c r="F994" s="314"/>
      <c r="G994" s="314"/>
      <c r="H994" s="314"/>
      <c r="I994" s="312" t="s">
        <v>2262</v>
      </c>
      <c r="Y994" s="312" t="s">
        <v>2272</v>
      </c>
      <c r="Z994" s="312" t="s">
        <v>2272</v>
      </c>
    </row>
    <row r="995" spans="1:26" ht="15" customHeight="1" x14ac:dyDescent="0.3">
      <c r="A995" s="256">
        <v>525581</v>
      </c>
      <c r="B995" s="256" t="s">
        <v>1481</v>
      </c>
      <c r="C995" s="256" t="s">
        <v>105</v>
      </c>
      <c r="D995" s="256" t="s">
        <v>2218</v>
      </c>
      <c r="F995" s="314"/>
      <c r="G995" s="314"/>
      <c r="H995" s="314"/>
      <c r="I995" s="312" t="s">
        <v>2262</v>
      </c>
      <c r="Y995" s="312" t="s">
        <v>2272</v>
      </c>
      <c r="Z995" s="312" t="s">
        <v>2272</v>
      </c>
    </row>
    <row r="996" spans="1:26" ht="15" customHeight="1" x14ac:dyDescent="0.3">
      <c r="A996" s="256">
        <v>525593</v>
      </c>
      <c r="B996" s="256" t="s">
        <v>1485</v>
      </c>
      <c r="C996" s="256" t="s">
        <v>89</v>
      </c>
      <c r="D996" s="256" t="s">
        <v>2705</v>
      </c>
      <c r="F996" s="314"/>
      <c r="G996" s="314"/>
      <c r="H996" s="314"/>
      <c r="I996" s="312" t="s">
        <v>2262</v>
      </c>
      <c r="Y996" s="312" t="s">
        <v>2272</v>
      </c>
      <c r="Z996" s="312" t="s">
        <v>2272</v>
      </c>
    </row>
    <row r="997" spans="1:26" ht="15" customHeight="1" x14ac:dyDescent="0.3">
      <c r="A997" s="256">
        <v>525595</v>
      </c>
      <c r="B997" s="256" t="s">
        <v>1486</v>
      </c>
      <c r="C997" s="256" t="s">
        <v>403</v>
      </c>
      <c r="D997" s="256" t="s">
        <v>2978</v>
      </c>
      <c r="F997" s="314"/>
      <c r="G997" s="314"/>
      <c r="H997" s="314"/>
      <c r="I997" s="312" t="s">
        <v>2262</v>
      </c>
      <c r="Y997" s="312" t="s">
        <v>2272</v>
      </c>
      <c r="Z997" s="312" t="s">
        <v>2272</v>
      </c>
    </row>
    <row r="998" spans="1:26" ht="15" customHeight="1" x14ac:dyDescent="0.3">
      <c r="A998" s="256">
        <v>525596</v>
      </c>
      <c r="B998" s="256" t="s">
        <v>1487</v>
      </c>
      <c r="C998" s="256" t="s">
        <v>79</v>
      </c>
      <c r="D998" s="256" t="s">
        <v>2709</v>
      </c>
      <c r="F998" s="313"/>
      <c r="G998" s="313"/>
      <c r="H998" s="313"/>
      <c r="I998" s="312" t="s">
        <v>2262</v>
      </c>
      <c r="Y998" s="312" t="s">
        <v>2272</v>
      </c>
      <c r="Z998" s="312" t="s">
        <v>2272</v>
      </c>
    </row>
    <row r="999" spans="1:26" ht="15" customHeight="1" x14ac:dyDescent="0.3">
      <c r="A999" s="256">
        <v>525621</v>
      </c>
      <c r="B999" s="256" t="s">
        <v>1492</v>
      </c>
      <c r="C999" s="256" t="s">
        <v>370</v>
      </c>
      <c r="D999" s="256" t="s">
        <v>3061</v>
      </c>
      <c r="F999" s="314"/>
      <c r="G999" s="314"/>
      <c r="H999" s="314"/>
      <c r="I999" s="312" t="s">
        <v>2262</v>
      </c>
      <c r="Y999" s="312" t="s">
        <v>2272</v>
      </c>
      <c r="Z999" s="312" t="s">
        <v>2272</v>
      </c>
    </row>
    <row r="1000" spans="1:26" ht="15" customHeight="1" x14ac:dyDescent="0.3">
      <c r="A1000" s="256">
        <v>525649</v>
      </c>
      <c r="B1000" s="256" t="s">
        <v>1502</v>
      </c>
      <c r="C1000" s="256" t="s">
        <v>67</v>
      </c>
      <c r="D1000" s="256" t="s">
        <v>1858</v>
      </c>
      <c r="F1000" s="313"/>
      <c r="G1000" s="313"/>
      <c r="H1000" s="313"/>
      <c r="I1000" s="312" t="s">
        <v>2262</v>
      </c>
      <c r="Y1000" s="312" t="s">
        <v>2272</v>
      </c>
      <c r="Z1000" s="312" t="s">
        <v>2272</v>
      </c>
    </row>
    <row r="1001" spans="1:26" ht="15" customHeight="1" x14ac:dyDescent="0.3">
      <c r="A1001" s="256">
        <v>525650</v>
      </c>
      <c r="B1001" s="256" t="s">
        <v>1503</v>
      </c>
      <c r="C1001" s="256" t="s">
        <v>1082</v>
      </c>
      <c r="D1001" s="256" t="s">
        <v>2057</v>
      </c>
      <c r="F1001" s="314"/>
      <c r="G1001" s="314"/>
      <c r="H1001" s="314"/>
      <c r="I1001" s="312" t="s">
        <v>2262</v>
      </c>
      <c r="Y1001" s="312" t="s">
        <v>2272</v>
      </c>
      <c r="Z1001" s="312" t="s">
        <v>2272</v>
      </c>
    </row>
    <row r="1002" spans="1:26" ht="15" customHeight="1" x14ac:dyDescent="0.3">
      <c r="A1002" s="256">
        <v>525654</v>
      </c>
      <c r="B1002" s="256" t="s">
        <v>1506</v>
      </c>
      <c r="C1002" s="256" t="s">
        <v>1179</v>
      </c>
      <c r="D1002" s="256" t="s">
        <v>2247</v>
      </c>
      <c r="F1002" s="313"/>
      <c r="G1002" s="313"/>
      <c r="H1002" s="313"/>
      <c r="I1002" s="312" t="s">
        <v>2262</v>
      </c>
      <c r="Y1002" s="312" t="s">
        <v>2272</v>
      </c>
      <c r="Z1002" s="312" t="s">
        <v>2272</v>
      </c>
    </row>
    <row r="1003" spans="1:26" ht="15" customHeight="1" x14ac:dyDescent="0.3">
      <c r="A1003" s="256">
        <v>525659</v>
      </c>
      <c r="B1003" s="256" t="s">
        <v>1508</v>
      </c>
      <c r="C1003" s="256" t="s">
        <v>260</v>
      </c>
      <c r="D1003" s="256" t="s">
        <v>2056</v>
      </c>
      <c r="F1003" s="314"/>
      <c r="G1003" s="314"/>
      <c r="H1003" s="314"/>
      <c r="I1003" s="312" t="s">
        <v>2262</v>
      </c>
      <c r="Y1003" s="312" t="s">
        <v>2272</v>
      </c>
      <c r="Z1003" s="312" t="s">
        <v>2272</v>
      </c>
    </row>
    <row r="1004" spans="1:26" ht="15" customHeight="1" x14ac:dyDescent="0.3">
      <c r="A1004" s="256">
        <v>525662</v>
      </c>
      <c r="B1004" s="256" t="s">
        <v>1509</v>
      </c>
      <c r="C1004" s="256" t="s">
        <v>82</v>
      </c>
      <c r="D1004" s="256" t="s">
        <v>1974</v>
      </c>
      <c r="F1004" s="313"/>
      <c r="G1004" s="313"/>
      <c r="H1004" s="313"/>
      <c r="I1004" s="312" t="s">
        <v>2262</v>
      </c>
      <c r="Y1004" s="312" t="s">
        <v>2272</v>
      </c>
      <c r="Z1004" s="312" t="s">
        <v>2272</v>
      </c>
    </row>
    <row r="1005" spans="1:26" ht="15" customHeight="1" x14ac:dyDescent="0.3">
      <c r="A1005" s="256">
        <v>525664</v>
      </c>
      <c r="B1005" s="256" t="s">
        <v>1510</v>
      </c>
      <c r="C1005" s="256" t="s">
        <v>93</v>
      </c>
      <c r="D1005" s="256" t="s">
        <v>1867</v>
      </c>
      <c r="F1005" s="313"/>
      <c r="G1005" s="313"/>
      <c r="H1005" s="313"/>
      <c r="I1005" s="312" t="s">
        <v>2262</v>
      </c>
      <c r="Y1005" s="312" t="s">
        <v>2272</v>
      </c>
      <c r="Z1005" s="312" t="s">
        <v>2272</v>
      </c>
    </row>
    <row r="1006" spans="1:26" ht="15" customHeight="1" x14ac:dyDescent="0.3">
      <c r="A1006" s="256">
        <v>525674</v>
      </c>
      <c r="B1006" s="256" t="s">
        <v>1514</v>
      </c>
      <c r="C1006" s="256" t="s">
        <v>81</v>
      </c>
      <c r="D1006" s="256" t="s">
        <v>2772</v>
      </c>
      <c r="F1006" s="314"/>
      <c r="G1006" s="314"/>
      <c r="H1006" s="314"/>
      <c r="I1006" s="312" t="s">
        <v>2262</v>
      </c>
      <c r="Y1006" s="312" t="s">
        <v>2272</v>
      </c>
      <c r="Z1006" s="312" t="s">
        <v>2272</v>
      </c>
    </row>
    <row r="1007" spans="1:26" ht="15" customHeight="1" x14ac:dyDescent="0.3">
      <c r="A1007" s="256">
        <v>525676</v>
      </c>
      <c r="B1007" s="256" t="s">
        <v>1515</v>
      </c>
      <c r="C1007" s="256" t="s">
        <v>67</v>
      </c>
      <c r="D1007" s="256" t="s">
        <v>2996</v>
      </c>
      <c r="F1007" s="313"/>
      <c r="G1007" s="313"/>
      <c r="H1007" s="313"/>
      <c r="I1007" s="312" t="s">
        <v>2262</v>
      </c>
      <c r="Y1007" s="312" t="s">
        <v>2272</v>
      </c>
      <c r="Z1007" s="312" t="s">
        <v>2272</v>
      </c>
    </row>
    <row r="1008" spans="1:26" ht="15" customHeight="1" x14ac:dyDescent="0.3">
      <c r="A1008" s="256">
        <v>525680</v>
      </c>
      <c r="B1008" s="256" t="s">
        <v>3502</v>
      </c>
      <c r="C1008" s="256" t="s">
        <v>89</v>
      </c>
      <c r="D1008" s="256" t="s">
        <v>570</v>
      </c>
      <c r="F1008" s="314"/>
      <c r="G1008" s="314"/>
      <c r="H1008" s="314"/>
      <c r="I1008" s="312" t="s">
        <v>2262</v>
      </c>
      <c r="Y1008" s="312" t="s">
        <v>2272</v>
      </c>
      <c r="Z1008" s="312" t="s">
        <v>2272</v>
      </c>
    </row>
    <row r="1009" spans="1:26" ht="15" customHeight="1" x14ac:dyDescent="0.3">
      <c r="A1009" s="256">
        <v>525683</v>
      </c>
      <c r="B1009" s="256" t="s">
        <v>3503</v>
      </c>
      <c r="C1009" s="256" t="s">
        <v>71</v>
      </c>
      <c r="D1009" s="256" t="s">
        <v>2049</v>
      </c>
      <c r="F1009" s="314"/>
      <c r="G1009" s="314"/>
      <c r="H1009" s="314"/>
      <c r="I1009" s="312" t="s">
        <v>2262</v>
      </c>
      <c r="Y1009" s="312" t="s">
        <v>2272</v>
      </c>
      <c r="Z1009" s="312" t="s">
        <v>2272</v>
      </c>
    </row>
    <row r="1010" spans="1:26" ht="15" customHeight="1" x14ac:dyDescent="0.3">
      <c r="A1010" s="256">
        <v>525684</v>
      </c>
      <c r="B1010" s="256" t="s">
        <v>1518</v>
      </c>
      <c r="C1010" s="256" t="s">
        <v>67</v>
      </c>
      <c r="D1010" s="256" t="s">
        <v>2205</v>
      </c>
      <c r="F1010" s="314"/>
      <c r="G1010" s="314"/>
      <c r="H1010" s="314"/>
      <c r="I1010" s="312" t="s">
        <v>2262</v>
      </c>
      <c r="Y1010" s="312" t="s">
        <v>2272</v>
      </c>
      <c r="Z1010" s="312" t="s">
        <v>2272</v>
      </c>
    </row>
    <row r="1011" spans="1:26" ht="15" customHeight="1" x14ac:dyDescent="0.3">
      <c r="A1011" s="256">
        <v>525686</v>
      </c>
      <c r="B1011" s="256" t="s">
        <v>2167</v>
      </c>
      <c r="C1011" s="256" t="s">
        <v>104</v>
      </c>
      <c r="D1011" s="256" t="s">
        <v>3504</v>
      </c>
      <c r="F1011" s="314"/>
      <c r="G1011" s="314"/>
      <c r="H1011" s="314"/>
      <c r="I1011" s="312" t="s">
        <v>2262</v>
      </c>
      <c r="Y1011" s="312" t="s">
        <v>2272</v>
      </c>
      <c r="Z1011" s="312" t="s">
        <v>2272</v>
      </c>
    </row>
    <row r="1012" spans="1:26" ht="15" customHeight="1" x14ac:dyDescent="0.3">
      <c r="A1012" s="256">
        <v>525688</v>
      </c>
      <c r="B1012" s="256" t="s">
        <v>2168</v>
      </c>
      <c r="C1012" s="256" t="s">
        <v>104</v>
      </c>
      <c r="D1012" s="256" t="s">
        <v>577</v>
      </c>
      <c r="F1012" s="314"/>
      <c r="G1012" s="314"/>
      <c r="H1012" s="314"/>
      <c r="I1012" s="312" t="s">
        <v>2262</v>
      </c>
      <c r="Y1012" s="312" t="s">
        <v>2272</v>
      </c>
      <c r="Z1012" s="312" t="s">
        <v>2272</v>
      </c>
    </row>
    <row r="1013" spans="1:26" ht="15" customHeight="1" x14ac:dyDescent="0.3">
      <c r="A1013" s="256">
        <v>526348</v>
      </c>
      <c r="B1013" s="256" t="s">
        <v>3541</v>
      </c>
      <c r="C1013" s="256" t="s">
        <v>71</v>
      </c>
      <c r="D1013" s="256" t="s">
        <v>3542</v>
      </c>
      <c r="F1013" s="313"/>
      <c r="G1013" s="313"/>
      <c r="H1013" s="313"/>
      <c r="I1013" s="312" t="s">
        <v>2262</v>
      </c>
      <c r="V1013" s="312" t="s">
        <v>2272</v>
      </c>
      <c r="W1013" s="312" t="s">
        <v>2272</v>
      </c>
      <c r="X1013" s="312" t="s">
        <v>2272</v>
      </c>
      <c r="Y1013" s="312" t="s">
        <v>2272</v>
      </c>
      <c r="Z1013" s="312" t="s">
        <v>2272</v>
      </c>
    </row>
    <row r="1014" spans="1:26" ht="15" customHeight="1" x14ac:dyDescent="0.3">
      <c r="A1014" s="256">
        <v>524137</v>
      </c>
      <c r="B1014" s="256" t="s">
        <v>945</v>
      </c>
      <c r="C1014" s="256" t="s">
        <v>71</v>
      </c>
      <c r="D1014" s="256" t="s">
        <v>1999</v>
      </c>
      <c r="I1014" s="312" t="s">
        <v>2262</v>
      </c>
      <c r="Z1014" s="312" t="s">
        <v>2272</v>
      </c>
    </row>
    <row r="1015" spans="1:26" ht="15" customHeight="1" x14ac:dyDescent="0.3">
      <c r="A1015" s="256">
        <v>524145</v>
      </c>
      <c r="B1015" s="256" t="s">
        <v>947</v>
      </c>
      <c r="C1015" s="256" t="s">
        <v>73</v>
      </c>
      <c r="D1015" s="256" t="s">
        <v>1996</v>
      </c>
      <c r="F1015" s="314"/>
      <c r="G1015" s="314"/>
      <c r="H1015" s="314"/>
      <c r="I1015" s="312" t="s">
        <v>2262</v>
      </c>
      <c r="Z1015" s="312" t="s">
        <v>2272</v>
      </c>
    </row>
    <row r="1016" spans="1:26" ht="15" customHeight="1" x14ac:dyDescent="0.3">
      <c r="A1016" s="256">
        <v>524181</v>
      </c>
      <c r="B1016" s="256" t="s">
        <v>966</v>
      </c>
      <c r="C1016" s="256" t="s">
        <v>70</v>
      </c>
      <c r="D1016" s="256" t="s">
        <v>3075</v>
      </c>
      <c r="I1016" s="312" t="s">
        <v>2262</v>
      </c>
      <c r="Z1016" s="312" t="s">
        <v>2272</v>
      </c>
    </row>
    <row r="1017" spans="1:26" ht="15" customHeight="1" x14ac:dyDescent="0.3">
      <c r="A1017" s="256">
        <v>524226</v>
      </c>
      <c r="B1017" s="256" t="s">
        <v>984</v>
      </c>
      <c r="C1017" s="256" t="s">
        <v>503</v>
      </c>
      <c r="D1017" s="256" t="s">
        <v>3076</v>
      </c>
      <c r="F1017" s="315"/>
      <c r="G1017" s="315"/>
      <c r="H1017" s="316"/>
      <c r="I1017" s="312" t="s">
        <v>2262</v>
      </c>
      <c r="Z1017" s="312" t="s">
        <v>2272</v>
      </c>
    </row>
    <row r="1018" spans="1:26" ht="15" customHeight="1" x14ac:dyDescent="0.3">
      <c r="A1018" s="256">
        <v>524259</v>
      </c>
      <c r="B1018" s="256" t="s">
        <v>998</v>
      </c>
      <c r="C1018" s="256" t="s">
        <v>355</v>
      </c>
      <c r="D1018" s="256" t="s">
        <v>3079</v>
      </c>
      <c r="F1018" s="314"/>
      <c r="G1018" s="314"/>
      <c r="H1018" s="314"/>
      <c r="I1018" s="312" t="s">
        <v>2262</v>
      </c>
      <c r="Z1018" s="312" t="s">
        <v>2272</v>
      </c>
    </row>
    <row r="1019" spans="1:26" ht="15" customHeight="1" x14ac:dyDescent="0.3">
      <c r="A1019" s="256">
        <v>524266</v>
      </c>
      <c r="B1019" s="256" t="s">
        <v>1002</v>
      </c>
      <c r="C1019" s="256" t="s">
        <v>100</v>
      </c>
      <c r="D1019" s="256" t="s">
        <v>2256</v>
      </c>
      <c r="F1019" s="313"/>
      <c r="G1019" s="313"/>
      <c r="H1019" s="313"/>
      <c r="I1019" s="312" t="s">
        <v>2262</v>
      </c>
      <c r="Z1019" s="312" t="s">
        <v>2272</v>
      </c>
    </row>
    <row r="1020" spans="1:26" ht="15" customHeight="1" x14ac:dyDescent="0.3">
      <c r="A1020" s="256">
        <v>524296</v>
      </c>
      <c r="B1020" s="256" t="s">
        <v>1011</v>
      </c>
      <c r="C1020" s="256" t="s">
        <v>467</v>
      </c>
      <c r="D1020" s="256" t="s">
        <v>2223</v>
      </c>
      <c r="F1020" s="314"/>
      <c r="G1020" s="314"/>
      <c r="H1020" s="314"/>
      <c r="I1020" s="312" t="s">
        <v>2262</v>
      </c>
      <c r="Z1020" s="312" t="s">
        <v>2272</v>
      </c>
    </row>
    <row r="1021" spans="1:26" ht="15" customHeight="1" x14ac:dyDescent="0.3">
      <c r="A1021" s="256">
        <v>524306</v>
      </c>
      <c r="B1021" s="256" t="s">
        <v>1017</v>
      </c>
      <c r="C1021" s="256" t="s">
        <v>70</v>
      </c>
      <c r="D1021" s="256" t="s">
        <v>3030</v>
      </c>
      <c r="F1021" s="314"/>
      <c r="G1021" s="314"/>
      <c r="H1021" s="314"/>
      <c r="I1021" s="312" t="s">
        <v>2262</v>
      </c>
      <c r="Z1021" s="312" t="s">
        <v>2272</v>
      </c>
    </row>
    <row r="1022" spans="1:26" ht="15" customHeight="1" x14ac:dyDescent="0.3">
      <c r="A1022" s="256">
        <v>524370</v>
      </c>
      <c r="B1022" s="256" t="s">
        <v>1039</v>
      </c>
      <c r="C1022" s="256" t="s">
        <v>74</v>
      </c>
      <c r="D1022" s="256" t="s">
        <v>3034</v>
      </c>
      <c r="F1022" s="314"/>
      <c r="G1022" s="314"/>
      <c r="H1022" s="314"/>
      <c r="I1022" s="312" t="s">
        <v>2262</v>
      </c>
      <c r="Z1022" s="312" t="s">
        <v>2272</v>
      </c>
    </row>
    <row r="1023" spans="1:26" ht="15" customHeight="1" x14ac:dyDescent="0.3">
      <c r="A1023" s="256">
        <v>524379</v>
      </c>
      <c r="B1023" s="256" t="s">
        <v>1041</v>
      </c>
      <c r="C1023" s="256" t="s">
        <v>322</v>
      </c>
      <c r="D1023" s="256" t="s">
        <v>2239</v>
      </c>
      <c r="F1023" s="314"/>
      <c r="G1023" s="314"/>
      <c r="H1023" s="314"/>
      <c r="I1023" s="312" t="s">
        <v>2262</v>
      </c>
      <c r="Z1023" s="312" t="s">
        <v>2272</v>
      </c>
    </row>
    <row r="1024" spans="1:26" ht="15" customHeight="1" x14ac:dyDescent="0.3">
      <c r="A1024" s="256">
        <v>524402</v>
      </c>
      <c r="B1024" s="256" t="s">
        <v>1049</v>
      </c>
      <c r="C1024" s="256" t="s">
        <v>82</v>
      </c>
      <c r="D1024" s="256" t="s">
        <v>2101</v>
      </c>
      <c r="F1024" s="314"/>
      <c r="G1024" s="314"/>
      <c r="H1024" s="314"/>
      <c r="I1024" s="312" t="s">
        <v>2262</v>
      </c>
      <c r="Z1024" s="312" t="s">
        <v>2272</v>
      </c>
    </row>
    <row r="1025" spans="1:26" ht="15" customHeight="1" x14ac:dyDescent="0.3">
      <c r="A1025" s="256">
        <v>524636</v>
      </c>
      <c r="B1025" s="256" t="s">
        <v>1130</v>
      </c>
      <c r="C1025" s="256" t="s">
        <v>71</v>
      </c>
      <c r="D1025" s="256" t="s">
        <v>2189</v>
      </c>
      <c r="F1025" s="314"/>
      <c r="G1025" s="314"/>
      <c r="H1025" s="314"/>
      <c r="I1025" s="312" t="s">
        <v>2262</v>
      </c>
      <c r="Z1025" s="312" t="s">
        <v>2272</v>
      </c>
    </row>
    <row r="1026" spans="1:26" ht="15" customHeight="1" x14ac:dyDescent="0.3">
      <c r="A1026" s="256">
        <v>524641</v>
      </c>
      <c r="B1026" s="256" t="s">
        <v>1133</v>
      </c>
      <c r="C1026" s="256" t="s">
        <v>280</v>
      </c>
      <c r="D1026" s="256" t="s">
        <v>3047</v>
      </c>
      <c r="F1026" s="313"/>
      <c r="G1026" s="313"/>
      <c r="H1026" s="313"/>
      <c r="I1026" s="312" t="s">
        <v>2262</v>
      </c>
      <c r="Z1026" s="312" t="s">
        <v>2272</v>
      </c>
    </row>
    <row r="1027" spans="1:26" ht="15" customHeight="1" x14ac:dyDescent="0.3">
      <c r="A1027" s="256">
        <v>524669</v>
      </c>
      <c r="B1027" s="256" t="s">
        <v>1148</v>
      </c>
      <c r="C1027" s="256" t="s">
        <v>788</v>
      </c>
      <c r="D1027" s="256" t="s">
        <v>572</v>
      </c>
      <c r="F1027" s="313"/>
      <c r="G1027" s="313"/>
      <c r="H1027" s="313"/>
      <c r="I1027" s="312" t="s">
        <v>2262</v>
      </c>
      <c r="Z1027" s="312" t="s">
        <v>2272</v>
      </c>
    </row>
    <row r="1028" spans="1:26" ht="15" customHeight="1" x14ac:dyDescent="0.3">
      <c r="A1028" s="256">
        <v>524697</v>
      </c>
      <c r="B1028" s="256" t="s">
        <v>1159</v>
      </c>
      <c r="C1028" s="256" t="s">
        <v>1109</v>
      </c>
      <c r="D1028" s="256" t="s">
        <v>2163</v>
      </c>
      <c r="F1028" s="314"/>
      <c r="G1028" s="314"/>
      <c r="H1028" s="314"/>
      <c r="I1028" s="312" t="s">
        <v>2262</v>
      </c>
      <c r="Z1028" s="312" t="s">
        <v>2272</v>
      </c>
    </row>
    <row r="1029" spans="1:26" ht="15" customHeight="1" x14ac:dyDescent="0.3">
      <c r="A1029" s="256">
        <v>524731</v>
      </c>
      <c r="B1029" s="256" t="s">
        <v>1171</v>
      </c>
      <c r="C1029" s="256" t="s">
        <v>313</v>
      </c>
      <c r="D1029" s="256" t="s">
        <v>1870</v>
      </c>
      <c r="F1029" s="314"/>
      <c r="G1029" s="314"/>
      <c r="H1029" s="314"/>
      <c r="I1029" s="312" t="s">
        <v>2262</v>
      </c>
      <c r="Z1029" s="312" t="s">
        <v>2272</v>
      </c>
    </row>
    <row r="1030" spans="1:26" ht="15" customHeight="1" x14ac:dyDescent="0.3">
      <c r="A1030" s="256">
        <v>524803</v>
      </c>
      <c r="B1030" s="256" t="s">
        <v>1201</v>
      </c>
      <c r="C1030" s="256" t="s">
        <v>968</v>
      </c>
      <c r="D1030" s="256" t="s">
        <v>3091</v>
      </c>
      <c r="F1030" s="313"/>
      <c r="G1030" s="313"/>
      <c r="H1030" s="313"/>
      <c r="I1030" s="312" t="s">
        <v>2262</v>
      </c>
      <c r="Z1030" s="312" t="s">
        <v>2272</v>
      </c>
    </row>
    <row r="1031" spans="1:26" ht="15" customHeight="1" x14ac:dyDescent="0.3">
      <c r="A1031" s="256">
        <v>524822</v>
      </c>
      <c r="B1031" s="256" t="s">
        <v>1209</v>
      </c>
      <c r="C1031" s="256" t="s">
        <v>71</v>
      </c>
      <c r="D1031" s="256" t="s">
        <v>576</v>
      </c>
      <c r="F1031" s="314"/>
      <c r="G1031" s="314"/>
      <c r="H1031" s="314"/>
      <c r="I1031" s="312" t="s">
        <v>2262</v>
      </c>
      <c r="Z1031" s="312" t="s">
        <v>2272</v>
      </c>
    </row>
    <row r="1032" spans="1:26" ht="15" customHeight="1" x14ac:dyDescent="0.3">
      <c r="A1032" s="256">
        <v>524890</v>
      </c>
      <c r="B1032" s="256" t="s">
        <v>1236</v>
      </c>
      <c r="C1032" s="256" t="s">
        <v>329</v>
      </c>
      <c r="D1032" s="256" t="s">
        <v>1994</v>
      </c>
      <c r="F1032" s="313"/>
      <c r="G1032" s="313"/>
      <c r="H1032" s="313"/>
      <c r="I1032" s="312" t="s">
        <v>2262</v>
      </c>
      <c r="Z1032" s="312" t="s">
        <v>2272</v>
      </c>
    </row>
    <row r="1033" spans="1:26" ht="15" customHeight="1" x14ac:dyDescent="0.3">
      <c r="A1033" s="256">
        <v>524898</v>
      </c>
      <c r="B1033" s="256" t="s">
        <v>1238</v>
      </c>
      <c r="C1033" s="256" t="s">
        <v>433</v>
      </c>
      <c r="D1033" s="256" t="s">
        <v>3018</v>
      </c>
      <c r="F1033" s="313"/>
      <c r="G1033" s="313"/>
      <c r="H1033" s="313"/>
      <c r="I1033" s="312" t="s">
        <v>2262</v>
      </c>
      <c r="Z1033" s="312" t="s">
        <v>2272</v>
      </c>
    </row>
    <row r="1034" spans="1:26" ht="15" customHeight="1" x14ac:dyDescent="0.3">
      <c r="A1034" s="256">
        <v>524902</v>
      </c>
      <c r="B1034" s="256" t="s">
        <v>1239</v>
      </c>
      <c r="C1034" s="256" t="s">
        <v>100</v>
      </c>
      <c r="D1034" s="256" t="s">
        <v>1878</v>
      </c>
      <c r="F1034" s="314"/>
      <c r="G1034" s="314"/>
      <c r="H1034" s="314"/>
      <c r="I1034" s="312" t="s">
        <v>2262</v>
      </c>
      <c r="Z1034" s="312" t="s">
        <v>2272</v>
      </c>
    </row>
    <row r="1035" spans="1:26" ht="15" customHeight="1" x14ac:dyDescent="0.3">
      <c r="A1035" s="256">
        <v>525035</v>
      </c>
      <c r="B1035" s="256" t="s">
        <v>1272</v>
      </c>
      <c r="C1035" s="256" t="s">
        <v>74</v>
      </c>
      <c r="D1035" s="256" t="s">
        <v>2036</v>
      </c>
      <c r="F1035" s="313"/>
      <c r="G1035" s="313"/>
      <c r="H1035" s="313"/>
      <c r="I1035" s="312" t="s">
        <v>2262</v>
      </c>
      <c r="Z1035" s="312" t="s">
        <v>2272</v>
      </c>
    </row>
    <row r="1036" spans="1:26" ht="15" customHeight="1" x14ac:dyDescent="0.3">
      <c r="A1036" s="256">
        <v>525062</v>
      </c>
      <c r="B1036" s="256" t="s">
        <v>1284</v>
      </c>
      <c r="C1036" s="256" t="s">
        <v>1285</v>
      </c>
      <c r="F1036" s="314"/>
      <c r="G1036" s="314"/>
      <c r="H1036" s="314"/>
      <c r="I1036" s="312" t="s">
        <v>2262</v>
      </c>
      <c r="Z1036" s="312" t="s">
        <v>2272</v>
      </c>
    </row>
    <row r="1037" spans="1:26" ht="15" customHeight="1" x14ac:dyDescent="0.3">
      <c r="A1037" s="256">
        <v>525111</v>
      </c>
      <c r="B1037" s="256" t="s">
        <v>1307</v>
      </c>
      <c r="C1037" s="256" t="s">
        <v>89</v>
      </c>
      <c r="D1037" s="256" t="s">
        <v>560</v>
      </c>
      <c r="I1037" s="312" t="s">
        <v>2262</v>
      </c>
      <c r="Z1037" s="312" t="s">
        <v>2272</v>
      </c>
    </row>
    <row r="1038" spans="1:26" ht="15" customHeight="1" x14ac:dyDescent="0.3">
      <c r="A1038" s="256">
        <v>525126</v>
      </c>
      <c r="B1038" s="256" t="s">
        <v>1312</v>
      </c>
      <c r="C1038" s="256" t="s">
        <v>94</v>
      </c>
      <c r="D1038" s="256" t="s">
        <v>2163</v>
      </c>
      <c r="F1038" s="314"/>
      <c r="G1038" s="314"/>
      <c r="H1038" s="314"/>
      <c r="I1038" s="312" t="s">
        <v>2262</v>
      </c>
      <c r="Z1038" s="312" t="s">
        <v>2272</v>
      </c>
    </row>
    <row r="1039" spans="1:26" ht="15" customHeight="1" x14ac:dyDescent="0.3">
      <c r="A1039" s="256">
        <v>525155</v>
      </c>
      <c r="B1039" s="256" t="s">
        <v>1317</v>
      </c>
      <c r="C1039" s="256" t="s">
        <v>248</v>
      </c>
      <c r="D1039" s="256" t="s">
        <v>2705</v>
      </c>
      <c r="F1039" s="313"/>
      <c r="G1039" s="313"/>
      <c r="H1039" s="313"/>
      <c r="I1039" s="312" t="s">
        <v>2262</v>
      </c>
      <c r="Z1039" s="312" t="s">
        <v>2272</v>
      </c>
    </row>
    <row r="1040" spans="1:26" ht="15" customHeight="1" x14ac:dyDescent="0.3">
      <c r="A1040" s="256">
        <v>525171</v>
      </c>
      <c r="B1040" s="256" t="s">
        <v>1322</v>
      </c>
      <c r="C1040" s="256" t="s">
        <v>78</v>
      </c>
      <c r="D1040" s="256" t="s">
        <v>570</v>
      </c>
      <c r="F1040" s="313"/>
      <c r="G1040" s="313"/>
      <c r="H1040" s="313"/>
      <c r="I1040" s="312" t="s">
        <v>2262</v>
      </c>
      <c r="Z1040" s="312" t="s">
        <v>2272</v>
      </c>
    </row>
    <row r="1041" spans="1:26" ht="15" customHeight="1" x14ac:dyDescent="0.3">
      <c r="A1041" s="256">
        <v>525244</v>
      </c>
      <c r="B1041" s="256" t="s">
        <v>1349</v>
      </c>
      <c r="C1041" s="256" t="s">
        <v>325</v>
      </c>
      <c r="D1041" s="256" t="s">
        <v>3064</v>
      </c>
      <c r="F1041" s="314"/>
      <c r="G1041" s="314"/>
      <c r="H1041" s="314"/>
      <c r="I1041" s="312" t="s">
        <v>2262</v>
      </c>
      <c r="Z1041" s="312" t="s">
        <v>2272</v>
      </c>
    </row>
    <row r="1042" spans="1:26" ht="15" customHeight="1" x14ac:dyDescent="0.3">
      <c r="A1042" s="256">
        <v>525288</v>
      </c>
      <c r="B1042" s="256" t="s">
        <v>1371</v>
      </c>
      <c r="C1042" s="256" t="s">
        <v>879</v>
      </c>
      <c r="D1042" s="256" t="s">
        <v>1973</v>
      </c>
      <c r="F1042" s="315"/>
      <c r="G1042" s="315"/>
      <c r="H1042" s="316"/>
      <c r="I1042" s="312" t="s">
        <v>2262</v>
      </c>
      <c r="Z1042" s="312" t="s">
        <v>2272</v>
      </c>
    </row>
    <row r="1043" spans="1:26" ht="15" customHeight="1" x14ac:dyDescent="0.3">
      <c r="A1043" s="256">
        <v>525376</v>
      </c>
      <c r="B1043" s="256" t="s">
        <v>1402</v>
      </c>
      <c r="C1043" s="256" t="s">
        <v>103</v>
      </c>
      <c r="D1043" s="256" t="s">
        <v>2217</v>
      </c>
      <c r="F1043" s="313"/>
      <c r="G1043" s="313"/>
      <c r="H1043" s="313"/>
      <c r="I1043" s="312" t="s">
        <v>2262</v>
      </c>
      <c r="Z1043" s="312" t="s">
        <v>2272</v>
      </c>
    </row>
    <row r="1044" spans="1:26" ht="15" customHeight="1" x14ac:dyDescent="0.3">
      <c r="A1044" s="256">
        <v>525380</v>
      </c>
      <c r="B1044" s="256" t="s">
        <v>1404</v>
      </c>
      <c r="C1044" s="256" t="s">
        <v>93</v>
      </c>
      <c r="D1044" s="256" t="s">
        <v>1865</v>
      </c>
      <c r="F1044" s="314"/>
      <c r="G1044" s="314"/>
      <c r="H1044" s="314"/>
      <c r="I1044" s="312" t="s">
        <v>2262</v>
      </c>
      <c r="Z1044" s="312" t="s">
        <v>2272</v>
      </c>
    </row>
    <row r="1045" spans="1:26" ht="15" customHeight="1" x14ac:dyDescent="0.3">
      <c r="A1045" s="256">
        <v>525395</v>
      </c>
      <c r="B1045" s="256" t="s">
        <v>1409</v>
      </c>
      <c r="C1045" s="256" t="s">
        <v>1410</v>
      </c>
      <c r="D1045" s="256" t="s">
        <v>1892</v>
      </c>
      <c r="F1045" s="314"/>
      <c r="G1045" s="314"/>
      <c r="H1045" s="314"/>
      <c r="I1045" s="312" t="s">
        <v>2262</v>
      </c>
      <c r="Z1045" s="312" t="s">
        <v>2272</v>
      </c>
    </row>
    <row r="1046" spans="1:26" ht="15" customHeight="1" x14ac:dyDescent="0.3">
      <c r="A1046" s="256">
        <v>525396</v>
      </c>
      <c r="B1046" s="256" t="s">
        <v>1411</v>
      </c>
      <c r="C1046" s="256" t="s">
        <v>77</v>
      </c>
      <c r="D1046" s="256" t="s">
        <v>1974</v>
      </c>
      <c r="F1046" s="315"/>
      <c r="G1046" s="315"/>
      <c r="H1046" s="316"/>
      <c r="I1046" s="312" t="s">
        <v>2262</v>
      </c>
      <c r="Z1046" s="312" t="s">
        <v>2272</v>
      </c>
    </row>
    <row r="1047" spans="1:26" ht="15" customHeight="1" x14ac:dyDescent="0.3">
      <c r="A1047" s="256">
        <v>525401</v>
      </c>
      <c r="B1047" s="256" t="s">
        <v>1415</v>
      </c>
      <c r="C1047" s="256" t="s">
        <v>114</v>
      </c>
      <c r="D1047" s="256" t="s">
        <v>577</v>
      </c>
      <c r="F1047" s="314"/>
      <c r="G1047" s="314"/>
      <c r="H1047" s="314"/>
      <c r="I1047" s="312" t="s">
        <v>2262</v>
      </c>
      <c r="Z1047" s="312" t="s">
        <v>2272</v>
      </c>
    </row>
    <row r="1048" spans="1:26" ht="15" customHeight="1" x14ac:dyDescent="0.3">
      <c r="A1048" s="256">
        <v>525532</v>
      </c>
      <c r="B1048" s="256" t="s">
        <v>1462</v>
      </c>
      <c r="C1048" s="256" t="s">
        <v>79</v>
      </c>
      <c r="D1048" s="256" t="s">
        <v>1938</v>
      </c>
      <c r="I1048" s="312" t="s">
        <v>2262</v>
      </c>
      <c r="Z1048" s="312" t="s">
        <v>2272</v>
      </c>
    </row>
    <row r="1049" spans="1:26" ht="15" customHeight="1" x14ac:dyDescent="0.3">
      <c r="A1049" s="256">
        <v>525540</v>
      </c>
      <c r="B1049" s="256" t="s">
        <v>1464</v>
      </c>
      <c r="C1049" s="256" t="s">
        <v>93</v>
      </c>
      <c r="D1049" s="256" t="s">
        <v>577</v>
      </c>
      <c r="F1049" s="313"/>
      <c r="G1049" s="313"/>
      <c r="H1049" s="313"/>
      <c r="I1049" s="312" t="s">
        <v>2262</v>
      </c>
      <c r="Z1049" s="312" t="s">
        <v>2272</v>
      </c>
    </row>
    <row r="1050" spans="1:26" ht="15" customHeight="1" x14ac:dyDescent="0.3">
      <c r="A1050" s="256">
        <v>525571</v>
      </c>
      <c r="B1050" s="256" t="s">
        <v>1477</v>
      </c>
      <c r="C1050" s="256" t="s">
        <v>72</v>
      </c>
      <c r="D1050" s="256" t="s">
        <v>2988</v>
      </c>
      <c r="F1050" s="313"/>
      <c r="G1050" s="313"/>
      <c r="H1050" s="313"/>
      <c r="I1050" s="312" t="s">
        <v>2262</v>
      </c>
      <c r="Z1050" s="312" t="s">
        <v>2272</v>
      </c>
    </row>
    <row r="1051" spans="1:26" ht="15" customHeight="1" x14ac:dyDescent="0.3">
      <c r="A1051" s="256">
        <v>525613</v>
      </c>
      <c r="B1051" s="256" t="s">
        <v>1489</v>
      </c>
      <c r="C1051" s="256" t="s">
        <v>81</v>
      </c>
      <c r="D1051" s="256" t="s">
        <v>2819</v>
      </c>
      <c r="F1051" s="314"/>
      <c r="G1051" s="314"/>
      <c r="H1051" s="314"/>
      <c r="I1051" s="312" t="s">
        <v>2262</v>
      </c>
      <c r="Z1051" s="312" t="s">
        <v>2272</v>
      </c>
    </row>
    <row r="1052" spans="1:26" ht="15" customHeight="1" x14ac:dyDescent="0.3">
      <c r="A1052" s="256">
        <v>525633</v>
      </c>
      <c r="B1052" s="256" t="s">
        <v>1497</v>
      </c>
      <c r="C1052" s="256" t="s">
        <v>270</v>
      </c>
      <c r="D1052" s="256" t="s">
        <v>2038</v>
      </c>
      <c r="F1052" s="313"/>
      <c r="G1052" s="313"/>
      <c r="H1052" s="313"/>
      <c r="I1052" s="312" t="s">
        <v>2262</v>
      </c>
      <c r="Z1052" s="312" t="s">
        <v>2272</v>
      </c>
    </row>
    <row r="1053" spans="1:26" ht="15" customHeight="1" x14ac:dyDescent="0.3">
      <c r="A1053" s="256">
        <v>525635</v>
      </c>
      <c r="B1053" s="256" t="s">
        <v>1498</v>
      </c>
      <c r="C1053" s="256" t="s">
        <v>74</v>
      </c>
      <c r="D1053" s="256" t="s">
        <v>3052</v>
      </c>
      <c r="F1053" s="314"/>
      <c r="G1053" s="314"/>
      <c r="H1053" s="314"/>
      <c r="I1053" s="312" t="s">
        <v>2262</v>
      </c>
      <c r="Z1053" s="312" t="s">
        <v>2272</v>
      </c>
    </row>
    <row r="1054" spans="1:26" ht="15" customHeight="1" x14ac:dyDescent="0.3">
      <c r="A1054" s="256">
        <v>525643</v>
      </c>
      <c r="B1054" s="256" t="s">
        <v>1500</v>
      </c>
      <c r="C1054" s="256" t="s">
        <v>76</v>
      </c>
      <c r="D1054" s="256" t="s">
        <v>577</v>
      </c>
      <c r="F1054" s="313"/>
      <c r="G1054" s="313"/>
      <c r="H1054" s="313"/>
      <c r="I1054" s="312" t="s">
        <v>2262</v>
      </c>
      <c r="Z1054" s="312" t="s">
        <v>2272</v>
      </c>
    </row>
    <row r="1055" spans="1:26" ht="15" customHeight="1" x14ac:dyDescent="0.3">
      <c r="A1055" s="256">
        <v>525652</v>
      </c>
      <c r="B1055" s="256" t="s">
        <v>1504</v>
      </c>
      <c r="C1055" s="256" t="s">
        <v>1505</v>
      </c>
      <c r="D1055" s="256" t="s">
        <v>1836</v>
      </c>
      <c r="F1055" s="313"/>
      <c r="G1055" s="313"/>
      <c r="H1055" s="313"/>
      <c r="I1055" s="312" t="s">
        <v>2262</v>
      </c>
      <c r="Z1055" s="312" t="s">
        <v>2272</v>
      </c>
    </row>
    <row r="1056" spans="1:26" ht="15" customHeight="1" x14ac:dyDescent="0.3">
      <c r="A1056" s="256">
        <v>525689</v>
      </c>
      <c r="B1056" s="256" t="s">
        <v>1519</v>
      </c>
      <c r="C1056" s="256" t="s">
        <v>631</v>
      </c>
      <c r="F1056" s="313"/>
      <c r="G1056" s="313"/>
      <c r="H1056" s="313"/>
      <c r="I1056" s="312" t="s">
        <v>2262</v>
      </c>
      <c r="Z1056" s="312" t="s">
        <v>2272</v>
      </c>
    </row>
    <row r="1057" spans="1:26" ht="15" customHeight="1" x14ac:dyDescent="0.3">
      <c r="A1057" s="256">
        <v>514115</v>
      </c>
      <c r="B1057" s="256" t="s">
        <v>588</v>
      </c>
      <c r="C1057" s="256" t="s">
        <v>88</v>
      </c>
      <c r="D1057" s="256" t="s">
        <v>1877</v>
      </c>
      <c r="F1057" s="314"/>
      <c r="G1057" s="314"/>
      <c r="H1057" s="314"/>
      <c r="I1057" s="312" t="s">
        <v>2262</v>
      </c>
      <c r="Z1057" s="312" t="s">
        <v>2272</v>
      </c>
    </row>
    <row r="1058" spans="1:26" ht="15" customHeight="1" x14ac:dyDescent="0.3">
      <c r="A1058" s="256">
        <v>514205</v>
      </c>
      <c r="B1058" s="256" t="s">
        <v>589</v>
      </c>
      <c r="C1058" s="256" t="s">
        <v>504</v>
      </c>
      <c r="D1058" s="256" t="s">
        <v>1978</v>
      </c>
      <c r="F1058" s="314"/>
      <c r="G1058" s="314"/>
      <c r="H1058" s="314"/>
      <c r="I1058" s="312" t="s">
        <v>2262</v>
      </c>
      <c r="Z1058" s="312" t="s">
        <v>2272</v>
      </c>
    </row>
    <row r="1059" spans="1:26" ht="15" customHeight="1" x14ac:dyDescent="0.3">
      <c r="A1059" s="256">
        <v>516197</v>
      </c>
      <c r="B1059" s="256" t="s">
        <v>600</v>
      </c>
      <c r="C1059" s="256" t="s">
        <v>81</v>
      </c>
      <c r="D1059" s="256" t="s">
        <v>2819</v>
      </c>
      <c r="F1059" s="313"/>
      <c r="G1059" s="313"/>
      <c r="H1059" s="313"/>
      <c r="I1059" s="312" t="s">
        <v>2262</v>
      </c>
      <c r="Z1059" s="312" t="s">
        <v>2272</v>
      </c>
    </row>
    <row r="1060" spans="1:26" ht="15" customHeight="1" x14ac:dyDescent="0.3">
      <c r="A1060" s="256">
        <v>517886</v>
      </c>
      <c r="B1060" s="256" t="s">
        <v>622</v>
      </c>
      <c r="C1060" s="256" t="s">
        <v>2885</v>
      </c>
      <c r="D1060" s="256" t="s">
        <v>1894</v>
      </c>
      <c r="F1060" s="314"/>
      <c r="G1060" s="314"/>
      <c r="H1060" s="314"/>
      <c r="I1060" s="312" t="s">
        <v>2262</v>
      </c>
      <c r="Z1060" s="312" t="s">
        <v>2272</v>
      </c>
    </row>
    <row r="1061" spans="1:26" ht="15" customHeight="1" x14ac:dyDescent="0.3">
      <c r="A1061" s="256">
        <v>518702</v>
      </c>
      <c r="B1061" s="256" t="s">
        <v>632</v>
      </c>
      <c r="C1061" s="256" t="s">
        <v>633</v>
      </c>
      <c r="D1061" s="256" t="s">
        <v>570</v>
      </c>
      <c r="F1061" s="313"/>
      <c r="G1061" s="313"/>
      <c r="H1061" s="313"/>
      <c r="I1061" s="312" t="s">
        <v>2262</v>
      </c>
      <c r="Z1061" s="312" t="s">
        <v>2272</v>
      </c>
    </row>
    <row r="1062" spans="1:26" ht="15" customHeight="1" x14ac:dyDescent="0.3">
      <c r="A1062" s="256">
        <v>518939</v>
      </c>
      <c r="B1062" s="256" t="s">
        <v>636</v>
      </c>
      <c r="C1062" s="256" t="s">
        <v>71</v>
      </c>
      <c r="D1062" s="256" t="s">
        <v>1886</v>
      </c>
      <c r="F1062" s="314"/>
      <c r="G1062" s="314"/>
      <c r="H1062" s="314"/>
      <c r="I1062" s="312" t="s">
        <v>2262</v>
      </c>
      <c r="Z1062" s="312" t="s">
        <v>2272</v>
      </c>
    </row>
    <row r="1063" spans="1:26" ht="15" customHeight="1" x14ac:dyDescent="0.3">
      <c r="A1063" s="256">
        <v>519049</v>
      </c>
      <c r="B1063" s="256" t="s">
        <v>3141</v>
      </c>
      <c r="C1063" s="256" t="s">
        <v>2830</v>
      </c>
      <c r="D1063" s="256" t="s">
        <v>1980</v>
      </c>
      <c r="F1063" s="314"/>
      <c r="G1063" s="314"/>
      <c r="H1063" s="314"/>
      <c r="I1063" s="312" t="s">
        <v>2262</v>
      </c>
      <c r="Z1063" s="312" t="s">
        <v>2272</v>
      </c>
    </row>
    <row r="1064" spans="1:26" ht="15" customHeight="1" x14ac:dyDescent="0.3">
      <c r="A1064" s="256">
        <v>519060</v>
      </c>
      <c r="B1064" s="256" t="s">
        <v>638</v>
      </c>
      <c r="C1064" s="256" t="s">
        <v>405</v>
      </c>
      <c r="D1064" s="256" t="s">
        <v>3081</v>
      </c>
      <c r="F1064" s="314"/>
      <c r="G1064" s="314"/>
      <c r="H1064" s="314"/>
      <c r="I1064" s="312" t="s">
        <v>2262</v>
      </c>
      <c r="Z1064" s="312" t="s">
        <v>2272</v>
      </c>
    </row>
    <row r="1065" spans="1:26" ht="15" customHeight="1" x14ac:dyDescent="0.3">
      <c r="A1065" s="256">
        <v>519272</v>
      </c>
      <c r="B1065" s="256" t="s">
        <v>640</v>
      </c>
      <c r="C1065" s="256" t="s">
        <v>3149</v>
      </c>
      <c r="D1065" s="256" t="s">
        <v>577</v>
      </c>
      <c r="F1065" s="314"/>
      <c r="G1065" s="314"/>
      <c r="H1065" s="314"/>
      <c r="I1065" s="312" t="s">
        <v>2262</v>
      </c>
      <c r="Z1065" s="312" t="s">
        <v>2272</v>
      </c>
    </row>
    <row r="1066" spans="1:26" ht="15" customHeight="1" x14ac:dyDescent="0.3">
      <c r="A1066" s="256">
        <v>520301</v>
      </c>
      <c r="B1066" s="256" t="s">
        <v>3176</v>
      </c>
      <c r="C1066" s="256" t="s">
        <v>2666</v>
      </c>
      <c r="D1066" s="256" t="s">
        <v>1887</v>
      </c>
      <c r="F1066" s="313"/>
      <c r="G1066" s="313"/>
      <c r="H1066" s="313"/>
      <c r="I1066" s="312" t="s">
        <v>2262</v>
      </c>
      <c r="Z1066" s="312" t="s">
        <v>2272</v>
      </c>
    </row>
    <row r="1067" spans="1:26" ht="15" customHeight="1" x14ac:dyDescent="0.3">
      <c r="A1067" s="256">
        <v>520685</v>
      </c>
      <c r="B1067" s="256" t="s">
        <v>3190</v>
      </c>
      <c r="C1067" s="256" t="s">
        <v>2274</v>
      </c>
      <c r="D1067" s="256" t="s">
        <v>1834</v>
      </c>
      <c r="F1067" s="314"/>
      <c r="G1067" s="314"/>
      <c r="H1067" s="314"/>
      <c r="I1067" s="312" t="s">
        <v>2262</v>
      </c>
      <c r="Z1067" s="312" t="s">
        <v>2272</v>
      </c>
    </row>
    <row r="1068" spans="1:26" ht="15" customHeight="1" x14ac:dyDescent="0.3">
      <c r="A1068" s="256">
        <v>521152</v>
      </c>
      <c r="B1068" s="256" t="s">
        <v>3215</v>
      </c>
      <c r="C1068" s="256" t="s">
        <v>2885</v>
      </c>
      <c r="D1068" s="256" t="s">
        <v>1994</v>
      </c>
      <c r="F1068" s="313"/>
      <c r="G1068" s="313"/>
      <c r="H1068" s="313"/>
      <c r="I1068" s="312" t="s">
        <v>2262</v>
      </c>
      <c r="Z1068" s="312" t="s">
        <v>2272</v>
      </c>
    </row>
    <row r="1069" spans="1:26" ht="15" customHeight="1" x14ac:dyDescent="0.3">
      <c r="A1069" s="256">
        <v>521798</v>
      </c>
      <c r="B1069" s="256" t="s">
        <v>692</v>
      </c>
      <c r="C1069" s="256" t="s">
        <v>693</v>
      </c>
      <c r="D1069" s="256" t="s">
        <v>3028</v>
      </c>
      <c r="F1069" s="314"/>
      <c r="G1069" s="314"/>
      <c r="H1069" s="314"/>
      <c r="I1069" s="312" t="s">
        <v>2262</v>
      </c>
      <c r="Z1069" s="312" t="s">
        <v>2272</v>
      </c>
    </row>
    <row r="1070" spans="1:26" ht="15" customHeight="1" x14ac:dyDescent="0.3">
      <c r="A1070" s="256">
        <v>522036</v>
      </c>
      <c r="B1070" s="256" t="s">
        <v>723</v>
      </c>
      <c r="C1070" s="256" t="s">
        <v>724</v>
      </c>
      <c r="D1070" s="256" t="s">
        <v>562</v>
      </c>
      <c r="F1070" s="314"/>
      <c r="G1070" s="314"/>
      <c r="H1070" s="314"/>
      <c r="I1070" s="312" t="s">
        <v>2262</v>
      </c>
      <c r="Z1070" s="312" t="s">
        <v>2272</v>
      </c>
    </row>
    <row r="1071" spans="1:26" ht="15" customHeight="1" x14ac:dyDescent="0.3">
      <c r="A1071" s="256">
        <v>522145</v>
      </c>
      <c r="B1071" s="256" t="s">
        <v>737</v>
      </c>
      <c r="C1071" s="256" t="s">
        <v>738</v>
      </c>
      <c r="D1071" s="256" t="s">
        <v>3023</v>
      </c>
      <c r="F1071" s="313"/>
      <c r="G1071" s="313"/>
      <c r="H1071" s="313"/>
      <c r="I1071" s="312" t="s">
        <v>2262</v>
      </c>
      <c r="Z1071" s="312" t="s">
        <v>2272</v>
      </c>
    </row>
    <row r="1072" spans="1:26" ht="15" customHeight="1" x14ac:dyDescent="0.3">
      <c r="A1072" s="256">
        <v>522337</v>
      </c>
      <c r="B1072" s="256" t="s">
        <v>754</v>
      </c>
      <c r="C1072" s="256" t="s">
        <v>73</v>
      </c>
      <c r="D1072" s="256" t="s">
        <v>2043</v>
      </c>
      <c r="F1072" s="314"/>
      <c r="G1072" s="314"/>
      <c r="H1072" s="314"/>
      <c r="I1072" s="312" t="s">
        <v>2262</v>
      </c>
      <c r="Z1072" s="312" t="s">
        <v>2272</v>
      </c>
    </row>
    <row r="1073" spans="1:26" ht="15" customHeight="1" x14ac:dyDescent="0.3">
      <c r="A1073" s="256">
        <v>522574</v>
      </c>
      <c r="B1073" s="256" t="s">
        <v>1805</v>
      </c>
      <c r="C1073" s="256" t="s">
        <v>357</v>
      </c>
      <c r="D1073" s="256" t="s">
        <v>1878</v>
      </c>
      <c r="F1073" s="313"/>
      <c r="G1073" s="313"/>
      <c r="H1073" s="313"/>
      <c r="I1073" s="312" t="s">
        <v>2262</v>
      </c>
      <c r="Z1073" s="312" t="s">
        <v>2272</v>
      </c>
    </row>
    <row r="1074" spans="1:26" ht="15" customHeight="1" x14ac:dyDescent="0.3">
      <c r="A1074" s="256">
        <v>522625</v>
      </c>
      <c r="B1074" s="256" t="s">
        <v>794</v>
      </c>
      <c r="C1074" s="256" t="s">
        <v>795</v>
      </c>
      <c r="D1074" s="256" t="s">
        <v>2105</v>
      </c>
      <c r="F1074" s="314"/>
      <c r="G1074" s="314"/>
      <c r="H1074" s="314"/>
      <c r="I1074" s="312" t="s">
        <v>2262</v>
      </c>
      <c r="Z1074" s="312" t="s">
        <v>2272</v>
      </c>
    </row>
    <row r="1075" spans="1:26" ht="15" customHeight="1" x14ac:dyDescent="0.3">
      <c r="A1075" s="256">
        <v>522949</v>
      </c>
      <c r="B1075" s="256" t="s">
        <v>1828</v>
      </c>
      <c r="C1075" s="256" t="s">
        <v>1065</v>
      </c>
      <c r="D1075" s="256" t="s">
        <v>1829</v>
      </c>
      <c r="F1075" s="313"/>
      <c r="G1075" s="313"/>
      <c r="H1075" s="313"/>
      <c r="I1075" s="312" t="s">
        <v>2262</v>
      </c>
      <c r="Z1075" s="312" t="s">
        <v>2272</v>
      </c>
    </row>
    <row r="1076" spans="1:26" ht="15" customHeight="1" x14ac:dyDescent="0.3">
      <c r="A1076" s="256">
        <v>523201</v>
      </c>
      <c r="B1076" s="256" t="s">
        <v>855</v>
      </c>
      <c r="C1076" s="256" t="s">
        <v>856</v>
      </c>
      <c r="D1076" s="256" t="s">
        <v>1926</v>
      </c>
      <c r="F1076" s="313"/>
      <c r="G1076" s="313"/>
      <c r="H1076" s="313"/>
      <c r="I1076" s="312" t="s">
        <v>2262</v>
      </c>
      <c r="Z1076" s="312" t="s">
        <v>2272</v>
      </c>
    </row>
    <row r="1077" spans="1:26" ht="15" customHeight="1" x14ac:dyDescent="0.3">
      <c r="A1077" s="256">
        <v>523397</v>
      </c>
      <c r="B1077" s="256" t="s">
        <v>868</v>
      </c>
      <c r="C1077" s="256" t="s">
        <v>471</v>
      </c>
      <c r="D1077" s="256" t="s">
        <v>1980</v>
      </c>
      <c r="F1077" s="314"/>
      <c r="G1077" s="314"/>
      <c r="H1077" s="314"/>
      <c r="I1077" s="312" t="s">
        <v>2262</v>
      </c>
      <c r="Z1077" s="312" t="s">
        <v>2272</v>
      </c>
    </row>
    <row r="1078" spans="1:26" ht="15" customHeight="1" x14ac:dyDescent="0.3">
      <c r="A1078" s="256">
        <v>523465</v>
      </c>
      <c r="B1078" s="256" t="s">
        <v>2001</v>
      </c>
      <c r="C1078" s="256" t="s">
        <v>338</v>
      </c>
      <c r="D1078" s="256" t="s">
        <v>1870</v>
      </c>
      <c r="F1078" s="313"/>
      <c r="G1078" s="313"/>
      <c r="H1078" s="313"/>
      <c r="I1078" s="312" t="s">
        <v>2262</v>
      </c>
      <c r="Z1078" s="312" t="s">
        <v>2272</v>
      </c>
    </row>
    <row r="1079" spans="1:26" ht="15" customHeight="1" x14ac:dyDescent="0.3">
      <c r="A1079" s="256">
        <v>523494</v>
      </c>
      <c r="B1079" s="256" t="s">
        <v>881</v>
      </c>
      <c r="C1079" s="256" t="s">
        <v>693</v>
      </c>
      <c r="D1079" s="256" t="s">
        <v>1916</v>
      </c>
      <c r="F1079" s="314"/>
      <c r="G1079" s="314"/>
      <c r="H1079" s="314"/>
      <c r="I1079" s="312" t="s">
        <v>2262</v>
      </c>
      <c r="Z1079" s="312" t="s">
        <v>2272</v>
      </c>
    </row>
    <row r="1080" spans="1:26" ht="15" customHeight="1" x14ac:dyDescent="0.3">
      <c r="A1080" s="256">
        <v>523626</v>
      </c>
      <c r="B1080" s="256" t="s">
        <v>900</v>
      </c>
      <c r="C1080" s="256" t="s">
        <v>389</v>
      </c>
      <c r="D1080" s="256" t="s">
        <v>2043</v>
      </c>
      <c r="F1080" s="314"/>
      <c r="G1080" s="314"/>
      <c r="H1080" s="314"/>
      <c r="I1080" s="312" t="s">
        <v>2262</v>
      </c>
      <c r="Z1080" s="312" t="s">
        <v>2272</v>
      </c>
    </row>
    <row r="1081" spans="1:26" ht="15" customHeight="1" x14ac:dyDescent="0.3">
      <c r="A1081" s="256">
        <v>523633</v>
      </c>
      <c r="B1081" s="256" t="s">
        <v>901</v>
      </c>
      <c r="C1081" s="256" t="s">
        <v>902</v>
      </c>
      <c r="D1081" s="256" t="s">
        <v>2044</v>
      </c>
      <c r="F1081" s="313"/>
      <c r="G1081" s="313"/>
      <c r="H1081" s="313"/>
      <c r="I1081" s="312" t="s">
        <v>2262</v>
      </c>
      <c r="Z1081" s="312" t="s">
        <v>2272</v>
      </c>
    </row>
    <row r="1082" spans="1:26" ht="15" customHeight="1" x14ac:dyDescent="0.3">
      <c r="A1082" s="256">
        <v>523644</v>
      </c>
      <c r="B1082" s="256" t="s">
        <v>2047</v>
      </c>
      <c r="C1082" s="256" t="s">
        <v>67</v>
      </c>
      <c r="D1082" s="256" t="s">
        <v>2048</v>
      </c>
      <c r="F1082" s="314"/>
      <c r="G1082" s="314"/>
      <c r="H1082" s="314"/>
      <c r="I1082" s="312" t="s">
        <v>2262</v>
      </c>
      <c r="Z1082" s="312" t="s">
        <v>2272</v>
      </c>
    </row>
    <row r="1083" spans="1:26" ht="15" customHeight="1" x14ac:dyDescent="0.3">
      <c r="A1083" s="256">
        <v>523653</v>
      </c>
      <c r="B1083" s="256" t="s">
        <v>906</v>
      </c>
      <c r="C1083" s="256" t="s">
        <v>907</v>
      </c>
      <c r="D1083" s="256" t="s">
        <v>2051</v>
      </c>
      <c r="F1083" s="314"/>
      <c r="G1083" s="314"/>
      <c r="H1083" s="314"/>
      <c r="I1083" s="312" t="s">
        <v>2262</v>
      </c>
      <c r="Z1083" s="312" t="s">
        <v>2272</v>
      </c>
    </row>
    <row r="1084" spans="1:26" ht="15" customHeight="1" x14ac:dyDescent="0.3">
      <c r="A1084" s="256">
        <v>524184</v>
      </c>
      <c r="B1084" s="256" t="s">
        <v>967</v>
      </c>
      <c r="C1084" s="256" t="s">
        <v>74</v>
      </c>
      <c r="D1084" s="256" t="s">
        <v>555</v>
      </c>
      <c r="F1084" s="314"/>
      <c r="G1084" s="314"/>
      <c r="H1084" s="314"/>
      <c r="I1084" s="312" t="s">
        <v>2262</v>
      </c>
      <c r="Z1084" s="312" t="s">
        <v>2272</v>
      </c>
    </row>
    <row r="1085" spans="1:26" ht="15" customHeight="1" x14ac:dyDescent="0.3">
      <c r="A1085" s="256">
        <v>524209</v>
      </c>
      <c r="B1085" s="256" t="s">
        <v>976</v>
      </c>
      <c r="C1085" s="256" t="s">
        <v>356</v>
      </c>
      <c r="D1085" s="256" t="s">
        <v>2212</v>
      </c>
      <c r="F1085" s="314"/>
      <c r="G1085" s="314"/>
      <c r="H1085" s="314"/>
      <c r="I1085" s="312" t="s">
        <v>2262</v>
      </c>
      <c r="Z1085" s="312" t="s">
        <v>2272</v>
      </c>
    </row>
    <row r="1086" spans="1:26" ht="15" customHeight="1" x14ac:dyDescent="0.3">
      <c r="A1086" s="256">
        <v>524222</v>
      </c>
      <c r="B1086" s="256" t="s">
        <v>982</v>
      </c>
      <c r="C1086" s="256" t="s">
        <v>952</v>
      </c>
      <c r="D1086" s="256" t="s">
        <v>1991</v>
      </c>
      <c r="F1086" s="314"/>
      <c r="G1086" s="314"/>
      <c r="H1086" s="314"/>
      <c r="I1086" s="312" t="s">
        <v>2262</v>
      </c>
      <c r="Z1086" s="312" t="s">
        <v>2272</v>
      </c>
    </row>
    <row r="1087" spans="1:26" ht="15" customHeight="1" x14ac:dyDescent="0.3">
      <c r="A1087" s="256">
        <v>524223</v>
      </c>
      <c r="B1087" s="256" t="s">
        <v>983</v>
      </c>
      <c r="C1087" s="256" t="s">
        <v>81</v>
      </c>
      <c r="D1087" s="256" t="s">
        <v>577</v>
      </c>
      <c r="F1087" s="313"/>
      <c r="G1087" s="313"/>
      <c r="H1087" s="313"/>
      <c r="I1087" s="312" t="s">
        <v>2262</v>
      </c>
      <c r="Z1087" s="312" t="s">
        <v>2272</v>
      </c>
    </row>
    <row r="1088" spans="1:26" ht="15" customHeight="1" x14ac:dyDescent="0.3">
      <c r="A1088" s="256">
        <v>524333</v>
      </c>
      <c r="B1088" s="256" t="s">
        <v>1030</v>
      </c>
      <c r="C1088" s="256" t="s">
        <v>338</v>
      </c>
      <c r="D1088" s="256" t="s">
        <v>1823</v>
      </c>
      <c r="F1088" s="313"/>
      <c r="G1088" s="313"/>
      <c r="H1088" s="313"/>
      <c r="I1088" s="312" t="s">
        <v>2262</v>
      </c>
      <c r="Z1088" s="312" t="s">
        <v>2272</v>
      </c>
    </row>
    <row r="1089" spans="1:26" ht="15" customHeight="1" x14ac:dyDescent="0.3">
      <c r="A1089" s="256">
        <v>524360</v>
      </c>
      <c r="B1089" s="256" t="s">
        <v>1037</v>
      </c>
      <c r="C1089" s="256" t="s">
        <v>392</v>
      </c>
      <c r="D1089" s="256" t="s">
        <v>1897</v>
      </c>
      <c r="F1089" s="314"/>
      <c r="G1089" s="314"/>
      <c r="H1089" s="314"/>
      <c r="I1089" s="312" t="s">
        <v>2262</v>
      </c>
      <c r="Z1089" s="312" t="s">
        <v>2272</v>
      </c>
    </row>
    <row r="1090" spans="1:26" ht="15" customHeight="1" x14ac:dyDescent="0.3">
      <c r="A1090" s="256">
        <v>524387</v>
      </c>
      <c r="B1090" s="256" t="s">
        <v>1042</v>
      </c>
      <c r="C1090" s="256" t="s">
        <v>1025</v>
      </c>
      <c r="D1090" s="256" t="s">
        <v>1676</v>
      </c>
      <c r="F1090" s="314"/>
      <c r="G1090" s="314"/>
      <c r="H1090" s="314"/>
      <c r="I1090" s="312" t="s">
        <v>2262</v>
      </c>
      <c r="Z1090" s="312" t="s">
        <v>2272</v>
      </c>
    </row>
    <row r="1091" spans="1:26" ht="15" customHeight="1" x14ac:dyDescent="0.3">
      <c r="A1091" s="256">
        <v>524412</v>
      </c>
      <c r="B1091" s="256" t="s">
        <v>1051</v>
      </c>
      <c r="C1091" s="256" t="s">
        <v>104</v>
      </c>
      <c r="D1091" s="256" t="s">
        <v>1886</v>
      </c>
      <c r="F1091" s="314"/>
      <c r="G1091" s="314"/>
      <c r="H1091" s="314"/>
      <c r="I1091" s="312" t="s">
        <v>2262</v>
      </c>
      <c r="Z1091" s="312" t="s">
        <v>2272</v>
      </c>
    </row>
    <row r="1092" spans="1:26" ht="15" customHeight="1" x14ac:dyDescent="0.3">
      <c r="A1092" s="256">
        <v>524465</v>
      </c>
      <c r="B1092" s="256" t="s">
        <v>1066</v>
      </c>
      <c r="C1092" s="256" t="s">
        <v>378</v>
      </c>
      <c r="D1092" s="256" t="s">
        <v>3027</v>
      </c>
      <c r="F1092" s="313"/>
      <c r="G1092" s="313"/>
      <c r="H1092" s="313"/>
      <c r="I1092" s="312" t="s">
        <v>2262</v>
      </c>
      <c r="Z1092" s="312" t="s">
        <v>2272</v>
      </c>
    </row>
    <row r="1093" spans="1:26" ht="15" customHeight="1" x14ac:dyDescent="0.3">
      <c r="A1093" s="256">
        <v>524553</v>
      </c>
      <c r="B1093" s="256" t="s">
        <v>1100</v>
      </c>
      <c r="C1093" s="256" t="s">
        <v>92</v>
      </c>
      <c r="D1093" s="256" t="s">
        <v>3005</v>
      </c>
      <c r="F1093" s="313"/>
      <c r="G1093" s="313"/>
      <c r="H1093" s="313"/>
      <c r="I1093" s="312" t="s">
        <v>2262</v>
      </c>
      <c r="Z1093" s="312" t="s">
        <v>2272</v>
      </c>
    </row>
    <row r="1094" spans="1:26" ht="15" customHeight="1" x14ac:dyDescent="0.3">
      <c r="A1094" s="256">
        <v>524598</v>
      </c>
      <c r="B1094" s="256" t="s">
        <v>1120</v>
      </c>
      <c r="C1094" s="256" t="s">
        <v>1121</v>
      </c>
      <c r="D1094" s="256" t="s">
        <v>1861</v>
      </c>
      <c r="F1094" s="314"/>
      <c r="G1094" s="314"/>
      <c r="H1094" s="314"/>
      <c r="I1094" s="312" t="s">
        <v>2262</v>
      </c>
      <c r="Z1094" s="312" t="s">
        <v>2272</v>
      </c>
    </row>
    <row r="1095" spans="1:26" ht="15" customHeight="1" x14ac:dyDescent="0.3">
      <c r="A1095" s="256">
        <v>524756</v>
      </c>
      <c r="B1095" s="256" t="s">
        <v>1180</v>
      </c>
      <c r="C1095" s="256" t="s">
        <v>369</v>
      </c>
      <c r="D1095" s="256" t="s">
        <v>3017</v>
      </c>
      <c r="F1095" s="313"/>
      <c r="G1095" s="313"/>
      <c r="H1095" s="313"/>
      <c r="I1095" s="312" t="s">
        <v>2262</v>
      </c>
      <c r="Z1095" s="312" t="s">
        <v>2272</v>
      </c>
    </row>
    <row r="1096" spans="1:26" ht="15" customHeight="1" x14ac:dyDescent="0.3">
      <c r="A1096" s="256">
        <v>524800</v>
      </c>
      <c r="B1096" s="256" t="s">
        <v>1199</v>
      </c>
      <c r="C1096" s="256" t="s">
        <v>117</v>
      </c>
      <c r="D1096" s="256" t="s">
        <v>1846</v>
      </c>
      <c r="F1096" s="314"/>
      <c r="G1096" s="314"/>
      <c r="H1096" s="314"/>
      <c r="I1096" s="312" t="s">
        <v>2262</v>
      </c>
      <c r="Z1096" s="312" t="s">
        <v>2272</v>
      </c>
    </row>
    <row r="1097" spans="1:26" ht="15" customHeight="1" x14ac:dyDescent="0.3">
      <c r="A1097" s="256">
        <v>524817</v>
      </c>
      <c r="B1097" s="256" t="s">
        <v>1207</v>
      </c>
      <c r="C1097" s="256" t="s">
        <v>1111</v>
      </c>
      <c r="D1097" s="256" t="s">
        <v>1987</v>
      </c>
      <c r="F1097" s="314"/>
      <c r="G1097" s="314"/>
      <c r="H1097" s="314"/>
      <c r="I1097" s="312" t="s">
        <v>2262</v>
      </c>
      <c r="Z1097" s="312" t="s">
        <v>2272</v>
      </c>
    </row>
    <row r="1098" spans="1:26" ht="15" customHeight="1" x14ac:dyDescent="0.3">
      <c r="A1098" s="256">
        <v>524824</v>
      </c>
      <c r="B1098" s="256" t="s">
        <v>1210</v>
      </c>
      <c r="C1098" s="256" t="s">
        <v>1211</v>
      </c>
      <c r="D1098" s="256" t="s">
        <v>3488</v>
      </c>
      <c r="F1098" s="314"/>
      <c r="G1098" s="314"/>
      <c r="H1098" s="314"/>
      <c r="I1098" s="312" t="s">
        <v>2262</v>
      </c>
      <c r="Z1098" s="312" t="s">
        <v>2272</v>
      </c>
    </row>
    <row r="1099" spans="1:26" ht="15" customHeight="1" x14ac:dyDescent="0.3">
      <c r="A1099" s="256">
        <v>524959</v>
      </c>
      <c r="B1099" s="256" t="s">
        <v>1252</v>
      </c>
      <c r="C1099" s="256" t="s">
        <v>382</v>
      </c>
      <c r="D1099" s="256" t="s">
        <v>1848</v>
      </c>
      <c r="F1099" s="313"/>
      <c r="G1099" s="313"/>
      <c r="H1099" s="313"/>
      <c r="I1099" s="312" t="s">
        <v>2262</v>
      </c>
      <c r="Z1099" s="312" t="s">
        <v>2272</v>
      </c>
    </row>
    <row r="1100" spans="1:26" ht="15" customHeight="1" x14ac:dyDescent="0.3">
      <c r="A1100" s="256">
        <v>525001</v>
      </c>
      <c r="B1100" s="256" t="s">
        <v>1262</v>
      </c>
      <c r="C1100" s="256" t="s">
        <v>1022</v>
      </c>
      <c r="D1100" s="256" t="s">
        <v>2217</v>
      </c>
      <c r="F1100" s="313"/>
      <c r="G1100" s="313"/>
      <c r="H1100" s="313"/>
      <c r="I1100" s="312" t="s">
        <v>2262</v>
      </c>
      <c r="Z1100" s="312" t="s">
        <v>2272</v>
      </c>
    </row>
    <row r="1101" spans="1:26" ht="15" customHeight="1" x14ac:dyDescent="0.3">
      <c r="A1101" s="256">
        <v>525032</v>
      </c>
      <c r="B1101" s="256" t="s">
        <v>1268</v>
      </c>
      <c r="C1101" s="256" t="s">
        <v>449</v>
      </c>
      <c r="D1101" s="256" t="s">
        <v>3106</v>
      </c>
      <c r="F1101" s="314"/>
      <c r="G1101" s="314"/>
      <c r="H1101" s="314"/>
      <c r="I1101" s="312" t="s">
        <v>2262</v>
      </c>
      <c r="Z1101" s="312" t="s">
        <v>2272</v>
      </c>
    </row>
    <row r="1102" spans="1:26" ht="15" customHeight="1" x14ac:dyDescent="0.3">
      <c r="A1102" s="256">
        <v>525082</v>
      </c>
      <c r="B1102" s="256" t="s">
        <v>1293</v>
      </c>
      <c r="C1102" s="256" t="s">
        <v>101</v>
      </c>
      <c r="D1102" s="256" t="s">
        <v>567</v>
      </c>
      <c r="F1102" s="314"/>
      <c r="G1102" s="314"/>
      <c r="H1102" s="314"/>
      <c r="I1102" s="312" t="s">
        <v>2262</v>
      </c>
      <c r="Z1102" s="312" t="s">
        <v>2272</v>
      </c>
    </row>
    <row r="1103" spans="1:26" ht="15" customHeight="1" x14ac:dyDescent="0.3">
      <c r="A1103" s="256">
        <v>525091</v>
      </c>
      <c r="B1103" s="256" t="s">
        <v>1297</v>
      </c>
      <c r="C1103" s="256" t="s">
        <v>367</v>
      </c>
      <c r="F1103" s="314"/>
      <c r="G1103" s="314"/>
      <c r="H1103" s="314"/>
      <c r="I1103" s="312" t="s">
        <v>2262</v>
      </c>
      <c r="Z1103" s="312" t="s">
        <v>2272</v>
      </c>
    </row>
    <row r="1104" spans="1:26" ht="15" customHeight="1" x14ac:dyDescent="0.3">
      <c r="A1104" s="256">
        <v>525105</v>
      </c>
      <c r="B1104" s="256" t="s">
        <v>1304</v>
      </c>
      <c r="C1104" s="256" t="s">
        <v>302</v>
      </c>
      <c r="D1104" s="256" t="s">
        <v>2049</v>
      </c>
      <c r="F1104" s="314"/>
      <c r="G1104" s="314"/>
      <c r="H1104" s="314"/>
      <c r="I1104" s="312" t="s">
        <v>2262</v>
      </c>
      <c r="Z1104" s="312" t="s">
        <v>2272</v>
      </c>
    </row>
    <row r="1105" spans="1:26" ht="15" customHeight="1" x14ac:dyDescent="0.3">
      <c r="A1105" s="256">
        <v>525123</v>
      </c>
      <c r="B1105" s="256" t="s">
        <v>1311</v>
      </c>
      <c r="C1105" s="256" t="s">
        <v>85</v>
      </c>
      <c r="D1105" s="256" t="s">
        <v>1836</v>
      </c>
      <c r="F1105" s="313"/>
      <c r="G1105" s="313"/>
      <c r="H1105" s="313"/>
      <c r="I1105" s="312" t="s">
        <v>2262</v>
      </c>
      <c r="Z1105" s="312" t="s">
        <v>2272</v>
      </c>
    </row>
    <row r="1106" spans="1:26" ht="15" customHeight="1" x14ac:dyDescent="0.3">
      <c r="A1106" s="256">
        <v>525134</v>
      </c>
      <c r="B1106" s="256" t="s">
        <v>1314</v>
      </c>
      <c r="C1106" s="256" t="s">
        <v>67</v>
      </c>
      <c r="D1106" s="256" t="s">
        <v>3495</v>
      </c>
      <c r="F1106" s="314"/>
      <c r="G1106" s="314"/>
      <c r="H1106" s="314"/>
      <c r="I1106" s="312" t="s">
        <v>2262</v>
      </c>
      <c r="Z1106" s="312" t="s">
        <v>2272</v>
      </c>
    </row>
    <row r="1107" spans="1:26" ht="15" customHeight="1" x14ac:dyDescent="0.3">
      <c r="A1107" s="256">
        <v>525164</v>
      </c>
      <c r="B1107" s="256" t="s">
        <v>1320</v>
      </c>
      <c r="C1107" s="256" t="s">
        <v>376</v>
      </c>
      <c r="D1107" s="256" t="s">
        <v>563</v>
      </c>
      <c r="F1107" s="313"/>
      <c r="G1107" s="313"/>
      <c r="H1107" s="313"/>
      <c r="I1107" s="312" t="s">
        <v>2262</v>
      </c>
      <c r="Z1107" s="312" t="s">
        <v>2272</v>
      </c>
    </row>
    <row r="1108" spans="1:26" ht="15" customHeight="1" x14ac:dyDescent="0.3">
      <c r="A1108" s="256">
        <v>525212</v>
      </c>
      <c r="B1108" s="256" t="s">
        <v>1336</v>
      </c>
      <c r="C1108" s="256" t="s">
        <v>422</v>
      </c>
      <c r="D1108" s="256" t="s">
        <v>1878</v>
      </c>
      <c r="F1108" s="313"/>
      <c r="G1108" s="313"/>
      <c r="H1108" s="313"/>
      <c r="I1108" s="312" t="s">
        <v>2262</v>
      </c>
      <c r="Z1108" s="312" t="s">
        <v>2272</v>
      </c>
    </row>
    <row r="1109" spans="1:26" ht="15" customHeight="1" x14ac:dyDescent="0.3">
      <c r="A1109" s="256">
        <v>525221</v>
      </c>
      <c r="B1109" s="256" t="s">
        <v>1339</v>
      </c>
      <c r="C1109" s="256" t="s">
        <v>1340</v>
      </c>
      <c r="D1109" s="256" t="s">
        <v>3055</v>
      </c>
      <c r="F1109" s="314"/>
      <c r="G1109" s="314"/>
      <c r="H1109" s="314"/>
      <c r="I1109" s="312" t="s">
        <v>2262</v>
      </c>
      <c r="Z1109" s="312" t="s">
        <v>2272</v>
      </c>
    </row>
    <row r="1110" spans="1:26" ht="15" customHeight="1" x14ac:dyDescent="0.3">
      <c r="A1110" s="256">
        <v>525224</v>
      </c>
      <c r="B1110" s="256" t="s">
        <v>1341</v>
      </c>
      <c r="C1110" s="256" t="s">
        <v>85</v>
      </c>
      <c r="D1110" s="256" t="s">
        <v>1843</v>
      </c>
      <c r="F1110" s="314"/>
      <c r="G1110" s="314"/>
      <c r="H1110" s="314"/>
      <c r="I1110" s="312" t="s">
        <v>2262</v>
      </c>
      <c r="Z1110" s="312" t="s">
        <v>2272</v>
      </c>
    </row>
    <row r="1111" spans="1:26" ht="15" customHeight="1" x14ac:dyDescent="0.3">
      <c r="A1111" s="256">
        <v>525266</v>
      </c>
      <c r="B1111" s="256" t="s">
        <v>1358</v>
      </c>
      <c r="C1111" s="256" t="s">
        <v>335</v>
      </c>
      <c r="D1111" s="256" t="s">
        <v>577</v>
      </c>
      <c r="F1111" s="314"/>
      <c r="G1111" s="314"/>
      <c r="H1111" s="314"/>
      <c r="I1111" s="312" t="s">
        <v>2262</v>
      </c>
      <c r="Z1111" s="312" t="s">
        <v>2272</v>
      </c>
    </row>
    <row r="1112" spans="1:26" ht="15" customHeight="1" x14ac:dyDescent="0.3">
      <c r="A1112" s="256">
        <v>525303</v>
      </c>
      <c r="B1112" s="256" t="s">
        <v>1380</v>
      </c>
      <c r="C1112" s="256" t="s">
        <v>333</v>
      </c>
      <c r="D1112" s="256" t="s">
        <v>562</v>
      </c>
      <c r="F1112" s="314"/>
      <c r="G1112" s="314"/>
      <c r="H1112" s="314"/>
      <c r="I1112" s="312" t="s">
        <v>2262</v>
      </c>
      <c r="Z1112" s="312" t="s">
        <v>2272</v>
      </c>
    </row>
    <row r="1113" spans="1:26" ht="15" customHeight="1" x14ac:dyDescent="0.3">
      <c r="A1113" s="256">
        <v>525308</v>
      </c>
      <c r="B1113" s="256" t="s">
        <v>1381</v>
      </c>
      <c r="C1113" s="256" t="s">
        <v>288</v>
      </c>
      <c r="D1113" s="256" t="s">
        <v>3001</v>
      </c>
      <c r="F1113" s="314"/>
      <c r="G1113" s="314"/>
      <c r="H1113" s="314"/>
      <c r="I1113" s="312" t="s">
        <v>2262</v>
      </c>
      <c r="Z1113" s="312" t="s">
        <v>2272</v>
      </c>
    </row>
    <row r="1114" spans="1:26" ht="15" customHeight="1" x14ac:dyDescent="0.3">
      <c r="A1114" s="256">
        <v>525310</v>
      </c>
      <c r="B1114" s="256" t="s">
        <v>1382</v>
      </c>
      <c r="C1114" s="256" t="s">
        <v>1383</v>
      </c>
      <c r="D1114" s="256" t="s">
        <v>2046</v>
      </c>
      <c r="F1114" s="314"/>
      <c r="G1114" s="314"/>
      <c r="H1114" s="314"/>
      <c r="I1114" s="312" t="s">
        <v>2262</v>
      </c>
      <c r="Z1114" s="312" t="s">
        <v>2272</v>
      </c>
    </row>
    <row r="1115" spans="1:26" ht="15" customHeight="1" x14ac:dyDescent="0.3">
      <c r="A1115" s="256">
        <v>525428</v>
      </c>
      <c r="B1115" s="256" t="s">
        <v>1423</v>
      </c>
      <c r="C1115" s="256" t="s">
        <v>412</v>
      </c>
      <c r="D1115" s="256" t="s">
        <v>3083</v>
      </c>
      <c r="F1115" s="314"/>
      <c r="G1115" s="314"/>
      <c r="H1115" s="314"/>
      <c r="I1115" s="312" t="s">
        <v>2262</v>
      </c>
      <c r="Z1115" s="312" t="s">
        <v>2272</v>
      </c>
    </row>
    <row r="1116" spans="1:26" ht="15" customHeight="1" x14ac:dyDescent="0.3">
      <c r="A1116" s="256">
        <v>525435</v>
      </c>
      <c r="B1116" s="256" t="s">
        <v>1424</v>
      </c>
      <c r="C1116" s="256" t="s">
        <v>392</v>
      </c>
      <c r="D1116" s="256" t="s">
        <v>3004</v>
      </c>
      <c r="F1116" s="314"/>
      <c r="G1116" s="314"/>
      <c r="H1116" s="314"/>
      <c r="I1116" s="312" t="s">
        <v>2262</v>
      </c>
      <c r="Z1116" s="312" t="s">
        <v>2272</v>
      </c>
    </row>
    <row r="1117" spans="1:26" ht="15" customHeight="1" x14ac:dyDescent="0.3">
      <c r="A1117" s="256">
        <v>525457</v>
      </c>
      <c r="B1117" s="256" t="s">
        <v>1434</v>
      </c>
      <c r="C1117" s="256" t="s">
        <v>71</v>
      </c>
      <c r="D1117" s="256" t="s">
        <v>2065</v>
      </c>
      <c r="F1117" s="314"/>
      <c r="G1117" s="314"/>
      <c r="H1117" s="314"/>
      <c r="I1117" s="312" t="s">
        <v>2262</v>
      </c>
      <c r="Z1117" s="312" t="s">
        <v>2272</v>
      </c>
    </row>
    <row r="1118" spans="1:26" ht="15" customHeight="1" x14ac:dyDescent="0.3">
      <c r="A1118" s="256">
        <v>525478</v>
      </c>
      <c r="B1118" s="256" t="s">
        <v>1444</v>
      </c>
      <c r="C1118" s="256" t="s">
        <v>346</v>
      </c>
      <c r="D1118" s="256" t="s">
        <v>1925</v>
      </c>
      <c r="F1118" s="313"/>
      <c r="G1118" s="313"/>
      <c r="H1118" s="313"/>
      <c r="I1118" s="312" t="s">
        <v>2262</v>
      </c>
      <c r="Z1118" s="312" t="s">
        <v>2272</v>
      </c>
    </row>
    <row r="1119" spans="1:26" ht="15" customHeight="1" x14ac:dyDescent="0.3">
      <c r="A1119" s="256">
        <v>525488</v>
      </c>
      <c r="B1119" s="256" t="s">
        <v>1447</v>
      </c>
      <c r="C1119" s="256" t="s">
        <v>101</v>
      </c>
      <c r="D1119" s="256" t="s">
        <v>2207</v>
      </c>
      <c r="F1119" s="314"/>
      <c r="G1119" s="314"/>
      <c r="H1119" s="314"/>
      <c r="I1119" s="312" t="s">
        <v>2262</v>
      </c>
      <c r="Z1119" s="312" t="s">
        <v>2272</v>
      </c>
    </row>
    <row r="1120" spans="1:26" ht="15" customHeight="1" x14ac:dyDescent="0.3">
      <c r="A1120" s="256">
        <v>525495</v>
      </c>
      <c r="B1120" s="256" t="s">
        <v>1450</v>
      </c>
      <c r="C1120" s="256" t="s">
        <v>1289</v>
      </c>
      <c r="D1120" s="256" t="s">
        <v>1938</v>
      </c>
      <c r="F1120" s="313"/>
      <c r="G1120" s="313"/>
      <c r="H1120" s="313"/>
      <c r="I1120" s="312" t="s">
        <v>2262</v>
      </c>
      <c r="Z1120" s="312" t="s">
        <v>2272</v>
      </c>
    </row>
    <row r="1121" spans="1:26" ht="15" customHeight="1" x14ac:dyDescent="0.3">
      <c r="A1121" s="256">
        <v>525505</v>
      </c>
      <c r="B1121" s="256" t="s">
        <v>1454</v>
      </c>
      <c r="C1121" s="256" t="s">
        <v>1302</v>
      </c>
      <c r="D1121" s="256" t="s">
        <v>567</v>
      </c>
      <c r="F1121" s="314"/>
      <c r="G1121" s="314"/>
      <c r="H1121" s="314"/>
      <c r="I1121" s="312" t="s">
        <v>2262</v>
      </c>
      <c r="Z1121" s="312" t="s">
        <v>2272</v>
      </c>
    </row>
    <row r="1122" spans="1:26" ht="15" customHeight="1" x14ac:dyDescent="0.3">
      <c r="A1122" s="256">
        <v>525516</v>
      </c>
      <c r="B1122" s="256" t="s">
        <v>1459</v>
      </c>
      <c r="C1122" s="256" t="s">
        <v>106</v>
      </c>
      <c r="D1122" s="256" t="s">
        <v>1978</v>
      </c>
      <c r="F1122" s="314"/>
      <c r="G1122" s="314"/>
      <c r="H1122" s="314"/>
      <c r="I1122" s="312" t="s">
        <v>2262</v>
      </c>
      <c r="Z1122" s="312" t="s">
        <v>2272</v>
      </c>
    </row>
    <row r="1123" spans="1:26" ht="15" customHeight="1" x14ac:dyDescent="0.3">
      <c r="A1123" s="256">
        <v>525528</v>
      </c>
      <c r="B1123" s="256" t="s">
        <v>1461</v>
      </c>
      <c r="C1123" s="256" t="s">
        <v>291</v>
      </c>
      <c r="D1123" s="256" t="s">
        <v>1938</v>
      </c>
      <c r="F1123" s="314"/>
      <c r="G1123" s="314"/>
      <c r="H1123" s="314"/>
      <c r="I1123" s="312" t="s">
        <v>2262</v>
      </c>
      <c r="Z1123" s="312" t="s">
        <v>2272</v>
      </c>
    </row>
    <row r="1124" spans="1:26" ht="15" customHeight="1" x14ac:dyDescent="0.3">
      <c r="A1124" s="256">
        <v>525617</v>
      </c>
      <c r="B1124" s="256" t="s">
        <v>1491</v>
      </c>
      <c r="C1124" s="256" t="s">
        <v>74</v>
      </c>
      <c r="D1124" s="256" t="s">
        <v>1892</v>
      </c>
      <c r="F1124" s="313"/>
      <c r="G1124" s="313"/>
      <c r="H1124" s="313"/>
      <c r="I1124" s="312" t="s">
        <v>2262</v>
      </c>
      <c r="Z1124" s="312" t="s">
        <v>2272</v>
      </c>
    </row>
    <row r="1125" spans="1:26" ht="15" customHeight="1" x14ac:dyDescent="0.3">
      <c r="A1125" s="256">
        <v>525622</v>
      </c>
      <c r="B1125" s="256" t="s">
        <v>1493</v>
      </c>
      <c r="C1125" s="256" t="s">
        <v>72</v>
      </c>
      <c r="D1125" s="256" t="s">
        <v>2232</v>
      </c>
      <c r="F1125" s="313"/>
      <c r="G1125" s="313"/>
      <c r="H1125" s="313"/>
      <c r="I1125" s="312" t="s">
        <v>2262</v>
      </c>
      <c r="Z1125" s="312" t="s">
        <v>2272</v>
      </c>
    </row>
    <row r="1126" spans="1:26" ht="15" customHeight="1" x14ac:dyDescent="0.3">
      <c r="A1126" s="256">
        <v>525624</v>
      </c>
      <c r="B1126" s="256" t="s">
        <v>1494</v>
      </c>
      <c r="C1126" s="256" t="s">
        <v>105</v>
      </c>
      <c r="D1126" s="256" t="s">
        <v>3208</v>
      </c>
      <c r="F1126" s="314"/>
      <c r="G1126" s="314"/>
      <c r="H1126" s="314"/>
      <c r="I1126" s="312" t="s">
        <v>2262</v>
      </c>
      <c r="Z1126" s="312" t="s">
        <v>2272</v>
      </c>
    </row>
    <row r="1127" spans="1:26" ht="15" customHeight="1" x14ac:dyDescent="0.3">
      <c r="A1127" s="256">
        <v>525701</v>
      </c>
      <c r="B1127" s="256" t="s">
        <v>2325</v>
      </c>
      <c r="C1127" s="256" t="s">
        <v>2238</v>
      </c>
      <c r="D1127" s="256" t="s">
        <v>2709</v>
      </c>
      <c r="F1127" s="314"/>
      <c r="G1127" s="314"/>
      <c r="H1127" s="314"/>
      <c r="I1127" s="312" t="s">
        <v>2262</v>
      </c>
      <c r="Z1127" s="312" t="s">
        <v>2272</v>
      </c>
    </row>
    <row r="1128" spans="1:26" ht="15" customHeight="1" x14ac:dyDescent="0.3">
      <c r="A1128" s="256">
        <v>525708</v>
      </c>
      <c r="B1128" s="256" t="s">
        <v>2331</v>
      </c>
      <c r="C1128" s="256" t="s">
        <v>282</v>
      </c>
      <c r="D1128" s="256" t="s">
        <v>3063</v>
      </c>
      <c r="F1128" s="313"/>
      <c r="G1128" s="313"/>
      <c r="H1128" s="313"/>
      <c r="I1128" s="312" t="s">
        <v>2262</v>
      </c>
      <c r="Z1128" s="312" t="s">
        <v>2272</v>
      </c>
    </row>
    <row r="1129" spans="1:26" ht="15" customHeight="1" x14ac:dyDescent="0.3">
      <c r="A1129" s="256">
        <v>525713</v>
      </c>
      <c r="B1129" s="256" t="s">
        <v>991</v>
      </c>
      <c r="C1129" s="256" t="s">
        <v>71</v>
      </c>
      <c r="D1129" s="256" t="s">
        <v>3252</v>
      </c>
      <c r="F1129" s="314"/>
      <c r="G1129" s="314"/>
      <c r="H1129" s="314"/>
      <c r="I1129" s="312" t="s">
        <v>2262</v>
      </c>
      <c r="Z1129" s="312" t="s">
        <v>2272</v>
      </c>
    </row>
    <row r="1130" spans="1:26" ht="15" customHeight="1" x14ac:dyDescent="0.3">
      <c r="A1130" s="256">
        <v>525727</v>
      </c>
      <c r="B1130" s="256" t="s">
        <v>2337</v>
      </c>
      <c r="C1130" s="256" t="s">
        <v>398</v>
      </c>
      <c r="D1130" s="256" t="s">
        <v>2991</v>
      </c>
      <c r="F1130" s="313"/>
      <c r="G1130" s="313"/>
      <c r="H1130" s="313"/>
      <c r="I1130" s="312" t="s">
        <v>2262</v>
      </c>
      <c r="Z1130" s="312" t="s">
        <v>2272</v>
      </c>
    </row>
    <row r="1131" spans="1:26" ht="15" customHeight="1" x14ac:dyDescent="0.3">
      <c r="A1131" s="256">
        <v>525741</v>
      </c>
      <c r="B1131" s="256" t="s">
        <v>2344</v>
      </c>
      <c r="C1131" s="256" t="s">
        <v>95</v>
      </c>
      <c r="D1131" s="256" t="s">
        <v>1832</v>
      </c>
      <c r="F1131" s="314"/>
      <c r="G1131" s="314"/>
      <c r="H1131" s="314"/>
      <c r="I1131" s="312" t="s">
        <v>2262</v>
      </c>
      <c r="Z1131" s="312" t="s">
        <v>2272</v>
      </c>
    </row>
    <row r="1132" spans="1:26" ht="15" customHeight="1" x14ac:dyDescent="0.3">
      <c r="A1132" s="256">
        <v>525748</v>
      </c>
      <c r="B1132" s="256" t="s">
        <v>2347</v>
      </c>
      <c r="C1132" s="256" t="s">
        <v>254</v>
      </c>
      <c r="D1132" s="256" t="s">
        <v>3042</v>
      </c>
      <c r="F1132" s="314"/>
      <c r="G1132" s="314"/>
      <c r="H1132" s="314"/>
      <c r="I1132" s="312" t="s">
        <v>2262</v>
      </c>
      <c r="Z1132" s="312" t="s">
        <v>2272</v>
      </c>
    </row>
    <row r="1133" spans="1:26" ht="15" customHeight="1" x14ac:dyDescent="0.3">
      <c r="A1133" s="256">
        <v>525768</v>
      </c>
      <c r="B1133" s="256" t="s">
        <v>2354</v>
      </c>
      <c r="C1133" s="256" t="s">
        <v>2225</v>
      </c>
      <c r="D1133" s="256" t="s">
        <v>1846</v>
      </c>
      <c r="F1133" s="314"/>
      <c r="G1133" s="314"/>
      <c r="H1133" s="314"/>
      <c r="I1133" s="312" t="s">
        <v>2262</v>
      </c>
      <c r="Z1133" s="312" t="s">
        <v>2272</v>
      </c>
    </row>
    <row r="1134" spans="1:26" ht="15" customHeight="1" x14ac:dyDescent="0.3">
      <c r="A1134" s="256">
        <v>525771</v>
      </c>
      <c r="B1134" s="256" t="s">
        <v>2356</v>
      </c>
      <c r="C1134" s="256" t="s">
        <v>104</v>
      </c>
      <c r="D1134" s="256" t="s">
        <v>3024</v>
      </c>
      <c r="F1134" s="313"/>
      <c r="G1134" s="313"/>
      <c r="H1134" s="313"/>
      <c r="I1134" s="312" t="s">
        <v>2262</v>
      </c>
      <c r="Z1134" s="312" t="s">
        <v>2272</v>
      </c>
    </row>
    <row r="1135" spans="1:26" ht="15" customHeight="1" x14ac:dyDescent="0.3">
      <c r="A1135" s="256">
        <v>525783</v>
      </c>
      <c r="B1135" s="256" t="s">
        <v>2364</v>
      </c>
      <c r="C1135" s="256" t="s">
        <v>95</v>
      </c>
      <c r="D1135" s="256" t="s">
        <v>3508</v>
      </c>
      <c r="F1135" s="313"/>
      <c r="G1135" s="313"/>
      <c r="H1135" s="313"/>
      <c r="I1135" s="312" t="s">
        <v>2262</v>
      </c>
      <c r="Z1135" s="312" t="s">
        <v>2272</v>
      </c>
    </row>
    <row r="1136" spans="1:26" ht="15" customHeight="1" x14ac:dyDescent="0.3">
      <c r="A1136" s="256">
        <v>525784</v>
      </c>
      <c r="B1136" s="256" t="s">
        <v>2365</v>
      </c>
      <c r="C1136" s="256" t="s">
        <v>71</v>
      </c>
      <c r="D1136" s="256" t="s">
        <v>577</v>
      </c>
      <c r="F1136" s="314"/>
      <c r="G1136" s="314"/>
      <c r="H1136" s="314"/>
      <c r="I1136" s="312" t="s">
        <v>2262</v>
      </c>
      <c r="Z1136" s="312" t="s">
        <v>2272</v>
      </c>
    </row>
    <row r="1137" spans="1:26" ht="15" customHeight="1" x14ac:dyDescent="0.3">
      <c r="A1137" s="256">
        <v>525787</v>
      </c>
      <c r="B1137" s="256" t="s">
        <v>2366</v>
      </c>
      <c r="C1137" s="256" t="s">
        <v>401</v>
      </c>
      <c r="D1137" s="256" t="s">
        <v>2139</v>
      </c>
      <c r="F1137" s="313"/>
      <c r="G1137" s="313"/>
      <c r="H1137" s="313"/>
      <c r="I1137" s="312" t="s">
        <v>2262</v>
      </c>
      <c r="Z1137" s="312" t="s">
        <v>2272</v>
      </c>
    </row>
    <row r="1138" spans="1:26" ht="15" customHeight="1" x14ac:dyDescent="0.3">
      <c r="A1138" s="256">
        <v>525808</v>
      </c>
      <c r="B1138" s="256" t="s">
        <v>2376</v>
      </c>
      <c r="C1138" s="256" t="s">
        <v>69</v>
      </c>
      <c r="D1138" s="256" t="s">
        <v>2026</v>
      </c>
      <c r="F1138" s="313"/>
      <c r="G1138" s="313"/>
      <c r="H1138" s="313"/>
      <c r="I1138" s="312" t="s">
        <v>2262</v>
      </c>
      <c r="Z1138" s="312" t="s">
        <v>2272</v>
      </c>
    </row>
    <row r="1139" spans="1:26" ht="15" customHeight="1" x14ac:dyDescent="0.3">
      <c r="A1139" s="256">
        <v>525817</v>
      </c>
      <c r="B1139" s="256" t="s">
        <v>1517</v>
      </c>
      <c r="C1139" s="256" t="s">
        <v>417</v>
      </c>
      <c r="D1139" s="256" t="s">
        <v>3082</v>
      </c>
      <c r="F1139" s="314"/>
      <c r="G1139" s="314"/>
      <c r="H1139" s="314"/>
      <c r="I1139" s="312" t="s">
        <v>2262</v>
      </c>
      <c r="Z1139" s="312" t="s">
        <v>2272</v>
      </c>
    </row>
    <row r="1140" spans="1:26" ht="15" customHeight="1" x14ac:dyDescent="0.3">
      <c r="A1140" s="256">
        <v>525821</v>
      </c>
      <c r="B1140" s="256" t="s">
        <v>2382</v>
      </c>
      <c r="C1140" s="256" t="s">
        <v>414</v>
      </c>
      <c r="D1140" s="256" t="s">
        <v>3101</v>
      </c>
      <c r="F1140" s="313"/>
      <c r="G1140" s="313"/>
      <c r="H1140" s="313"/>
      <c r="I1140" s="312" t="s">
        <v>2262</v>
      </c>
      <c r="Z1140" s="312" t="s">
        <v>2272</v>
      </c>
    </row>
    <row r="1141" spans="1:26" ht="15" customHeight="1" x14ac:dyDescent="0.3">
      <c r="A1141" s="256">
        <v>525831</v>
      </c>
      <c r="B1141" s="256" t="s">
        <v>2385</v>
      </c>
      <c r="C1141" s="256" t="s">
        <v>326</v>
      </c>
      <c r="D1141" s="256" t="s">
        <v>2244</v>
      </c>
      <c r="F1141" s="314"/>
      <c r="G1141" s="314"/>
      <c r="H1141" s="314"/>
      <c r="I1141" s="312" t="s">
        <v>2262</v>
      </c>
      <c r="Z1141" s="312" t="s">
        <v>2272</v>
      </c>
    </row>
    <row r="1142" spans="1:26" ht="15" customHeight="1" x14ac:dyDescent="0.3">
      <c r="A1142" s="256">
        <v>525837</v>
      </c>
      <c r="B1142" s="256" t="s">
        <v>2389</v>
      </c>
      <c r="C1142" s="256" t="s">
        <v>71</v>
      </c>
      <c r="D1142" s="256" t="s">
        <v>2224</v>
      </c>
      <c r="F1142" s="314"/>
      <c r="G1142" s="314"/>
      <c r="H1142" s="314"/>
      <c r="I1142" s="312" t="s">
        <v>2262</v>
      </c>
      <c r="Z1142" s="312" t="s">
        <v>2272</v>
      </c>
    </row>
    <row r="1143" spans="1:26" ht="15" customHeight="1" x14ac:dyDescent="0.3">
      <c r="A1143" s="256">
        <v>525849</v>
      </c>
      <c r="B1143" s="256" t="s">
        <v>2395</v>
      </c>
      <c r="C1143" s="256" t="s">
        <v>106</v>
      </c>
      <c r="D1143" s="256" t="s">
        <v>2217</v>
      </c>
      <c r="F1143" s="313"/>
      <c r="G1143" s="313"/>
      <c r="H1143" s="313"/>
      <c r="I1143" s="312" t="s">
        <v>2262</v>
      </c>
      <c r="Z1143" s="312" t="s">
        <v>2272</v>
      </c>
    </row>
    <row r="1144" spans="1:26" ht="15" customHeight="1" x14ac:dyDescent="0.3">
      <c r="A1144" s="256">
        <v>525872</v>
      </c>
      <c r="B1144" s="256" t="s">
        <v>2405</v>
      </c>
      <c r="C1144" s="256" t="s">
        <v>272</v>
      </c>
      <c r="D1144" s="256" t="s">
        <v>2997</v>
      </c>
      <c r="F1144" s="314"/>
      <c r="G1144" s="314"/>
      <c r="H1144" s="314"/>
      <c r="I1144" s="312" t="s">
        <v>2262</v>
      </c>
      <c r="Z1144" s="312" t="s">
        <v>2272</v>
      </c>
    </row>
    <row r="1145" spans="1:26" ht="15" customHeight="1" x14ac:dyDescent="0.3">
      <c r="A1145" s="256">
        <v>525887</v>
      </c>
      <c r="B1145" s="256" t="s">
        <v>2409</v>
      </c>
      <c r="C1145" s="256" t="s">
        <v>74</v>
      </c>
      <c r="D1145" s="256" t="s">
        <v>2710</v>
      </c>
      <c r="F1145" s="313"/>
      <c r="G1145" s="313"/>
      <c r="H1145" s="313"/>
      <c r="I1145" s="312" t="s">
        <v>2262</v>
      </c>
      <c r="Z1145" s="312" t="s">
        <v>2272</v>
      </c>
    </row>
    <row r="1146" spans="1:26" ht="15" customHeight="1" x14ac:dyDescent="0.3">
      <c r="A1146" s="256">
        <v>525904</v>
      </c>
      <c r="B1146" s="256" t="s">
        <v>2417</v>
      </c>
      <c r="C1146" s="256" t="s">
        <v>2418</v>
      </c>
      <c r="D1146" s="256" t="s">
        <v>1897</v>
      </c>
      <c r="F1146" s="314"/>
      <c r="G1146" s="314"/>
      <c r="H1146" s="314"/>
      <c r="I1146" s="312" t="s">
        <v>2262</v>
      </c>
      <c r="Z1146" s="312" t="s">
        <v>2272</v>
      </c>
    </row>
    <row r="1147" spans="1:26" ht="15" customHeight="1" x14ac:dyDescent="0.3">
      <c r="A1147" s="256">
        <v>525910</v>
      </c>
      <c r="B1147" s="256" t="s">
        <v>2419</v>
      </c>
      <c r="C1147" s="256" t="s">
        <v>70</v>
      </c>
      <c r="D1147" s="256" t="s">
        <v>570</v>
      </c>
      <c r="F1147" s="314"/>
      <c r="G1147" s="314"/>
      <c r="H1147" s="314"/>
      <c r="I1147" s="312" t="s">
        <v>2262</v>
      </c>
      <c r="Z1147" s="312" t="s">
        <v>2272</v>
      </c>
    </row>
    <row r="1148" spans="1:26" ht="15" customHeight="1" x14ac:dyDescent="0.3">
      <c r="A1148" s="256">
        <v>525915</v>
      </c>
      <c r="B1148" s="256" t="s">
        <v>2422</v>
      </c>
      <c r="C1148" s="256" t="s">
        <v>89</v>
      </c>
      <c r="D1148" s="256" t="s">
        <v>1897</v>
      </c>
      <c r="F1148" s="313"/>
      <c r="G1148" s="313"/>
      <c r="H1148" s="313"/>
      <c r="I1148" s="312" t="s">
        <v>2262</v>
      </c>
      <c r="Z1148" s="312" t="s">
        <v>2272</v>
      </c>
    </row>
    <row r="1149" spans="1:26" ht="15" customHeight="1" x14ac:dyDescent="0.3">
      <c r="A1149" s="256">
        <v>525919</v>
      </c>
      <c r="B1149" s="256" t="s">
        <v>2424</v>
      </c>
      <c r="C1149" s="256" t="s">
        <v>89</v>
      </c>
      <c r="D1149" s="256" t="s">
        <v>3516</v>
      </c>
      <c r="F1149" s="314"/>
      <c r="G1149" s="314"/>
      <c r="H1149" s="314"/>
      <c r="I1149" s="312" t="s">
        <v>2262</v>
      </c>
      <c r="Z1149" s="312" t="s">
        <v>2272</v>
      </c>
    </row>
    <row r="1150" spans="1:26" ht="15" customHeight="1" x14ac:dyDescent="0.3">
      <c r="A1150" s="256">
        <v>525920</v>
      </c>
      <c r="B1150" s="256" t="s">
        <v>2425</v>
      </c>
      <c r="C1150" s="256" t="s">
        <v>1677</v>
      </c>
      <c r="D1150" s="256" t="s">
        <v>576</v>
      </c>
      <c r="F1150" s="313"/>
      <c r="G1150" s="313"/>
      <c r="H1150" s="313"/>
      <c r="I1150" s="312" t="s">
        <v>2262</v>
      </c>
      <c r="Z1150" s="312" t="s">
        <v>2272</v>
      </c>
    </row>
    <row r="1151" spans="1:26" ht="15" customHeight="1" x14ac:dyDescent="0.3">
      <c r="A1151" s="256">
        <v>525933</v>
      </c>
      <c r="B1151" s="256" t="s">
        <v>2428</v>
      </c>
      <c r="C1151" s="256" t="s">
        <v>313</v>
      </c>
      <c r="D1151" s="256" t="s">
        <v>1955</v>
      </c>
      <c r="F1151" s="314"/>
      <c r="G1151" s="314"/>
      <c r="H1151" s="314"/>
      <c r="I1151" s="312" t="s">
        <v>2262</v>
      </c>
      <c r="Z1151" s="312" t="s">
        <v>2272</v>
      </c>
    </row>
    <row r="1152" spans="1:26" ht="15" customHeight="1" x14ac:dyDescent="0.3">
      <c r="A1152" s="256">
        <v>525946</v>
      </c>
      <c r="B1152" s="256" t="s">
        <v>2433</v>
      </c>
      <c r="C1152" s="256" t="s">
        <v>342</v>
      </c>
      <c r="D1152" s="256" t="s">
        <v>2970</v>
      </c>
      <c r="F1152" s="314"/>
      <c r="G1152" s="314"/>
      <c r="H1152" s="314"/>
      <c r="I1152" s="312" t="s">
        <v>2262</v>
      </c>
      <c r="Z1152" s="312" t="s">
        <v>2272</v>
      </c>
    </row>
    <row r="1153" spans="1:26" ht="15" customHeight="1" x14ac:dyDescent="0.3">
      <c r="A1153" s="256">
        <v>525947</v>
      </c>
      <c r="B1153" s="256" t="s">
        <v>2434</v>
      </c>
      <c r="C1153" s="256" t="s">
        <v>414</v>
      </c>
      <c r="D1153" s="256" t="s">
        <v>2237</v>
      </c>
      <c r="F1153" s="314"/>
      <c r="G1153" s="314"/>
      <c r="H1153" s="314"/>
      <c r="I1153" s="312" t="s">
        <v>2262</v>
      </c>
      <c r="Z1153" s="312" t="s">
        <v>2272</v>
      </c>
    </row>
    <row r="1154" spans="1:26" ht="15" customHeight="1" x14ac:dyDescent="0.3">
      <c r="A1154" s="256">
        <v>525948</v>
      </c>
      <c r="B1154" s="256" t="s">
        <v>2435</v>
      </c>
      <c r="C1154" s="256" t="s">
        <v>89</v>
      </c>
      <c r="D1154" s="256" t="s">
        <v>3517</v>
      </c>
      <c r="F1154" s="313"/>
      <c r="G1154" s="313"/>
      <c r="H1154" s="313"/>
      <c r="I1154" s="312" t="s">
        <v>2262</v>
      </c>
      <c r="Z1154" s="312" t="s">
        <v>2272</v>
      </c>
    </row>
    <row r="1155" spans="1:26" ht="15" customHeight="1" x14ac:dyDescent="0.3">
      <c r="A1155" s="256">
        <v>525953</v>
      </c>
      <c r="B1155" s="256" t="s">
        <v>2439</v>
      </c>
      <c r="C1155" s="256" t="s">
        <v>91</v>
      </c>
      <c r="D1155" s="256" t="s">
        <v>1843</v>
      </c>
      <c r="F1155" s="314"/>
      <c r="G1155" s="314"/>
      <c r="H1155" s="314"/>
      <c r="I1155" s="312" t="s">
        <v>2262</v>
      </c>
      <c r="Z1155" s="312" t="s">
        <v>2272</v>
      </c>
    </row>
    <row r="1156" spans="1:26" ht="15" customHeight="1" x14ac:dyDescent="0.3">
      <c r="A1156" s="256">
        <v>525955</v>
      </c>
      <c r="B1156" s="256" t="s">
        <v>2441</v>
      </c>
      <c r="C1156" s="256" t="s">
        <v>87</v>
      </c>
      <c r="D1156" s="256" t="s">
        <v>3099</v>
      </c>
      <c r="F1156" s="313"/>
      <c r="G1156" s="313"/>
      <c r="H1156" s="313"/>
      <c r="I1156" s="312" t="s">
        <v>2262</v>
      </c>
      <c r="Z1156" s="312" t="s">
        <v>2272</v>
      </c>
    </row>
    <row r="1157" spans="1:26" ht="15" customHeight="1" x14ac:dyDescent="0.3">
      <c r="A1157" s="256">
        <v>525958</v>
      </c>
      <c r="B1157" s="256" t="s">
        <v>2443</v>
      </c>
      <c r="C1157" s="256" t="s">
        <v>425</v>
      </c>
      <c r="D1157" s="256" t="s">
        <v>3518</v>
      </c>
      <c r="F1157" s="314"/>
      <c r="G1157" s="314"/>
      <c r="H1157" s="314"/>
      <c r="I1157" s="312" t="s">
        <v>2262</v>
      </c>
      <c r="Z1157" s="312" t="s">
        <v>2272</v>
      </c>
    </row>
    <row r="1158" spans="1:26" ht="15" customHeight="1" x14ac:dyDescent="0.3">
      <c r="A1158" s="256">
        <v>525962</v>
      </c>
      <c r="B1158" s="256" t="s">
        <v>2445</v>
      </c>
      <c r="C1158" s="256" t="s">
        <v>304</v>
      </c>
      <c r="D1158" s="256" t="s">
        <v>576</v>
      </c>
      <c r="F1158" s="314"/>
      <c r="G1158" s="314"/>
      <c r="H1158" s="314"/>
      <c r="I1158" s="312" t="s">
        <v>2262</v>
      </c>
      <c r="Z1158" s="312" t="s">
        <v>2272</v>
      </c>
    </row>
    <row r="1159" spans="1:26" ht="15" customHeight="1" x14ac:dyDescent="0.3">
      <c r="A1159" s="256">
        <v>525969</v>
      </c>
      <c r="B1159" s="256" t="s">
        <v>2449</v>
      </c>
      <c r="C1159" s="256" t="s">
        <v>85</v>
      </c>
      <c r="D1159" s="256" t="s">
        <v>2070</v>
      </c>
      <c r="F1159" s="314"/>
      <c r="G1159" s="314"/>
      <c r="H1159" s="314"/>
      <c r="I1159" s="312" t="s">
        <v>2262</v>
      </c>
      <c r="Z1159" s="312" t="s">
        <v>2272</v>
      </c>
    </row>
    <row r="1160" spans="1:26" ht="15" customHeight="1" x14ac:dyDescent="0.3">
      <c r="A1160" s="256">
        <v>525972</v>
      </c>
      <c r="B1160" s="256" t="s">
        <v>2450</v>
      </c>
      <c r="C1160" s="256" t="s">
        <v>251</v>
      </c>
      <c r="D1160" s="256" t="s">
        <v>567</v>
      </c>
      <c r="F1160" s="314"/>
      <c r="G1160" s="314"/>
      <c r="H1160" s="314"/>
      <c r="I1160" s="312" t="s">
        <v>2262</v>
      </c>
      <c r="Z1160" s="312" t="s">
        <v>2272</v>
      </c>
    </row>
    <row r="1161" spans="1:26" ht="15" customHeight="1" x14ac:dyDescent="0.3">
      <c r="A1161" s="256">
        <v>525986</v>
      </c>
      <c r="B1161" s="256" t="s">
        <v>2459</v>
      </c>
      <c r="C1161" s="256" t="s">
        <v>70</v>
      </c>
      <c r="D1161" s="256" t="s">
        <v>2994</v>
      </c>
      <c r="F1161" s="314"/>
      <c r="G1161" s="314"/>
      <c r="H1161" s="314"/>
      <c r="I1161" s="312" t="s">
        <v>2262</v>
      </c>
      <c r="Z1161" s="312" t="s">
        <v>2272</v>
      </c>
    </row>
    <row r="1162" spans="1:26" ht="15" customHeight="1" x14ac:dyDescent="0.3">
      <c r="A1162" s="256">
        <v>525990</v>
      </c>
      <c r="B1162" s="256" t="s">
        <v>2462</v>
      </c>
      <c r="C1162" s="256" t="s">
        <v>1216</v>
      </c>
      <c r="D1162" s="256" t="s">
        <v>1996</v>
      </c>
      <c r="F1162" s="314"/>
      <c r="G1162" s="314"/>
      <c r="H1162" s="314"/>
      <c r="I1162" s="312" t="s">
        <v>2262</v>
      </c>
      <c r="Z1162" s="312" t="s">
        <v>2272</v>
      </c>
    </row>
    <row r="1163" spans="1:26" ht="15" customHeight="1" x14ac:dyDescent="0.3">
      <c r="A1163" s="256">
        <v>525996</v>
      </c>
      <c r="B1163" s="256" t="s">
        <v>2465</v>
      </c>
      <c r="C1163" s="256" t="s">
        <v>93</v>
      </c>
      <c r="D1163" s="256" t="s">
        <v>3520</v>
      </c>
      <c r="F1163" s="314"/>
      <c r="G1163" s="314"/>
      <c r="H1163" s="314"/>
      <c r="I1163" s="312" t="s">
        <v>2262</v>
      </c>
      <c r="Z1163" s="312" t="s">
        <v>2272</v>
      </c>
    </row>
    <row r="1164" spans="1:26" ht="15" customHeight="1" x14ac:dyDescent="0.3">
      <c r="A1164" s="256">
        <v>525997</v>
      </c>
      <c r="B1164" s="256" t="s">
        <v>2466</v>
      </c>
      <c r="C1164" s="256" t="s">
        <v>2467</v>
      </c>
      <c r="D1164" s="256" t="s">
        <v>2978</v>
      </c>
      <c r="F1164" s="313"/>
      <c r="G1164" s="313"/>
      <c r="H1164" s="313"/>
      <c r="I1164" s="312" t="s">
        <v>2262</v>
      </c>
      <c r="Z1164" s="312" t="s">
        <v>2272</v>
      </c>
    </row>
    <row r="1165" spans="1:26" ht="15" customHeight="1" x14ac:dyDescent="0.3">
      <c r="A1165" s="256">
        <v>525999</v>
      </c>
      <c r="B1165" s="256" t="s">
        <v>2469</v>
      </c>
      <c r="C1165" s="256" t="s">
        <v>68</v>
      </c>
      <c r="D1165" s="256" t="s">
        <v>2228</v>
      </c>
      <c r="F1165" s="313"/>
      <c r="G1165" s="313"/>
      <c r="H1165" s="313"/>
      <c r="I1165" s="312" t="s">
        <v>2262</v>
      </c>
      <c r="Z1165" s="312" t="s">
        <v>2272</v>
      </c>
    </row>
    <row r="1166" spans="1:26" ht="15" customHeight="1" x14ac:dyDescent="0.3">
      <c r="A1166" s="256">
        <v>526006</v>
      </c>
      <c r="B1166" s="256" t="s">
        <v>2473</v>
      </c>
      <c r="C1166" s="256" t="s">
        <v>2474</v>
      </c>
      <c r="D1166" s="256" t="s">
        <v>562</v>
      </c>
      <c r="F1166" s="313"/>
      <c r="G1166" s="313"/>
      <c r="H1166" s="313"/>
      <c r="I1166" s="312" t="s">
        <v>2262</v>
      </c>
      <c r="Z1166" s="312" t="s">
        <v>2272</v>
      </c>
    </row>
    <row r="1167" spans="1:26" ht="15" customHeight="1" x14ac:dyDescent="0.3">
      <c r="A1167" s="256">
        <v>526017</v>
      </c>
      <c r="B1167" s="256" t="s">
        <v>2478</v>
      </c>
      <c r="C1167" s="256" t="s">
        <v>293</v>
      </c>
      <c r="D1167" s="256" t="s">
        <v>3521</v>
      </c>
      <c r="F1167" s="313"/>
      <c r="G1167" s="313"/>
      <c r="H1167" s="313"/>
      <c r="I1167" s="312" t="s">
        <v>2262</v>
      </c>
      <c r="Z1167" s="312" t="s">
        <v>2272</v>
      </c>
    </row>
    <row r="1168" spans="1:26" ht="15" customHeight="1" x14ac:dyDescent="0.3">
      <c r="A1168" s="256">
        <v>526018</v>
      </c>
      <c r="B1168" s="256" t="s">
        <v>2479</v>
      </c>
      <c r="C1168" s="256" t="s">
        <v>114</v>
      </c>
      <c r="D1168" s="256" t="s">
        <v>2007</v>
      </c>
      <c r="F1168" s="314"/>
      <c r="G1168" s="314"/>
      <c r="H1168" s="314"/>
      <c r="I1168" s="312" t="s">
        <v>2262</v>
      </c>
      <c r="Z1168" s="312" t="s">
        <v>2272</v>
      </c>
    </row>
    <row r="1169" spans="1:26" ht="15" customHeight="1" x14ac:dyDescent="0.3">
      <c r="A1169" s="256">
        <v>526019</v>
      </c>
      <c r="B1169" s="256" t="s">
        <v>2480</v>
      </c>
      <c r="C1169" s="256" t="s">
        <v>449</v>
      </c>
      <c r="D1169" s="256" t="s">
        <v>3048</v>
      </c>
      <c r="F1169" s="313"/>
      <c r="G1169" s="313"/>
      <c r="H1169" s="313"/>
      <c r="I1169" s="312" t="s">
        <v>2262</v>
      </c>
      <c r="Z1169" s="312" t="s">
        <v>2272</v>
      </c>
    </row>
    <row r="1170" spans="1:26" ht="15" customHeight="1" x14ac:dyDescent="0.3">
      <c r="A1170" s="256">
        <v>526021</v>
      </c>
      <c r="B1170" s="256" t="s">
        <v>2482</v>
      </c>
      <c r="C1170" s="256" t="s">
        <v>318</v>
      </c>
      <c r="D1170" s="256" t="s">
        <v>1940</v>
      </c>
      <c r="F1170" s="313"/>
      <c r="G1170" s="313"/>
      <c r="H1170" s="313"/>
      <c r="I1170" s="312" t="s">
        <v>2262</v>
      </c>
      <c r="Z1170" s="312" t="s">
        <v>2272</v>
      </c>
    </row>
    <row r="1171" spans="1:26" ht="15" customHeight="1" x14ac:dyDescent="0.3">
      <c r="A1171" s="256">
        <v>526024</v>
      </c>
      <c r="B1171" s="256" t="s">
        <v>2483</v>
      </c>
      <c r="C1171" s="256" t="s">
        <v>449</v>
      </c>
      <c r="D1171" s="256" t="s">
        <v>2014</v>
      </c>
      <c r="F1171" s="314"/>
      <c r="G1171" s="314"/>
      <c r="H1171" s="314"/>
      <c r="I1171" s="312" t="s">
        <v>2262</v>
      </c>
      <c r="Z1171" s="312" t="s">
        <v>2272</v>
      </c>
    </row>
    <row r="1172" spans="1:26" ht="15" customHeight="1" x14ac:dyDescent="0.3">
      <c r="A1172" s="256">
        <v>526028</v>
      </c>
      <c r="B1172" s="256" t="s">
        <v>2485</v>
      </c>
      <c r="C1172" s="256" t="s">
        <v>98</v>
      </c>
      <c r="D1172" s="256" t="s">
        <v>3099</v>
      </c>
      <c r="F1172" s="314"/>
      <c r="G1172" s="314"/>
      <c r="H1172" s="314"/>
      <c r="I1172" s="312" t="s">
        <v>2262</v>
      </c>
      <c r="Z1172" s="312" t="s">
        <v>2272</v>
      </c>
    </row>
    <row r="1173" spans="1:26" ht="15" customHeight="1" x14ac:dyDescent="0.3">
      <c r="A1173" s="256">
        <v>526031</v>
      </c>
      <c r="B1173" s="256" t="s">
        <v>2486</v>
      </c>
      <c r="C1173" s="256" t="s">
        <v>71</v>
      </c>
      <c r="D1173" s="256" t="s">
        <v>3105</v>
      </c>
      <c r="F1173" s="313"/>
      <c r="G1173" s="313"/>
      <c r="H1173" s="313"/>
      <c r="I1173" s="312" t="s">
        <v>2262</v>
      </c>
      <c r="Z1173" s="312" t="s">
        <v>2272</v>
      </c>
    </row>
    <row r="1174" spans="1:26" ht="15" customHeight="1" x14ac:dyDescent="0.3">
      <c r="A1174" s="256">
        <v>526033</v>
      </c>
      <c r="B1174" s="256" t="s">
        <v>2488</v>
      </c>
      <c r="C1174" s="256" t="s">
        <v>79</v>
      </c>
      <c r="D1174" s="256" t="s">
        <v>2864</v>
      </c>
      <c r="F1174" s="313"/>
      <c r="G1174" s="313"/>
      <c r="H1174" s="313"/>
      <c r="I1174" s="312" t="s">
        <v>2262</v>
      </c>
      <c r="Z1174" s="312" t="s">
        <v>2272</v>
      </c>
    </row>
    <row r="1175" spans="1:26" ht="15" customHeight="1" x14ac:dyDescent="0.3">
      <c r="A1175" s="256">
        <v>526050</v>
      </c>
      <c r="B1175" s="256" t="s">
        <v>2497</v>
      </c>
      <c r="C1175" s="256" t="s">
        <v>71</v>
      </c>
      <c r="D1175" s="256" t="s">
        <v>3104</v>
      </c>
      <c r="F1175" s="314"/>
      <c r="G1175" s="314"/>
      <c r="H1175" s="314"/>
      <c r="I1175" s="312" t="s">
        <v>2262</v>
      </c>
      <c r="Z1175" s="312" t="s">
        <v>2272</v>
      </c>
    </row>
    <row r="1176" spans="1:26" ht="15" customHeight="1" x14ac:dyDescent="0.3">
      <c r="A1176" s="256">
        <v>526061</v>
      </c>
      <c r="B1176" s="256" t="s">
        <v>2501</v>
      </c>
      <c r="C1176" s="256" t="s">
        <v>79</v>
      </c>
      <c r="D1176" s="256" t="s">
        <v>3524</v>
      </c>
      <c r="F1176" s="314"/>
      <c r="G1176" s="314"/>
      <c r="H1176" s="314"/>
      <c r="I1176" s="312" t="s">
        <v>2262</v>
      </c>
      <c r="Z1176" s="312" t="s">
        <v>2272</v>
      </c>
    </row>
    <row r="1177" spans="1:26" ht="15" customHeight="1" x14ac:dyDescent="0.3">
      <c r="A1177" s="256">
        <v>526063</v>
      </c>
      <c r="B1177" s="256" t="s">
        <v>2503</v>
      </c>
      <c r="C1177" s="256" t="s">
        <v>71</v>
      </c>
      <c r="D1177" s="256" t="s">
        <v>3525</v>
      </c>
      <c r="F1177" s="313"/>
      <c r="G1177" s="313"/>
      <c r="H1177" s="313"/>
      <c r="I1177" s="312" t="s">
        <v>2262</v>
      </c>
      <c r="Z1177" s="312" t="s">
        <v>2272</v>
      </c>
    </row>
    <row r="1178" spans="1:26" ht="15" customHeight="1" x14ac:dyDescent="0.3">
      <c r="A1178" s="256">
        <v>526066</v>
      </c>
      <c r="B1178" s="256" t="s">
        <v>2505</v>
      </c>
      <c r="C1178" s="256" t="s">
        <v>70</v>
      </c>
      <c r="D1178" s="256" t="s">
        <v>576</v>
      </c>
      <c r="F1178" s="313"/>
      <c r="G1178" s="313"/>
      <c r="H1178" s="313"/>
      <c r="I1178" s="312" t="s">
        <v>2262</v>
      </c>
      <c r="Z1178" s="312" t="s">
        <v>2272</v>
      </c>
    </row>
    <row r="1179" spans="1:26" ht="15" customHeight="1" x14ac:dyDescent="0.3">
      <c r="A1179" s="256">
        <v>526071</v>
      </c>
      <c r="B1179" s="256" t="s">
        <v>2508</v>
      </c>
      <c r="C1179" s="256" t="s">
        <v>71</v>
      </c>
      <c r="D1179" s="256" t="s">
        <v>1857</v>
      </c>
      <c r="F1179" s="314"/>
      <c r="G1179" s="314"/>
      <c r="H1179" s="314"/>
      <c r="I1179" s="312" t="s">
        <v>2262</v>
      </c>
      <c r="Z1179" s="312" t="s">
        <v>2272</v>
      </c>
    </row>
    <row r="1180" spans="1:26" ht="15" customHeight="1" x14ac:dyDescent="0.3">
      <c r="A1180" s="256">
        <v>526072</v>
      </c>
      <c r="B1180" s="256" t="s">
        <v>2509</v>
      </c>
      <c r="C1180" s="256" t="s">
        <v>74</v>
      </c>
      <c r="D1180" s="256" t="s">
        <v>567</v>
      </c>
      <c r="F1180" s="313"/>
      <c r="G1180" s="313"/>
      <c r="H1180" s="313"/>
      <c r="I1180" s="312" t="s">
        <v>2262</v>
      </c>
      <c r="Z1180" s="312" t="s">
        <v>2272</v>
      </c>
    </row>
    <row r="1181" spans="1:26" ht="15" customHeight="1" x14ac:dyDescent="0.3">
      <c r="A1181" s="256">
        <v>526084</v>
      </c>
      <c r="B1181" s="256" t="s">
        <v>2516</v>
      </c>
      <c r="C1181" s="256" t="s">
        <v>74</v>
      </c>
      <c r="D1181" s="256" t="s">
        <v>2217</v>
      </c>
      <c r="F1181" s="314"/>
      <c r="G1181" s="314"/>
      <c r="H1181" s="314"/>
      <c r="I1181" s="312" t="s">
        <v>2262</v>
      </c>
      <c r="Z1181" s="312" t="s">
        <v>2272</v>
      </c>
    </row>
    <row r="1182" spans="1:26" ht="15" customHeight="1" x14ac:dyDescent="0.3">
      <c r="A1182" s="256">
        <v>526088</v>
      </c>
      <c r="B1182" s="256" t="s">
        <v>2517</v>
      </c>
      <c r="C1182" s="256" t="s">
        <v>342</v>
      </c>
      <c r="D1182" s="256" t="s">
        <v>810</v>
      </c>
      <c r="F1182" s="314"/>
      <c r="G1182" s="314"/>
      <c r="H1182" s="314"/>
      <c r="I1182" s="312" t="s">
        <v>2262</v>
      </c>
      <c r="Z1182" s="312" t="s">
        <v>2272</v>
      </c>
    </row>
    <row r="1183" spans="1:26" ht="15" customHeight="1" x14ac:dyDescent="0.3">
      <c r="A1183" s="256">
        <v>526090</v>
      </c>
      <c r="B1183" s="256" t="s">
        <v>2519</v>
      </c>
      <c r="C1183" s="256" t="s">
        <v>2520</v>
      </c>
      <c r="D1183" s="256" t="s">
        <v>3530</v>
      </c>
      <c r="F1183" s="314"/>
      <c r="G1183" s="314"/>
      <c r="H1183" s="314"/>
      <c r="I1183" s="312" t="s">
        <v>2262</v>
      </c>
      <c r="Z1183" s="312" t="s">
        <v>2272</v>
      </c>
    </row>
    <row r="1184" spans="1:26" ht="15" customHeight="1" x14ac:dyDescent="0.3">
      <c r="A1184" s="256">
        <v>526097</v>
      </c>
      <c r="B1184" s="256" t="s">
        <v>2522</v>
      </c>
      <c r="C1184" s="256" t="s">
        <v>340</v>
      </c>
      <c r="D1184" s="256" t="s">
        <v>2217</v>
      </c>
      <c r="F1184" s="314"/>
      <c r="G1184" s="314"/>
      <c r="H1184" s="314"/>
      <c r="I1184" s="312" t="s">
        <v>2262</v>
      </c>
      <c r="Z1184" s="312" t="s">
        <v>2272</v>
      </c>
    </row>
    <row r="1185" spans="1:26" ht="15" customHeight="1" x14ac:dyDescent="0.3">
      <c r="A1185" s="256">
        <v>526102</v>
      </c>
      <c r="B1185" s="256" t="s">
        <v>2525</v>
      </c>
      <c r="C1185" s="256" t="s">
        <v>67</v>
      </c>
      <c r="D1185" s="256" t="s">
        <v>3013</v>
      </c>
      <c r="F1185" s="314"/>
      <c r="G1185" s="314"/>
      <c r="H1185" s="314"/>
      <c r="I1185" s="312" t="s">
        <v>2262</v>
      </c>
      <c r="Z1185" s="312" t="s">
        <v>2272</v>
      </c>
    </row>
    <row r="1186" spans="1:26" ht="15" customHeight="1" x14ac:dyDescent="0.3">
      <c r="A1186" s="256">
        <v>526103</v>
      </c>
      <c r="B1186" s="256" t="s">
        <v>2526</v>
      </c>
      <c r="C1186" s="256" t="s">
        <v>81</v>
      </c>
      <c r="D1186" s="256" t="s">
        <v>2187</v>
      </c>
      <c r="F1186" s="314"/>
      <c r="G1186" s="314"/>
      <c r="H1186" s="314"/>
      <c r="I1186" s="312" t="s">
        <v>2262</v>
      </c>
      <c r="Z1186" s="312" t="s">
        <v>2272</v>
      </c>
    </row>
    <row r="1187" spans="1:26" ht="15" customHeight="1" x14ac:dyDescent="0.3">
      <c r="A1187" s="256">
        <v>526113</v>
      </c>
      <c r="B1187" s="256" t="s">
        <v>2529</v>
      </c>
      <c r="C1187" s="256" t="s">
        <v>321</v>
      </c>
      <c r="D1187" s="256" t="s">
        <v>2105</v>
      </c>
      <c r="F1187" s="314"/>
      <c r="G1187" s="314"/>
      <c r="H1187" s="314"/>
      <c r="I1187" s="312" t="s">
        <v>2262</v>
      </c>
      <c r="Z1187" s="312" t="s">
        <v>2272</v>
      </c>
    </row>
    <row r="1188" spans="1:26" ht="15" customHeight="1" x14ac:dyDescent="0.3">
      <c r="A1188" s="256">
        <v>526117</v>
      </c>
      <c r="B1188" s="256" t="s">
        <v>2531</v>
      </c>
      <c r="C1188" s="256" t="s">
        <v>71</v>
      </c>
      <c r="D1188" s="256" t="s">
        <v>2250</v>
      </c>
      <c r="F1188" s="314"/>
      <c r="G1188" s="314"/>
      <c r="H1188" s="314"/>
      <c r="I1188" s="312" t="s">
        <v>2262</v>
      </c>
      <c r="Z1188" s="312" t="s">
        <v>2272</v>
      </c>
    </row>
    <row r="1189" spans="1:26" ht="15" customHeight="1" x14ac:dyDescent="0.3">
      <c r="A1189" s="256">
        <v>526127</v>
      </c>
      <c r="B1189" s="256" t="s">
        <v>2538</v>
      </c>
      <c r="C1189" s="256" t="s">
        <v>70</v>
      </c>
      <c r="D1189" s="256" t="s">
        <v>1996</v>
      </c>
      <c r="F1189" s="313"/>
      <c r="G1189" s="313"/>
      <c r="H1189" s="313"/>
      <c r="I1189" s="312" t="s">
        <v>2262</v>
      </c>
      <c r="Z1189" s="312" t="s">
        <v>2272</v>
      </c>
    </row>
    <row r="1190" spans="1:26" ht="15" customHeight="1" x14ac:dyDescent="0.3">
      <c r="A1190" s="256">
        <v>526132</v>
      </c>
      <c r="B1190" s="256" t="s">
        <v>2542</v>
      </c>
      <c r="C1190" s="256" t="s">
        <v>332</v>
      </c>
      <c r="D1190" s="256" t="s">
        <v>1977</v>
      </c>
      <c r="F1190" s="314"/>
      <c r="G1190" s="314"/>
      <c r="H1190" s="314"/>
      <c r="I1190" s="312" t="s">
        <v>2262</v>
      </c>
      <c r="Z1190" s="312" t="s">
        <v>2272</v>
      </c>
    </row>
    <row r="1191" spans="1:26" ht="15" customHeight="1" x14ac:dyDescent="0.3">
      <c r="A1191" s="256">
        <v>526133</v>
      </c>
      <c r="B1191" s="256" t="s">
        <v>2543</v>
      </c>
      <c r="C1191" s="256" t="s">
        <v>76</v>
      </c>
      <c r="D1191" s="256" t="s">
        <v>577</v>
      </c>
      <c r="F1191" s="314"/>
      <c r="G1191" s="314"/>
      <c r="H1191" s="314"/>
      <c r="I1191" s="312" t="s">
        <v>2262</v>
      </c>
      <c r="Z1191" s="312" t="s">
        <v>2272</v>
      </c>
    </row>
    <row r="1192" spans="1:26" ht="15" customHeight="1" x14ac:dyDescent="0.3">
      <c r="A1192" s="256">
        <v>526140</v>
      </c>
      <c r="B1192" s="256" t="s">
        <v>2547</v>
      </c>
      <c r="C1192" s="256" t="s">
        <v>89</v>
      </c>
      <c r="D1192" s="256" t="s">
        <v>1894</v>
      </c>
      <c r="F1192" s="313"/>
      <c r="G1192" s="313"/>
      <c r="H1192" s="313"/>
      <c r="I1192" s="312" t="s">
        <v>2262</v>
      </c>
      <c r="Z1192" s="312" t="s">
        <v>2272</v>
      </c>
    </row>
    <row r="1193" spans="1:26" ht="15" customHeight="1" x14ac:dyDescent="0.3">
      <c r="A1193" s="256">
        <v>526142</v>
      </c>
      <c r="B1193" s="256" t="s">
        <v>2548</v>
      </c>
      <c r="C1193" s="256" t="s">
        <v>348</v>
      </c>
      <c r="D1193" s="256" t="s">
        <v>3532</v>
      </c>
      <c r="F1193" s="313"/>
      <c r="G1193" s="313"/>
      <c r="H1193" s="313"/>
      <c r="I1193" s="312" t="s">
        <v>2262</v>
      </c>
      <c r="Z1193" s="312" t="s">
        <v>2272</v>
      </c>
    </row>
    <row r="1194" spans="1:26" ht="15" customHeight="1" x14ac:dyDescent="0.3">
      <c r="A1194" s="256">
        <v>526149</v>
      </c>
      <c r="B1194" s="256" t="s">
        <v>2552</v>
      </c>
      <c r="C1194" s="256" t="s">
        <v>109</v>
      </c>
      <c r="D1194" s="256" t="s">
        <v>583</v>
      </c>
      <c r="F1194" s="314"/>
      <c r="G1194" s="314"/>
      <c r="H1194" s="314"/>
      <c r="I1194" s="312" t="s">
        <v>2262</v>
      </c>
      <c r="Z1194" s="312" t="s">
        <v>2272</v>
      </c>
    </row>
    <row r="1195" spans="1:26" ht="15" customHeight="1" x14ac:dyDescent="0.3">
      <c r="A1195" s="256">
        <v>526160</v>
      </c>
      <c r="B1195" s="256" t="s">
        <v>1389</v>
      </c>
      <c r="C1195" s="256" t="s">
        <v>340</v>
      </c>
      <c r="D1195" s="256" t="s">
        <v>2984</v>
      </c>
      <c r="F1195" s="314"/>
      <c r="G1195" s="314"/>
      <c r="H1195" s="314"/>
      <c r="I1195" s="312" t="s">
        <v>2262</v>
      </c>
      <c r="Z1195" s="312" t="s">
        <v>2272</v>
      </c>
    </row>
    <row r="1196" spans="1:26" ht="15" customHeight="1" x14ac:dyDescent="0.3">
      <c r="A1196" s="256">
        <v>526164</v>
      </c>
      <c r="B1196" s="256" t="s">
        <v>2561</v>
      </c>
      <c r="C1196" s="256" t="s">
        <v>467</v>
      </c>
      <c r="D1196" s="256" t="s">
        <v>3533</v>
      </c>
      <c r="F1196" s="313"/>
      <c r="G1196" s="313"/>
      <c r="H1196" s="313"/>
      <c r="I1196" s="312" t="s">
        <v>2262</v>
      </c>
      <c r="Z1196" s="312" t="s">
        <v>2272</v>
      </c>
    </row>
    <row r="1197" spans="1:26" ht="15" customHeight="1" x14ac:dyDescent="0.3">
      <c r="A1197" s="256">
        <v>526165</v>
      </c>
      <c r="B1197" s="256" t="s">
        <v>2561</v>
      </c>
      <c r="C1197" s="256" t="s">
        <v>105</v>
      </c>
      <c r="D1197" s="256" t="s">
        <v>3534</v>
      </c>
      <c r="F1197" s="314"/>
      <c r="G1197" s="314"/>
      <c r="H1197" s="314"/>
      <c r="I1197" s="312" t="s">
        <v>2262</v>
      </c>
      <c r="Z1197" s="312" t="s">
        <v>2272</v>
      </c>
    </row>
    <row r="1198" spans="1:26" ht="15" customHeight="1" x14ac:dyDescent="0.3">
      <c r="A1198" s="256">
        <v>526167</v>
      </c>
      <c r="B1198" s="256" t="s">
        <v>2562</v>
      </c>
      <c r="C1198" s="256" t="s">
        <v>2563</v>
      </c>
      <c r="D1198" s="256" t="s">
        <v>3535</v>
      </c>
      <c r="F1198" s="314"/>
      <c r="G1198" s="314"/>
      <c r="H1198" s="314"/>
      <c r="I1198" s="312" t="s">
        <v>2262</v>
      </c>
      <c r="Z1198" s="312" t="s">
        <v>2272</v>
      </c>
    </row>
    <row r="1199" spans="1:26" ht="15" customHeight="1" x14ac:dyDescent="0.3">
      <c r="A1199" s="256">
        <v>526169</v>
      </c>
      <c r="B1199" s="256" t="s">
        <v>2564</v>
      </c>
      <c r="C1199" s="256" t="s">
        <v>277</v>
      </c>
      <c r="D1199" s="256" t="s">
        <v>2986</v>
      </c>
      <c r="F1199" s="314"/>
      <c r="G1199" s="314"/>
      <c r="H1199" s="314"/>
      <c r="I1199" s="312" t="s">
        <v>2262</v>
      </c>
      <c r="Z1199" s="312" t="s">
        <v>2272</v>
      </c>
    </row>
    <row r="1200" spans="1:26" ht="15" customHeight="1" x14ac:dyDescent="0.3">
      <c r="A1200" s="256">
        <v>526177</v>
      </c>
      <c r="B1200" s="256" t="s">
        <v>2566</v>
      </c>
      <c r="C1200" s="256" t="s">
        <v>74</v>
      </c>
      <c r="D1200" s="256" t="s">
        <v>1835</v>
      </c>
      <c r="F1200" s="313"/>
      <c r="G1200" s="313"/>
      <c r="H1200" s="313"/>
      <c r="I1200" s="312" t="s">
        <v>2262</v>
      </c>
      <c r="Z1200" s="312" t="s">
        <v>2272</v>
      </c>
    </row>
    <row r="1201" spans="1:26" ht="15" customHeight="1" x14ac:dyDescent="0.3">
      <c r="A1201" s="256">
        <v>526191</v>
      </c>
      <c r="B1201" s="256" t="s">
        <v>2572</v>
      </c>
      <c r="C1201" s="256" t="s">
        <v>408</v>
      </c>
      <c r="D1201" s="256" t="s">
        <v>3537</v>
      </c>
      <c r="F1201" s="314"/>
      <c r="G1201" s="314"/>
      <c r="H1201" s="314"/>
      <c r="I1201" s="312" t="s">
        <v>2262</v>
      </c>
      <c r="Z1201" s="312" t="s">
        <v>2272</v>
      </c>
    </row>
    <row r="1202" spans="1:26" ht="15" customHeight="1" x14ac:dyDescent="0.3">
      <c r="A1202" s="256">
        <v>526201</v>
      </c>
      <c r="B1202" s="256" t="s">
        <v>2578</v>
      </c>
      <c r="C1202" s="256" t="s">
        <v>89</v>
      </c>
      <c r="D1202" s="256" t="s">
        <v>1846</v>
      </c>
      <c r="F1202" s="313"/>
      <c r="G1202" s="313"/>
      <c r="H1202" s="313"/>
      <c r="I1202" s="312" t="s">
        <v>2262</v>
      </c>
      <c r="Z1202" s="312" t="s">
        <v>2272</v>
      </c>
    </row>
    <row r="1203" spans="1:26" ht="15" customHeight="1" x14ac:dyDescent="0.3">
      <c r="A1203" s="256">
        <v>526207</v>
      </c>
      <c r="B1203" s="256" t="s">
        <v>2580</v>
      </c>
      <c r="C1203" s="256" t="s">
        <v>74</v>
      </c>
      <c r="D1203" s="256" t="s">
        <v>2065</v>
      </c>
      <c r="F1203" s="314"/>
      <c r="G1203" s="314"/>
      <c r="H1203" s="314"/>
      <c r="I1203" s="312" t="s">
        <v>2262</v>
      </c>
      <c r="Z1203" s="312" t="s">
        <v>2272</v>
      </c>
    </row>
    <row r="1204" spans="1:26" ht="15" customHeight="1" x14ac:dyDescent="0.3">
      <c r="A1204" s="256">
        <v>526210</v>
      </c>
      <c r="B1204" s="256" t="s">
        <v>2582</v>
      </c>
      <c r="C1204" s="256" t="s">
        <v>2181</v>
      </c>
      <c r="D1204" s="256" t="s">
        <v>2166</v>
      </c>
      <c r="F1204" s="314"/>
      <c r="G1204" s="314"/>
      <c r="H1204" s="314"/>
      <c r="I1204" s="312" t="s">
        <v>2262</v>
      </c>
      <c r="Z1204" s="312" t="s">
        <v>2272</v>
      </c>
    </row>
    <row r="1205" spans="1:26" ht="15" customHeight="1" x14ac:dyDescent="0.3">
      <c r="A1205" s="256">
        <v>526212</v>
      </c>
      <c r="B1205" s="256" t="s">
        <v>2583</v>
      </c>
      <c r="C1205" s="256" t="s">
        <v>111</v>
      </c>
      <c r="D1205" s="256" t="s">
        <v>2707</v>
      </c>
      <c r="F1205" s="313"/>
      <c r="G1205" s="313"/>
      <c r="H1205" s="313"/>
      <c r="I1205" s="312" t="s">
        <v>2262</v>
      </c>
      <c r="Z1205" s="312" t="s">
        <v>2272</v>
      </c>
    </row>
    <row r="1206" spans="1:26" ht="15" customHeight="1" x14ac:dyDescent="0.3">
      <c r="A1206" s="256">
        <v>526215</v>
      </c>
      <c r="B1206" s="256" t="s">
        <v>2584</v>
      </c>
      <c r="C1206" s="256" t="s">
        <v>92</v>
      </c>
      <c r="D1206" s="256" t="s">
        <v>2245</v>
      </c>
      <c r="F1206" s="313"/>
      <c r="G1206" s="313"/>
      <c r="H1206" s="313"/>
      <c r="I1206" s="312" t="s">
        <v>2262</v>
      </c>
      <c r="Z1206" s="312" t="s">
        <v>2272</v>
      </c>
    </row>
    <row r="1207" spans="1:26" ht="15" customHeight="1" x14ac:dyDescent="0.3">
      <c r="A1207" s="256">
        <v>526216</v>
      </c>
      <c r="B1207" s="256" t="s">
        <v>2585</v>
      </c>
      <c r="C1207" s="256" t="s">
        <v>402</v>
      </c>
      <c r="D1207" s="256" t="s">
        <v>1973</v>
      </c>
      <c r="F1207" s="314"/>
      <c r="G1207" s="314"/>
      <c r="H1207" s="314"/>
      <c r="I1207" s="312" t="s">
        <v>2262</v>
      </c>
      <c r="Z1207" s="312" t="s">
        <v>2272</v>
      </c>
    </row>
    <row r="1208" spans="1:26" ht="15" customHeight="1" x14ac:dyDescent="0.3">
      <c r="A1208" s="256">
        <v>526223</v>
      </c>
      <c r="B1208" s="256" t="s">
        <v>2590</v>
      </c>
      <c r="C1208" s="256" t="s">
        <v>591</v>
      </c>
      <c r="D1208" s="256" t="s">
        <v>2201</v>
      </c>
      <c r="F1208" s="313"/>
      <c r="G1208" s="313"/>
      <c r="H1208" s="313"/>
      <c r="I1208" s="312" t="s">
        <v>2262</v>
      </c>
      <c r="Z1208" s="312" t="s">
        <v>2272</v>
      </c>
    </row>
    <row r="1209" spans="1:26" ht="15" customHeight="1" x14ac:dyDescent="0.3">
      <c r="A1209" s="256">
        <v>526225</v>
      </c>
      <c r="B1209" s="256" t="s">
        <v>2593</v>
      </c>
      <c r="C1209" s="256" t="s">
        <v>1216</v>
      </c>
      <c r="D1209" s="256" t="s">
        <v>576</v>
      </c>
      <c r="F1209" s="314"/>
      <c r="G1209" s="314"/>
      <c r="H1209" s="314"/>
      <c r="I1209" s="312" t="s">
        <v>2262</v>
      </c>
      <c r="Z1209" s="312" t="s">
        <v>2272</v>
      </c>
    </row>
    <row r="1210" spans="1:26" ht="15" customHeight="1" x14ac:dyDescent="0.3">
      <c r="A1210" s="256">
        <v>526226</v>
      </c>
      <c r="B1210" s="256" t="s">
        <v>2594</v>
      </c>
      <c r="C1210" s="256" t="s">
        <v>436</v>
      </c>
      <c r="D1210" s="256" t="s">
        <v>3506</v>
      </c>
      <c r="F1210" s="313"/>
      <c r="G1210" s="313"/>
      <c r="H1210" s="313"/>
      <c r="I1210" s="312" t="s">
        <v>2262</v>
      </c>
      <c r="Z1210" s="312" t="s">
        <v>2272</v>
      </c>
    </row>
    <row r="1211" spans="1:26" ht="15" customHeight="1" x14ac:dyDescent="0.3">
      <c r="A1211" s="256">
        <v>526239</v>
      </c>
      <c r="B1211" s="256" t="s">
        <v>2602</v>
      </c>
      <c r="C1211" s="256" t="s">
        <v>850</v>
      </c>
      <c r="D1211" s="256" t="s">
        <v>1973</v>
      </c>
      <c r="F1211" s="313"/>
      <c r="G1211" s="313"/>
      <c r="H1211" s="313"/>
      <c r="I1211" s="312" t="s">
        <v>2262</v>
      </c>
      <c r="Z1211" s="312" t="s">
        <v>2272</v>
      </c>
    </row>
    <row r="1212" spans="1:26" ht="15" customHeight="1" x14ac:dyDescent="0.3">
      <c r="A1212" s="256">
        <v>526251</v>
      </c>
      <c r="B1212" s="256" t="s">
        <v>2608</v>
      </c>
      <c r="C1212" s="256" t="s">
        <v>89</v>
      </c>
      <c r="D1212" s="256" t="s">
        <v>1894</v>
      </c>
      <c r="F1212" s="314"/>
      <c r="G1212" s="314"/>
      <c r="H1212" s="314"/>
      <c r="I1212" s="312" t="s">
        <v>2262</v>
      </c>
      <c r="Z1212" s="312" t="s">
        <v>2272</v>
      </c>
    </row>
    <row r="1213" spans="1:26" ht="15" customHeight="1" x14ac:dyDescent="0.3">
      <c r="A1213" s="256">
        <v>526255</v>
      </c>
      <c r="B1213" s="256" t="s">
        <v>2610</v>
      </c>
      <c r="C1213" s="256" t="s">
        <v>71</v>
      </c>
      <c r="D1213" s="256" t="s">
        <v>1954</v>
      </c>
      <c r="F1213" s="313"/>
      <c r="G1213" s="313"/>
      <c r="H1213" s="313"/>
      <c r="I1213" s="312" t="s">
        <v>2262</v>
      </c>
      <c r="Z1213" s="312" t="s">
        <v>2272</v>
      </c>
    </row>
    <row r="1214" spans="1:26" ht="15" customHeight="1" x14ac:dyDescent="0.3">
      <c r="A1214" s="256">
        <v>526257</v>
      </c>
      <c r="B1214" s="256" t="s">
        <v>2611</v>
      </c>
      <c r="C1214" s="256" t="s">
        <v>1315</v>
      </c>
      <c r="D1214" s="256" t="s">
        <v>2070</v>
      </c>
      <c r="F1214" s="313"/>
      <c r="G1214" s="313"/>
      <c r="H1214" s="313"/>
      <c r="I1214" s="312" t="s">
        <v>2262</v>
      </c>
      <c r="Z1214" s="312" t="s">
        <v>2272</v>
      </c>
    </row>
    <row r="1215" spans="1:26" ht="15" customHeight="1" x14ac:dyDescent="0.3">
      <c r="A1215" s="256">
        <v>526261</v>
      </c>
      <c r="B1215" s="256" t="s">
        <v>2613</v>
      </c>
      <c r="C1215" s="256" t="s">
        <v>71</v>
      </c>
      <c r="D1215" s="256" t="s">
        <v>1861</v>
      </c>
      <c r="F1215" s="313"/>
      <c r="G1215" s="313"/>
      <c r="H1215" s="313"/>
      <c r="I1215" s="312" t="s">
        <v>2262</v>
      </c>
      <c r="Z1215" s="312" t="s">
        <v>2272</v>
      </c>
    </row>
    <row r="1216" spans="1:26" ht="15" customHeight="1" x14ac:dyDescent="0.3">
      <c r="A1216" s="256">
        <v>526262</v>
      </c>
      <c r="B1216" s="256" t="s">
        <v>2614</v>
      </c>
      <c r="C1216" s="256" t="s">
        <v>2615</v>
      </c>
      <c r="F1216" s="314"/>
      <c r="G1216" s="314"/>
      <c r="H1216" s="314"/>
      <c r="I1216" s="312" t="s">
        <v>2262</v>
      </c>
      <c r="Z1216" s="312" t="s">
        <v>2272</v>
      </c>
    </row>
    <row r="1217" spans="1:26" ht="15" customHeight="1" x14ac:dyDescent="0.3">
      <c r="A1217" s="256">
        <v>526270</v>
      </c>
      <c r="B1217" s="256" t="s">
        <v>2618</v>
      </c>
      <c r="C1217" s="256" t="s">
        <v>73</v>
      </c>
      <c r="D1217" s="256" t="s">
        <v>2199</v>
      </c>
      <c r="F1217" s="314"/>
      <c r="G1217" s="314"/>
      <c r="H1217" s="314"/>
      <c r="I1217" s="312" t="s">
        <v>2262</v>
      </c>
      <c r="Z1217" s="312" t="s">
        <v>2272</v>
      </c>
    </row>
    <row r="1218" spans="1:26" ht="15" customHeight="1" x14ac:dyDescent="0.3">
      <c r="A1218" s="256">
        <v>526281</v>
      </c>
      <c r="B1218" s="256" t="s">
        <v>2622</v>
      </c>
      <c r="C1218" s="256" t="s">
        <v>70</v>
      </c>
      <c r="D1218" s="256" t="s">
        <v>1886</v>
      </c>
      <c r="F1218" s="314"/>
      <c r="G1218" s="314"/>
      <c r="H1218" s="314"/>
      <c r="I1218" s="312" t="s">
        <v>2262</v>
      </c>
      <c r="Z1218" s="312" t="s">
        <v>2272</v>
      </c>
    </row>
    <row r="1219" spans="1:26" ht="15" customHeight="1" x14ac:dyDescent="0.3">
      <c r="A1219" s="256">
        <v>526287</v>
      </c>
      <c r="B1219" s="256" t="s">
        <v>2628</v>
      </c>
      <c r="C1219" s="256" t="s">
        <v>76</v>
      </c>
      <c r="D1219" s="256" t="s">
        <v>1931</v>
      </c>
      <c r="F1219" s="313"/>
      <c r="G1219" s="313"/>
      <c r="H1219" s="313"/>
      <c r="I1219" s="312" t="s">
        <v>2262</v>
      </c>
      <c r="Z1219" s="312" t="s">
        <v>2272</v>
      </c>
    </row>
    <row r="1220" spans="1:26" ht="15" customHeight="1" x14ac:dyDescent="0.3">
      <c r="A1220" s="256">
        <v>526299</v>
      </c>
      <c r="B1220" s="256" t="s">
        <v>2634</v>
      </c>
      <c r="C1220" s="256" t="s">
        <v>250</v>
      </c>
      <c r="D1220" s="256" t="s">
        <v>2250</v>
      </c>
      <c r="F1220" s="314"/>
      <c r="G1220" s="314"/>
      <c r="H1220" s="314"/>
      <c r="I1220" s="312" t="s">
        <v>2262</v>
      </c>
      <c r="Z1220" s="312" t="s">
        <v>2272</v>
      </c>
    </row>
    <row r="1221" spans="1:26" ht="15" customHeight="1" x14ac:dyDescent="0.3">
      <c r="A1221" s="256">
        <v>526309</v>
      </c>
      <c r="B1221" s="256" t="s">
        <v>2639</v>
      </c>
      <c r="C1221" s="256" t="s">
        <v>73</v>
      </c>
      <c r="D1221" s="256" t="s">
        <v>3083</v>
      </c>
      <c r="F1221" s="314"/>
      <c r="G1221" s="314"/>
      <c r="H1221" s="314"/>
      <c r="I1221" s="312" t="s">
        <v>2262</v>
      </c>
      <c r="Z1221" s="312" t="s">
        <v>2272</v>
      </c>
    </row>
    <row r="1222" spans="1:26" ht="15" customHeight="1" x14ac:dyDescent="0.3">
      <c r="A1222" s="256">
        <v>526325</v>
      </c>
      <c r="B1222" s="256" t="s">
        <v>1047</v>
      </c>
      <c r="C1222" s="256" t="s">
        <v>706</v>
      </c>
      <c r="D1222" s="256" t="s">
        <v>1835</v>
      </c>
      <c r="F1222" s="314"/>
      <c r="G1222" s="314"/>
      <c r="H1222" s="314"/>
      <c r="I1222" s="312" t="s">
        <v>2262</v>
      </c>
      <c r="Z1222" s="312" t="s">
        <v>2272</v>
      </c>
    </row>
    <row r="1223" spans="1:26" ht="15" customHeight="1" x14ac:dyDescent="0.3">
      <c r="A1223" s="256">
        <v>526334</v>
      </c>
      <c r="B1223" s="256" t="s">
        <v>2645</v>
      </c>
      <c r="C1223" s="256" t="s">
        <v>282</v>
      </c>
      <c r="D1223" s="256" t="s">
        <v>2856</v>
      </c>
      <c r="F1223" s="313"/>
      <c r="G1223" s="313"/>
      <c r="H1223" s="313"/>
      <c r="I1223" s="312" t="s">
        <v>2262</v>
      </c>
      <c r="Z1223" s="312" t="s">
        <v>2272</v>
      </c>
    </row>
    <row r="1224" spans="1:26" ht="15" customHeight="1" x14ac:dyDescent="0.3">
      <c r="A1224" s="256">
        <v>526344</v>
      </c>
      <c r="B1224" s="256" t="s">
        <v>2649</v>
      </c>
      <c r="C1224" s="256" t="s">
        <v>73</v>
      </c>
      <c r="D1224" s="256" t="s">
        <v>2194</v>
      </c>
      <c r="F1224" s="313"/>
      <c r="G1224" s="313"/>
      <c r="H1224" s="313"/>
      <c r="I1224" s="312" t="s">
        <v>2262</v>
      </c>
      <c r="Z1224" s="312" t="s">
        <v>2272</v>
      </c>
    </row>
    <row r="1225" spans="1:26" ht="15" customHeight="1" x14ac:dyDescent="0.3">
      <c r="A1225" s="256">
        <v>514645</v>
      </c>
      <c r="B1225" s="256" t="s">
        <v>590</v>
      </c>
      <c r="C1225" s="256" t="s">
        <v>96</v>
      </c>
      <c r="D1225" s="256" t="s">
        <v>1872</v>
      </c>
      <c r="F1225" s="314"/>
      <c r="G1225" s="314"/>
      <c r="H1225" s="314"/>
      <c r="I1225" s="312" t="s">
        <v>2262</v>
      </c>
    </row>
    <row r="1226" spans="1:26" ht="15" customHeight="1" x14ac:dyDescent="0.3">
      <c r="A1226" s="256">
        <v>519816</v>
      </c>
      <c r="B1226" s="256" t="s">
        <v>647</v>
      </c>
      <c r="C1226" s="256" t="s">
        <v>314</v>
      </c>
      <c r="D1226" s="256" t="s">
        <v>3011</v>
      </c>
      <c r="F1226" s="314"/>
      <c r="G1226" s="314"/>
      <c r="H1226" s="314"/>
      <c r="I1226" s="312" t="s">
        <v>2262</v>
      </c>
    </row>
    <row r="1227" spans="1:26" ht="15" customHeight="1" x14ac:dyDescent="0.3">
      <c r="A1227" s="256">
        <v>519988</v>
      </c>
      <c r="B1227" s="256" t="s">
        <v>3158</v>
      </c>
      <c r="C1227" s="256" t="s">
        <v>2305</v>
      </c>
      <c r="D1227" s="256" t="s">
        <v>1836</v>
      </c>
      <c r="F1227" s="314"/>
      <c r="G1227" s="314"/>
      <c r="H1227" s="314"/>
      <c r="I1227" s="312" t="s">
        <v>2262</v>
      </c>
    </row>
    <row r="1228" spans="1:26" ht="15" customHeight="1" x14ac:dyDescent="0.3">
      <c r="A1228" s="256">
        <v>520095</v>
      </c>
      <c r="B1228" s="256" t="s">
        <v>3169</v>
      </c>
      <c r="C1228" s="256" t="s">
        <v>3120</v>
      </c>
      <c r="D1228" s="256" t="s">
        <v>567</v>
      </c>
      <c r="F1228" s="314"/>
      <c r="G1228" s="314"/>
      <c r="H1228" s="314"/>
      <c r="I1228" s="312" t="s">
        <v>2262</v>
      </c>
    </row>
    <row r="1229" spans="1:26" ht="15" customHeight="1" x14ac:dyDescent="0.3">
      <c r="A1229" s="256">
        <v>520586</v>
      </c>
      <c r="B1229" s="256" t="s">
        <v>3184</v>
      </c>
      <c r="C1229" s="256" t="s">
        <v>3185</v>
      </c>
      <c r="D1229" s="256" t="s">
        <v>3186</v>
      </c>
      <c r="F1229" s="313"/>
      <c r="G1229" s="313"/>
      <c r="H1229" s="313"/>
      <c r="I1229" s="312" t="s">
        <v>2262</v>
      </c>
    </row>
    <row r="1230" spans="1:26" ht="15" customHeight="1" x14ac:dyDescent="0.3">
      <c r="A1230" s="256">
        <v>520889</v>
      </c>
      <c r="B1230" s="256" t="s">
        <v>3201</v>
      </c>
      <c r="C1230" s="256" t="s">
        <v>104</v>
      </c>
      <c r="D1230" s="256" t="s">
        <v>3110</v>
      </c>
      <c r="F1230" s="313"/>
      <c r="G1230" s="313"/>
      <c r="H1230" s="313"/>
      <c r="I1230" s="312" t="s">
        <v>2262</v>
      </c>
    </row>
    <row r="1231" spans="1:26" ht="15" customHeight="1" x14ac:dyDescent="0.3">
      <c r="A1231" s="256">
        <v>520967</v>
      </c>
      <c r="B1231" s="256" t="s">
        <v>3204</v>
      </c>
      <c r="C1231" s="256" t="s">
        <v>2299</v>
      </c>
      <c r="D1231" s="256" t="s">
        <v>3037</v>
      </c>
      <c r="F1231" s="314"/>
      <c r="G1231" s="314"/>
      <c r="H1231" s="314"/>
      <c r="I1231" s="312" t="s">
        <v>2262</v>
      </c>
    </row>
    <row r="1232" spans="1:26" ht="15" customHeight="1" x14ac:dyDescent="0.3">
      <c r="A1232" s="256">
        <v>521792</v>
      </c>
      <c r="B1232" s="256" t="s">
        <v>690</v>
      </c>
      <c r="C1232" s="256" t="s">
        <v>73</v>
      </c>
      <c r="D1232" s="256" t="s">
        <v>1846</v>
      </c>
      <c r="F1232" s="314"/>
      <c r="G1232" s="314"/>
      <c r="H1232" s="314"/>
      <c r="I1232" s="312" t="s">
        <v>2262</v>
      </c>
    </row>
    <row r="1233" spans="1:9" ht="15" customHeight="1" x14ac:dyDescent="0.3">
      <c r="A1233" s="256">
        <v>521813</v>
      </c>
      <c r="B1233" s="256" t="s">
        <v>696</v>
      </c>
      <c r="C1233" s="256" t="s">
        <v>259</v>
      </c>
      <c r="D1233" s="256" t="s">
        <v>2251</v>
      </c>
      <c r="F1233" s="314"/>
      <c r="G1233" s="314"/>
      <c r="H1233" s="314"/>
      <c r="I1233" s="312" t="s">
        <v>2262</v>
      </c>
    </row>
    <row r="1234" spans="1:9" ht="15" customHeight="1" x14ac:dyDescent="0.3">
      <c r="A1234" s="256">
        <v>522110</v>
      </c>
      <c r="B1234" s="256" t="s">
        <v>735</v>
      </c>
      <c r="C1234" s="256" t="s">
        <v>68</v>
      </c>
      <c r="D1234" s="256" t="s">
        <v>3320</v>
      </c>
      <c r="F1234" s="314"/>
      <c r="G1234" s="314"/>
      <c r="H1234" s="314"/>
      <c r="I1234" s="312" t="s">
        <v>2262</v>
      </c>
    </row>
    <row r="1235" spans="1:9" ht="15" customHeight="1" x14ac:dyDescent="0.3">
      <c r="A1235" s="256">
        <v>522764</v>
      </c>
      <c r="B1235" s="256" t="s">
        <v>806</v>
      </c>
      <c r="C1235" s="256" t="s">
        <v>270</v>
      </c>
      <c r="D1235" s="256" t="s">
        <v>1886</v>
      </c>
      <c r="F1235" s="314"/>
      <c r="G1235" s="314"/>
      <c r="H1235" s="314"/>
      <c r="I1235" s="312" t="s">
        <v>2262</v>
      </c>
    </row>
    <row r="1236" spans="1:9" ht="15" customHeight="1" x14ac:dyDescent="0.3">
      <c r="A1236" s="256">
        <v>522810</v>
      </c>
      <c r="B1236" s="256" t="s">
        <v>809</v>
      </c>
      <c r="C1236" s="256" t="s">
        <v>89</v>
      </c>
      <c r="F1236" s="314"/>
      <c r="G1236" s="314"/>
      <c r="H1236" s="314"/>
      <c r="I1236" s="312" t="s">
        <v>2262</v>
      </c>
    </row>
    <row r="1237" spans="1:9" ht="15" customHeight="1" x14ac:dyDescent="0.3">
      <c r="A1237" s="256">
        <v>522844</v>
      </c>
      <c r="B1237" s="256" t="s">
        <v>1821</v>
      </c>
      <c r="C1237" s="256" t="s">
        <v>256</v>
      </c>
      <c r="D1237" s="256" t="s">
        <v>3440</v>
      </c>
      <c r="F1237" s="314"/>
      <c r="G1237" s="314"/>
      <c r="H1237" s="314"/>
      <c r="I1237" s="312" t="s">
        <v>2262</v>
      </c>
    </row>
    <row r="1238" spans="1:9" ht="15" customHeight="1" x14ac:dyDescent="0.3">
      <c r="A1238" s="256">
        <v>522848</v>
      </c>
      <c r="B1238" s="256" t="s">
        <v>815</v>
      </c>
      <c r="C1238" s="256" t="s">
        <v>816</v>
      </c>
      <c r="D1238" s="256" t="s">
        <v>3442</v>
      </c>
      <c r="F1238" s="314"/>
      <c r="G1238" s="314"/>
      <c r="H1238" s="314"/>
      <c r="I1238" s="312" t="s">
        <v>2262</v>
      </c>
    </row>
    <row r="1239" spans="1:9" ht="15" customHeight="1" x14ac:dyDescent="0.3">
      <c r="A1239" s="256">
        <v>522918</v>
      </c>
      <c r="B1239" s="256" t="s">
        <v>3456</v>
      </c>
      <c r="C1239" s="256" t="s">
        <v>74</v>
      </c>
      <c r="D1239" s="256" t="s">
        <v>1886</v>
      </c>
      <c r="F1239" s="314"/>
      <c r="G1239" s="314"/>
      <c r="H1239" s="314"/>
      <c r="I1239" s="312" t="s">
        <v>2262</v>
      </c>
    </row>
    <row r="1240" spans="1:9" ht="15" customHeight="1" x14ac:dyDescent="0.3">
      <c r="A1240" s="256">
        <v>522960</v>
      </c>
      <c r="B1240" s="256" t="s">
        <v>829</v>
      </c>
      <c r="C1240" s="256" t="s">
        <v>374</v>
      </c>
      <c r="D1240" s="256" t="s">
        <v>1838</v>
      </c>
      <c r="F1240" s="314"/>
      <c r="G1240" s="314"/>
      <c r="H1240" s="314"/>
      <c r="I1240" s="312" t="s">
        <v>2262</v>
      </c>
    </row>
    <row r="1241" spans="1:9" ht="15" customHeight="1" x14ac:dyDescent="0.3">
      <c r="A1241" s="256">
        <v>523002</v>
      </c>
      <c r="B1241" s="256" t="s">
        <v>834</v>
      </c>
      <c r="C1241" s="256" t="s">
        <v>449</v>
      </c>
      <c r="D1241" s="256" t="s">
        <v>1861</v>
      </c>
      <c r="F1241" s="314"/>
      <c r="G1241" s="314"/>
      <c r="H1241" s="314"/>
      <c r="I1241" s="312" t="s">
        <v>2262</v>
      </c>
    </row>
    <row r="1242" spans="1:9" ht="15" customHeight="1" x14ac:dyDescent="0.3">
      <c r="A1242" s="256">
        <v>523034</v>
      </c>
      <c r="B1242" s="256" t="s">
        <v>837</v>
      </c>
      <c r="C1242" s="256" t="s">
        <v>68</v>
      </c>
      <c r="D1242" s="256" t="s">
        <v>1866</v>
      </c>
      <c r="F1242" s="314"/>
      <c r="G1242" s="314"/>
      <c r="H1242" s="314"/>
      <c r="I1242" s="312" t="s">
        <v>2262</v>
      </c>
    </row>
    <row r="1243" spans="1:9" ht="15" customHeight="1" x14ac:dyDescent="0.3">
      <c r="A1243" s="256">
        <v>523164</v>
      </c>
      <c r="B1243" s="256" t="s">
        <v>853</v>
      </c>
      <c r="C1243" s="256" t="s">
        <v>99</v>
      </c>
      <c r="D1243" s="256" t="s">
        <v>3459</v>
      </c>
      <c r="F1243" s="314"/>
      <c r="G1243" s="314"/>
      <c r="H1243" s="314"/>
      <c r="I1243" s="312" t="s">
        <v>2262</v>
      </c>
    </row>
    <row r="1244" spans="1:9" ht="15" customHeight="1" x14ac:dyDescent="0.3">
      <c r="A1244" s="256">
        <v>523339</v>
      </c>
      <c r="B1244" s="256" t="s">
        <v>860</v>
      </c>
      <c r="C1244" s="256" t="s">
        <v>861</v>
      </c>
      <c r="D1244" s="256" t="s">
        <v>1963</v>
      </c>
      <c r="F1244" s="313"/>
      <c r="G1244" s="313"/>
      <c r="H1244" s="313"/>
      <c r="I1244" s="312" t="s">
        <v>2262</v>
      </c>
    </row>
    <row r="1245" spans="1:9" ht="15" customHeight="1" x14ac:dyDescent="0.3">
      <c r="A1245" s="256">
        <v>523346</v>
      </c>
      <c r="B1245" s="256" t="s">
        <v>1965</v>
      </c>
      <c r="C1245" s="256" t="s">
        <v>2304</v>
      </c>
      <c r="D1245" s="256" t="s">
        <v>1996</v>
      </c>
      <c r="F1245" s="313"/>
      <c r="G1245" s="313"/>
      <c r="H1245" s="313"/>
      <c r="I1245" s="312" t="s">
        <v>2262</v>
      </c>
    </row>
    <row r="1246" spans="1:9" ht="15" customHeight="1" x14ac:dyDescent="0.3">
      <c r="A1246" s="256">
        <v>523453</v>
      </c>
      <c r="B1246" s="256" t="s">
        <v>877</v>
      </c>
      <c r="C1246" s="256" t="s">
        <v>277</v>
      </c>
      <c r="D1246" s="256" t="s">
        <v>1848</v>
      </c>
      <c r="F1246" s="314"/>
      <c r="G1246" s="314"/>
      <c r="H1246" s="314"/>
      <c r="I1246" s="312" t="s">
        <v>2262</v>
      </c>
    </row>
    <row r="1247" spans="1:9" ht="15" customHeight="1" x14ac:dyDescent="0.3">
      <c r="A1247" s="256">
        <v>523468</v>
      </c>
      <c r="B1247" s="256" t="s">
        <v>880</v>
      </c>
      <c r="C1247" s="256" t="s">
        <v>353</v>
      </c>
      <c r="D1247" s="256" t="s">
        <v>2003</v>
      </c>
      <c r="F1247" s="313"/>
      <c r="G1247" s="313"/>
      <c r="H1247" s="313"/>
      <c r="I1247" s="312" t="s">
        <v>2262</v>
      </c>
    </row>
    <row r="1248" spans="1:9" ht="15" customHeight="1" x14ac:dyDescent="0.3">
      <c r="A1248" s="256">
        <v>523527</v>
      </c>
      <c r="B1248" s="256" t="s">
        <v>885</v>
      </c>
      <c r="C1248" s="256" t="s">
        <v>70</v>
      </c>
      <c r="D1248" s="256" t="s">
        <v>2014</v>
      </c>
      <c r="F1248" s="314"/>
      <c r="G1248" s="314"/>
      <c r="H1248" s="314"/>
      <c r="I1248" s="312" t="s">
        <v>2262</v>
      </c>
    </row>
    <row r="1249" spans="1:9" ht="15" customHeight="1" x14ac:dyDescent="0.3">
      <c r="A1249" s="256">
        <v>523564</v>
      </c>
      <c r="B1249" s="256" t="s">
        <v>891</v>
      </c>
      <c r="C1249" s="256" t="s">
        <v>68</v>
      </c>
      <c r="D1249" s="256" t="s">
        <v>2021</v>
      </c>
      <c r="F1249" s="313"/>
      <c r="G1249" s="313"/>
      <c r="H1249" s="313"/>
      <c r="I1249" s="312" t="s">
        <v>2262</v>
      </c>
    </row>
    <row r="1250" spans="1:9" ht="15" customHeight="1" x14ac:dyDescent="0.3">
      <c r="A1250" s="256">
        <v>523586</v>
      </c>
      <c r="B1250" s="256" t="s">
        <v>893</v>
      </c>
      <c r="C1250" s="256" t="s">
        <v>75</v>
      </c>
      <c r="D1250" s="256" t="s">
        <v>582</v>
      </c>
      <c r="F1250" s="313"/>
      <c r="G1250" s="313"/>
      <c r="H1250" s="313"/>
      <c r="I1250" s="312" t="s">
        <v>2262</v>
      </c>
    </row>
    <row r="1251" spans="1:9" ht="15" customHeight="1" x14ac:dyDescent="0.3">
      <c r="A1251" s="256">
        <v>523652</v>
      </c>
      <c r="B1251" s="256" t="s">
        <v>905</v>
      </c>
      <c r="C1251" s="256" t="s">
        <v>89</v>
      </c>
      <c r="D1251" s="256" t="s">
        <v>2050</v>
      </c>
      <c r="F1251" s="313"/>
      <c r="G1251" s="313"/>
      <c r="H1251" s="313"/>
      <c r="I1251" s="312" t="s">
        <v>2262</v>
      </c>
    </row>
    <row r="1252" spans="1:9" ht="15" customHeight="1" x14ac:dyDescent="0.3">
      <c r="A1252" s="256">
        <v>523706</v>
      </c>
      <c r="B1252" s="256" t="s">
        <v>912</v>
      </c>
      <c r="C1252" s="256" t="s">
        <v>76</v>
      </c>
      <c r="D1252" s="256" t="s">
        <v>1887</v>
      </c>
      <c r="F1252" s="314"/>
      <c r="G1252" s="314"/>
      <c r="H1252" s="314"/>
      <c r="I1252" s="312" t="s">
        <v>2262</v>
      </c>
    </row>
    <row r="1253" spans="1:9" ht="15" customHeight="1" x14ac:dyDescent="0.3">
      <c r="A1253" s="256">
        <v>523777</v>
      </c>
      <c r="B1253" s="256" t="s">
        <v>918</v>
      </c>
      <c r="C1253" s="256" t="s">
        <v>919</v>
      </c>
      <c r="D1253" s="256" t="s">
        <v>2085</v>
      </c>
      <c r="F1253" s="314"/>
      <c r="G1253" s="314"/>
      <c r="H1253" s="314"/>
      <c r="I1253" s="312" t="s">
        <v>2262</v>
      </c>
    </row>
    <row r="1254" spans="1:9" ht="15" customHeight="1" x14ac:dyDescent="0.3">
      <c r="A1254" s="256">
        <v>523962</v>
      </c>
      <c r="B1254" s="256" t="s">
        <v>926</v>
      </c>
      <c r="C1254" s="256" t="s">
        <v>73</v>
      </c>
      <c r="D1254" s="256" t="s">
        <v>1954</v>
      </c>
      <c r="F1254" s="314"/>
      <c r="G1254" s="314"/>
      <c r="H1254" s="314"/>
      <c r="I1254" s="312" t="s">
        <v>2262</v>
      </c>
    </row>
    <row r="1255" spans="1:9" ht="15" customHeight="1" x14ac:dyDescent="0.3">
      <c r="A1255" s="256">
        <v>524063</v>
      </c>
      <c r="B1255" s="256" t="s">
        <v>936</v>
      </c>
      <c r="C1255" s="256" t="s">
        <v>71</v>
      </c>
      <c r="D1255" s="256" t="s">
        <v>563</v>
      </c>
      <c r="F1255" s="314"/>
      <c r="G1255" s="314"/>
      <c r="H1255" s="314"/>
      <c r="I1255" s="312" t="s">
        <v>2262</v>
      </c>
    </row>
    <row r="1256" spans="1:9" ht="15" customHeight="1" x14ac:dyDescent="0.3">
      <c r="A1256" s="256">
        <v>524066</v>
      </c>
      <c r="B1256" s="256" t="s">
        <v>937</v>
      </c>
      <c r="C1256" s="256" t="s">
        <v>2674</v>
      </c>
      <c r="D1256" s="256" t="s">
        <v>2150</v>
      </c>
      <c r="F1256" s="314"/>
      <c r="G1256" s="314"/>
      <c r="H1256" s="314"/>
      <c r="I1256" s="312" t="s">
        <v>2262</v>
      </c>
    </row>
    <row r="1257" spans="1:9" ht="15" customHeight="1" x14ac:dyDescent="0.3">
      <c r="A1257" s="256">
        <v>524070</v>
      </c>
      <c r="B1257" s="256" t="s">
        <v>939</v>
      </c>
      <c r="C1257" s="256" t="s">
        <v>71</v>
      </c>
      <c r="D1257" s="256" t="s">
        <v>3073</v>
      </c>
      <c r="F1257" s="314"/>
      <c r="G1257" s="314"/>
      <c r="H1257" s="314"/>
      <c r="I1257" s="312" t="s">
        <v>2262</v>
      </c>
    </row>
    <row r="1258" spans="1:9" ht="15" customHeight="1" x14ac:dyDescent="0.3">
      <c r="A1258" s="256">
        <v>524110</v>
      </c>
      <c r="B1258" s="256" t="s">
        <v>941</v>
      </c>
      <c r="C1258" s="256" t="s">
        <v>100</v>
      </c>
      <c r="D1258" s="256" t="s">
        <v>2011</v>
      </c>
      <c r="F1258" s="314"/>
      <c r="G1258" s="314"/>
      <c r="H1258" s="314"/>
      <c r="I1258" s="312" t="s">
        <v>2262</v>
      </c>
    </row>
    <row r="1259" spans="1:9" ht="15" customHeight="1" x14ac:dyDescent="0.3">
      <c r="A1259" s="256">
        <v>524136</v>
      </c>
      <c r="B1259" s="256" t="s">
        <v>944</v>
      </c>
      <c r="C1259" s="256" t="s">
        <v>327</v>
      </c>
      <c r="D1259" s="256" t="s">
        <v>1925</v>
      </c>
      <c r="F1259" s="314"/>
      <c r="G1259" s="314"/>
      <c r="H1259" s="314"/>
      <c r="I1259" s="312" t="s">
        <v>2262</v>
      </c>
    </row>
    <row r="1260" spans="1:9" ht="15" customHeight="1" x14ac:dyDescent="0.3">
      <c r="A1260" s="256">
        <v>524140</v>
      </c>
      <c r="B1260" s="256" t="s">
        <v>946</v>
      </c>
      <c r="C1260" s="256" t="s">
        <v>433</v>
      </c>
      <c r="D1260" s="256" t="s">
        <v>1858</v>
      </c>
      <c r="F1260" s="313"/>
      <c r="G1260" s="313"/>
      <c r="H1260" s="313"/>
      <c r="I1260" s="312" t="s">
        <v>2262</v>
      </c>
    </row>
    <row r="1261" spans="1:9" ht="15" customHeight="1" x14ac:dyDescent="0.3">
      <c r="A1261" s="256">
        <v>524146</v>
      </c>
      <c r="B1261" s="256" t="s">
        <v>948</v>
      </c>
      <c r="C1261" s="256" t="s">
        <v>949</v>
      </c>
      <c r="D1261" s="256" t="s">
        <v>2039</v>
      </c>
      <c r="F1261" s="314"/>
      <c r="G1261" s="314"/>
      <c r="H1261" s="314"/>
      <c r="I1261" s="312" t="s">
        <v>2262</v>
      </c>
    </row>
    <row r="1262" spans="1:9" ht="15" customHeight="1" x14ac:dyDescent="0.3">
      <c r="A1262" s="256">
        <v>524167</v>
      </c>
      <c r="B1262" s="256" t="s">
        <v>955</v>
      </c>
      <c r="C1262" s="256" t="s">
        <v>935</v>
      </c>
      <c r="D1262" s="256" t="s">
        <v>577</v>
      </c>
      <c r="F1262" s="314"/>
      <c r="G1262" s="314"/>
      <c r="H1262" s="314"/>
      <c r="I1262" s="312" t="s">
        <v>2262</v>
      </c>
    </row>
    <row r="1263" spans="1:9" ht="15" customHeight="1" x14ac:dyDescent="0.3">
      <c r="A1263" s="256">
        <v>524176</v>
      </c>
      <c r="B1263" s="256" t="s">
        <v>961</v>
      </c>
      <c r="C1263" s="256" t="s">
        <v>97</v>
      </c>
      <c r="D1263" s="256" t="s">
        <v>2162</v>
      </c>
      <c r="F1263" s="313"/>
      <c r="G1263" s="313"/>
      <c r="H1263" s="313"/>
      <c r="I1263" s="312" t="s">
        <v>2262</v>
      </c>
    </row>
    <row r="1264" spans="1:9" ht="15" customHeight="1" x14ac:dyDescent="0.3">
      <c r="A1264" s="256">
        <v>524177</v>
      </c>
      <c r="B1264" s="256" t="s">
        <v>962</v>
      </c>
      <c r="C1264" s="256" t="s">
        <v>71</v>
      </c>
      <c r="D1264" s="256" t="s">
        <v>2163</v>
      </c>
      <c r="F1264" s="314"/>
      <c r="G1264" s="314"/>
      <c r="H1264" s="314"/>
      <c r="I1264" s="312" t="s">
        <v>2262</v>
      </c>
    </row>
    <row r="1265" spans="1:9" ht="15" customHeight="1" x14ac:dyDescent="0.3">
      <c r="A1265" s="256">
        <v>524189</v>
      </c>
      <c r="B1265" s="256" t="s">
        <v>970</v>
      </c>
      <c r="C1265" s="256" t="s">
        <v>71</v>
      </c>
      <c r="D1265" s="256" t="s">
        <v>2998</v>
      </c>
      <c r="F1265" s="314"/>
      <c r="G1265" s="314"/>
      <c r="H1265" s="314"/>
      <c r="I1265" s="312" t="s">
        <v>2262</v>
      </c>
    </row>
    <row r="1266" spans="1:9" ht="15" customHeight="1" x14ac:dyDescent="0.3">
      <c r="A1266" s="256">
        <v>524221</v>
      </c>
      <c r="B1266" s="256" t="s">
        <v>981</v>
      </c>
      <c r="C1266" s="256" t="s">
        <v>67</v>
      </c>
      <c r="D1266" s="256" t="s">
        <v>557</v>
      </c>
      <c r="F1266" s="313"/>
      <c r="G1266" s="313"/>
      <c r="H1266" s="313"/>
      <c r="I1266" s="312" t="s">
        <v>2262</v>
      </c>
    </row>
    <row r="1267" spans="1:9" ht="15" customHeight="1" x14ac:dyDescent="0.3">
      <c r="A1267" s="256">
        <v>524228</v>
      </c>
      <c r="B1267" s="256" t="s">
        <v>986</v>
      </c>
      <c r="C1267" s="256" t="s">
        <v>987</v>
      </c>
      <c r="D1267" s="256" t="s">
        <v>576</v>
      </c>
      <c r="F1267" s="313"/>
      <c r="G1267" s="313"/>
      <c r="H1267" s="313"/>
      <c r="I1267" s="312" t="s">
        <v>2262</v>
      </c>
    </row>
    <row r="1268" spans="1:9" ht="15" customHeight="1" x14ac:dyDescent="0.3">
      <c r="A1268" s="256">
        <v>524233</v>
      </c>
      <c r="B1268" s="256" t="s">
        <v>989</v>
      </c>
      <c r="C1268" s="256" t="s">
        <v>71</v>
      </c>
      <c r="D1268" s="256" t="s">
        <v>2727</v>
      </c>
      <c r="I1268" s="312" t="s">
        <v>2262</v>
      </c>
    </row>
    <row r="1269" spans="1:9" ht="15" customHeight="1" x14ac:dyDescent="0.3">
      <c r="A1269" s="256">
        <v>524238</v>
      </c>
      <c r="B1269" s="256" t="s">
        <v>990</v>
      </c>
      <c r="C1269" s="256" t="s">
        <v>109</v>
      </c>
      <c r="D1269" s="256" t="s">
        <v>1893</v>
      </c>
      <c r="F1269" s="314"/>
      <c r="G1269" s="314"/>
      <c r="H1269" s="314"/>
      <c r="I1269" s="312" t="s">
        <v>2262</v>
      </c>
    </row>
    <row r="1270" spans="1:9" ht="15" customHeight="1" x14ac:dyDescent="0.3">
      <c r="A1270" s="256">
        <v>524249</v>
      </c>
      <c r="B1270" s="256" t="s">
        <v>994</v>
      </c>
      <c r="C1270" s="256" t="s">
        <v>75</v>
      </c>
      <c r="D1270" s="256" t="s">
        <v>3008</v>
      </c>
      <c r="F1270" s="313"/>
      <c r="G1270" s="313"/>
      <c r="H1270" s="313"/>
      <c r="I1270" s="312" t="s">
        <v>2262</v>
      </c>
    </row>
    <row r="1271" spans="1:9" ht="15" customHeight="1" x14ac:dyDescent="0.3">
      <c r="A1271" s="256">
        <v>524256</v>
      </c>
      <c r="B1271" s="256" t="s">
        <v>996</v>
      </c>
      <c r="C1271" s="256" t="s">
        <v>87</v>
      </c>
      <c r="D1271" s="256" t="s">
        <v>1905</v>
      </c>
      <c r="F1271" s="313"/>
      <c r="G1271" s="313"/>
      <c r="H1271" s="313"/>
      <c r="I1271" s="312" t="s">
        <v>2262</v>
      </c>
    </row>
    <row r="1272" spans="1:9" ht="15" customHeight="1" x14ac:dyDescent="0.3">
      <c r="A1272" s="256">
        <v>524257</v>
      </c>
      <c r="B1272" s="256" t="s">
        <v>997</v>
      </c>
      <c r="C1272" s="256" t="s">
        <v>403</v>
      </c>
      <c r="D1272" s="256" t="s">
        <v>3477</v>
      </c>
      <c r="F1272" s="314"/>
      <c r="G1272" s="314"/>
      <c r="H1272" s="314"/>
      <c r="I1272" s="312" t="s">
        <v>2262</v>
      </c>
    </row>
    <row r="1273" spans="1:9" ht="15" customHeight="1" x14ac:dyDescent="0.3">
      <c r="A1273" s="256">
        <v>524261</v>
      </c>
      <c r="B1273" s="256" t="s">
        <v>1000</v>
      </c>
      <c r="C1273" s="256" t="s">
        <v>1001</v>
      </c>
      <c r="D1273" s="256" t="s">
        <v>1924</v>
      </c>
      <c r="F1273" s="313"/>
      <c r="G1273" s="313"/>
      <c r="H1273" s="313"/>
      <c r="I1273" s="312" t="s">
        <v>2262</v>
      </c>
    </row>
    <row r="1274" spans="1:9" ht="15" customHeight="1" x14ac:dyDescent="0.3">
      <c r="A1274" s="256">
        <v>524303</v>
      </c>
      <c r="B1274" s="256" t="s">
        <v>1015</v>
      </c>
      <c r="C1274" s="256" t="s">
        <v>439</v>
      </c>
      <c r="D1274" s="256" t="s">
        <v>2065</v>
      </c>
      <c r="F1274" s="314"/>
      <c r="G1274" s="314"/>
      <c r="H1274" s="314"/>
      <c r="I1274" s="312" t="s">
        <v>2262</v>
      </c>
    </row>
    <row r="1275" spans="1:9" ht="15" customHeight="1" x14ac:dyDescent="0.3">
      <c r="A1275" s="256">
        <v>524328</v>
      </c>
      <c r="B1275" s="256" t="s">
        <v>1028</v>
      </c>
      <c r="C1275" s="256" t="s">
        <v>93</v>
      </c>
      <c r="D1275" s="256" t="s">
        <v>1892</v>
      </c>
      <c r="F1275" s="314"/>
      <c r="G1275" s="314"/>
      <c r="H1275" s="314"/>
      <c r="I1275" s="312" t="s">
        <v>2262</v>
      </c>
    </row>
    <row r="1276" spans="1:9" ht="15" customHeight="1" x14ac:dyDescent="0.3">
      <c r="A1276" s="256">
        <v>524344</v>
      </c>
      <c r="B1276" s="256" t="s">
        <v>1034</v>
      </c>
      <c r="C1276" s="256" t="s">
        <v>85</v>
      </c>
      <c r="D1276" s="256" t="s">
        <v>3078</v>
      </c>
      <c r="F1276" s="314"/>
      <c r="G1276" s="314"/>
      <c r="H1276" s="314"/>
      <c r="I1276" s="312" t="s">
        <v>2262</v>
      </c>
    </row>
    <row r="1277" spans="1:9" ht="15" customHeight="1" x14ac:dyDescent="0.3">
      <c r="A1277" s="256">
        <v>524369</v>
      </c>
      <c r="B1277" s="256" t="s">
        <v>1038</v>
      </c>
      <c r="C1277" s="256" t="s">
        <v>292</v>
      </c>
      <c r="D1277" s="256" t="s">
        <v>1886</v>
      </c>
      <c r="F1277" s="313"/>
      <c r="G1277" s="313"/>
      <c r="H1277" s="313"/>
      <c r="I1277" s="312" t="s">
        <v>2262</v>
      </c>
    </row>
    <row r="1278" spans="1:9" ht="15" customHeight="1" x14ac:dyDescent="0.3">
      <c r="A1278" s="256">
        <v>524422</v>
      </c>
      <c r="B1278" s="256" t="s">
        <v>1053</v>
      </c>
      <c r="C1278" s="256" t="s">
        <v>530</v>
      </c>
      <c r="D1278" s="256" t="s">
        <v>1977</v>
      </c>
      <c r="F1278" s="314"/>
      <c r="G1278" s="314"/>
      <c r="H1278" s="314"/>
      <c r="I1278" s="312" t="s">
        <v>2262</v>
      </c>
    </row>
    <row r="1279" spans="1:9" ht="15" customHeight="1" x14ac:dyDescent="0.3">
      <c r="A1279" s="256">
        <v>524456</v>
      </c>
      <c r="B1279" s="256" t="s">
        <v>1063</v>
      </c>
      <c r="C1279" s="256" t="s">
        <v>76</v>
      </c>
      <c r="D1279" s="256" t="s">
        <v>576</v>
      </c>
      <c r="F1279" s="314"/>
      <c r="G1279" s="314"/>
      <c r="H1279" s="314"/>
      <c r="I1279" s="312" t="s">
        <v>2262</v>
      </c>
    </row>
    <row r="1280" spans="1:9" ht="15" customHeight="1" x14ac:dyDescent="0.3">
      <c r="A1280" s="256">
        <v>524474</v>
      </c>
      <c r="B1280" s="256" t="s">
        <v>1068</v>
      </c>
      <c r="C1280" s="256" t="s">
        <v>451</v>
      </c>
      <c r="D1280" s="256" t="s">
        <v>1974</v>
      </c>
      <c r="I1280" s="312" t="s">
        <v>2262</v>
      </c>
    </row>
    <row r="1281" spans="1:9" ht="15" customHeight="1" x14ac:dyDescent="0.3">
      <c r="A1281" s="256">
        <v>524475</v>
      </c>
      <c r="B1281" s="256" t="s">
        <v>1069</v>
      </c>
      <c r="C1281" s="256" t="s">
        <v>618</v>
      </c>
      <c r="D1281" s="256" t="s">
        <v>1938</v>
      </c>
      <c r="F1281" s="314"/>
      <c r="G1281" s="314"/>
      <c r="H1281" s="314"/>
      <c r="I1281" s="312" t="s">
        <v>2262</v>
      </c>
    </row>
    <row r="1282" spans="1:9" ht="15" customHeight="1" x14ac:dyDescent="0.3">
      <c r="A1282" s="256">
        <v>524480</v>
      </c>
      <c r="B1282" s="256" t="s">
        <v>1073</v>
      </c>
      <c r="C1282" s="256" t="s">
        <v>101</v>
      </c>
      <c r="D1282" s="256" t="s">
        <v>2065</v>
      </c>
      <c r="F1282" s="314"/>
      <c r="G1282" s="314"/>
      <c r="H1282" s="314"/>
      <c r="I1282" s="312" t="s">
        <v>2262</v>
      </c>
    </row>
    <row r="1283" spans="1:9" ht="15" customHeight="1" x14ac:dyDescent="0.3">
      <c r="A1283" s="256">
        <v>524523</v>
      </c>
      <c r="B1283" s="256" t="s">
        <v>1085</v>
      </c>
      <c r="C1283" s="256" t="s">
        <v>75</v>
      </c>
      <c r="D1283" s="256" t="s">
        <v>3482</v>
      </c>
      <c r="F1283" s="314"/>
      <c r="G1283" s="314"/>
      <c r="H1283" s="314"/>
      <c r="I1283" s="312" t="s">
        <v>2262</v>
      </c>
    </row>
    <row r="1284" spans="1:9" ht="15" customHeight="1" x14ac:dyDescent="0.3">
      <c r="A1284" s="256">
        <v>524527</v>
      </c>
      <c r="B1284" s="256" t="s">
        <v>1088</v>
      </c>
      <c r="C1284" s="256" t="s">
        <v>357</v>
      </c>
      <c r="D1284" s="256" t="s">
        <v>1838</v>
      </c>
      <c r="F1284" s="313"/>
      <c r="G1284" s="313"/>
      <c r="H1284" s="313"/>
      <c r="I1284" s="312" t="s">
        <v>2262</v>
      </c>
    </row>
    <row r="1285" spans="1:9" ht="15" customHeight="1" x14ac:dyDescent="0.3">
      <c r="A1285" s="256">
        <v>524549</v>
      </c>
      <c r="B1285" s="256" t="s">
        <v>1096</v>
      </c>
      <c r="C1285" s="256" t="s">
        <v>1097</v>
      </c>
      <c r="D1285" s="256" t="s">
        <v>2700</v>
      </c>
      <c r="F1285" s="313"/>
      <c r="G1285" s="313"/>
      <c r="H1285" s="313"/>
      <c r="I1285" s="312" t="s">
        <v>2262</v>
      </c>
    </row>
    <row r="1286" spans="1:9" ht="15" customHeight="1" x14ac:dyDescent="0.3">
      <c r="A1286" s="256">
        <v>524551</v>
      </c>
      <c r="B1286" s="256" t="s">
        <v>1098</v>
      </c>
      <c r="C1286" s="256" t="s">
        <v>517</v>
      </c>
      <c r="D1286" s="256" t="s">
        <v>2203</v>
      </c>
      <c r="I1286" s="312" t="s">
        <v>2262</v>
      </c>
    </row>
    <row r="1287" spans="1:9" ht="15" customHeight="1" x14ac:dyDescent="0.3">
      <c r="A1287" s="256">
        <v>524564</v>
      </c>
      <c r="B1287" s="256" t="s">
        <v>1103</v>
      </c>
      <c r="C1287" s="256" t="s">
        <v>94</v>
      </c>
      <c r="D1287" s="256" t="s">
        <v>577</v>
      </c>
      <c r="F1287" s="313"/>
      <c r="G1287" s="313"/>
      <c r="H1287" s="313"/>
      <c r="I1287" s="312" t="s">
        <v>2262</v>
      </c>
    </row>
    <row r="1288" spans="1:9" ht="15" customHeight="1" x14ac:dyDescent="0.3">
      <c r="A1288" s="256">
        <v>524574</v>
      </c>
      <c r="B1288" s="256" t="s">
        <v>1107</v>
      </c>
      <c r="C1288" s="256" t="s">
        <v>260</v>
      </c>
      <c r="D1288" s="256" t="s">
        <v>576</v>
      </c>
      <c r="E1288" s="314"/>
      <c r="F1288" s="314"/>
      <c r="G1288" s="314"/>
      <c r="H1288" s="314"/>
      <c r="I1288" s="312" t="s">
        <v>2262</v>
      </c>
    </row>
    <row r="1289" spans="1:9" ht="15" customHeight="1" x14ac:dyDescent="0.3">
      <c r="A1289" s="256">
        <v>524576</v>
      </c>
      <c r="B1289" s="256" t="s">
        <v>1108</v>
      </c>
      <c r="C1289" s="256" t="s">
        <v>1109</v>
      </c>
      <c r="D1289" s="256" t="s">
        <v>2046</v>
      </c>
      <c r="F1289" s="314"/>
      <c r="G1289" s="314"/>
      <c r="H1289" s="314"/>
      <c r="I1289" s="312" t="s">
        <v>2262</v>
      </c>
    </row>
    <row r="1290" spans="1:9" ht="15" customHeight="1" x14ac:dyDescent="0.3">
      <c r="A1290" s="256">
        <v>524584</v>
      </c>
      <c r="B1290" s="256" t="s">
        <v>1113</v>
      </c>
      <c r="C1290" s="256" t="s">
        <v>85</v>
      </c>
      <c r="D1290" s="256" t="s">
        <v>1940</v>
      </c>
      <c r="F1290" s="313"/>
      <c r="G1290" s="313"/>
      <c r="H1290" s="313"/>
      <c r="I1290" s="312" t="s">
        <v>2262</v>
      </c>
    </row>
    <row r="1291" spans="1:9" ht="15" customHeight="1" x14ac:dyDescent="0.3">
      <c r="A1291" s="256">
        <v>524589</v>
      </c>
      <c r="B1291" s="256" t="s">
        <v>1115</v>
      </c>
      <c r="C1291" s="256" t="s">
        <v>70</v>
      </c>
      <c r="D1291" s="256" t="s">
        <v>1837</v>
      </c>
      <c r="F1291" s="314"/>
      <c r="G1291" s="314"/>
      <c r="H1291" s="314"/>
      <c r="I1291" s="312" t="s">
        <v>2262</v>
      </c>
    </row>
    <row r="1292" spans="1:9" ht="15" customHeight="1" x14ac:dyDescent="0.3">
      <c r="A1292" s="256">
        <v>524602</v>
      </c>
      <c r="B1292" s="256" t="s">
        <v>1122</v>
      </c>
      <c r="C1292" s="256" t="s">
        <v>93</v>
      </c>
      <c r="D1292" s="256" t="s">
        <v>577</v>
      </c>
      <c r="F1292" s="313"/>
      <c r="G1292" s="313"/>
      <c r="H1292" s="313"/>
      <c r="I1292" s="312" t="s">
        <v>2262</v>
      </c>
    </row>
    <row r="1293" spans="1:9" ht="15" customHeight="1" x14ac:dyDescent="0.3">
      <c r="A1293" s="256">
        <v>524646</v>
      </c>
      <c r="B1293" s="256" t="s">
        <v>1136</v>
      </c>
      <c r="C1293" s="256" t="s">
        <v>106</v>
      </c>
      <c r="D1293" s="256" t="s">
        <v>1834</v>
      </c>
      <c r="F1293" s="313"/>
      <c r="G1293" s="313"/>
      <c r="H1293" s="313"/>
      <c r="I1293" s="312" t="s">
        <v>2262</v>
      </c>
    </row>
    <row r="1294" spans="1:9" ht="15" customHeight="1" x14ac:dyDescent="0.3">
      <c r="A1294" s="256">
        <v>524656</v>
      </c>
      <c r="B1294" s="256" t="s">
        <v>1142</v>
      </c>
      <c r="C1294" s="256" t="s">
        <v>448</v>
      </c>
      <c r="D1294" s="256" t="s">
        <v>2703</v>
      </c>
      <c r="F1294" s="314"/>
      <c r="G1294" s="314"/>
      <c r="H1294" s="314"/>
      <c r="I1294" s="312" t="s">
        <v>2262</v>
      </c>
    </row>
    <row r="1295" spans="1:9" ht="15" customHeight="1" x14ac:dyDescent="0.3">
      <c r="A1295" s="256">
        <v>524657</v>
      </c>
      <c r="B1295" s="256" t="s">
        <v>1143</v>
      </c>
      <c r="C1295" s="256" t="s">
        <v>903</v>
      </c>
      <c r="D1295" s="256" t="s">
        <v>1823</v>
      </c>
      <c r="F1295" s="314"/>
      <c r="G1295" s="314"/>
      <c r="H1295" s="314"/>
      <c r="I1295" s="312" t="s">
        <v>2262</v>
      </c>
    </row>
    <row r="1296" spans="1:9" ht="15" customHeight="1" x14ac:dyDescent="0.3">
      <c r="A1296" s="256">
        <v>524676</v>
      </c>
      <c r="B1296" s="256" t="s">
        <v>1152</v>
      </c>
      <c r="C1296" s="256" t="s">
        <v>266</v>
      </c>
      <c r="D1296" s="256" t="s">
        <v>1897</v>
      </c>
      <c r="F1296" s="313"/>
      <c r="G1296" s="313"/>
      <c r="H1296" s="313"/>
      <c r="I1296" s="312" t="s">
        <v>2262</v>
      </c>
    </row>
    <row r="1297" spans="1:9" ht="15" customHeight="1" x14ac:dyDescent="0.3">
      <c r="A1297" s="256">
        <v>524691</v>
      </c>
      <c r="B1297" s="256" t="s">
        <v>1157</v>
      </c>
      <c r="C1297" s="256" t="s">
        <v>631</v>
      </c>
      <c r="D1297" s="256" t="s">
        <v>570</v>
      </c>
      <c r="F1297" s="314"/>
      <c r="G1297" s="314"/>
      <c r="H1297" s="314"/>
      <c r="I1297" s="312" t="s">
        <v>2262</v>
      </c>
    </row>
    <row r="1298" spans="1:9" ht="15" customHeight="1" x14ac:dyDescent="0.3">
      <c r="A1298" s="256">
        <v>524692</v>
      </c>
      <c r="B1298" s="256" t="s">
        <v>1158</v>
      </c>
      <c r="C1298" s="256" t="s">
        <v>82</v>
      </c>
      <c r="D1298" s="256" t="s">
        <v>563</v>
      </c>
      <c r="F1298" s="313"/>
      <c r="G1298" s="313"/>
      <c r="H1298" s="313"/>
      <c r="I1298" s="312" t="s">
        <v>2262</v>
      </c>
    </row>
    <row r="1299" spans="1:9" ht="15" customHeight="1" x14ac:dyDescent="0.3">
      <c r="A1299" s="256">
        <v>524700</v>
      </c>
      <c r="B1299" s="256" t="s">
        <v>1160</v>
      </c>
      <c r="C1299" s="256" t="s">
        <v>367</v>
      </c>
      <c r="D1299" s="256" t="s">
        <v>1893</v>
      </c>
      <c r="F1299" s="315"/>
      <c r="G1299" s="315"/>
      <c r="H1299" s="316"/>
      <c r="I1299" s="312" t="s">
        <v>2262</v>
      </c>
    </row>
    <row r="1300" spans="1:9" ht="15" customHeight="1" x14ac:dyDescent="0.3">
      <c r="A1300" s="256">
        <v>524705</v>
      </c>
      <c r="B1300" s="256" t="s">
        <v>1163</v>
      </c>
      <c r="C1300" s="256" t="s">
        <v>1003</v>
      </c>
      <c r="D1300" s="256" t="s">
        <v>1894</v>
      </c>
      <c r="F1300" s="313"/>
      <c r="G1300" s="313"/>
      <c r="H1300" s="313"/>
      <c r="I1300" s="312" t="s">
        <v>2262</v>
      </c>
    </row>
    <row r="1301" spans="1:9" ht="15" customHeight="1" x14ac:dyDescent="0.3">
      <c r="A1301" s="256">
        <v>524706</v>
      </c>
      <c r="B1301" s="256" t="s">
        <v>1164</v>
      </c>
      <c r="C1301" s="256" t="s">
        <v>82</v>
      </c>
      <c r="D1301" s="256" t="s">
        <v>566</v>
      </c>
      <c r="F1301" s="314"/>
      <c r="G1301" s="314"/>
      <c r="H1301" s="314"/>
      <c r="I1301" s="312" t="s">
        <v>2262</v>
      </c>
    </row>
    <row r="1302" spans="1:9" ht="15" customHeight="1" x14ac:dyDescent="0.3">
      <c r="A1302" s="256">
        <v>524709</v>
      </c>
      <c r="B1302" s="256" t="s">
        <v>1166</v>
      </c>
      <c r="C1302" s="256" t="s">
        <v>592</v>
      </c>
      <c r="D1302" s="256" t="s">
        <v>1954</v>
      </c>
      <c r="F1302" s="314"/>
      <c r="G1302" s="314"/>
      <c r="H1302" s="314"/>
      <c r="I1302" s="312" t="s">
        <v>2262</v>
      </c>
    </row>
    <row r="1303" spans="1:9" ht="15" customHeight="1" x14ac:dyDescent="0.3">
      <c r="A1303" s="256">
        <v>524740</v>
      </c>
      <c r="B1303" s="256" t="s">
        <v>1173</v>
      </c>
      <c r="C1303" s="256" t="s">
        <v>260</v>
      </c>
      <c r="D1303" s="256" t="s">
        <v>2991</v>
      </c>
      <c r="F1303" s="314"/>
      <c r="G1303" s="314"/>
      <c r="H1303" s="314"/>
      <c r="I1303" s="312" t="s">
        <v>2262</v>
      </c>
    </row>
    <row r="1304" spans="1:9" ht="15" customHeight="1" x14ac:dyDescent="0.3">
      <c r="A1304" s="256">
        <v>524742</v>
      </c>
      <c r="B1304" s="256" t="s">
        <v>1175</v>
      </c>
      <c r="C1304" s="256" t="s">
        <v>89</v>
      </c>
      <c r="D1304" s="256" t="s">
        <v>1888</v>
      </c>
      <c r="I1304" s="312" t="s">
        <v>2262</v>
      </c>
    </row>
    <row r="1305" spans="1:9" ht="15" customHeight="1" x14ac:dyDescent="0.3">
      <c r="A1305" s="256">
        <v>524762</v>
      </c>
      <c r="B1305" s="256" t="s">
        <v>1183</v>
      </c>
      <c r="C1305" s="256" t="s">
        <v>410</v>
      </c>
      <c r="F1305" s="313"/>
      <c r="G1305" s="313"/>
      <c r="H1305" s="313"/>
      <c r="I1305" s="312" t="s">
        <v>2262</v>
      </c>
    </row>
    <row r="1306" spans="1:9" ht="15" customHeight="1" x14ac:dyDescent="0.3">
      <c r="A1306" s="256">
        <v>524767</v>
      </c>
      <c r="B1306" s="256" t="s">
        <v>1185</v>
      </c>
      <c r="C1306" s="256" t="s">
        <v>1186</v>
      </c>
      <c r="D1306" s="256" t="s">
        <v>2101</v>
      </c>
      <c r="F1306" s="314"/>
      <c r="G1306" s="314"/>
      <c r="H1306" s="314"/>
      <c r="I1306" s="312" t="s">
        <v>2262</v>
      </c>
    </row>
    <row r="1307" spans="1:9" ht="15" customHeight="1" x14ac:dyDescent="0.3">
      <c r="A1307" s="256">
        <v>524792</v>
      </c>
      <c r="B1307" s="256" t="s">
        <v>1196</v>
      </c>
      <c r="C1307" s="256" t="s">
        <v>1197</v>
      </c>
      <c r="D1307" s="256" t="s">
        <v>2248</v>
      </c>
      <c r="F1307" s="314"/>
      <c r="G1307" s="314"/>
      <c r="H1307" s="314"/>
      <c r="I1307" s="312" t="s">
        <v>2262</v>
      </c>
    </row>
    <row r="1308" spans="1:9" ht="15" customHeight="1" x14ac:dyDescent="0.3">
      <c r="A1308" s="256">
        <v>524804</v>
      </c>
      <c r="B1308" s="256" t="s">
        <v>1202</v>
      </c>
      <c r="C1308" s="256" t="s">
        <v>1203</v>
      </c>
      <c r="D1308" s="256" t="s">
        <v>1975</v>
      </c>
      <c r="F1308" s="314"/>
      <c r="G1308" s="314"/>
      <c r="H1308" s="314"/>
      <c r="I1308" s="312" t="s">
        <v>2262</v>
      </c>
    </row>
    <row r="1309" spans="1:9" ht="15" customHeight="1" x14ac:dyDescent="0.3">
      <c r="A1309" s="256">
        <v>524809</v>
      </c>
      <c r="B1309" s="256" t="s">
        <v>1204</v>
      </c>
      <c r="C1309" s="256" t="s">
        <v>70</v>
      </c>
      <c r="D1309" s="256" t="s">
        <v>3093</v>
      </c>
      <c r="F1309" s="313"/>
      <c r="G1309" s="313"/>
      <c r="H1309" s="313"/>
      <c r="I1309" s="312" t="s">
        <v>2262</v>
      </c>
    </row>
    <row r="1310" spans="1:9" ht="15" customHeight="1" x14ac:dyDescent="0.3">
      <c r="A1310" s="256">
        <v>524810</v>
      </c>
      <c r="B1310" s="256" t="s">
        <v>1205</v>
      </c>
      <c r="C1310" s="256" t="s">
        <v>113</v>
      </c>
      <c r="D1310" s="256" t="s">
        <v>570</v>
      </c>
      <c r="F1310" s="313"/>
      <c r="G1310" s="313"/>
      <c r="H1310" s="313"/>
      <c r="I1310" s="312" t="s">
        <v>2262</v>
      </c>
    </row>
    <row r="1311" spans="1:9" ht="15" customHeight="1" x14ac:dyDescent="0.3">
      <c r="A1311" s="256">
        <v>524837</v>
      </c>
      <c r="B1311" s="256" t="s">
        <v>1214</v>
      </c>
      <c r="C1311" s="256" t="s">
        <v>313</v>
      </c>
      <c r="D1311" s="256" t="s">
        <v>1916</v>
      </c>
      <c r="F1311" s="314"/>
      <c r="G1311" s="314"/>
      <c r="H1311" s="314"/>
      <c r="I1311" s="312" t="s">
        <v>2262</v>
      </c>
    </row>
    <row r="1312" spans="1:9" ht="15" customHeight="1" x14ac:dyDescent="0.3">
      <c r="A1312" s="256">
        <v>524841</v>
      </c>
      <c r="B1312" s="256" t="s">
        <v>1215</v>
      </c>
      <c r="C1312" s="256" t="s">
        <v>449</v>
      </c>
      <c r="D1312" s="256" t="s">
        <v>2056</v>
      </c>
      <c r="F1312" s="315"/>
      <c r="G1312" s="315"/>
      <c r="H1312" s="316"/>
      <c r="I1312" s="312" t="s">
        <v>2262</v>
      </c>
    </row>
    <row r="1313" spans="1:9" ht="15" customHeight="1" x14ac:dyDescent="0.3">
      <c r="A1313" s="256">
        <v>524857</v>
      </c>
      <c r="B1313" s="256" t="s">
        <v>1221</v>
      </c>
      <c r="C1313" s="256" t="s">
        <v>1203</v>
      </c>
      <c r="D1313" s="256" t="s">
        <v>2987</v>
      </c>
      <c r="F1313" s="314"/>
      <c r="G1313" s="314"/>
      <c r="H1313" s="314"/>
      <c r="I1313" s="312" t="s">
        <v>2262</v>
      </c>
    </row>
    <row r="1314" spans="1:9" ht="15" customHeight="1" x14ac:dyDescent="0.3">
      <c r="A1314" s="256">
        <v>524874</v>
      </c>
      <c r="B1314" s="256" t="s">
        <v>1227</v>
      </c>
      <c r="C1314" s="256" t="s">
        <v>446</v>
      </c>
      <c r="D1314" s="256" t="s">
        <v>2990</v>
      </c>
      <c r="F1314" s="314"/>
      <c r="G1314" s="314"/>
      <c r="H1314" s="314"/>
      <c r="I1314" s="312" t="s">
        <v>2262</v>
      </c>
    </row>
    <row r="1315" spans="1:9" ht="15" customHeight="1" x14ac:dyDescent="0.3">
      <c r="A1315" s="256">
        <v>524878</v>
      </c>
      <c r="B1315" s="256" t="s">
        <v>1229</v>
      </c>
      <c r="C1315" s="256" t="s">
        <v>74</v>
      </c>
      <c r="D1315" s="256" t="s">
        <v>560</v>
      </c>
      <c r="I1315" s="312" t="s">
        <v>2262</v>
      </c>
    </row>
    <row r="1316" spans="1:9" ht="15" customHeight="1" x14ac:dyDescent="0.3">
      <c r="A1316" s="256">
        <v>524880</v>
      </c>
      <c r="B1316" s="256" t="s">
        <v>1230</v>
      </c>
      <c r="C1316" s="256" t="s">
        <v>71</v>
      </c>
      <c r="D1316" s="256" t="s">
        <v>2155</v>
      </c>
      <c r="F1316" s="314"/>
      <c r="G1316" s="314"/>
      <c r="H1316" s="314"/>
      <c r="I1316" s="312" t="s">
        <v>2262</v>
      </c>
    </row>
    <row r="1317" spans="1:9" ht="15" customHeight="1" x14ac:dyDescent="0.3">
      <c r="A1317" s="256">
        <v>524881</v>
      </c>
      <c r="B1317" s="256" t="s">
        <v>1231</v>
      </c>
      <c r="C1317" s="256" t="s">
        <v>1232</v>
      </c>
      <c r="D1317" s="256" t="s">
        <v>2151</v>
      </c>
      <c r="F1317" s="314"/>
      <c r="G1317" s="314"/>
      <c r="H1317" s="314"/>
      <c r="I1317" s="312" t="s">
        <v>2262</v>
      </c>
    </row>
    <row r="1318" spans="1:9" ht="15" customHeight="1" x14ac:dyDescent="0.3">
      <c r="A1318" s="256">
        <v>524883</v>
      </c>
      <c r="B1318" s="256" t="s">
        <v>1233</v>
      </c>
      <c r="C1318" s="256" t="s">
        <v>80</v>
      </c>
      <c r="F1318" s="315"/>
      <c r="G1318" s="315"/>
      <c r="H1318" s="316"/>
      <c r="I1318" s="312" t="s">
        <v>2262</v>
      </c>
    </row>
    <row r="1319" spans="1:9" ht="15" customHeight="1" x14ac:dyDescent="0.3">
      <c r="A1319" s="256">
        <v>524891</v>
      </c>
      <c r="B1319" s="256" t="s">
        <v>1237</v>
      </c>
      <c r="C1319" s="256" t="s">
        <v>421</v>
      </c>
      <c r="D1319" s="256" t="s">
        <v>2101</v>
      </c>
      <c r="F1319" s="314"/>
      <c r="G1319" s="314"/>
      <c r="H1319" s="314"/>
      <c r="I1319" s="312" t="s">
        <v>2262</v>
      </c>
    </row>
    <row r="1320" spans="1:9" ht="15" customHeight="1" x14ac:dyDescent="0.3">
      <c r="A1320" s="256">
        <v>524913</v>
      </c>
      <c r="B1320" s="256" t="s">
        <v>1241</v>
      </c>
      <c r="C1320" s="256" t="s">
        <v>75</v>
      </c>
      <c r="D1320" s="256" t="s">
        <v>2128</v>
      </c>
      <c r="F1320" s="314"/>
      <c r="G1320" s="314"/>
      <c r="H1320" s="314"/>
      <c r="I1320" s="312" t="s">
        <v>2262</v>
      </c>
    </row>
    <row r="1321" spans="1:9" ht="15" customHeight="1" x14ac:dyDescent="0.3">
      <c r="A1321" s="256">
        <v>524933</v>
      </c>
      <c r="B1321" s="256" t="s">
        <v>1245</v>
      </c>
      <c r="C1321" s="256" t="s">
        <v>82</v>
      </c>
      <c r="D1321" s="256" t="s">
        <v>2727</v>
      </c>
      <c r="F1321" s="314"/>
      <c r="G1321" s="314"/>
      <c r="H1321" s="314"/>
      <c r="I1321" s="312" t="s">
        <v>2262</v>
      </c>
    </row>
    <row r="1322" spans="1:9" ht="15" customHeight="1" x14ac:dyDescent="0.3">
      <c r="A1322" s="256">
        <v>524957</v>
      </c>
      <c r="B1322" s="256" t="s">
        <v>1251</v>
      </c>
      <c r="C1322" s="256" t="s">
        <v>1065</v>
      </c>
      <c r="D1322" s="256" t="s">
        <v>1986</v>
      </c>
      <c r="F1322" s="314"/>
      <c r="G1322" s="314"/>
      <c r="H1322" s="314"/>
      <c r="I1322" s="312" t="s">
        <v>2262</v>
      </c>
    </row>
    <row r="1323" spans="1:9" ht="15" customHeight="1" x14ac:dyDescent="0.3">
      <c r="A1323" s="256">
        <v>524963</v>
      </c>
      <c r="B1323" s="256" t="s">
        <v>1253</v>
      </c>
      <c r="C1323" s="256" t="s">
        <v>438</v>
      </c>
      <c r="D1323" s="256" t="s">
        <v>1900</v>
      </c>
      <c r="F1323" s="314"/>
      <c r="G1323" s="314"/>
      <c r="H1323" s="314"/>
      <c r="I1323" s="312" t="s">
        <v>2262</v>
      </c>
    </row>
    <row r="1324" spans="1:9" ht="15" customHeight="1" x14ac:dyDescent="0.3">
      <c r="A1324" s="256">
        <v>524971</v>
      </c>
      <c r="B1324" s="256" t="s">
        <v>1255</v>
      </c>
      <c r="C1324" s="256" t="s">
        <v>1256</v>
      </c>
      <c r="D1324" s="256" t="s">
        <v>3493</v>
      </c>
      <c r="F1324" s="313"/>
      <c r="G1324" s="313"/>
      <c r="H1324" s="313"/>
      <c r="I1324" s="312" t="s">
        <v>2262</v>
      </c>
    </row>
    <row r="1325" spans="1:9" ht="15" customHeight="1" x14ac:dyDescent="0.3">
      <c r="A1325" s="256">
        <v>524997</v>
      </c>
      <c r="B1325" s="256" t="s">
        <v>1260</v>
      </c>
      <c r="C1325" s="256" t="s">
        <v>79</v>
      </c>
      <c r="D1325" s="256" t="s">
        <v>1843</v>
      </c>
      <c r="F1325" s="314"/>
      <c r="G1325" s="314"/>
      <c r="H1325" s="314"/>
      <c r="I1325" s="312" t="s">
        <v>2262</v>
      </c>
    </row>
    <row r="1326" spans="1:9" ht="15" customHeight="1" x14ac:dyDescent="0.3">
      <c r="A1326" s="256">
        <v>525018</v>
      </c>
      <c r="B1326" s="256" t="s">
        <v>1265</v>
      </c>
      <c r="C1326" s="256" t="s">
        <v>74</v>
      </c>
      <c r="D1326" s="256" t="s">
        <v>2051</v>
      </c>
      <c r="I1326" s="312" t="s">
        <v>2262</v>
      </c>
    </row>
    <row r="1327" spans="1:9" ht="15" customHeight="1" x14ac:dyDescent="0.3">
      <c r="A1327" s="256">
        <v>525034</v>
      </c>
      <c r="B1327" s="256" t="s">
        <v>1271</v>
      </c>
      <c r="C1327" s="256" t="s">
        <v>68</v>
      </c>
      <c r="D1327" s="256" t="s">
        <v>2705</v>
      </c>
      <c r="F1327" s="313"/>
      <c r="G1327" s="313"/>
      <c r="H1327" s="313"/>
      <c r="I1327" s="312" t="s">
        <v>2262</v>
      </c>
    </row>
    <row r="1328" spans="1:9" ht="15" customHeight="1" x14ac:dyDescent="0.3">
      <c r="A1328" s="256">
        <v>525040</v>
      </c>
      <c r="B1328" s="256" t="s">
        <v>1274</v>
      </c>
      <c r="C1328" s="256" t="s">
        <v>89</v>
      </c>
      <c r="D1328" s="256" t="s">
        <v>2756</v>
      </c>
      <c r="I1328" s="312" t="s">
        <v>2262</v>
      </c>
    </row>
    <row r="1329" spans="1:9" ht="15" customHeight="1" x14ac:dyDescent="0.3">
      <c r="A1329" s="256">
        <v>525046</v>
      </c>
      <c r="B1329" s="256" t="s">
        <v>1277</v>
      </c>
      <c r="C1329" s="256" t="s">
        <v>1278</v>
      </c>
      <c r="D1329" s="256" t="s">
        <v>3494</v>
      </c>
      <c r="F1329" s="314"/>
      <c r="G1329" s="314"/>
      <c r="H1329" s="314"/>
      <c r="I1329" s="312" t="s">
        <v>2262</v>
      </c>
    </row>
    <row r="1330" spans="1:9" ht="15" customHeight="1" x14ac:dyDescent="0.3">
      <c r="A1330" s="256">
        <v>525072</v>
      </c>
      <c r="B1330" s="256" t="s">
        <v>1290</v>
      </c>
      <c r="C1330" s="256" t="s">
        <v>338</v>
      </c>
      <c r="D1330" s="256" t="s">
        <v>3003</v>
      </c>
      <c r="F1330" s="314"/>
      <c r="G1330" s="314"/>
      <c r="H1330" s="314"/>
      <c r="I1330" s="312" t="s">
        <v>2262</v>
      </c>
    </row>
    <row r="1331" spans="1:9" ht="15" customHeight="1" x14ac:dyDescent="0.3">
      <c r="A1331" s="256">
        <v>525075</v>
      </c>
      <c r="B1331" s="256" t="s">
        <v>1291</v>
      </c>
      <c r="C1331" s="256" t="s">
        <v>74</v>
      </c>
      <c r="D1331" s="256" t="s">
        <v>1919</v>
      </c>
      <c r="F1331" s="313"/>
      <c r="G1331" s="313"/>
      <c r="H1331" s="313"/>
      <c r="I1331" s="312" t="s">
        <v>2262</v>
      </c>
    </row>
    <row r="1332" spans="1:9" ht="15" customHeight="1" x14ac:dyDescent="0.3">
      <c r="A1332" s="256">
        <v>525110</v>
      </c>
      <c r="B1332" s="256" t="s">
        <v>1306</v>
      </c>
      <c r="C1332" s="256" t="s">
        <v>633</v>
      </c>
      <c r="D1332" s="256" t="s">
        <v>2977</v>
      </c>
      <c r="F1332" s="314"/>
      <c r="G1332" s="314"/>
      <c r="H1332" s="314"/>
      <c r="I1332" s="312" t="s">
        <v>2262</v>
      </c>
    </row>
    <row r="1333" spans="1:9" ht="15" customHeight="1" x14ac:dyDescent="0.3">
      <c r="A1333" s="256">
        <v>525122</v>
      </c>
      <c r="B1333" s="256" t="s">
        <v>1310</v>
      </c>
      <c r="C1333" s="256" t="s">
        <v>313</v>
      </c>
      <c r="D1333" s="256" t="s">
        <v>1897</v>
      </c>
      <c r="I1333" s="312" t="s">
        <v>2262</v>
      </c>
    </row>
    <row r="1334" spans="1:9" ht="15" customHeight="1" x14ac:dyDescent="0.3">
      <c r="A1334" s="256">
        <v>525127</v>
      </c>
      <c r="B1334" s="256" t="s">
        <v>1313</v>
      </c>
      <c r="C1334" s="256" t="s">
        <v>89</v>
      </c>
      <c r="D1334" s="256" t="s">
        <v>2156</v>
      </c>
      <c r="F1334" s="314"/>
      <c r="G1334" s="314"/>
      <c r="H1334" s="314"/>
      <c r="I1334" s="312" t="s">
        <v>2262</v>
      </c>
    </row>
    <row r="1335" spans="1:9" ht="15" customHeight="1" x14ac:dyDescent="0.3">
      <c r="A1335" s="256">
        <v>525170</v>
      </c>
      <c r="B1335" s="256" t="s">
        <v>3095</v>
      </c>
      <c r="C1335" s="256" t="s">
        <v>70</v>
      </c>
      <c r="D1335" s="256" t="s">
        <v>2996</v>
      </c>
      <c r="I1335" s="312" t="s">
        <v>2262</v>
      </c>
    </row>
    <row r="1336" spans="1:9" ht="15" customHeight="1" x14ac:dyDescent="0.3">
      <c r="A1336" s="256">
        <v>525174</v>
      </c>
      <c r="B1336" s="256" t="s">
        <v>760</v>
      </c>
      <c r="C1336" s="256" t="s">
        <v>74</v>
      </c>
      <c r="D1336" s="256" t="s">
        <v>3096</v>
      </c>
      <c r="I1336" s="312" t="s">
        <v>2262</v>
      </c>
    </row>
    <row r="1337" spans="1:9" ht="15" customHeight="1" x14ac:dyDescent="0.3">
      <c r="A1337" s="256">
        <v>525183</v>
      </c>
      <c r="B1337" s="256" t="s">
        <v>1324</v>
      </c>
      <c r="C1337" s="256" t="s">
        <v>107</v>
      </c>
      <c r="D1337" s="256" t="s">
        <v>1994</v>
      </c>
      <c r="F1337" s="313"/>
      <c r="G1337" s="313"/>
      <c r="H1337" s="313"/>
      <c r="I1337" s="312" t="s">
        <v>2262</v>
      </c>
    </row>
    <row r="1338" spans="1:9" ht="15" customHeight="1" x14ac:dyDescent="0.3">
      <c r="A1338" s="256">
        <v>525189</v>
      </c>
      <c r="B1338" s="256" t="s">
        <v>1325</v>
      </c>
      <c r="C1338" s="256" t="s">
        <v>335</v>
      </c>
      <c r="D1338" s="256" t="s">
        <v>1954</v>
      </c>
      <c r="F1338" s="314"/>
      <c r="G1338" s="314"/>
      <c r="H1338" s="314"/>
      <c r="I1338" s="312" t="s">
        <v>2262</v>
      </c>
    </row>
    <row r="1339" spans="1:9" ht="15" customHeight="1" x14ac:dyDescent="0.3">
      <c r="A1339" s="256">
        <v>525225</v>
      </c>
      <c r="B1339" s="256" t="s">
        <v>316</v>
      </c>
      <c r="C1339" s="256" t="s">
        <v>74</v>
      </c>
      <c r="D1339" s="256" t="s">
        <v>3097</v>
      </c>
      <c r="I1339" s="312" t="s">
        <v>2262</v>
      </c>
    </row>
    <row r="1340" spans="1:9" ht="15" customHeight="1" x14ac:dyDescent="0.3">
      <c r="A1340" s="256">
        <v>525243</v>
      </c>
      <c r="B1340" s="256" t="s">
        <v>1348</v>
      </c>
      <c r="C1340" s="256" t="s">
        <v>361</v>
      </c>
      <c r="D1340" s="256" t="s">
        <v>1938</v>
      </c>
      <c r="F1340" s="314"/>
      <c r="G1340" s="314"/>
      <c r="H1340" s="314"/>
      <c r="I1340" s="312" t="s">
        <v>2262</v>
      </c>
    </row>
    <row r="1341" spans="1:9" ht="15" customHeight="1" x14ac:dyDescent="0.3">
      <c r="A1341" s="256">
        <v>525248</v>
      </c>
      <c r="B1341" s="256" t="s">
        <v>1351</v>
      </c>
      <c r="C1341" s="256" t="s">
        <v>292</v>
      </c>
      <c r="D1341" s="256" t="s">
        <v>1916</v>
      </c>
      <c r="F1341" s="314"/>
      <c r="G1341" s="314"/>
      <c r="H1341" s="314"/>
      <c r="I1341" s="312" t="s">
        <v>2262</v>
      </c>
    </row>
    <row r="1342" spans="1:9" ht="15" customHeight="1" x14ac:dyDescent="0.3">
      <c r="A1342" s="256">
        <v>525260</v>
      </c>
      <c r="B1342" s="256" t="s">
        <v>1355</v>
      </c>
      <c r="C1342" s="256" t="s">
        <v>71</v>
      </c>
      <c r="D1342" s="256" t="s">
        <v>3098</v>
      </c>
      <c r="F1342" s="314"/>
      <c r="G1342" s="314"/>
      <c r="H1342" s="314"/>
      <c r="I1342" s="312" t="s">
        <v>2262</v>
      </c>
    </row>
    <row r="1343" spans="1:9" ht="15" customHeight="1" x14ac:dyDescent="0.3">
      <c r="A1343" s="256">
        <v>525261</v>
      </c>
      <c r="B1343" s="256" t="s">
        <v>1356</v>
      </c>
      <c r="C1343" s="256" t="s">
        <v>975</v>
      </c>
      <c r="D1343" s="256" t="s">
        <v>1860</v>
      </c>
      <c r="F1343" s="314"/>
      <c r="G1343" s="314"/>
      <c r="H1343" s="314"/>
      <c r="I1343" s="312" t="s">
        <v>2262</v>
      </c>
    </row>
    <row r="1344" spans="1:9" ht="15" customHeight="1" x14ac:dyDescent="0.3">
      <c r="A1344" s="256">
        <v>525273</v>
      </c>
      <c r="B1344" s="256" t="s">
        <v>1363</v>
      </c>
      <c r="C1344" s="256" t="s">
        <v>71</v>
      </c>
      <c r="D1344" s="256" t="s">
        <v>3043</v>
      </c>
      <c r="F1344" s="314"/>
      <c r="G1344" s="314"/>
      <c r="H1344" s="314"/>
      <c r="I1344" s="312" t="s">
        <v>2262</v>
      </c>
    </row>
    <row r="1345" spans="1:9" ht="15" customHeight="1" x14ac:dyDescent="0.3">
      <c r="A1345" s="256">
        <v>525274</v>
      </c>
      <c r="B1345" s="256" t="s">
        <v>1364</v>
      </c>
      <c r="C1345" s="256" t="s">
        <v>1064</v>
      </c>
      <c r="D1345" s="256" t="s">
        <v>577</v>
      </c>
      <c r="F1345" s="314"/>
      <c r="G1345" s="314"/>
      <c r="H1345" s="314"/>
      <c r="I1345" s="312" t="s">
        <v>2262</v>
      </c>
    </row>
    <row r="1346" spans="1:9" ht="15" customHeight="1" x14ac:dyDescent="0.3">
      <c r="A1346" s="256">
        <v>525291</v>
      </c>
      <c r="B1346" s="256" t="s">
        <v>1373</v>
      </c>
      <c r="C1346" s="256" t="s">
        <v>78</v>
      </c>
      <c r="D1346" s="256" t="s">
        <v>1994</v>
      </c>
      <c r="F1346" s="314"/>
      <c r="G1346" s="314"/>
      <c r="H1346" s="314"/>
      <c r="I1346" s="312" t="s">
        <v>2262</v>
      </c>
    </row>
    <row r="1347" spans="1:9" ht="15" customHeight="1" x14ac:dyDescent="0.3">
      <c r="A1347" s="256">
        <v>525311</v>
      </c>
      <c r="B1347" s="256" t="s">
        <v>1384</v>
      </c>
      <c r="C1347" s="256" t="s">
        <v>1385</v>
      </c>
      <c r="D1347" s="256" t="s">
        <v>2026</v>
      </c>
      <c r="F1347" s="313"/>
      <c r="G1347" s="313"/>
      <c r="H1347" s="313"/>
      <c r="I1347" s="312" t="s">
        <v>2262</v>
      </c>
    </row>
    <row r="1348" spans="1:9" ht="15" customHeight="1" x14ac:dyDescent="0.3">
      <c r="A1348" s="256">
        <v>525332</v>
      </c>
      <c r="B1348" s="256" t="s">
        <v>1390</v>
      </c>
      <c r="C1348" s="256" t="s">
        <v>323</v>
      </c>
      <c r="D1348" s="256" t="s">
        <v>1959</v>
      </c>
      <c r="F1348" s="314"/>
      <c r="G1348" s="314"/>
      <c r="H1348" s="314"/>
      <c r="I1348" s="312" t="s">
        <v>2262</v>
      </c>
    </row>
    <row r="1349" spans="1:9" ht="15" customHeight="1" x14ac:dyDescent="0.3">
      <c r="A1349" s="256">
        <v>525333</v>
      </c>
      <c r="B1349" s="256" t="s">
        <v>1391</v>
      </c>
      <c r="C1349" s="256" t="s">
        <v>353</v>
      </c>
      <c r="D1349" s="256" t="s">
        <v>1977</v>
      </c>
      <c r="F1349" s="314"/>
      <c r="G1349" s="314"/>
      <c r="H1349" s="314"/>
      <c r="I1349" s="312" t="s">
        <v>2262</v>
      </c>
    </row>
    <row r="1350" spans="1:9" ht="15" customHeight="1" x14ac:dyDescent="0.3">
      <c r="A1350" s="256">
        <v>525349</v>
      </c>
      <c r="B1350" s="256" t="s">
        <v>1393</v>
      </c>
      <c r="C1350" s="256" t="s">
        <v>1394</v>
      </c>
      <c r="D1350" s="256" t="s">
        <v>576</v>
      </c>
      <c r="F1350" s="313"/>
      <c r="G1350" s="313"/>
      <c r="H1350" s="313"/>
      <c r="I1350" s="312" t="s">
        <v>2262</v>
      </c>
    </row>
    <row r="1351" spans="1:9" ht="15" customHeight="1" x14ac:dyDescent="0.3">
      <c r="A1351" s="256">
        <v>525351</v>
      </c>
      <c r="B1351" s="256" t="s">
        <v>1395</v>
      </c>
      <c r="C1351" s="256" t="s">
        <v>74</v>
      </c>
      <c r="D1351" s="256" t="s">
        <v>2705</v>
      </c>
      <c r="F1351" s="314"/>
      <c r="G1351" s="314"/>
      <c r="H1351" s="314"/>
      <c r="I1351" s="312" t="s">
        <v>2262</v>
      </c>
    </row>
    <row r="1352" spans="1:9" ht="15" customHeight="1" x14ac:dyDescent="0.3">
      <c r="A1352" s="256">
        <v>525353</v>
      </c>
      <c r="B1352" s="256" t="s">
        <v>1397</v>
      </c>
      <c r="C1352" s="256" t="s">
        <v>145</v>
      </c>
      <c r="D1352" s="256" t="s">
        <v>572</v>
      </c>
      <c r="F1352" s="313"/>
      <c r="G1352" s="313"/>
      <c r="H1352" s="313"/>
      <c r="I1352" s="312" t="s">
        <v>2262</v>
      </c>
    </row>
    <row r="1353" spans="1:9" ht="15" customHeight="1" x14ac:dyDescent="0.3">
      <c r="A1353" s="256">
        <v>525379</v>
      </c>
      <c r="B1353" s="256" t="s">
        <v>1403</v>
      </c>
      <c r="C1353" s="256" t="s">
        <v>83</v>
      </c>
      <c r="D1353" s="256" t="s">
        <v>2049</v>
      </c>
      <c r="F1353" s="314"/>
      <c r="G1353" s="314"/>
      <c r="H1353" s="314"/>
      <c r="I1353" s="312" t="s">
        <v>2262</v>
      </c>
    </row>
    <row r="1354" spans="1:9" ht="15" customHeight="1" x14ac:dyDescent="0.3">
      <c r="A1354" s="256">
        <v>525386</v>
      </c>
      <c r="B1354" s="256" t="s">
        <v>1405</v>
      </c>
      <c r="C1354" s="256" t="s">
        <v>82</v>
      </c>
      <c r="D1354" s="256" t="s">
        <v>2775</v>
      </c>
      <c r="F1354" s="314"/>
      <c r="G1354" s="314"/>
      <c r="H1354" s="314"/>
      <c r="I1354" s="312" t="s">
        <v>2262</v>
      </c>
    </row>
    <row r="1355" spans="1:9" ht="15" customHeight="1" x14ac:dyDescent="0.3">
      <c r="A1355" s="256">
        <v>525394</v>
      </c>
      <c r="B1355" s="256" t="s">
        <v>1408</v>
      </c>
      <c r="C1355" s="256" t="s">
        <v>88</v>
      </c>
      <c r="D1355" s="256" t="s">
        <v>1897</v>
      </c>
      <c r="F1355" s="313"/>
      <c r="G1355" s="313"/>
      <c r="H1355" s="313"/>
      <c r="I1355" s="312" t="s">
        <v>2262</v>
      </c>
    </row>
    <row r="1356" spans="1:9" ht="15" customHeight="1" x14ac:dyDescent="0.3">
      <c r="A1356" s="256">
        <v>525415</v>
      </c>
      <c r="B1356" s="256" t="s">
        <v>1416</v>
      </c>
      <c r="C1356" s="256" t="s">
        <v>362</v>
      </c>
      <c r="D1356" s="256" t="s">
        <v>1886</v>
      </c>
      <c r="F1356" s="313"/>
      <c r="G1356" s="313"/>
      <c r="H1356" s="313"/>
      <c r="I1356" s="312" t="s">
        <v>2262</v>
      </c>
    </row>
    <row r="1357" spans="1:9" ht="15" customHeight="1" x14ac:dyDescent="0.3">
      <c r="A1357" s="256">
        <v>525422</v>
      </c>
      <c r="B1357" s="256" t="s">
        <v>1419</v>
      </c>
      <c r="C1357" s="256" t="s">
        <v>1420</v>
      </c>
      <c r="D1357" s="256" t="s">
        <v>1959</v>
      </c>
      <c r="F1357" s="314"/>
      <c r="G1357" s="314"/>
      <c r="H1357" s="314"/>
      <c r="I1357" s="312" t="s">
        <v>2262</v>
      </c>
    </row>
    <row r="1358" spans="1:9" ht="15" customHeight="1" x14ac:dyDescent="0.3">
      <c r="A1358" s="256">
        <v>525423</v>
      </c>
      <c r="B1358" s="256" t="s">
        <v>1421</v>
      </c>
      <c r="C1358" s="256" t="s">
        <v>318</v>
      </c>
      <c r="D1358" s="256" t="s">
        <v>3103</v>
      </c>
      <c r="I1358" s="312" t="s">
        <v>2262</v>
      </c>
    </row>
    <row r="1359" spans="1:9" ht="15" customHeight="1" x14ac:dyDescent="0.3">
      <c r="A1359" s="256">
        <v>525424</v>
      </c>
      <c r="B1359" s="256" t="s">
        <v>1422</v>
      </c>
      <c r="C1359" s="256" t="s">
        <v>101</v>
      </c>
      <c r="D1359" s="256" t="s">
        <v>565</v>
      </c>
      <c r="F1359" s="313"/>
      <c r="G1359" s="313"/>
      <c r="H1359" s="313"/>
      <c r="I1359" s="312" t="s">
        <v>2262</v>
      </c>
    </row>
    <row r="1360" spans="1:9" ht="15" customHeight="1" x14ac:dyDescent="0.3">
      <c r="A1360" s="256">
        <v>525442</v>
      </c>
      <c r="B1360" s="256" t="s">
        <v>1429</v>
      </c>
      <c r="C1360" s="256" t="s">
        <v>278</v>
      </c>
      <c r="D1360" s="256" t="s">
        <v>2839</v>
      </c>
      <c r="F1360" s="314"/>
      <c r="G1360" s="314"/>
      <c r="H1360" s="314"/>
      <c r="I1360" s="312" t="s">
        <v>2262</v>
      </c>
    </row>
    <row r="1361" spans="1:9" ht="15" customHeight="1" x14ac:dyDescent="0.3">
      <c r="A1361" s="256">
        <v>525451</v>
      </c>
      <c r="B1361" s="256" t="s">
        <v>1431</v>
      </c>
      <c r="C1361" s="256" t="s">
        <v>73</v>
      </c>
      <c r="D1361" s="256" t="s">
        <v>3005</v>
      </c>
      <c r="F1361" s="314"/>
      <c r="G1361" s="314"/>
      <c r="H1361" s="314"/>
      <c r="I1361" s="312" t="s">
        <v>2262</v>
      </c>
    </row>
    <row r="1362" spans="1:9" ht="15" customHeight="1" x14ac:dyDescent="0.3">
      <c r="A1362" s="256">
        <v>525458</v>
      </c>
      <c r="B1362" s="256" t="s">
        <v>1435</v>
      </c>
      <c r="C1362" s="256" t="s">
        <v>1436</v>
      </c>
      <c r="D1362" s="256" t="s">
        <v>2194</v>
      </c>
      <c r="F1362" s="314"/>
      <c r="G1362" s="314"/>
      <c r="H1362" s="314"/>
      <c r="I1362" s="312" t="s">
        <v>2262</v>
      </c>
    </row>
    <row r="1363" spans="1:9" ht="15" customHeight="1" x14ac:dyDescent="0.3">
      <c r="A1363" s="256">
        <v>525462</v>
      </c>
      <c r="B1363" s="256" t="s">
        <v>1437</v>
      </c>
      <c r="C1363" s="256" t="s">
        <v>974</v>
      </c>
      <c r="D1363" s="256" t="s">
        <v>3500</v>
      </c>
      <c r="F1363" s="314"/>
      <c r="G1363" s="314"/>
      <c r="H1363" s="314"/>
      <c r="I1363" s="312" t="s">
        <v>2262</v>
      </c>
    </row>
    <row r="1364" spans="1:9" ht="15" customHeight="1" x14ac:dyDescent="0.3">
      <c r="A1364" s="256">
        <v>525470</v>
      </c>
      <c r="B1364" s="256" t="s">
        <v>1440</v>
      </c>
      <c r="C1364" s="256" t="s">
        <v>71</v>
      </c>
      <c r="D1364" s="256" t="s">
        <v>1832</v>
      </c>
      <c r="F1364" s="314"/>
      <c r="G1364" s="314"/>
      <c r="H1364" s="314"/>
      <c r="I1364" s="312" t="s">
        <v>2262</v>
      </c>
    </row>
    <row r="1365" spans="1:9" ht="15" customHeight="1" x14ac:dyDescent="0.3">
      <c r="A1365" s="256">
        <v>525474</v>
      </c>
      <c r="B1365" s="256" t="s">
        <v>1442</v>
      </c>
      <c r="C1365" s="256" t="s">
        <v>1443</v>
      </c>
      <c r="D1365" s="256" t="s">
        <v>1919</v>
      </c>
      <c r="F1365" s="313"/>
      <c r="G1365" s="313"/>
      <c r="H1365" s="313"/>
      <c r="I1365" s="312" t="s">
        <v>2262</v>
      </c>
    </row>
    <row r="1366" spans="1:9" ht="15" customHeight="1" x14ac:dyDescent="0.3">
      <c r="A1366" s="256">
        <v>525486</v>
      </c>
      <c r="B1366" s="256" t="s">
        <v>1446</v>
      </c>
      <c r="C1366" s="256" t="s">
        <v>318</v>
      </c>
      <c r="D1366" s="256" t="s">
        <v>567</v>
      </c>
      <c r="F1366" s="314"/>
      <c r="G1366" s="314"/>
      <c r="H1366" s="314"/>
      <c r="I1366" s="312" t="s">
        <v>2262</v>
      </c>
    </row>
    <row r="1367" spans="1:9" ht="15" customHeight="1" x14ac:dyDescent="0.3">
      <c r="A1367" s="256">
        <v>525490</v>
      </c>
      <c r="B1367" s="256" t="s">
        <v>1448</v>
      </c>
      <c r="C1367" s="256" t="s">
        <v>368</v>
      </c>
      <c r="D1367" s="256" t="s">
        <v>2217</v>
      </c>
      <c r="F1367" s="314"/>
      <c r="G1367" s="314"/>
      <c r="H1367" s="314"/>
      <c r="I1367" s="312" t="s">
        <v>2262</v>
      </c>
    </row>
    <row r="1368" spans="1:9" ht="15" customHeight="1" x14ac:dyDescent="0.3">
      <c r="A1368" s="256">
        <v>525494</v>
      </c>
      <c r="B1368" s="256" t="s">
        <v>1449</v>
      </c>
      <c r="C1368" s="256" t="s">
        <v>89</v>
      </c>
      <c r="D1368" s="256" t="s">
        <v>2709</v>
      </c>
      <c r="F1368" s="314"/>
      <c r="G1368" s="314"/>
      <c r="H1368" s="314"/>
      <c r="I1368" s="312" t="s">
        <v>2262</v>
      </c>
    </row>
    <row r="1369" spans="1:9" ht="15" customHeight="1" x14ac:dyDescent="0.3">
      <c r="A1369" s="256">
        <v>525496</v>
      </c>
      <c r="B1369" s="256" t="s">
        <v>1451</v>
      </c>
      <c r="C1369" s="256" t="s">
        <v>93</v>
      </c>
      <c r="D1369" s="256" t="s">
        <v>1935</v>
      </c>
      <c r="F1369" s="314"/>
      <c r="G1369" s="314"/>
      <c r="H1369" s="314"/>
      <c r="I1369" s="312" t="s">
        <v>2262</v>
      </c>
    </row>
    <row r="1370" spans="1:9" ht="15" customHeight="1" x14ac:dyDescent="0.3">
      <c r="A1370" s="256">
        <v>525497</v>
      </c>
      <c r="B1370" s="256" t="s">
        <v>1452</v>
      </c>
      <c r="C1370" s="256" t="s">
        <v>73</v>
      </c>
      <c r="D1370" s="256" t="s">
        <v>1834</v>
      </c>
      <c r="F1370" s="313"/>
      <c r="G1370" s="313"/>
      <c r="H1370" s="313"/>
      <c r="I1370" s="312" t="s">
        <v>2262</v>
      </c>
    </row>
    <row r="1371" spans="1:9" ht="15" customHeight="1" x14ac:dyDescent="0.3">
      <c r="A1371" s="256">
        <v>525502</v>
      </c>
      <c r="B1371" s="256" t="s">
        <v>1453</v>
      </c>
      <c r="C1371" s="256" t="s">
        <v>89</v>
      </c>
      <c r="D1371" s="256" t="s">
        <v>2197</v>
      </c>
      <c r="F1371" s="314"/>
      <c r="G1371" s="314"/>
      <c r="H1371" s="314"/>
      <c r="I1371" s="312" t="s">
        <v>2262</v>
      </c>
    </row>
    <row r="1372" spans="1:9" ht="15" customHeight="1" x14ac:dyDescent="0.3">
      <c r="A1372" s="256">
        <v>525506</v>
      </c>
      <c r="B1372" s="256" t="s">
        <v>1455</v>
      </c>
      <c r="C1372" s="256" t="s">
        <v>74</v>
      </c>
      <c r="D1372" s="256" t="s">
        <v>1838</v>
      </c>
      <c r="F1372" s="313"/>
      <c r="G1372" s="313"/>
      <c r="H1372" s="313"/>
      <c r="I1372" s="312" t="s">
        <v>2262</v>
      </c>
    </row>
    <row r="1373" spans="1:9" ht="15" customHeight="1" x14ac:dyDescent="0.3">
      <c r="A1373" s="256">
        <v>525507</v>
      </c>
      <c r="B1373" s="256" t="s">
        <v>1456</v>
      </c>
      <c r="C1373" s="256" t="s">
        <v>1126</v>
      </c>
      <c r="D1373" s="256" t="s">
        <v>567</v>
      </c>
      <c r="F1373" s="314"/>
      <c r="G1373" s="314"/>
      <c r="H1373" s="314"/>
      <c r="I1373" s="312" t="s">
        <v>2262</v>
      </c>
    </row>
    <row r="1374" spans="1:9" ht="15" customHeight="1" x14ac:dyDescent="0.3">
      <c r="A1374" s="256">
        <v>525545</v>
      </c>
      <c r="B1374" s="256" t="s">
        <v>1466</v>
      </c>
      <c r="C1374" s="256" t="s">
        <v>1467</v>
      </c>
      <c r="D1374" s="256" t="s">
        <v>2197</v>
      </c>
      <c r="F1374" s="313"/>
      <c r="G1374" s="313"/>
      <c r="H1374" s="313"/>
      <c r="I1374" s="312" t="s">
        <v>2262</v>
      </c>
    </row>
    <row r="1375" spans="1:9" ht="15" customHeight="1" x14ac:dyDescent="0.3">
      <c r="A1375" s="256">
        <v>525549</v>
      </c>
      <c r="B1375" s="256" t="s">
        <v>1468</v>
      </c>
      <c r="C1375" s="256" t="s">
        <v>1469</v>
      </c>
      <c r="F1375" s="314"/>
      <c r="G1375" s="314"/>
      <c r="H1375" s="314"/>
      <c r="I1375" s="312" t="s">
        <v>2262</v>
      </c>
    </row>
    <row r="1376" spans="1:9" ht="15" customHeight="1" x14ac:dyDescent="0.3">
      <c r="A1376" s="256">
        <v>525562</v>
      </c>
      <c r="B1376" s="256" t="s">
        <v>1472</v>
      </c>
      <c r="C1376" s="256" t="s">
        <v>1473</v>
      </c>
      <c r="D1376" s="256" t="s">
        <v>1837</v>
      </c>
      <c r="F1376" s="314"/>
      <c r="G1376" s="314"/>
      <c r="H1376" s="314"/>
      <c r="I1376" s="312" t="s">
        <v>2262</v>
      </c>
    </row>
    <row r="1377" spans="1:9" ht="15" customHeight="1" x14ac:dyDescent="0.3">
      <c r="A1377" s="256">
        <v>525564</v>
      </c>
      <c r="B1377" s="256" t="s">
        <v>1476</v>
      </c>
      <c r="C1377" s="256" t="s">
        <v>317</v>
      </c>
      <c r="D1377" s="256" t="s">
        <v>1870</v>
      </c>
      <c r="F1377" s="314"/>
      <c r="G1377" s="314"/>
      <c r="H1377" s="314"/>
      <c r="I1377" s="312" t="s">
        <v>2262</v>
      </c>
    </row>
    <row r="1378" spans="1:9" ht="15" customHeight="1" x14ac:dyDescent="0.3">
      <c r="A1378" s="256">
        <v>525574</v>
      </c>
      <c r="B1378" s="256" t="s">
        <v>1478</v>
      </c>
      <c r="C1378" s="256" t="s">
        <v>71</v>
      </c>
      <c r="D1378" s="256" t="s">
        <v>1897</v>
      </c>
      <c r="F1378" s="313"/>
      <c r="G1378" s="313"/>
      <c r="H1378" s="313"/>
      <c r="I1378" s="312" t="s">
        <v>2262</v>
      </c>
    </row>
    <row r="1379" spans="1:9" ht="15" customHeight="1" x14ac:dyDescent="0.3">
      <c r="A1379" s="256">
        <v>525576</v>
      </c>
      <c r="B1379" s="256" t="s">
        <v>1479</v>
      </c>
      <c r="C1379" s="256" t="s">
        <v>352</v>
      </c>
      <c r="D1379" s="256" t="s">
        <v>2165</v>
      </c>
      <c r="F1379" s="313"/>
      <c r="G1379" s="313"/>
      <c r="H1379" s="313"/>
      <c r="I1379" s="312" t="s">
        <v>2262</v>
      </c>
    </row>
    <row r="1380" spans="1:9" ht="15" customHeight="1" x14ac:dyDescent="0.3">
      <c r="A1380" s="256">
        <v>525577</v>
      </c>
      <c r="B1380" s="256" t="s">
        <v>1480</v>
      </c>
      <c r="C1380" s="256" t="s">
        <v>389</v>
      </c>
      <c r="D1380" s="256" t="s">
        <v>3501</v>
      </c>
      <c r="F1380" s="314"/>
      <c r="G1380" s="314"/>
      <c r="H1380" s="314"/>
      <c r="I1380" s="312" t="s">
        <v>2262</v>
      </c>
    </row>
    <row r="1381" spans="1:9" ht="15" customHeight="1" x14ac:dyDescent="0.3">
      <c r="A1381" s="256">
        <v>525582</v>
      </c>
      <c r="B1381" s="256" t="s">
        <v>1482</v>
      </c>
      <c r="C1381" s="256" t="s">
        <v>71</v>
      </c>
      <c r="D1381" s="256" t="s">
        <v>2217</v>
      </c>
      <c r="F1381" s="314"/>
      <c r="G1381" s="314"/>
      <c r="H1381" s="314"/>
      <c r="I1381" s="312" t="s">
        <v>2262</v>
      </c>
    </row>
    <row r="1382" spans="1:9" ht="15" customHeight="1" x14ac:dyDescent="0.3">
      <c r="A1382" s="256">
        <v>525586</v>
      </c>
      <c r="B1382" s="256" t="s">
        <v>1483</v>
      </c>
      <c r="C1382" s="256" t="s">
        <v>113</v>
      </c>
      <c r="D1382" s="256" t="s">
        <v>3024</v>
      </c>
      <c r="F1382" s="314"/>
      <c r="G1382" s="314"/>
      <c r="H1382" s="314"/>
      <c r="I1382" s="312" t="s">
        <v>2262</v>
      </c>
    </row>
    <row r="1383" spans="1:9" ht="15" customHeight="1" x14ac:dyDescent="0.3">
      <c r="A1383" s="256">
        <v>525605</v>
      </c>
      <c r="B1383" s="256" t="s">
        <v>1488</v>
      </c>
      <c r="C1383" s="256" t="s">
        <v>370</v>
      </c>
      <c r="D1383" s="256" t="s">
        <v>1916</v>
      </c>
      <c r="F1383" s="314"/>
      <c r="G1383" s="314"/>
      <c r="H1383" s="314"/>
      <c r="I1383" s="312" t="s">
        <v>2262</v>
      </c>
    </row>
    <row r="1384" spans="1:9" ht="15" customHeight="1" x14ac:dyDescent="0.3">
      <c r="A1384" s="256">
        <v>525614</v>
      </c>
      <c r="B1384" s="256" t="s">
        <v>1490</v>
      </c>
      <c r="C1384" s="256" t="s">
        <v>75</v>
      </c>
      <c r="D1384" s="256" t="s">
        <v>584</v>
      </c>
      <c r="F1384" s="314"/>
      <c r="G1384" s="314"/>
      <c r="H1384" s="314"/>
      <c r="I1384" s="312" t="s">
        <v>2262</v>
      </c>
    </row>
    <row r="1385" spans="1:9" ht="15" customHeight="1" x14ac:dyDescent="0.3">
      <c r="A1385" s="256">
        <v>525626</v>
      </c>
      <c r="B1385" s="256" t="s">
        <v>1495</v>
      </c>
      <c r="C1385" s="256" t="s">
        <v>329</v>
      </c>
      <c r="D1385" s="256" t="s">
        <v>2837</v>
      </c>
      <c r="F1385" s="314"/>
      <c r="G1385" s="314"/>
      <c r="H1385" s="314"/>
      <c r="I1385" s="312" t="s">
        <v>2262</v>
      </c>
    </row>
    <row r="1386" spans="1:9" ht="15" customHeight="1" x14ac:dyDescent="0.3">
      <c r="A1386" s="256">
        <v>525629</v>
      </c>
      <c r="B1386" s="256" t="s">
        <v>1496</v>
      </c>
      <c r="C1386" s="256" t="s">
        <v>439</v>
      </c>
      <c r="D1386" s="256" t="s">
        <v>577</v>
      </c>
      <c r="F1386" s="314"/>
      <c r="G1386" s="314"/>
      <c r="H1386" s="314"/>
      <c r="I1386" s="312" t="s">
        <v>2262</v>
      </c>
    </row>
    <row r="1387" spans="1:9" ht="15" customHeight="1" x14ac:dyDescent="0.3">
      <c r="A1387" s="256">
        <v>525637</v>
      </c>
      <c r="B1387" s="256" t="s">
        <v>1499</v>
      </c>
      <c r="C1387" s="256" t="s">
        <v>71</v>
      </c>
      <c r="D1387" s="256" t="s">
        <v>2709</v>
      </c>
      <c r="F1387" s="315"/>
      <c r="G1387" s="315"/>
      <c r="H1387" s="316"/>
      <c r="I1387" s="312" t="s">
        <v>2262</v>
      </c>
    </row>
    <row r="1388" spans="1:9" ht="15" customHeight="1" x14ac:dyDescent="0.3">
      <c r="A1388" s="256">
        <v>525646</v>
      </c>
      <c r="B1388" s="256" t="s">
        <v>1501</v>
      </c>
      <c r="C1388" s="256" t="s">
        <v>101</v>
      </c>
      <c r="D1388" s="256" t="s">
        <v>2710</v>
      </c>
      <c r="F1388" s="313"/>
      <c r="G1388" s="313"/>
      <c r="H1388" s="313"/>
      <c r="I1388" s="312" t="s">
        <v>2262</v>
      </c>
    </row>
    <row r="1389" spans="1:9" ht="15" customHeight="1" x14ac:dyDescent="0.3">
      <c r="A1389" s="256">
        <v>525655</v>
      </c>
      <c r="B1389" s="256" t="s">
        <v>1507</v>
      </c>
      <c r="C1389" s="256" t="s">
        <v>71</v>
      </c>
      <c r="D1389" s="256" t="s">
        <v>3031</v>
      </c>
      <c r="F1389" s="314"/>
      <c r="G1389" s="314"/>
      <c r="H1389" s="314"/>
      <c r="I1389" s="312" t="s">
        <v>2262</v>
      </c>
    </row>
    <row r="1390" spans="1:9" ht="15" customHeight="1" x14ac:dyDescent="0.3">
      <c r="A1390" s="256">
        <v>525665</v>
      </c>
      <c r="B1390" s="256" t="s">
        <v>1511</v>
      </c>
      <c r="C1390" s="256" t="s">
        <v>113</v>
      </c>
      <c r="D1390" s="256" t="s">
        <v>3019</v>
      </c>
      <c r="F1390" s="314"/>
      <c r="G1390" s="314"/>
      <c r="H1390" s="314"/>
      <c r="I1390" s="312" t="s">
        <v>2262</v>
      </c>
    </row>
    <row r="1391" spans="1:9" ht="15" customHeight="1" x14ac:dyDescent="0.3">
      <c r="A1391" s="256">
        <v>525667</v>
      </c>
      <c r="B1391" s="256" t="s">
        <v>1512</v>
      </c>
      <c r="C1391" s="256" t="s">
        <v>448</v>
      </c>
      <c r="D1391" s="256" t="s">
        <v>1886</v>
      </c>
      <c r="F1391" s="314"/>
      <c r="G1391" s="314"/>
      <c r="H1391" s="314"/>
      <c r="I1391" s="312" t="s">
        <v>2262</v>
      </c>
    </row>
    <row r="1392" spans="1:9" ht="15" customHeight="1" x14ac:dyDescent="0.3">
      <c r="A1392" s="256">
        <v>525673</v>
      </c>
      <c r="B1392" s="256" t="s">
        <v>1513</v>
      </c>
      <c r="C1392" s="256" t="s">
        <v>71</v>
      </c>
      <c r="D1392" s="256" t="s">
        <v>2194</v>
      </c>
      <c r="F1392" s="314"/>
      <c r="G1392" s="314"/>
      <c r="H1392" s="314"/>
      <c r="I1392" s="312" t="s">
        <v>2262</v>
      </c>
    </row>
    <row r="1393" spans="1:9" ht="15" customHeight="1" x14ac:dyDescent="0.3">
      <c r="A1393" s="256">
        <v>525677</v>
      </c>
      <c r="B1393" s="256" t="s">
        <v>1516</v>
      </c>
      <c r="C1393" s="256" t="s">
        <v>414</v>
      </c>
      <c r="D1393" s="256" t="s">
        <v>1987</v>
      </c>
      <c r="F1393" s="314"/>
      <c r="G1393" s="314"/>
      <c r="H1393" s="314"/>
      <c r="I1393" s="312" t="s">
        <v>2262</v>
      </c>
    </row>
    <row r="1394" spans="1:9" ht="15" customHeight="1" x14ac:dyDescent="0.3">
      <c r="A1394" s="256">
        <v>525682</v>
      </c>
      <c r="B1394" s="256" t="s">
        <v>2164</v>
      </c>
      <c r="C1394" s="256" t="s">
        <v>398</v>
      </c>
      <c r="D1394" s="256" t="s">
        <v>2165</v>
      </c>
      <c r="F1394" s="313"/>
      <c r="G1394" s="313"/>
      <c r="H1394" s="313"/>
      <c r="I1394" s="312" t="s">
        <v>2262</v>
      </c>
    </row>
    <row r="1395" spans="1:9" ht="15" customHeight="1" x14ac:dyDescent="0.3">
      <c r="A1395" s="256">
        <v>525685</v>
      </c>
      <c r="B1395" s="256" t="s">
        <v>3108</v>
      </c>
      <c r="C1395" s="256" t="s">
        <v>1080</v>
      </c>
      <c r="D1395" s="256" t="s">
        <v>1927</v>
      </c>
      <c r="F1395" s="314"/>
      <c r="G1395" s="314"/>
      <c r="H1395" s="314"/>
      <c r="I1395" s="312" t="s">
        <v>2262</v>
      </c>
    </row>
    <row r="1396" spans="1:9" ht="15" customHeight="1" x14ac:dyDescent="0.3">
      <c r="A1396" s="256">
        <v>525696</v>
      </c>
      <c r="B1396" s="256" t="s">
        <v>3505</v>
      </c>
      <c r="C1396" s="256" t="s">
        <v>82</v>
      </c>
      <c r="D1396" s="256" t="s">
        <v>2913</v>
      </c>
      <c r="F1396" s="314"/>
      <c r="G1396" s="314"/>
      <c r="H1396" s="314"/>
      <c r="I1396" s="312" t="s">
        <v>2262</v>
      </c>
    </row>
    <row r="1397" spans="1:9" ht="15" customHeight="1" x14ac:dyDescent="0.3">
      <c r="A1397" s="256">
        <v>525700</v>
      </c>
      <c r="B1397" s="256" t="s">
        <v>2324</v>
      </c>
      <c r="C1397" s="256" t="s">
        <v>406</v>
      </c>
      <c r="D1397" s="256" t="s">
        <v>2977</v>
      </c>
      <c r="F1397" s="313"/>
      <c r="G1397" s="313"/>
      <c r="H1397" s="313"/>
      <c r="I1397" s="312" t="s">
        <v>2262</v>
      </c>
    </row>
    <row r="1398" spans="1:9" ht="15" customHeight="1" x14ac:dyDescent="0.3">
      <c r="A1398" s="256">
        <v>525702</v>
      </c>
      <c r="B1398" s="256" t="s">
        <v>2326</v>
      </c>
      <c r="C1398" s="256" t="s">
        <v>255</v>
      </c>
      <c r="D1398" s="256" t="s">
        <v>2188</v>
      </c>
      <c r="F1398" s="314"/>
      <c r="G1398" s="314"/>
      <c r="H1398" s="314"/>
      <c r="I1398" s="312" t="s">
        <v>2262</v>
      </c>
    </row>
    <row r="1399" spans="1:9" ht="15" customHeight="1" x14ac:dyDescent="0.3">
      <c r="A1399" s="256">
        <v>525703</v>
      </c>
      <c r="B1399" s="256" t="s">
        <v>2327</v>
      </c>
      <c r="C1399" s="256" t="s">
        <v>2328</v>
      </c>
      <c r="D1399" s="256" t="s">
        <v>3112</v>
      </c>
      <c r="F1399" s="314"/>
      <c r="G1399" s="314"/>
      <c r="H1399" s="314"/>
      <c r="I1399" s="312" t="s">
        <v>2262</v>
      </c>
    </row>
    <row r="1400" spans="1:9" ht="15" customHeight="1" x14ac:dyDescent="0.3">
      <c r="A1400" s="256">
        <v>525705</v>
      </c>
      <c r="B1400" s="256" t="s">
        <v>2329</v>
      </c>
      <c r="C1400" s="256" t="s">
        <v>351</v>
      </c>
      <c r="D1400" s="256" t="s">
        <v>562</v>
      </c>
      <c r="F1400" s="314"/>
      <c r="G1400" s="314"/>
      <c r="H1400" s="314"/>
      <c r="I1400" s="312" t="s">
        <v>2262</v>
      </c>
    </row>
    <row r="1401" spans="1:9" ht="15" customHeight="1" x14ac:dyDescent="0.3">
      <c r="A1401" s="256">
        <v>525706</v>
      </c>
      <c r="B1401" s="256" t="s">
        <v>2330</v>
      </c>
      <c r="C1401" s="256" t="s">
        <v>365</v>
      </c>
      <c r="D1401" s="256" t="s">
        <v>2228</v>
      </c>
      <c r="F1401" s="313"/>
      <c r="G1401" s="313"/>
      <c r="H1401" s="313"/>
      <c r="I1401" s="312" t="s">
        <v>2262</v>
      </c>
    </row>
    <row r="1402" spans="1:9" ht="15" customHeight="1" x14ac:dyDescent="0.3">
      <c r="A1402" s="256">
        <v>525712</v>
      </c>
      <c r="B1402" s="256" t="s">
        <v>2332</v>
      </c>
      <c r="C1402" s="256" t="s">
        <v>1064</v>
      </c>
      <c r="D1402" s="256" t="s">
        <v>2061</v>
      </c>
      <c r="F1402" s="313"/>
      <c r="G1402" s="313"/>
      <c r="H1402" s="313"/>
      <c r="I1402" s="312" t="s">
        <v>2262</v>
      </c>
    </row>
    <row r="1403" spans="1:9" ht="15" customHeight="1" x14ac:dyDescent="0.3">
      <c r="A1403" s="256">
        <v>525720</v>
      </c>
      <c r="B1403" s="256" t="s">
        <v>2333</v>
      </c>
      <c r="C1403" s="256" t="s">
        <v>71</v>
      </c>
      <c r="D1403" s="256" t="s">
        <v>1919</v>
      </c>
      <c r="F1403" s="313"/>
      <c r="G1403" s="313"/>
      <c r="H1403" s="313"/>
      <c r="I1403" s="312" t="s">
        <v>2262</v>
      </c>
    </row>
    <row r="1404" spans="1:9" ht="15" customHeight="1" x14ac:dyDescent="0.3">
      <c r="A1404" s="256">
        <v>525721</v>
      </c>
      <c r="B1404" s="256" t="s">
        <v>2334</v>
      </c>
      <c r="C1404" s="256" t="s">
        <v>73</v>
      </c>
      <c r="D1404" s="256" t="s">
        <v>1916</v>
      </c>
      <c r="F1404" s="314"/>
      <c r="G1404" s="314"/>
      <c r="H1404" s="314"/>
      <c r="I1404" s="312" t="s">
        <v>2262</v>
      </c>
    </row>
    <row r="1405" spans="1:9" ht="15" customHeight="1" x14ac:dyDescent="0.3">
      <c r="A1405" s="256">
        <v>525723</v>
      </c>
      <c r="B1405" s="256" t="s">
        <v>2335</v>
      </c>
      <c r="C1405" s="256" t="s">
        <v>70</v>
      </c>
      <c r="D1405" s="256" t="s">
        <v>572</v>
      </c>
      <c r="F1405" s="314"/>
      <c r="G1405" s="314"/>
      <c r="H1405" s="314"/>
      <c r="I1405" s="312" t="s">
        <v>2262</v>
      </c>
    </row>
    <row r="1406" spans="1:9" ht="15" customHeight="1" x14ac:dyDescent="0.3">
      <c r="A1406" s="256">
        <v>525726</v>
      </c>
      <c r="B1406" s="256" t="s">
        <v>2336</v>
      </c>
      <c r="C1406" s="256" t="s">
        <v>401</v>
      </c>
      <c r="D1406" s="256" t="s">
        <v>2101</v>
      </c>
      <c r="F1406" s="314"/>
      <c r="G1406" s="314"/>
      <c r="H1406" s="314"/>
      <c r="I1406" s="312" t="s">
        <v>2262</v>
      </c>
    </row>
    <row r="1407" spans="1:9" ht="15" customHeight="1" x14ac:dyDescent="0.3">
      <c r="A1407" s="256">
        <v>525729</v>
      </c>
      <c r="B1407" s="256" t="s">
        <v>2338</v>
      </c>
      <c r="C1407" s="256" t="s">
        <v>89</v>
      </c>
      <c r="D1407" s="256" t="s">
        <v>3506</v>
      </c>
      <c r="F1407" s="313"/>
      <c r="G1407" s="313"/>
      <c r="H1407" s="313"/>
      <c r="I1407" s="312" t="s">
        <v>2262</v>
      </c>
    </row>
    <row r="1408" spans="1:9" ht="15" customHeight="1" x14ac:dyDescent="0.3">
      <c r="A1408" s="256">
        <v>525730</v>
      </c>
      <c r="B1408" s="256" t="s">
        <v>2339</v>
      </c>
      <c r="C1408" s="256" t="s">
        <v>89</v>
      </c>
      <c r="D1408" s="256" t="s">
        <v>2710</v>
      </c>
      <c r="F1408" s="314"/>
      <c r="G1408" s="314"/>
      <c r="H1408" s="314"/>
      <c r="I1408" s="312" t="s">
        <v>2262</v>
      </c>
    </row>
    <row r="1409" spans="1:9" ht="15" customHeight="1" x14ac:dyDescent="0.3">
      <c r="A1409" s="256">
        <v>525732</v>
      </c>
      <c r="B1409" s="256" t="s">
        <v>2340</v>
      </c>
      <c r="C1409" s="256" t="s">
        <v>68</v>
      </c>
      <c r="D1409" s="256" t="s">
        <v>3102</v>
      </c>
      <c r="F1409" s="314"/>
      <c r="G1409" s="314"/>
      <c r="H1409" s="314"/>
      <c r="I1409" s="312" t="s">
        <v>2262</v>
      </c>
    </row>
    <row r="1410" spans="1:9" ht="15" customHeight="1" x14ac:dyDescent="0.3">
      <c r="A1410" s="256">
        <v>525734</v>
      </c>
      <c r="B1410" s="256" t="s">
        <v>2341</v>
      </c>
      <c r="C1410" s="256" t="s">
        <v>1144</v>
      </c>
      <c r="D1410" s="256" t="s">
        <v>1934</v>
      </c>
      <c r="F1410" s="314"/>
      <c r="G1410" s="314"/>
      <c r="H1410" s="314"/>
      <c r="I1410" s="312" t="s">
        <v>2262</v>
      </c>
    </row>
    <row r="1411" spans="1:9" ht="15" customHeight="1" x14ac:dyDescent="0.3">
      <c r="A1411" s="256">
        <v>525739</v>
      </c>
      <c r="B1411" s="256" t="s">
        <v>2342</v>
      </c>
      <c r="C1411" s="256" t="s">
        <v>531</v>
      </c>
      <c r="D1411" s="256" t="s">
        <v>576</v>
      </c>
      <c r="F1411" s="314"/>
      <c r="G1411" s="314"/>
      <c r="H1411" s="314"/>
      <c r="I1411" s="312" t="s">
        <v>2262</v>
      </c>
    </row>
    <row r="1412" spans="1:9" ht="15" customHeight="1" x14ac:dyDescent="0.3">
      <c r="A1412" s="256">
        <v>525740</v>
      </c>
      <c r="B1412" s="256" t="s">
        <v>2343</v>
      </c>
      <c r="C1412" s="256" t="s">
        <v>529</v>
      </c>
      <c r="D1412" s="256" t="s">
        <v>2239</v>
      </c>
      <c r="F1412" s="313"/>
      <c r="G1412" s="313"/>
      <c r="H1412" s="313"/>
      <c r="I1412" s="312" t="s">
        <v>2262</v>
      </c>
    </row>
    <row r="1413" spans="1:9" ht="15" customHeight="1" x14ac:dyDescent="0.3">
      <c r="A1413" s="256">
        <v>525745</v>
      </c>
      <c r="B1413" s="256" t="s">
        <v>2345</v>
      </c>
      <c r="C1413" s="256" t="s">
        <v>248</v>
      </c>
      <c r="D1413" s="256" t="s">
        <v>2819</v>
      </c>
      <c r="F1413" s="314"/>
      <c r="G1413" s="314"/>
      <c r="H1413" s="314"/>
      <c r="I1413" s="312" t="s">
        <v>2262</v>
      </c>
    </row>
    <row r="1414" spans="1:9" ht="15" customHeight="1" x14ac:dyDescent="0.3">
      <c r="A1414" s="256">
        <v>525747</v>
      </c>
      <c r="B1414" s="256" t="s">
        <v>2346</v>
      </c>
      <c r="C1414" s="256" t="s">
        <v>368</v>
      </c>
      <c r="D1414" s="256" t="s">
        <v>3484</v>
      </c>
      <c r="F1414" s="313"/>
      <c r="G1414" s="313"/>
      <c r="H1414" s="313"/>
      <c r="I1414" s="312" t="s">
        <v>2262</v>
      </c>
    </row>
    <row r="1415" spans="1:9" ht="15" customHeight="1" x14ac:dyDescent="0.3">
      <c r="A1415" s="256">
        <v>525758</v>
      </c>
      <c r="B1415" s="256" t="s">
        <v>2348</v>
      </c>
      <c r="C1415" s="256" t="s">
        <v>71</v>
      </c>
      <c r="D1415" s="256" t="s">
        <v>1834</v>
      </c>
      <c r="F1415" s="314"/>
      <c r="G1415" s="314"/>
      <c r="H1415" s="314"/>
      <c r="I1415" s="312" t="s">
        <v>2262</v>
      </c>
    </row>
    <row r="1416" spans="1:9" ht="15" customHeight="1" x14ac:dyDescent="0.3">
      <c r="A1416" s="256">
        <v>525759</v>
      </c>
      <c r="B1416" s="256" t="s">
        <v>2349</v>
      </c>
      <c r="C1416" s="256" t="s">
        <v>1649</v>
      </c>
      <c r="D1416" s="256" t="s">
        <v>2036</v>
      </c>
      <c r="F1416" s="314"/>
      <c r="G1416" s="314"/>
      <c r="H1416" s="314"/>
      <c r="I1416" s="312" t="s">
        <v>2262</v>
      </c>
    </row>
    <row r="1417" spans="1:9" ht="15" customHeight="1" x14ac:dyDescent="0.3">
      <c r="A1417" s="256">
        <v>525761</v>
      </c>
      <c r="B1417" s="256" t="s">
        <v>2350</v>
      </c>
      <c r="C1417" s="256" t="s">
        <v>75</v>
      </c>
      <c r="D1417" s="256" t="s">
        <v>625</v>
      </c>
      <c r="F1417" s="314"/>
      <c r="G1417" s="314"/>
      <c r="H1417" s="314"/>
      <c r="I1417" s="312" t="s">
        <v>2262</v>
      </c>
    </row>
    <row r="1418" spans="1:9" ht="15" customHeight="1" x14ac:dyDescent="0.3">
      <c r="A1418" s="256">
        <v>525764</v>
      </c>
      <c r="B1418" s="256" t="s">
        <v>2351</v>
      </c>
      <c r="C1418" s="256" t="s">
        <v>109</v>
      </c>
      <c r="D1418" s="256" t="s">
        <v>576</v>
      </c>
      <c r="F1418" s="314"/>
      <c r="G1418" s="314"/>
      <c r="H1418" s="314"/>
      <c r="I1418" s="312" t="s">
        <v>2262</v>
      </c>
    </row>
    <row r="1419" spans="1:9" ht="15" customHeight="1" x14ac:dyDescent="0.3">
      <c r="A1419" s="256">
        <v>525766</v>
      </c>
      <c r="B1419" s="256" t="s">
        <v>2352</v>
      </c>
      <c r="C1419" s="256" t="s">
        <v>68</v>
      </c>
      <c r="D1419" s="256" t="s">
        <v>1978</v>
      </c>
      <c r="F1419" s="314"/>
      <c r="G1419" s="314"/>
      <c r="H1419" s="314"/>
      <c r="I1419" s="312" t="s">
        <v>2262</v>
      </c>
    </row>
    <row r="1420" spans="1:9" ht="15" customHeight="1" x14ac:dyDescent="0.3">
      <c r="A1420" s="256">
        <v>525767</v>
      </c>
      <c r="B1420" s="256" t="s">
        <v>2353</v>
      </c>
      <c r="C1420" s="256" t="s">
        <v>99</v>
      </c>
      <c r="D1420" s="256" t="s">
        <v>1954</v>
      </c>
      <c r="F1420" s="313"/>
      <c r="G1420" s="313"/>
      <c r="H1420" s="313"/>
      <c r="I1420" s="312" t="s">
        <v>2262</v>
      </c>
    </row>
    <row r="1421" spans="1:9" ht="15" customHeight="1" x14ac:dyDescent="0.3">
      <c r="A1421" s="256">
        <v>525770</v>
      </c>
      <c r="B1421" s="256" t="s">
        <v>2355</v>
      </c>
      <c r="C1421" s="256" t="s">
        <v>81</v>
      </c>
      <c r="D1421" s="256" t="s">
        <v>2746</v>
      </c>
      <c r="F1421" s="314"/>
      <c r="G1421" s="314"/>
      <c r="H1421" s="314"/>
      <c r="I1421" s="312" t="s">
        <v>2262</v>
      </c>
    </row>
    <row r="1422" spans="1:9" ht="15" customHeight="1" x14ac:dyDescent="0.3">
      <c r="A1422" s="256">
        <v>525772</v>
      </c>
      <c r="B1422" s="256" t="s">
        <v>2357</v>
      </c>
      <c r="C1422" s="256" t="s">
        <v>706</v>
      </c>
      <c r="D1422" s="256" t="s">
        <v>3507</v>
      </c>
      <c r="F1422" s="314"/>
      <c r="G1422" s="314"/>
      <c r="H1422" s="314"/>
      <c r="I1422" s="312" t="s">
        <v>2262</v>
      </c>
    </row>
    <row r="1423" spans="1:9" ht="15" customHeight="1" x14ac:dyDescent="0.3">
      <c r="A1423" s="256">
        <v>525774</v>
      </c>
      <c r="B1423" s="256" t="s">
        <v>2358</v>
      </c>
      <c r="C1423" s="256" t="s">
        <v>71</v>
      </c>
      <c r="D1423" s="256" t="s">
        <v>2221</v>
      </c>
      <c r="F1423" s="313"/>
      <c r="G1423" s="313"/>
      <c r="H1423" s="313"/>
      <c r="I1423" s="312" t="s">
        <v>2262</v>
      </c>
    </row>
    <row r="1424" spans="1:9" ht="15" customHeight="1" x14ac:dyDescent="0.3">
      <c r="A1424" s="256">
        <v>525777</v>
      </c>
      <c r="B1424" s="256" t="s">
        <v>2359</v>
      </c>
      <c r="C1424" s="256" t="s">
        <v>71</v>
      </c>
      <c r="D1424" s="256" t="s">
        <v>1885</v>
      </c>
      <c r="F1424" s="313"/>
      <c r="G1424" s="313"/>
      <c r="H1424" s="313"/>
      <c r="I1424" s="312" t="s">
        <v>2262</v>
      </c>
    </row>
    <row r="1425" spans="1:9" ht="15" customHeight="1" x14ac:dyDescent="0.3">
      <c r="A1425" s="256">
        <v>525778</v>
      </c>
      <c r="B1425" s="256" t="s">
        <v>2360</v>
      </c>
      <c r="C1425" s="256" t="s">
        <v>364</v>
      </c>
      <c r="D1425" s="256" t="s">
        <v>563</v>
      </c>
      <c r="F1425" s="314"/>
      <c r="G1425" s="314"/>
      <c r="H1425" s="314"/>
      <c r="I1425" s="312" t="s">
        <v>2262</v>
      </c>
    </row>
    <row r="1426" spans="1:9" ht="15" customHeight="1" x14ac:dyDescent="0.3">
      <c r="A1426" s="256">
        <v>525779</v>
      </c>
      <c r="B1426" s="256" t="s">
        <v>2361</v>
      </c>
      <c r="C1426" s="256" t="s">
        <v>71</v>
      </c>
      <c r="D1426" s="256" t="s">
        <v>1883</v>
      </c>
      <c r="F1426" s="313"/>
      <c r="G1426" s="313"/>
      <c r="H1426" s="313"/>
      <c r="I1426" s="312" t="s">
        <v>2262</v>
      </c>
    </row>
    <row r="1427" spans="1:9" ht="15" customHeight="1" x14ac:dyDescent="0.3">
      <c r="A1427" s="256">
        <v>525780</v>
      </c>
      <c r="B1427" s="256" t="s">
        <v>2362</v>
      </c>
      <c r="C1427" s="256" t="s">
        <v>528</v>
      </c>
      <c r="D1427" s="256" t="s">
        <v>2704</v>
      </c>
      <c r="F1427" s="313"/>
      <c r="G1427" s="313"/>
      <c r="H1427" s="313"/>
      <c r="I1427" s="312" t="s">
        <v>2262</v>
      </c>
    </row>
    <row r="1428" spans="1:9" ht="15" customHeight="1" x14ac:dyDescent="0.3">
      <c r="A1428" s="256">
        <v>525781</v>
      </c>
      <c r="B1428" s="256" t="s">
        <v>2363</v>
      </c>
      <c r="C1428" s="256" t="s">
        <v>89</v>
      </c>
      <c r="D1428" s="256" t="s">
        <v>583</v>
      </c>
      <c r="F1428" s="314"/>
      <c r="G1428" s="314"/>
      <c r="H1428" s="314"/>
      <c r="I1428" s="312" t="s">
        <v>2262</v>
      </c>
    </row>
    <row r="1429" spans="1:9" ht="15" customHeight="1" x14ac:dyDescent="0.3">
      <c r="A1429" s="256">
        <v>525788</v>
      </c>
      <c r="B1429" s="256" t="s">
        <v>2367</v>
      </c>
      <c r="C1429" s="256" t="s">
        <v>296</v>
      </c>
      <c r="D1429" s="256" t="s">
        <v>2165</v>
      </c>
      <c r="F1429" s="314"/>
      <c r="G1429" s="314"/>
      <c r="H1429" s="314"/>
      <c r="I1429" s="312" t="s">
        <v>2262</v>
      </c>
    </row>
    <row r="1430" spans="1:9" ht="15" customHeight="1" x14ac:dyDescent="0.3">
      <c r="A1430" s="256">
        <v>525790</v>
      </c>
      <c r="B1430" s="256" t="s">
        <v>2368</v>
      </c>
      <c r="C1430" s="256" t="s">
        <v>492</v>
      </c>
      <c r="D1430" s="256" t="s">
        <v>1897</v>
      </c>
      <c r="F1430" s="314"/>
      <c r="G1430" s="314"/>
      <c r="H1430" s="314"/>
      <c r="I1430" s="312" t="s">
        <v>2262</v>
      </c>
    </row>
    <row r="1431" spans="1:9" ht="15" customHeight="1" x14ac:dyDescent="0.3">
      <c r="A1431" s="256">
        <v>525791</v>
      </c>
      <c r="B1431" s="256" t="s">
        <v>2369</v>
      </c>
      <c r="C1431" s="256" t="s">
        <v>1056</v>
      </c>
      <c r="D1431" s="256" t="s">
        <v>576</v>
      </c>
      <c r="F1431" s="313"/>
      <c r="G1431" s="313"/>
      <c r="H1431" s="313"/>
      <c r="I1431" s="312" t="s">
        <v>2262</v>
      </c>
    </row>
    <row r="1432" spans="1:9" ht="15" customHeight="1" x14ac:dyDescent="0.3">
      <c r="A1432" s="256">
        <v>525796</v>
      </c>
      <c r="B1432" s="256" t="s">
        <v>2370</v>
      </c>
      <c r="C1432" s="256" t="s">
        <v>579</v>
      </c>
      <c r="D1432" s="256" t="s">
        <v>576</v>
      </c>
      <c r="F1432" s="314"/>
      <c r="G1432" s="314"/>
      <c r="H1432" s="314"/>
      <c r="I1432" s="312" t="s">
        <v>2262</v>
      </c>
    </row>
    <row r="1433" spans="1:9" ht="15" customHeight="1" x14ac:dyDescent="0.3">
      <c r="A1433" s="256">
        <v>525799</v>
      </c>
      <c r="B1433" s="256" t="s">
        <v>2371</v>
      </c>
      <c r="C1433" s="256" t="s">
        <v>79</v>
      </c>
      <c r="D1433" s="256" t="s">
        <v>2208</v>
      </c>
      <c r="F1433" s="314"/>
      <c r="G1433" s="314"/>
      <c r="H1433" s="314"/>
      <c r="I1433" s="312" t="s">
        <v>2262</v>
      </c>
    </row>
    <row r="1434" spans="1:9" ht="15" customHeight="1" x14ac:dyDescent="0.3">
      <c r="A1434" s="256">
        <v>525800</v>
      </c>
      <c r="B1434" s="256" t="s">
        <v>2372</v>
      </c>
      <c r="C1434" s="256" t="s">
        <v>82</v>
      </c>
      <c r="D1434" s="256" t="s">
        <v>2071</v>
      </c>
      <c r="F1434" s="314"/>
      <c r="G1434" s="314"/>
      <c r="H1434" s="314"/>
      <c r="I1434" s="312" t="s">
        <v>2262</v>
      </c>
    </row>
    <row r="1435" spans="1:9" ht="15" customHeight="1" x14ac:dyDescent="0.3">
      <c r="A1435" s="256">
        <v>525803</v>
      </c>
      <c r="B1435" s="256" t="s">
        <v>2373</v>
      </c>
      <c r="C1435" s="256" t="s">
        <v>70</v>
      </c>
      <c r="D1435" s="256" t="s">
        <v>1905</v>
      </c>
      <c r="F1435" s="314"/>
      <c r="G1435" s="314"/>
      <c r="H1435" s="314"/>
      <c r="I1435" s="312" t="s">
        <v>2262</v>
      </c>
    </row>
    <row r="1436" spans="1:9" ht="15" customHeight="1" x14ac:dyDescent="0.3">
      <c r="A1436" s="256">
        <v>525804</v>
      </c>
      <c r="B1436" s="256" t="s">
        <v>2374</v>
      </c>
      <c r="C1436" s="256" t="s">
        <v>71</v>
      </c>
      <c r="F1436" s="314"/>
      <c r="G1436" s="314"/>
      <c r="H1436" s="314"/>
      <c r="I1436" s="312" t="s">
        <v>2262</v>
      </c>
    </row>
    <row r="1437" spans="1:9" ht="15" customHeight="1" x14ac:dyDescent="0.3">
      <c r="A1437" s="256">
        <v>525807</v>
      </c>
      <c r="B1437" s="256" t="s">
        <v>2375</v>
      </c>
      <c r="C1437" s="256" t="s">
        <v>335</v>
      </c>
      <c r="D1437" s="256" t="s">
        <v>3000</v>
      </c>
      <c r="F1437" s="314"/>
      <c r="G1437" s="314"/>
      <c r="H1437" s="314"/>
      <c r="I1437" s="312" t="s">
        <v>2262</v>
      </c>
    </row>
    <row r="1438" spans="1:9" ht="15" customHeight="1" x14ac:dyDescent="0.3">
      <c r="A1438" s="256">
        <v>525809</v>
      </c>
      <c r="B1438" s="256" t="s">
        <v>2377</v>
      </c>
      <c r="C1438" s="256" t="s">
        <v>114</v>
      </c>
      <c r="D1438" s="256" t="s">
        <v>2997</v>
      </c>
      <c r="F1438" s="314"/>
      <c r="G1438" s="314"/>
      <c r="H1438" s="314"/>
      <c r="I1438" s="312" t="s">
        <v>2262</v>
      </c>
    </row>
    <row r="1439" spans="1:9" ht="15" customHeight="1" x14ac:dyDescent="0.3">
      <c r="A1439" s="256">
        <v>525810</v>
      </c>
      <c r="B1439" s="256" t="s">
        <v>2378</v>
      </c>
      <c r="C1439" s="256" t="s">
        <v>71</v>
      </c>
      <c r="F1439" s="313"/>
      <c r="G1439" s="313"/>
      <c r="H1439" s="313"/>
      <c r="I1439" s="312" t="s">
        <v>2262</v>
      </c>
    </row>
    <row r="1440" spans="1:9" ht="15" customHeight="1" x14ac:dyDescent="0.3">
      <c r="A1440" s="256">
        <v>525811</v>
      </c>
      <c r="B1440" s="256" t="s">
        <v>2379</v>
      </c>
      <c r="C1440" s="256" t="s">
        <v>1309</v>
      </c>
      <c r="D1440" s="256" t="s">
        <v>3057</v>
      </c>
      <c r="F1440" s="314"/>
      <c r="G1440" s="314"/>
      <c r="H1440" s="314"/>
      <c r="I1440" s="312" t="s">
        <v>2262</v>
      </c>
    </row>
    <row r="1441" spans="1:9" ht="15" customHeight="1" x14ac:dyDescent="0.3">
      <c r="A1441" s="256">
        <v>525814</v>
      </c>
      <c r="B1441" s="256" t="s">
        <v>2380</v>
      </c>
      <c r="C1441" s="256" t="s">
        <v>89</v>
      </c>
      <c r="D1441" s="256" t="s">
        <v>3509</v>
      </c>
      <c r="F1441" s="313"/>
      <c r="G1441" s="313"/>
      <c r="H1441" s="313"/>
      <c r="I1441" s="312" t="s">
        <v>2262</v>
      </c>
    </row>
    <row r="1442" spans="1:9" ht="15" customHeight="1" x14ac:dyDescent="0.3">
      <c r="A1442" s="256">
        <v>525816</v>
      </c>
      <c r="B1442" s="256" t="s">
        <v>2381</v>
      </c>
      <c r="C1442" s="256" t="s">
        <v>71</v>
      </c>
      <c r="D1442" s="256" t="s">
        <v>2090</v>
      </c>
      <c r="F1442" s="314"/>
      <c r="G1442" s="314"/>
      <c r="H1442" s="314"/>
      <c r="I1442" s="312" t="s">
        <v>2262</v>
      </c>
    </row>
    <row r="1443" spans="1:9" ht="15" customHeight="1" x14ac:dyDescent="0.3">
      <c r="A1443" s="256">
        <v>525822</v>
      </c>
      <c r="B1443" s="256" t="s">
        <v>2383</v>
      </c>
      <c r="C1443" s="256" t="s">
        <v>71</v>
      </c>
      <c r="D1443" s="256" t="s">
        <v>1996</v>
      </c>
      <c r="F1443" s="314"/>
      <c r="G1443" s="314"/>
      <c r="H1443" s="314"/>
      <c r="I1443" s="312" t="s">
        <v>2262</v>
      </c>
    </row>
    <row r="1444" spans="1:9" ht="15" customHeight="1" x14ac:dyDescent="0.3">
      <c r="A1444" s="256">
        <v>525830</v>
      </c>
      <c r="B1444" s="256" t="s">
        <v>2384</v>
      </c>
      <c r="C1444" s="256" t="s">
        <v>322</v>
      </c>
      <c r="D1444" s="256" t="s">
        <v>2239</v>
      </c>
      <c r="F1444" s="314"/>
      <c r="G1444" s="314"/>
      <c r="H1444" s="314"/>
      <c r="I1444" s="312" t="s">
        <v>2262</v>
      </c>
    </row>
    <row r="1445" spans="1:9" ht="15" customHeight="1" x14ac:dyDescent="0.3">
      <c r="A1445" s="256">
        <v>525832</v>
      </c>
      <c r="B1445" s="256" t="s">
        <v>2386</v>
      </c>
      <c r="C1445" s="256" t="s">
        <v>91</v>
      </c>
      <c r="D1445" s="256" t="s">
        <v>1927</v>
      </c>
      <c r="F1445" s="313"/>
      <c r="G1445" s="313"/>
      <c r="H1445" s="313"/>
      <c r="I1445" s="312" t="s">
        <v>2262</v>
      </c>
    </row>
    <row r="1446" spans="1:9" ht="15" customHeight="1" x14ac:dyDescent="0.3">
      <c r="A1446" s="256">
        <v>525833</v>
      </c>
      <c r="B1446" s="256" t="s">
        <v>2387</v>
      </c>
      <c r="C1446" s="256" t="s">
        <v>294</v>
      </c>
      <c r="D1446" s="256" t="s">
        <v>2992</v>
      </c>
      <c r="F1446" s="314"/>
      <c r="G1446" s="314"/>
      <c r="H1446" s="314"/>
      <c r="I1446" s="312" t="s">
        <v>2262</v>
      </c>
    </row>
    <row r="1447" spans="1:9" ht="15" customHeight="1" x14ac:dyDescent="0.3">
      <c r="A1447" s="256">
        <v>525834</v>
      </c>
      <c r="B1447" s="256" t="s">
        <v>2388</v>
      </c>
      <c r="C1447" s="256" t="s">
        <v>107</v>
      </c>
      <c r="D1447" s="256" t="s">
        <v>1894</v>
      </c>
      <c r="F1447" s="314"/>
      <c r="G1447" s="314"/>
      <c r="H1447" s="314"/>
      <c r="I1447" s="312" t="s">
        <v>2262</v>
      </c>
    </row>
    <row r="1448" spans="1:9" ht="15" customHeight="1" x14ac:dyDescent="0.3">
      <c r="A1448" s="256">
        <v>525839</v>
      </c>
      <c r="B1448" s="256" t="s">
        <v>2390</v>
      </c>
      <c r="C1448" s="256" t="s">
        <v>292</v>
      </c>
      <c r="D1448" s="256" t="s">
        <v>2776</v>
      </c>
      <c r="F1448" s="313"/>
      <c r="G1448" s="313"/>
      <c r="H1448" s="313"/>
      <c r="I1448" s="312" t="s">
        <v>2262</v>
      </c>
    </row>
    <row r="1449" spans="1:9" ht="15" customHeight="1" x14ac:dyDescent="0.3">
      <c r="A1449" s="256">
        <v>525840</v>
      </c>
      <c r="B1449" s="256" t="s">
        <v>2391</v>
      </c>
      <c r="C1449" s="256" t="s">
        <v>642</v>
      </c>
      <c r="D1449" s="256" t="s">
        <v>1836</v>
      </c>
      <c r="F1449" s="314"/>
      <c r="G1449" s="314"/>
      <c r="H1449" s="314"/>
      <c r="I1449" s="312" t="s">
        <v>2262</v>
      </c>
    </row>
    <row r="1450" spans="1:9" ht="15" customHeight="1" x14ac:dyDescent="0.3">
      <c r="A1450" s="256">
        <v>525842</v>
      </c>
      <c r="B1450" s="256" t="s">
        <v>2392</v>
      </c>
      <c r="C1450" s="256" t="s">
        <v>2255</v>
      </c>
      <c r="D1450" s="256" t="s">
        <v>2710</v>
      </c>
      <c r="F1450" s="313"/>
      <c r="G1450" s="313"/>
      <c r="H1450" s="313"/>
      <c r="I1450" s="312" t="s">
        <v>2262</v>
      </c>
    </row>
    <row r="1451" spans="1:9" ht="15" customHeight="1" x14ac:dyDescent="0.3">
      <c r="A1451" s="256">
        <v>525846</v>
      </c>
      <c r="B1451" s="256" t="s">
        <v>2393</v>
      </c>
      <c r="C1451" s="256" t="s">
        <v>73</v>
      </c>
      <c r="D1451" s="256" t="s">
        <v>3053</v>
      </c>
      <c r="F1451" s="314"/>
      <c r="G1451" s="314"/>
      <c r="H1451" s="314"/>
      <c r="I1451" s="312" t="s">
        <v>2262</v>
      </c>
    </row>
    <row r="1452" spans="1:9" ht="15" customHeight="1" x14ac:dyDescent="0.3">
      <c r="A1452" s="256">
        <v>525847</v>
      </c>
      <c r="B1452" s="256" t="s">
        <v>2394</v>
      </c>
      <c r="C1452" s="256" t="s">
        <v>71</v>
      </c>
      <c r="D1452" s="256" t="s">
        <v>1843</v>
      </c>
      <c r="F1452" s="313"/>
      <c r="G1452" s="313"/>
      <c r="H1452" s="313"/>
      <c r="I1452" s="312" t="s">
        <v>2262</v>
      </c>
    </row>
    <row r="1453" spans="1:9" ht="15" customHeight="1" x14ac:dyDescent="0.3">
      <c r="A1453" s="256">
        <v>525850</v>
      </c>
      <c r="B1453" s="256" t="s">
        <v>2396</v>
      </c>
      <c r="C1453" s="256" t="s">
        <v>2397</v>
      </c>
      <c r="D1453" s="256" t="s">
        <v>1974</v>
      </c>
      <c r="F1453" s="314"/>
      <c r="G1453" s="314"/>
      <c r="H1453" s="314"/>
      <c r="I1453" s="312" t="s">
        <v>2262</v>
      </c>
    </row>
    <row r="1454" spans="1:9" ht="15" customHeight="1" x14ac:dyDescent="0.3">
      <c r="A1454" s="256">
        <v>525851</v>
      </c>
      <c r="B1454" s="256" t="s">
        <v>2398</v>
      </c>
      <c r="C1454" s="256" t="s">
        <v>75</v>
      </c>
      <c r="D1454" s="256" t="s">
        <v>1837</v>
      </c>
      <c r="F1454" s="314"/>
      <c r="G1454" s="314"/>
      <c r="H1454" s="314"/>
      <c r="I1454" s="312" t="s">
        <v>2262</v>
      </c>
    </row>
    <row r="1455" spans="1:9" ht="15" customHeight="1" x14ac:dyDescent="0.3">
      <c r="A1455" s="256">
        <v>525854</v>
      </c>
      <c r="B1455" s="256" t="s">
        <v>2399</v>
      </c>
      <c r="C1455" s="256" t="s">
        <v>91</v>
      </c>
      <c r="D1455" s="256" t="s">
        <v>1843</v>
      </c>
      <c r="F1455" s="313"/>
      <c r="G1455" s="313"/>
      <c r="H1455" s="313"/>
      <c r="I1455" s="312" t="s">
        <v>2262</v>
      </c>
    </row>
    <row r="1456" spans="1:9" ht="15" customHeight="1" x14ac:dyDescent="0.3">
      <c r="A1456" s="256">
        <v>525859</v>
      </c>
      <c r="B1456" s="256" t="s">
        <v>2400</v>
      </c>
      <c r="C1456" s="256" t="s">
        <v>361</v>
      </c>
      <c r="D1456" s="256" t="s">
        <v>3510</v>
      </c>
      <c r="F1456" s="313"/>
      <c r="G1456" s="313"/>
      <c r="H1456" s="313"/>
      <c r="I1456" s="312" t="s">
        <v>2262</v>
      </c>
    </row>
    <row r="1457" spans="1:9" ht="15" customHeight="1" x14ac:dyDescent="0.3">
      <c r="A1457" s="256">
        <v>525860</v>
      </c>
      <c r="B1457" s="256" t="s">
        <v>2401</v>
      </c>
      <c r="C1457" s="256" t="s">
        <v>392</v>
      </c>
      <c r="D1457" s="256" t="s">
        <v>3511</v>
      </c>
      <c r="F1457" s="314"/>
      <c r="G1457" s="314"/>
      <c r="H1457" s="314"/>
      <c r="I1457" s="312" t="s">
        <v>2262</v>
      </c>
    </row>
    <row r="1458" spans="1:9" ht="15" customHeight="1" x14ac:dyDescent="0.3">
      <c r="A1458" s="256">
        <v>525864</v>
      </c>
      <c r="B1458" s="256" t="s">
        <v>2402</v>
      </c>
      <c r="C1458" s="256" t="s">
        <v>257</v>
      </c>
      <c r="D1458" s="256" t="s">
        <v>1834</v>
      </c>
      <c r="F1458" s="314"/>
      <c r="G1458" s="314"/>
      <c r="H1458" s="314"/>
      <c r="I1458" s="312" t="s">
        <v>2262</v>
      </c>
    </row>
    <row r="1459" spans="1:9" ht="15" customHeight="1" x14ac:dyDescent="0.3">
      <c r="A1459" s="256">
        <v>525867</v>
      </c>
      <c r="B1459" s="256" t="s">
        <v>2403</v>
      </c>
      <c r="C1459" s="256" t="s">
        <v>102</v>
      </c>
      <c r="D1459" s="256" t="s">
        <v>3062</v>
      </c>
      <c r="F1459" s="314"/>
      <c r="G1459" s="314"/>
      <c r="H1459" s="314"/>
      <c r="I1459" s="312" t="s">
        <v>2262</v>
      </c>
    </row>
    <row r="1460" spans="1:9" ht="15" customHeight="1" x14ac:dyDescent="0.3">
      <c r="A1460" s="256">
        <v>525871</v>
      </c>
      <c r="B1460" s="256" t="s">
        <v>2404</v>
      </c>
      <c r="C1460" s="256" t="s">
        <v>361</v>
      </c>
      <c r="D1460" s="256" t="s">
        <v>1894</v>
      </c>
      <c r="F1460" s="313"/>
      <c r="G1460" s="313"/>
      <c r="H1460" s="313"/>
      <c r="I1460" s="312" t="s">
        <v>2262</v>
      </c>
    </row>
    <row r="1461" spans="1:9" ht="15" customHeight="1" x14ac:dyDescent="0.3">
      <c r="A1461" s="256">
        <v>525877</v>
      </c>
      <c r="B1461" s="256" t="s">
        <v>2406</v>
      </c>
      <c r="C1461" s="256" t="s">
        <v>74</v>
      </c>
      <c r="D1461" s="256" t="s">
        <v>576</v>
      </c>
      <c r="F1461" s="314"/>
      <c r="G1461" s="314"/>
      <c r="H1461" s="314"/>
      <c r="I1461" s="312" t="s">
        <v>2262</v>
      </c>
    </row>
    <row r="1462" spans="1:9" ht="15" customHeight="1" x14ac:dyDescent="0.3">
      <c r="A1462" s="256">
        <v>525878</v>
      </c>
      <c r="B1462" s="256" t="s">
        <v>300</v>
      </c>
      <c r="C1462" s="256" t="s">
        <v>79</v>
      </c>
      <c r="D1462" s="256" t="s">
        <v>557</v>
      </c>
      <c r="F1462" s="313"/>
      <c r="G1462" s="313"/>
      <c r="H1462" s="313"/>
      <c r="I1462" s="312" t="s">
        <v>2262</v>
      </c>
    </row>
    <row r="1463" spans="1:9" ht="15" customHeight="1" x14ac:dyDescent="0.3">
      <c r="A1463" s="256">
        <v>525883</v>
      </c>
      <c r="B1463" s="256" t="s">
        <v>2407</v>
      </c>
      <c r="C1463" s="256" t="s">
        <v>2408</v>
      </c>
      <c r="D1463" s="256" t="s">
        <v>576</v>
      </c>
      <c r="F1463" s="314"/>
      <c r="G1463" s="314"/>
      <c r="H1463" s="314"/>
      <c r="I1463" s="312" t="s">
        <v>2262</v>
      </c>
    </row>
    <row r="1464" spans="1:9" ht="15" customHeight="1" x14ac:dyDescent="0.3">
      <c r="A1464" s="256">
        <v>525890</v>
      </c>
      <c r="B1464" s="256" t="s">
        <v>2410</v>
      </c>
      <c r="C1464" s="256" t="s">
        <v>529</v>
      </c>
      <c r="D1464" s="256" t="s">
        <v>3512</v>
      </c>
      <c r="F1464" s="314"/>
      <c r="G1464" s="314"/>
      <c r="H1464" s="314"/>
      <c r="I1464" s="312" t="s">
        <v>2262</v>
      </c>
    </row>
    <row r="1465" spans="1:9" ht="15" customHeight="1" x14ac:dyDescent="0.3">
      <c r="A1465" s="256">
        <v>525891</v>
      </c>
      <c r="B1465" s="256" t="s">
        <v>2411</v>
      </c>
      <c r="C1465" s="256" t="s">
        <v>249</v>
      </c>
      <c r="D1465" s="256" t="s">
        <v>2223</v>
      </c>
      <c r="F1465" s="313"/>
      <c r="G1465" s="313"/>
      <c r="H1465" s="313"/>
      <c r="I1465" s="312" t="s">
        <v>2262</v>
      </c>
    </row>
    <row r="1466" spans="1:9" ht="15" customHeight="1" x14ac:dyDescent="0.3">
      <c r="A1466" s="256">
        <v>525897</v>
      </c>
      <c r="B1466" s="256" t="s">
        <v>1688</v>
      </c>
      <c r="C1466" s="256" t="s">
        <v>992</v>
      </c>
      <c r="D1466" s="256" t="s">
        <v>3513</v>
      </c>
      <c r="F1466" s="313"/>
      <c r="G1466" s="313"/>
      <c r="H1466" s="313"/>
      <c r="I1466" s="312" t="s">
        <v>2262</v>
      </c>
    </row>
    <row r="1467" spans="1:9" ht="15" customHeight="1" x14ac:dyDescent="0.3">
      <c r="A1467" s="256">
        <v>525899</v>
      </c>
      <c r="B1467" s="256" t="s">
        <v>2412</v>
      </c>
      <c r="C1467" s="256" t="s">
        <v>253</v>
      </c>
      <c r="D1467" s="256" t="s">
        <v>3085</v>
      </c>
      <c r="F1467" s="313"/>
      <c r="G1467" s="313"/>
      <c r="H1467" s="313"/>
      <c r="I1467" s="312" t="s">
        <v>2262</v>
      </c>
    </row>
    <row r="1468" spans="1:9" ht="15" customHeight="1" x14ac:dyDescent="0.3">
      <c r="A1468" s="256">
        <v>525900</v>
      </c>
      <c r="B1468" s="256" t="s">
        <v>2413</v>
      </c>
      <c r="C1468" s="256" t="s">
        <v>70</v>
      </c>
      <c r="D1468" s="256" t="s">
        <v>3514</v>
      </c>
      <c r="F1468" s="314"/>
      <c r="G1468" s="314"/>
      <c r="H1468" s="314"/>
      <c r="I1468" s="312" t="s">
        <v>2262</v>
      </c>
    </row>
    <row r="1469" spans="1:9" ht="15" customHeight="1" x14ac:dyDescent="0.3">
      <c r="A1469" s="256">
        <v>525901</v>
      </c>
      <c r="B1469" s="256" t="s">
        <v>2414</v>
      </c>
      <c r="C1469" s="256" t="s">
        <v>2415</v>
      </c>
      <c r="D1469" s="256" t="s">
        <v>1687</v>
      </c>
      <c r="F1469" s="314"/>
      <c r="G1469" s="314"/>
      <c r="H1469" s="314"/>
      <c r="I1469" s="312" t="s">
        <v>2262</v>
      </c>
    </row>
    <row r="1470" spans="1:9" ht="15" customHeight="1" x14ac:dyDescent="0.3">
      <c r="A1470" s="256">
        <v>525902</v>
      </c>
      <c r="B1470" s="256" t="s">
        <v>2416</v>
      </c>
      <c r="C1470" s="256" t="s">
        <v>282</v>
      </c>
      <c r="D1470" s="256" t="s">
        <v>567</v>
      </c>
      <c r="F1470" s="313"/>
      <c r="G1470" s="313"/>
      <c r="H1470" s="313"/>
      <c r="I1470" s="312" t="s">
        <v>2262</v>
      </c>
    </row>
    <row r="1471" spans="1:9" ht="15" customHeight="1" x14ac:dyDescent="0.3">
      <c r="A1471" s="256">
        <v>525913</v>
      </c>
      <c r="B1471" s="256" t="s">
        <v>2420</v>
      </c>
      <c r="C1471" s="256" t="s">
        <v>99</v>
      </c>
      <c r="D1471" s="256" t="s">
        <v>1846</v>
      </c>
      <c r="F1471" s="314"/>
      <c r="G1471" s="314"/>
      <c r="H1471" s="314"/>
      <c r="I1471" s="312" t="s">
        <v>2262</v>
      </c>
    </row>
    <row r="1472" spans="1:9" ht="15" customHeight="1" x14ac:dyDescent="0.3">
      <c r="A1472" s="256">
        <v>525914</v>
      </c>
      <c r="B1472" s="256" t="s">
        <v>2421</v>
      </c>
      <c r="C1472" s="256" t="s">
        <v>70</v>
      </c>
      <c r="D1472" s="256" t="s">
        <v>3515</v>
      </c>
      <c r="F1472" s="314"/>
      <c r="G1472" s="314"/>
      <c r="H1472" s="314"/>
      <c r="I1472" s="312" t="s">
        <v>2262</v>
      </c>
    </row>
    <row r="1473" spans="1:9" ht="15" customHeight="1" x14ac:dyDescent="0.3">
      <c r="A1473" s="256">
        <v>525917</v>
      </c>
      <c r="B1473" s="256" t="s">
        <v>2423</v>
      </c>
      <c r="C1473" s="256" t="s">
        <v>93</v>
      </c>
      <c r="D1473" s="256" t="s">
        <v>2029</v>
      </c>
      <c r="F1473" s="314"/>
      <c r="G1473" s="314"/>
      <c r="H1473" s="314"/>
      <c r="I1473" s="312" t="s">
        <v>2262</v>
      </c>
    </row>
    <row r="1474" spans="1:9" ht="15" customHeight="1" x14ac:dyDescent="0.3">
      <c r="A1474" s="256">
        <v>525926</v>
      </c>
      <c r="B1474" s="256" t="s">
        <v>2426</v>
      </c>
      <c r="C1474" s="256" t="s">
        <v>1684</v>
      </c>
      <c r="D1474" s="256" t="s">
        <v>3064</v>
      </c>
      <c r="F1474" s="314"/>
      <c r="G1474" s="314"/>
      <c r="H1474" s="314"/>
      <c r="I1474" s="312" t="s">
        <v>2262</v>
      </c>
    </row>
    <row r="1475" spans="1:9" ht="15" customHeight="1" x14ac:dyDescent="0.3">
      <c r="A1475" s="256">
        <v>525930</v>
      </c>
      <c r="B1475" s="256" t="s">
        <v>2427</v>
      </c>
      <c r="C1475" s="256" t="s">
        <v>250</v>
      </c>
      <c r="D1475" s="256" t="s">
        <v>576</v>
      </c>
      <c r="F1475" s="314"/>
      <c r="G1475" s="314"/>
      <c r="H1475" s="314"/>
      <c r="I1475" s="312" t="s">
        <v>2262</v>
      </c>
    </row>
    <row r="1476" spans="1:9" ht="15" customHeight="1" x14ac:dyDescent="0.3">
      <c r="A1476" s="256">
        <v>525934</v>
      </c>
      <c r="B1476" s="256" t="s">
        <v>2429</v>
      </c>
      <c r="C1476" s="256" t="s">
        <v>302</v>
      </c>
      <c r="D1476" s="256" t="s">
        <v>3022</v>
      </c>
      <c r="F1476" s="314"/>
      <c r="G1476" s="314"/>
      <c r="H1476" s="314"/>
      <c r="I1476" s="312" t="s">
        <v>2262</v>
      </c>
    </row>
    <row r="1477" spans="1:9" ht="15" customHeight="1" x14ac:dyDescent="0.3">
      <c r="A1477" s="256">
        <v>525938</v>
      </c>
      <c r="B1477" s="256" t="s">
        <v>2430</v>
      </c>
      <c r="C1477" s="256" t="s">
        <v>89</v>
      </c>
      <c r="D1477" s="256" t="s">
        <v>2813</v>
      </c>
      <c r="F1477" s="314"/>
      <c r="G1477" s="314"/>
      <c r="H1477" s="314"/>
      <c r="I1477" s="312" t="s">
        <v>2262</v>
      </c>
    </row>
    <row r="1478" spans="1:9" ht="15" customHeight="1" x14ac:dyDescent="0.3">
      <c r="A1478" s="256">
        <v>525943</v>
      </c>
      <c r="B1478" s="256" t="s">
        <v>2431</v>
      </c>
      <c r="C1478" s="256" t="s">
        <v>82</v>
      </c>
      <c r="D1478" s="256" t="s">
        <v>1870</v>
      </c>
      <c r="F1478" s="314"/>
      <c r="G1478" s="314"/>
      <c r="H1478" s="314"/>
      <c r="I1478" s="312" t="s">
        <v>2262</v>
      </c>
    </row>
    <row r="1479" spans="1:9" ht="15" customHeight="1" x14ac:dyDescent="0.3">
      <c r="A1479" s="256">
        <v>525945</v>
      </c>
      <c r="B1479" s="256" t="s">
        <v>2432</v>
      </c>
      <c r="C1479" s="256" t="s">
        <v>82</v>
      </c>
      <c r="D1479" s="256" t="s">
        <v>1846</v>
      </c>
      <c r="F1479" s="313"/>
      <c r="G1479" s="313"/>
      <c r="H1479" s="313"/>
      <c r="I1479" s="312" t="s">
        <v>2262</v>
      </c>
    </row>
    <row r="1480" spans="1:9" ht="15" customHeight="1" x14ac:dyDescent="0.3">
      <c r="A1480" s="256">
        <v>525950</v>
      </c>
      <c r="B1480" s="256" t="s">
        <v>2436</v>
      </c>
      <c r="C1480" s="256" t="s">
        <v>282</v>
      </c>
      <c r="D1480" s="256" t="s">
        <v>2705</v>
      </c>
      <c r="F1480" s="314"/>
      <c r="G1480" s="314"/>
      <c r="H1480" s="314"/>
      <c r="I1480" s="312" t="s">
        <v>2262</v>
      </c>
    </row>
    <row r="1481" spans="1:9" ht="15" customHeight="1" x14ac:dyDescent="0.3">
      <c r="A1481" s="256">
        <v>525951</v>
      </c>
      <c r="B1481" s="256" t="s">
        <v>2437</v>
      </c>
      <c r="C1481" s="256" t="s">
        <v>1686</v>
      </c>
      <c r="D1481" s="256" t="s">
        <v>1900</v>
      </c>
      <c r="F1481" s="313"/>
      <c r="G1481" s="313"/>
      <c r="H1481" s="313"/>
      <c r="I1481" s="312" t="s">
        <v>2262</v>
      </c>
    </row>
    <row r="1482" spans="1:9" ht="15" customHeight="1" x14ac:dyDescent="0.3">
      <c r="A1482" s="256">
        <v>525952</v>
      </c>
      <c r="B1482" s="256" t="s">
        <v>2438</v>
      </c>
      <c r="C1482" s="256" t="s">
        <v>299</v>
      </c>
      <c r="D1482" s="256" t="s">
        <v>2148</v>
      </c>
      <c r="F1482" s="314"/>
      <c r="G1482" s="314"/>
      <c r="H1482" s="314"/>
      <c r="I1482" s="312" t="s">
        <v>2262</v>
      </c>
    </row>
    <row r="1483" spans="1:9" ht="15" customHeight="1" x14ac:dyDescent="0.3">
      <c r="A1483" s="256">
        <v>525954</v>
      </c>
      <c r="B1483" s="256" t="s">
        <v>2440</v>
      </c>
      <c r="C1483" s="256" t="s">
        <v>417</v>
      </c>
      <c r="D1483" s="256" t="s">
        <v>3018</v>
      </c>
      <c r="F1483" s="314"/>
      <c r="G1483" s="314"/>
      <c r="H1483" s="314"/>
      <c r="I1483" s="312" t="s">
        <v>2262</v>
      </c>
    </row>
    <row r="1484" spans="1:9" ht="15" customHeight="1" x14ac:dyDescent="0.3">
      <c r="A1484" s="256">
        <v>525957</v>
      </c>
      <c r="B1484" s="256" t="s">
        <v>2442</v>
      </c>
      <c r="C1484" s="256" t="s">
        <v>71</v>
      </c>
      <c r="D1484" s="256" t="s">
        <v>2065</v>
      </c>
      <c r="F1484" s="313"/>
      <c r="G1484" s="313"/>
      <c r="H1484" s="313"/>
      <c r="I1484" s="312" t="s">
        <v>2262</v>
      </c>
    </row>
    <row r="1485" spans="1:9" ht="15" customHeight="1" x14ac:dyDescent="0.3">
      <c r="A1485" s="256">
        <v>525961</v>
      </c>
      <c r="B1485" s="256" t="s">
        <v>2444</v>
      </c>
      <c r="C1485" s="256" t="s">
        <v>85</v>
      </c>
      <c r="D1485" s="256" t="s">
        <v>1978</v>
      </c>
      <c r="F1485" s="313"/>
      <c r="G1485" s="313"/>
      <c r="H1485" s="313"/>
      <c r="I1485" s="312" t="s">
        <v>2262</v>
      </c>
    </row>
    <row r="1486" spans="1:9" ht="15" customHeight="1" x14ac:dyDescent="0.3">
      <c r="A1486" s="256">
        <v>525965</v>
      </c>
      <c r="B1486" s="256" t="s">
        <v>2446</v>
      </c>
      <c r="C1486" s="256" t="s">
        <v>100</v>
      </c>
      <c r="D1486" s="256" t="s">
        <v>560</v>
      </c>
      <c r="F1486" s="314"/>
      <c r="G1486" s="314"/>
      <c r="H1486" s="314"/>
      <c r="I1486" s="312" t="s">
        <v>2262</v>
      </c>
    </row>
    <row r="1487" spans="1:9" ht="15" customHeight="1" x14ac:dyDescent="0.3">
      <c r="A1487" s="256">
        <v>525967</v>
      </c>
      <c r="B1487" s="256" t="s">
        <v>2447</v>
      </c>
      <c r="C1487" s="256" t="s">
        <v>603</v>
      </c>
      <c r="D1487" s="256" t="s">
        <v>2110</v>
      </c>
      <c r="F1487" s="314"/>
      <c r="G1487" s="314"/>
      <c r="H1487" s="314"/>
      <c r="I1487" s="312" t="s">
        <v>2262</v>
      </c>
    </row>
    <row r="1488" spans="1:9" ht="15" customHeight="1" x14ac:dyDescent="0.3">
      <c r="A1488" s="256">
        <v>525968</v>
      </c>
      <c r="B1488" s="256" t="s">
        <v>2448</v>
      </c>
      <c r="C1488" s="256" t="s">
        <v>71</v>
      </c>
      <c r="D1488" s="256" t="s">
        <v>2240</v>
      </c>
      <c r="F1488" s="313"/>
      <c r="G1488" s="313"/>
      <c r="H1488" s="313"/>
      <c r="I1488" s="312" t="s">
        <v>2262</v>
      </c>
    </row>
    <row r="1489" spans="1:9" ht="15" customHeight="1" x14ac:dyDescent="0.3">
      <c r="A1489" s="256">
        <v>525973</v>
      </c>
      <c r="B1489" s="256" t="s">
        <v>2451</v>
      </c>
      <c r="C1489" s="256" t="s">
        <v>105</v>
      </c>
      <c r="D1489" s="256" t="s">
        <v>3123</v>
      </c>
      <c r="F1489" s="313"/>
      <c r="G1489" s="313"/>
      <c r="H1489" s="313"/>
      <c r="I1489" s="312" t="s">
        <v>2262</v>
      </c>
    </row>
    <row r="1490" spans="1:9" ht="15" customHeight="1" x14ac:dyDescent="0.3">
      <c r="A1490" s="256">
        <v>525974</v>
      </c>
      <c r="B1490" s="256" t="s">
        <v>2452</v>
      </c>
      <c r="C1490" s="256" t="s">
        <v>74</v>
      </c>
      <c r="D1490" s="256" t="s">
        <v>1878</v>
      </c>
      <c r="F1490" s="314"/>
      <c r="G1490" s="314"/>
      <c r="H1490" s="314"/>
      <c r="I1490" s="312" t="s">
        <v>2262</v>
      </c>
    </row>
    <row r="1491" spans="1:9" ht="15" customHeight="1" x14ac:dyDescent="0.3">
      <c r="A1491" s="256">
        <v>525976</v>
      </c>
      <c r="B1491" s="256" t="s">
        <v>2453</v>
      </c>
      <c r="C1491" s="256" t="s">
        <v>432</v>
      </c>
      <c r="D1491" s="256" t="s">
        <v>3519</v>
      </c>
      <c r="F1491" s="313"/>
      <c r="G1491" s="313"/>
      <c r="H1491" s="313"/>
      <c r="I1491" s="312" t="s">
        <v>2262</v>
      </c>
    </row>
    <row r="1492" spans="1:9" ht="15" customHeight="1" x14ac:dyDescent="0.3">
      <c r="A1492" s="256">
        <v>525977</v>
      </c>
      <c r="B1492" s="256" t="s">
        <v>2454</v>
      </c>
      <c r="C1492" s="256" t="s">
        <v>71</v>
      </c>
      <c r="D1492" s="256" t="s">
        <v>2746</v>
      </c>
      <c r="F1492" s="313"/>
      <c r="G1492" s="313"/>
      <c r="H1492" s="313"/>
      <c r="I1492" s="312" t="s">
        <v>2262</v>
      </c>
    </row>
    <row r="1493" spans="1:9" ht="15" customHeight="1" x14ac:dyDescent="0.3">
      <c r="A1493" s="256">
        <v>525980</v>
      </c>
      <c r="B1493" s="256" t="s">
        <v>2455</v>
      </c>
      <c r="C1493" s="256" t="s">
        <v>2456</v>
      </c>
      <c r="D1493" s="256" t="s">
        <v>3477</v>
      </c>
      <c r="F1493" s="313"/>
      <c r="G1493" s="313"/>
      <c r="H1493" s="313"/>
      <c r="I1493" s="312" t="s">
        <v>2262</v>
      </c>
    </row>
    <row r="1494" spans="1:9" ht="15" customHeight="1" x14ac:dyDescent="0.3">
      <c r="A1494" s="256">
        <v>525983</v>
      </c>
      <c r="B1494" s="256" t="s">
        <v>2457</v>
      </c>
      <c r="C1494" s="256" t="s">
        <v>272</v>
      </c>
      <c r="D1494" s="256" t="s">
        <v>2182</v>
      </c>
      <c r="F1494" s="314"/>
      <c r="G1494" s="314"/>
      <c r="H1494" s="314"/>
      <c r="I1494" s="312" t="s">
        <v>2262</v>
      </c>
    </row>
    <row r="1495" spans="1:9" ht="15" customHeight="1" x14ac:dyDescent="0.3">
      <c r="A1495" s="256">
        <v>525985</v>
      </c>
      <c r="B1495" s="256" t="s">
        <v>2458</v>
      </c>
      <c r="C1495" s="256" t="s">
        <v>67</v>
      </c>
      <c r="D1495" s="256" t="s">
        <v>1916</v>
      </c>
      <c r="F1495" s="314"/>
      <c r="G1495" s="314"/>
      <c r="H1495" s="314"/>
      <c r="I1495" s="312" t="s">
        <v>2262</v>
      </c>
    </row>
    <row r="1496" spans="1:9" ht="15" customHeight="1" x14ac:dyDescent="0.3">
      <c r="A1496" s="256">
        <v>525987</v>
      </c>
      <c r="B1496" s="256" t="s">
        <v>2460</v>
      </c>
      <c r="C1496" s="256" t="s">
        <v>327</v>
      </c>
      <c r="D1496" s="256" t="s">
        <v>2105</v>
      </c>
      <c r="F1496" s="314"/>
      <c r="G1496" s="314"/>
      <c r="H1496" s="314"/>
      <c r="I1496" s="312" t="s">
        <v>2262</v>
      </c>
    </row>
    <row r="1497" spans="1:9" ht="15" customHeight="1" x14ac:dyDescent="0.3">
      <c r="A1497" s="256">
        <v>525988</v>
      </c>
      <c r="B1497" s="256" t="s">
        <v>2461</v>
      </c>
      <c r="C1497" s="256" t="s">
        <v>1418</v>
      </c>
      <c r="D1497" s="256" t="s">
        <v>576</v>
      </c>
      <c r="F1497" s="314"/>
      <c r="G1497" s="314"/>
      <c r="H1497" s="314"/>
      <c r="I1497" s="312" t="s">
        <v>2262</v>
      </c>
    </row>
    <row r="1498" spans="1:9" ht="15" customHeight="1" x14ac:dyDescent="0.3">
      <c r="A1498" s="256">
        <v>525992</v>
      </c>
      <c r="B1498" s="256" t="s">
        <v>2463</v>
      </c>
      <c r="C1498" s="256" t="s">
        <v>286</v>
      </c>
      <c r="D1498" s="256" t="s">
        <v>2709</v>
      </c>
      <c r="F1498" s="313"/>
      <c r="G1498" s="313"/>
      <c r="H1498" s="313"/>
      <c r="I1498" s="312" t="s">
        <v>2262</v>
      </c>
    </row>
    <row r="1499" spans="1:9" ht="15" customHeight="1" x14ac:dyDescent="0.3">
      <c r="A1499" s="256">
        <v>525994</v>
      </c>
      <c r="B1499" s="256" t="s">
        <v>2464</v>
      </c>
      <c r="C1499" s="256" t="s">
        <v>329</v>
      </c>
      <c r="D1499" s="256" t="s">
        <v>576</v>
      </c>
      <c r="F1499" s="314"/>
      <c r="G1499" s="314"/>
      <c r="H1499" s="314"/>
      <c r="I1499" s="312" t="s">
        <v>2262</v>
      </c>
    </row>
    <row r="1500" spans="1:9" ht="15" customHeight="1" x14ac:dyDescent="0.3">
      <c r="A1500" s="256">
        <v>525998</v>
      </c>
      <c r="B1500" s="256" t="s">
        <v>2468</v>
      </c>
      <c r="C1500" s="256" t="s">
        <v>296</v>
      </c>
      <c r="D1500" s="256" t="s">
        <v>2165</v>
      </c>
      <c r="F1500" s="314"/>
      <c r="G1500" s="314"/>
      <c r="H1500" s="314"/>
      <c r="I1500" s="312" t="s">
        <v>2262</v>
      </c>
    </row>
    <row r="1501" spans="1:9" ht="15" customHeight="1" x14ac:dyDescent="0.3">
      <c r="A1501" s="256">
        <v>526000</v>
      </c>
      <c r="B1501" s="256" t="s">
        <v>2470</v>
      </c>
      <c r="C1501" s="256" t="s">
        <v>89</v>
      </c>
      <c r="D1501" s="256" t="s">
        <v>3004</v>
      </c>
      <c r="F1501" s="314"/>
      <c r="G1501" s="314"/>
      <c r="H1501" s="314"/>
      <c r="I1501" s="312" t="s">
        <v>2262</v>
      </c>
    </row>
    <row r="1502" spans="1:9" ht="15" customHeight="1" x14ac:dyDescent="0.3">
      <c r="A1502" s="256">
        <v>526001</v>
      </c>
      <c r="B1502" s="256" t="s">
        <v>2471</v>
      </c>
      <c r="C1502" s="256" t="s">
        <v>67</v>
      </c>
      <c r="D1502" s="256" t="s">
        <v>2913</v>
      </c>
      <c r="F1502" s="313"/>
      <c r="G1502" s="313"/>
      <c r="H1502" s="313"/>
      <c r="I1502" s="312" t="s">
        <v>2262</v>
      </c>
    </row>
    <row r="1503" spans="1:9" ht="15" customHeight="1" x14ac:dyDescent="0.3">
      <c r="A1503" s="256">
        <v>526005</v>
      </c>
      <c r="B1503" s="256" t="s">
        <v>2472</v>
      </c>
      <c r="C1503" s="256" t="s">
        <v>71</v>
      </c>
      <c r="D1503" s="256" t="s">
        <v>2056</v>
      </c>
      <c r="F1503" s="314"/>
      <c r="G1503" s="314"/>
      <c r="H1503" s="314"/>
      <c r="I1503" s="312" t="s">
        <v>2262</v>
      </c>
    </row>
    <row r="1504" spans="1:9" ht="15" customHeight="1" x14ac:dyDescent="0.3">
      <c r="A1504" s="256">
        <v>526008</v>
      </c>
      <c r="B1504" s="256" t="s">
        <v>2475</v>
      </c>
      <c r="C1504" s="256" t="s">
        <v>248</v>
      </c>
      <c r="D1504" s="256" t="s">
        <v>2056</v>
      </c>
      <c r="F1504" s="314"/>
      <c r="G1504" s="314"/>
      <c r="H1504" s="314"/>
      <c r="I1504" s="312" t="s">
        <v>2262</v>
      </c>
    </row>
    <row r="1505" spans="1:9" ht="15" customHeight="1" x14ac:dyDescent="0.3">
      <c r="A1505" s="256">
        <v>526013</v>
      </c>
      <c r="B1505" s="256" t="s">
        <v>2476</v>
      </c>
      <c r="C1505" s="256" t="s">
        <v>86</v>
      </c>
      <c r="D1505" s="256" t="s">
        <v>1897</v>
      </c>
      <c r="F1505" s="314"/>
      <c r="G1505" s="314"/>
      <c r="H1505" s="314"/>
      <c r="I1505" s="312" t="s">
        <v>2262</v>
      </c>
    </row>
    <row r="1506" spans="1:9" ht="15" customHeight="1" x14ac:dyDescent="0.3">
      <c r="A1506" s="256">
        <v>526014</v>
      </c>
      <c r="B1506" s="256" t="s">
        <v>2477</v>
      </c>
      <c r="C1506" s="256" t="s">
        <v>92</v>
      </c>
      <c r="D1506" s="256" t="s">
        <v>2065</v>
      </c>
      <c r="F1506" s="314"/>
      <c r="G1506" s="314"/>
      <c r="H1506" s="314"/>
      <c r="I1506" s="312" t="s">
        <v>2262</v>
      </c>
    </row>
    <row r="1507" spans="1:9" ht="15" customHeight="1" x14ac:dyDescent="0.3">
      <c r="A1507" s="256">
        <v>526020</v>
      </c>
      <c r="B1507" s="256" t="s">
        <v>2481</v>
      </c>
      <c r="C1507" s="256" t="s">
        <v>89</v>
      </c>
      <c r="D1507" s="256" t="s">
        <v>2061</v>
      </c>
      <c r="F1507" s="314"/>
      <c r="G1507" s="314"/>
      <c r="H1507" s="314"/>
      <c r="I1507" s="312" t="s">
        <v>2262</v>
      </c>
    </row>
    <row r="1508" spans="1:9" ht="15" customHeight="1" x14ac:dyDescent="0.3">
      <c r="A1508" s="256">
        <v>526025</v>
      </c>
      <c r="B1508" s="256" t="s">
        <v>2484</v>
      </c>
      <c r="C1508" s="256" t="s">
        <v>255</v>
      </c>
      <c r="D1508" s="256" t="s">
        <v>810</v>
      </c>
      <c r="F1508" s="314"/>
      <c r="G1508" s="314"/>
      <c r="H1508" s="314"/>
      <c r="I1508" s="312" t="s">
        <v>2262</v>
      </c>
    </row>
    <row r="1509" spans="1:9" ht="15" customHeight="1" x14ac:dyDescent="0.3">
      <c r="A1509" s="256">
        <v>526032</v>
      </c>
      <c r="B1509" s="256" t="s">
        <v>2487</v>
      </c>
      <c r="C1509" s="256" t="s">
        <v>1003</v>
      </c>
      <c r="D1509" s="256" t="s">
        <v>3440</v>
      </c>
      <c r="F1509" s="314"/>
      <c r="G1509" s="314"/>
      <c r="H1509" s="314"/>
      <c r="I1509" s="312" t="s">
        <v>2262</v>
      </c>
    </row>
    <row r="1510" spans="1:9" ht="15" customHeight="1" x14ac:dyDescent="0.3">
      <c r="A1510" s="256">
        <v>526035</v>
      </c>
      <c r="B1510" s="256" t="s">
        <v>2489</v>
      </c>
      <c r="C1510" s="256" t="s">
        <v>85</v>
      </c>
      <c r="D1510" s="256" t="s">
        <v>810</v>
      </c>
      <c r="F1510" s="314"/>
      <c r="G1510" s="314"/>
      <c r="H1510" s="314"/>
      <c r="I1510" s="312" t="s">
        <v>2262</v>
      </c>
    </row>
    <row r="1511" spans="1:9" ht="15" customHeight="1" x14ac:dyDescent="0.3">
      <c r="A1511" s="256">
        <v>526036</v>
      </c>
      <c r="B1511" s="256" t="s">
        <v>2490</v>
      </c>
      <c r="C1511" s="256" t="s">
        <v>364</v>
      </c>
      <c r="D1511" s="256" t="s">
        <v>2746</v>
      </c>
      <c r="F1511" s="313"/>
      <c r="G1511" s="313"/>
      <c r="H1511" s="313"/>
      <c r="I1511" s="312" t="s">
        <v>2262</v>
      </c>
    </row>
    <row r="1512" spans="1:9" ht="15" customHeight="1" x14ac:dyDescent="0.3">
      <c r="A1512" s="256">
        <v>526040</v>
      </c>
      <c r="B1512" s="256" t="s">
        <v>2491</v>
      </c>
      <c r="C1512" s="256" t="s">
        <v>106</v>
      </c>
      <c r="D1512" s="256" t="s">
        <v>2014</v>
      </c>
      <c r="F1512" s="314"/>
      <c r="G1512" s="314"/>
      <c r="H1512" s="314"/>
      <c r="I1512" s="312" t="s">
        <v>2262</v>
      </c>
    </row>
    <row r="1513" spans="1:9" ht="15" customHeight="1" x14ac:dyDescent="0.3">
      <c r="A1513" s="256">
        <v>526041</v>
      </c>
      <c r="B1513" s="256" t="s">
        <v>2492</v>
      </c>
      <c r="C1513" s="256" t="s">
        <v>2493</v>
      </c>
      <c r="D1513" s="256" t="s">
        <v>3522</v>
      </c>
      <c r="F1513" s="313"/>
      <c r="G1513" s="313"/>
      <c r="H1513" s="313"/>
      <c r="I1513" s="312" t="s">
        <v>2262</v>
      </c>
    </row>
    <row r="1514" spans="1:9" ht="15" customHeight="1" x14ac:dyDescent="0.3">
      <c r="A1514" s="256">
        <v>526042</v>
      </c>
      <c r="B1514" s="256" t="s">
        <v>2494</v>
      </c>
      <c r="C1514" s="256" t="s">
        <v>335</v>
      </c>
      <c r="D1514" s="256" t="s">
        <v>3523</v>
      </c>
      <c r="F1514" s="314"/>
      <c r="G1514" s="314"/>
      <c r="H1514" s="314"/>
      <c r="I1514" s="312" t="s">
        <v>2262</v>
      </c>
    </row>
    <row r="1515" spans="1:9" ht="15" customHeight="1" x14ac:dyDescent="0.3">
      <c r="A1515" s="256">
        <v>526047</v>
      </c>
      <c r="B1515" s="256" t="s">
        <v>2495</v>
      </c>
      <c r="C1515" s="256" t="s">
        <v>67</v>
      </c>
      <c r="D1515" s="256" t="s">
        <v>2977</v>
      </c>
      <c r="F1515" s="313"/>
      <c r="G1515" s="313"/>
      <c r="H1515" s="313"/>
      <c r="I1515" s="312" t="s">
        <v>2262</v>
      </c>
    </row>
    <row r="1516" spans="1:9" ht="15" customHeight="1" x14ac:dyDescent="0.3">
      <c r="A1516" s="256">
        <v>526049</v>
      </c>
      <c r="B1516" s="256" t="s">
        <v>2496</v>
      </c>
      <c r="C1516" s="256" t="s">
        <v>334</v>
      </c>
      <c r="D1516" s="256" t="s">
        <v>1904</v>
      </c>
      <c r="F1516" s="313"/>
      <c r="G1516" s="313"/>
      <c r="H1516" s="313"/>
      <c r="I1516" s="312" t="s">
        <v>2262</v>
      </c>
    </row>
    <row r="1517" spans="1:9" ht="15" customHeight="1" x14ac:dyDescent="0.3">
      <c r="A1517" s="256">
        <v>526054</v>
      </c>
      <c r="B1517" s="256" t="s">
        <v>2498</v>
      </c>
      <c r="C1517" s="256" t="s">
        <v>330</v>
      </c>
      <c r="D1517" s="256" t="s">
        <v>3032</v>
      </c>
      <c r="F1517" s="313"/>
      <c r="G1517" s="313"/>
      <c r="H1517" s="313"/>
      <c r="I1517" s="312" t="s">
        <v>2262</v>
      </c>
    </row>
    <row r="1518" spans="1:9" ht="15" customHeight="1" x14ac:dyDescent="0.3">
      <c r="A1518" s="256">
        <v>526060</v>
      </c>
      <c r="B1518" s="256" t="s">
        <v>2499</v>
      </c>
      <c r="C1518" s="256" t="s">
        <v>2500</v>
      </c>
      <c r="D1518" s="256" t="s">
        <v>1894</v>
      </c>
      <c r="F1518" s="314"/>
      <c r="G1518" s="314"/>
      <c r="H1518" s="314"/>
      <c r="I1518" s="312" t="s">
        <v>2262</v>
      </c>
    </row>
    <row r="1519" spans="1:9" ht="15" customHeight="1" x14ac:dyDescent="0.3">
      <c r="A1519" s="256">
        <v>526062</v>
      </c>
      <c r="B1519" s="256" t="s">
        <v>2502</v>
      </c>
      <c r="C1519" s="256" t="s">
        <v>2222</v>
      </c>
      <c r="D1519" s="256" t="s">
        <v>1974</v>
      </c>
      <c r="F1519" s="314"/>
      <c r="G1519" s="314"/>
      <c r="H1519" s="314"/>
      <c r="I1519" s="312" t="s">
        <v>2262</v>
      </c>
    </row>
    <row r="1520" spans="1:9" ht="15" customHeight="1" x14ac:dyDescent="0.3">
      <c r="A1520" s="256">
        <v>526064</v>
      </c>
      <c r="B1520" s="256" t="s">
        <v>2504</v>
      </c>
      <c r="C1520" s="256" t="s">
        <v>71</v>
      </c>
      <c r="D1520" s="256" t="s">
        <v>3526</v>
      </c>
      <c r="F1520" s="314"/>
      <c r="G1520" s="314"/>
      <c r="H1520" s="314"/>
      <c r="I1520" s="312" t="s">
        <v>2262</v>
      </c>
    </row>
    <row r="1521" spans="1:9" ht="15" customHeight="1" x14ac:dyDescent="0.3">
      <c r="A1521" s="256">
        <v>526068</v>
      </c>
      <c r="B1521" s="256" t="s">
        <v>2506</v>
      </c>
      <c r="C1521" s="256" t="s">
        <v>71</v>
      </c>
      <c r="D1521" s="256" t="s">
        <v>3527</v>
      </c>
      <c r="F1521" s="313"/>
      <c r="G1521" s="313"/>
      <c r="H1521" s="313"/>
      <c r="I1521" s="312" t="s">
        <v>2262</v>
      </c>
    </row>
    <row r="1522" spans="1:9" ht="15" customHeight="1" x14ac:dyDescent="0.3">
      <c r="A1522" s="256">
        <v>526069</v>
      </c>
      <c r="B1522" s="256" t="s">
        <v>2507</v>
      </c>
      <c r="C1522" s="256" t="s">
        <v>85</v>
      </c>
      <c r="D1522" s="256" t="s">
        <v>3094</v>
      </c>
      <c r="F1522" s="314"/>
      <c r="G1522" s="314"/>
      <c r="H1522" s="314"/>
      <c r="I1522" s="312" t="s">
        <v>2262</v>
      </c>
    </row>
    <row r="1523" spans="1:9" ht="15" customHeight="1" x14ac:dyDescent="0.3">
      <c r="A1523" s="256">
        <v>526074</v>
      </c>
      <c r="B1523" s="256" t="s">
        <v>2510</v>
      </c>
      <c r="C1523" s="256" t="s">
        <v>402</v>
      </c>
      <c r="D1523" s="256" t="s">
        <v>1978</v>
      </c>
      <c r="F1523" s="314"/>
      <c r="G1523" s="314"/>
      <c r="H1523" s="314"/>
      <c r="I1523" s="312" t="s">
        <v>2262</v>
      </c>
    </row>
    <row r="1524" spans="1:9" ht="15" customHeight="1" x14ac:dyDescent="0.3">
      <c r="A1524" s="256">
        <v>526075</v>
      </c>
      <c r="B1524" s="256" t="s">
        <v>2511</v>
      </c>
      <c r="C1524" s="256" t="s">
        <v>418</v>
      </c>
      <c r="D1524" s="256" t="s">
        <v>3528</v>
      </c>
      <c r="F1524" s="314"/>
      <c r="G1524" s="314"/>
      <c r="H1524" s="314"/>
      <c r="I1524" s="312" t="s">
        <v>2262</v>
      </c>
    </row>
    <row r="1525" spans="1:9" ht="15" customHeight="1" x14ac:dyDescent="0.3">
      <c r="A1525" s="256">
        <v>526076</v>
      </c>
      <c r="B1525" s="256" t="s">
        <v>2512</v>
      </c>
      <c r="C1525" s="256" t="s">
        <v>70</v>
      </c>
      <c r="D1525" s="256" t="s">
        <v>3529</v>
      </c>
      <c r="F1525" s="313"/>
      <c r="G1525" s="313"/>
      <c r="H1525" s="313"/>
      <c r="I1525" s="312" t="s">
        <v>2262</v>
      </c>
    </row>
    <row r="1526" spans="1:9" ht="15" customHeight="1" x14ac:dyDescent="0.3">
      <c r="A1526" s="256">
        <v>526077</v>
      </c>
      <c r="B1526" s="256" t="s">
        <v>2513</v>
      </c>
      <c r="C1526" s="256" t="s">
        <v>257</v>
      </c>
      <c r="D1526" s="256" t="s">
        <v>2205</v>
      </c>
      <c r="F1526" s="314"/>
      <c r="G1526" s="314"/>
      <c r="H1526" s="314"/>
      <c r="I1526" s="312" t="s">
        <v>2262</v>
      </c>
    </row>
    <row r="1527" spans="1:9" ht="15" customHeight="1" x14ac:dyDescent="0.3">
      <c r="A1527" s="256">
        <v>526079</v>
      </c>
      <c r="B1527" s="256" t="s">
        <v>2514</v>
      </c>
      <c r="C1527" s="256" t="s">
        <v>109</v>
      </c>
      <c r="F1527" s="314"/>
      <c r="G1527" s="314"/>
      <c r="H1527" s="314"/>
      <c r="I1527" s="312" t="s">
        <v>2262</v>
      </c>
    </row>
    <row r="1528" spans="1:9" ht="15" customHeight="1" x14ac:dyDescent="0.3">
      <c r="A1528" s="256">
        <v>526081</v>
      </c>
      <c r="B1528" s="256" t="s">
        <v>2515</v>
      </c>
      <c r="C1528" s="256" t="s">
        <v>401</v>
      </c>
      <c r="D1528" s="256" t="s">
        <v>1846</v>
      </c>
      <c r="F1528" s="314"/>
      <c r="G1528" s="314"/>
      <c r="H1528" s="314"/>
      <c r="I1528" s="312" t="s">
        <v>2262</v>
      </c>
    </row>
    <row r="1529" spans="1:9" ht="15" customHeight="1" x14ac:dyDescent="0.3">
      <c r="A1529" s="256">
        <v>526089</v>
      </c>
      <c r="B1529" s="256" t="s">
        <v>2518</v>
      </c>
      <c r="C1529" s="256" t="s">
        <v>86</v>
      </c>
      <c r="D1529" s="256" t="s">
        <v>2727</v>
      </c>
      <c r="F1529" s="313"/>
      <c r="G1529" s="313"/>
      <c r="H1529" s="313"/>
      <c r="I1529" s="312" t="s">
        <v>2262</v>
      </c>
    </row>
    <row r="1530" spans="1:9" ht="15" customHeight="1" x14ac:dyDescent="0.3">
      <c r="A1530" s="256">
        <v>526092</v>
      </c>
      <c r="B1530" s="256" t="s">
        <v>2521</v>
      </c>
      <c r="C1530" s="256" t="s">
        <v>89</v>
      </c>
      <c r="D1530" s="256" t="s">
        <v>3104</v>
      </c>
      <c r="F1530" s="314"/>
      <c r="G1530" s="314"/>
      <c r="H1530" s="314"/>
      <c r="I1530" s="312" t="s">
        <v>2262</v>
      </c>
    </row>
    <row r="1531" spans="1:9" ht="15" customHeight="1" x14ac:dyDescent="0.3">
      <c r="A1531" s="256">
        <v>526099</v>
      </c>
      <c r="B1531" s="256" t="s">
        <v>2523</v>
      </c>
      <c r="C1531" s="256" t="s">
        <v>340</v>
      </c>
      <c r="D1531" s="256" t="s">
        <v>1974</v>
      </c>
      <c r="F1531" s="314"/>
      <c r="G1531" s="314"/>
      <c r="H1531" s="314"/>
      <c r="I1531" s="312" t="s">
        <v>2262</v>
      </c>
    </row>
    <row r="1532" spans="1:9" ht="15" customHeight="1" x14ac:dyDescent="0.3">
      <c r="A1532" s="256">
        <v>526101</v>
      </c>
      <c r="B1532" s="256" t="s">
        <v>2524</v>
      </c>
      <c r="C1532" s="256" t="s">
        <v>338</v>
      </c>
      <c r="D1532" s="256" t="s">
        <v>576</v>
      </c>
      <c r="F1532" s="314"/>
      <c r="G1532" s="314"/>
      <c r="H1532" s="314"/>
      <c r="I1532" s="312" t="s">
        <v>2262</v>
      </c>
    </row>
    <row r="1533" spans="1:9" ht="15" customHeight="1" x14ac:dyDescent="0.3">
      <c r="A1533" s="256">
        <v>526104</v>
      </c>
      <c r="B1533" s="256" t="s">
        <v>2527</v>
      </c>
      <c r="C1533" s="256" t="s">
        <v>73</v>
      </c>
      <c r="D1533" s="256" t="s">
        <v>2778</v>
      </c>
      <c r="F1533" s="314"/>
      <c r="G1533" s="314"/>
      <c r="H1533" s="314"/>
      <c r="I1533" s="312" t="s">
        <v>2262</v>
      </c>
    </row>
    <row r="1534" spans="1:9" ht="15" customHeight="1" x14ac:dyDescent="0.3">
      <c r="A1534" s="256">
        <v>526111</v>
      </c>
      <c r="B1534" s="256" t="s">
        <v>2528</v>
      </c>
      <c r="C1534" s="256" t="s">
        <v>251</v>
      </c>
      <c r="D1534" s="256" t="s">
        <v>2223</v>
      </c>
      <c r="F1534" s="314"/>
      <c r="G1534" s="314"/>
      <c r="H1534" s="314"/>
      <c r="I1534" s="312" t="s">
        <v>2262</v>
      </c>
    </row>
    <row r="1535" spans="1:9" ht="15" customHeight="1" x14ac:dyDescent="0.3">
      <c r="A1535" s="256">
        <v>526114</v>
      </c>
      <c r="B1535" s="256" t="s">
        <v>2530</v>
      </c>
      <c r="C1535" s="256" t="s">
        <v>84</v>
      </c>
      <c r="D1535" s="256" t="s">
        <v>3067</v>
      </c>
      <c r="F1535" s="313"/>
      <c r="G1535" s="313"/>
      <c r="H1535" s="313"/>
      <c r="I1535" s="312" t="s">
        <v>2262</v>
      </c>
    </row>
    <row r="1536" spans="1:9" ht="15" customHeight="1" x14ac:dyDescent="0.3">
      <c r="A1536" s="256">
        <v>526118</v>
      </c>
      <c r="B1536" s="256" t="s">
        <v>2532</v>
      </c>
      <c r="C1536" s="256" t="s">
        <v>2533</v>
      </c>
      <c r="D1536" s="256" t="s">
        <v>2036</v>
      </c>
      <c r="F1536" s="313"/>
      <c r="G1536" s="313"/>
      <c r="H1536" s="313"/>
      <c r="I1536" s="312" t="s">
        <v>2262</v>
      </c>
    </row>
    <row r="1537" spans="1:9" ht="15" customHeight="1" x14ac:dyDescent="0.3">
      <c r="A1537" s="256">
        <v>526121</v>
      </c>
      <c r="B1537" s="256" t="s">
        <v>2534</v>
      </c>
      <c r="C1537" s="256" t="s">
        <v>2535</v>
      </c>
      <c r="D1537" s="256" t="s">
        <v>1832</v>
      </c>
      <c r="F1537" s="314"/>
      <c r="G1537" s="314"/>
      <c r="H1537" s="314"/>
      <c r="I1537" s="312" t="s">
        <v>2262</v>
      </c>
    </row>
    <row r="1538" spans="1:9" ht="15" customHeight="1" x14ac:dyDescent="0.3">
      <c r="A1538" s="256">
        <v>526122</v>
      </c>
      <c r="B1538" s="256" t="s">
        <v>2536</v>
      </c>
      <c r="C1538" s="256" t="s">
        <v>554</v>
      </c>
      <c r="D1538" s="256" t="s">
        <v>2189</v>
      </c>
      <c r="F1538" s="313"/>
      <c r="G1538" s="313"/>
      <c r="H1538" s="313"/>
      <c r="I1538" s="312" t="s">
        <v>2262</v>
      </c>
    </row>
    <row r="1539" spans="1:9" ht="15" customHeight="1" x14ac:dyDescent="0.3">
      <c r="A1539" s="256">
        <v>526126</v>
      </c>
      <c r="B1539" s="256" t="s">
        <v>2537</v>
      </c>
      <c r="C1539" s="256" t="s">
        <v>70</v>
      </c>
      <c r="D1539" s="256" t="s">
        <v>810</v>
      </c>
      <c r="F1539" s="314"/>
      <c r="G1539" s="314"/>
      <c r="H1539" s="314"/>
      <c r="I1539" s="312" t="s">
        <v>2262</v>
      </c>
    </row>
    <row r="1540" spans="1:9" ht="15" customHeight="1" x14ac:dyDescent="0.3">
      <c r="A1540" s="256">
        <v>526129</v>
      </c>
      <c r="B1540" s="256" t="s">
        <v>2539</v>
      </c>
      <c r="C1540" s="256" t="s">
        <v>2540</v>
      </c>
      <c r="D1540" s="256" t="s">
        <v>3531</v>
      </c>
      <c r="F1540" s="313"/>
      <c r="G1540" s="313"/>
      <c r="H1540" s="313"/>
      <c r="I1540" s="312" t="s">
        <v>2262</v>
      </c>
    </row>
    <row r="1541" spans="1:9" ht="15" customHeight="1" x14ac:dyDescent="0.3">
      <c r="A1541" s="256">
        <v>526131</v>
      </c>
      <c r="B1541" s="256" t="s">
        <v>2541</v>
      </c>
      <c r="C1541" s="256" t="s">
        <v>99</v>
      </c>
      <c r="D1541" s="256" t="s">
        <v>560</v>
      </c>
      <c r="F1541" s="313"/>
      <c r="G1541" s="313"/>
      <c r="H1541" s="313"/>
      <c r="I1541" s="312" t="s">
        <v>2262</v>
      </c>
    </row>
    <row r="1542" spans="1:9" ht="15" customHeight="1" x14ac:dyDescent="0.3">
      <c r="A1542" s="256">
        <v>526134</v>
      </c>
      <c r="B1542" s="256" t="s">
        <v>2544</v>
      </c>
      <c r="C1542" s="256" t="s">
        <v>71</v>
      </c>
      <c r="D1542" s="256" t="s">
        <v>1835</v>
      </c>
      <c r="F1542" s="313"/>
      <c r="G1542" s="313"/>
      <c r="H1542" s="313"/>
      <c r="I1542" s="312" t="s">
        <v>2262</v>
      </c>
    </row>
    <row r="1543" spans="1:9" ht="15" customHeight="1" x14ac:dyDescent="0.3">
      <c r="A1543" s="256">
        <v>526135</v>
      </c>
      <c r="B1543" s="256" t="s">
        <v>2545</v>
      </c>
      <c r="C1543" s="256" t="s">
        <v>714</v>
      </c>
      <c r="D1543" s="256" t="s">
        <v>1886</v>
      </c>
      <c r="F1543" s="314"/>
      <c r="G1543" s="314"/>
      <c r="H1543" s="314"/>
      <c r="I1543" s="312" t="s">
        <v>2262</v>
      </c>
    </row>
    <row r="1544" spans="1:9" ht="15" customHeight="1" x14ac:dyDescent="0.3">
      <c r="A1544" s="256">
        <v>526137</v>
      </c>
      <c r="B1544" s="256" t="s">
        <v>2546</v>
      </c>
      <c r="C1544" s="256" t="s">
        <v>424</v>
      </c>
      <c r="D1544" s="256" t="s">
        <v>2065</v>
      </c>
      <c r="F1544" s="314"/>
      <c r="G1544" s="314"/>
      <c r="H1544" s="314"/>
      <c r="I1544" s="312" t="s">
        <v>2262</v>
      </c>
    </row>
    <row r="1545" spans="1:9" ht="15" customHeight="1" x14ac:dyDescent="0.3">
      <c r="A1545" s="256">
        <v>526144</v>
      </c>
      <c r="B1545" s="256" t="s">
        <v>2549</v>
      </c>
      <c r="C1545" s="256" t="s">
        <v>68</v>
      </c>
      <c r="D1545" s="256" t="s">
        <v>1897</v>
      </c>
      <c r="F1545" s="314"/>
      <c r="G1545" s="314"/>
      <c r="H1545" s="314"/>
      <c r="I1545" s="312" t="s">
        <v>2262</v>
      </c>
    </row>
    <row r="1546" spans="1:9" ht="15" customHeight="1" x14ac:dyDescent="0.3">
      <c r="A1546" s="256">
        <v>526146</v>
      </c>
      <c r="B1546" s="256" t="s">
        <v>2550</v>
      </c>
      <c r="C1546" s="256" t="s">
        <v>102</v>
      </c>
      <c r="D1546" s="256" t="s">
        <v>1894</v>
      </c>
      <c r="F1546" s="313"/>
      <c r="G1546" s="313"/>
      <c r="H1546" s="313"/>
      <c r="I1546" s="312" t="s">
        <v>2262</v>
      </c>
    </row>
    <row r="1547" spans="1:9" ht="15" customHeight="1" x14ac:dyDescent="0.3">
      <c r="A1547" s="256">
        <v>526148</v>
      </c>
      <c r="B1547" s="256" t="s">
        <v>2551</v>
      </c>
      <c r="C1547" s="256" t="s">
        <v>103</v>
      </c>
      <c r="D1547" s="256" t="s">
        <v>1832</v>
      </c>
      <c r="F1547" s="313"/>
      <c r="G1547" s="313"/>
      <c r="H1547" s="313"/>
      <c r="I1547" s="312" t="s">
        <v>2262</v>
      </c>
    </row>
    <row r="1548" spans="1:9" ht="15" customHeight="1" x14ac:dyDescent="0.3">
      <c r="A1548" s="256">
        <v>526150</v>
      </c>
      <c r="B1548" s="256" t="s">
        <v>2553</v>
      </c>
      <c r="C1548" s="256" t="s">
        <v>84</v>
      </c>
      <c r="D1548" s="256" t="s">
        <v>2987</v>
      </c>
      <c r="F1548" s="313"/>
      <c r="G1548" s="313"/>
      <c r="H1548" s="313"/>
      <c r="I1548" s="312" t="s">
        <v>2262</v>
      </c>
    </row>
    <row r="1549" spans="1:9" ht="15" customHeight="1" x14ac:dyDescent="0.3">
      <c r="A1549" s="256">
        <v>526151</v>
      </c>
      <c r="B1549" s="256" t="s">
        <v>2554</v>
      </c>
      <c r="C1549" s="256" t="s">
        <v>75</v>
      </c>
      <c r="D1549" s="256" t="s">
        <v>1954</v>
      </c>
      <c r="F1549" s="313"/>
      <c r="G1549" s="313"/>
      <c r="H1549" s="313"/>
      <c r="I1549" s="312" t="s">
        <v>2262</v>
      </c>
    </row>
    <row r="1550" spans="1:9" ht="15" customHeight="1" x14ac:dyDescent="0.3">
      <c r="A1550" s="256">
        <v>526152</v>
      </c>
      <c r="B1550" s="256" t="s">
        <v>2555</v>
      </c>
      <c r="C1550" s="256" t="s">
        <v>96</v>
      </c>
      <c r="D1550" s="256" t="s">
        <v>2819</v>
      </c>
      <c r="F1550" s="314"/>
      <c r="G1550" s="314"/>
      <c r="H1550" s="314"/>
      <c r="I1550" s="312" t="s">
        <v>2262</v>
      </c>
    </row>
    <row r="1551" spans="1:9" ht="15" customHeight="1" x14ac:dyDescent="0.3">
      <c r="A1551" s="256">
        <v>526153</v>
      </c>
      <c r="B1551" s="256" t="s">
        <v>2556</v>
      </c>
      <c r="C1551" s="256" t="s">
        <v>406</v>
      </c>
      <c r="D1551" s="256" t="s">
        <v>1886</v>
      </c>
      <c r="F1551" s="313"/>
      <c r="G1551" s="313"/>
      <c r="H1551" s="313"/>
      <c r="I1551" s="312" t="s">
        <v>2262</v>
      </c>
    </row>
    <row r="1552" spans="1:9" ht="15" customHeight="1" x14ac:dyDescent="0.3">
      <c r="A1552" s="256">
        <v>526155</v>
      </c>
      <c r="B1552" s="256" t="s">
        <v>2557</v>
      </c>
      <c r="C1552" s="256" t="s">
        <v>93</v>
      </c>
      <c r="D1552" s="256" t="s">
        <v>1857</v>
      </c>
      <c r="F1552" s="313"/>
      <c r="G1552" s="313"/>
      <c r="H1552" s="313"/>
      <c r="I1552" s="312" t="s">
        <v>2262</v>
      </c>
    </row>
    <row r="1553" spans="1:9" ht="15" customHeight="1" x14ac:dyDescent="0.3">
      <c r="A1553" s="256">
        <v>526156</v>
      </c>
      <c r="B1553" s="256" t="s">
        <v>2558</v>
      </c>
      <c r="C1553" s="256" t="s">
        <v>396</v>
      </c>
      <c r="D1553" s="256" t="s">
        <v>1931</v>
      </c>
      <c r="F1553" s="314"/>
      <c r="G1553" s="314"/>
      <c r="H1553" s="314"/>
      <c r="I1553" s="312" t="s">
        <v>2262</v>
      </c>
    </row>
    <row r="1554" spans="1:9" ht="15" customHeight="1" x14ac:dyDescent="0.3">
      <c r="A1554" s="256">
        <v>526157</v>
      </c>
      <c r="B1554" s="256" t="s">
        <v>2559</v>
      </c>
      <c r="C1554" s="256" t="s">
        <v>449</v>
      </c>
      <c r="D1554" s="256" t="s">
        <v>2200</v>
      </c>
      <c r="F1554" s="313"/>
      <c r="G1554" s="313"/>
      <c r="H1554" s="313"/>
      <c r="I1554" s="312" t="s">
        <v>2262</v>
      </c>
    </row>
    <row r="1555" spans="1:9" ht="15" customHeight="1" x14ac:dyDescent="0.3">
      <c r="A1555" s="256">
        <v>526158</v>
      </c>
      <c r="B1555" s="256" t="s">
        <v>2560</v>
      </c>
      <c r="C1555" s="256" t="s">
        <v>70</v>
      </c>
      <c r="D1555" s="256" t="s">
        <v>576</v>
      </c>
      <c r="F1555" s="314"/>
      <c r="G1555" s="314"/>
      <c r="H1555" s="314"/>
      <c r="I1555" s="312" t="s">
        <v>2262</v>
      </c>
    </row>
    <row r="1556" spans="1:9" ht="15" customHeight="1" x14ac:dyDescent="0.3">
      <c r="A1556" s="256">
        <v>526170</v>
      </c>
      <c r="B1556" s="256" t="s">
        <v>2565</v>
      </c>
      <c r="C1556" s="256" t="s">
        <v>338</v>
      </c>
      <c r="D1556" s="256" t="s">
        <v>1894</v>
      </c>
      <c r="F1556" s="313"/>
      <c r="G1556" s="313"/>
      <c r="H1556" s="313"/>
      <c r="I1556" s="312" t="s">
        <v>2262</v>
      </c>
    </row>
    <row r="1557" spans="1:9" ht="15" customHeight="1" x14ac:dyDescent="0.3">
      <c r="A1557" s="256">
        <v>526178</v>
      </c>
      <c r="B1557" s="256" t="s">
        <v>2567</v>
      </c>
      <c r="C1557" s="256" t="s">
        <v>89</v>
      </c>
      <c r="D1557" s="256" t="s">
        <v>577</v>
      </c>
      <c r="F1557" s="314"/>
      <c r="G1557" s="314"/>
      <c r="H1557" s="314"/>
      <c r="I1557" s="312" t="s">
        <v>2262</v>
      </c>
    </row>
    <row r="1558" spans="1:9" ht="15" customHeight="1" x14ac:dyDescent="0.3">
      <c r="A1558" s="256">
        <v>526180</v>
      </c>
      <c r="B1558" s="256" t="s">
        <v>2568</v>
      </c>
      <c r="C1558" s="256" t="s">
        <v>517</v>
      </c>
      <c r="D1558" s="256" t="s">
        <v>3536</v>
      </c>
      <c r="F1558" s="314"/>
      <c r="G1558" s="314"/>
      <c r="H1558" s="314"/>
      <c r="I1558" s="312" t="s">
        <v>2262</v>
      </c>
    </row>
    <row r="1559" spans="1:9" ht="15" customHeight="1" x14ac:dyDescent="0.3">
      <c r="A1559" s="256">
        <v>526181</v>
      </c>
      <c r="B1559" s="256" t="s">
        <v>2569</v>
      </c>
      <c r="C1559" s="256" t="s">
        <v>370</v>
      </c>
      <c r="D1559" s="256" t="s">
        <v>3024</v>
      </c>
      <c r="F1559" s="313"/>
      <c r="G1559" s="313"/>
      <c r="H1559" s="313"/>
      <c r="I1559" s="312" t="s">
        <v>2262</v>
      </c>
    </row>
    <row r="1560" spans="1:9" ht="15" customHeight="1" x14ac:dyDescent="0.3">
      <c r="A1560" s="256">
        <v>526182</v>
      </c>
      <c r="B1560" s="256" t="s">
        <v>2570</v>
      </c>
      <c r="C1560" s="256" t="s">
        <v>449</v>
      </c>
      <c r="D1560" s="256" t="s">
        <v>1926</v>
      </c>
      <c r="F1560" s="314"/>
      <c r="G1560" s="314"/>
      <c r="H1560" s="314"/>
      <c r="I1560" s="312" t="s">
        <v>2262</v>
      </c>
    </row>
    <row r="1561" spans="1:9" ht="15" customHeight="1" x14ac:dyDescent="0.3">
      <c r="A1561" s="256">
        <v>526188</v>
      </c>
      <c r="B1561" s="256" t="s">
        <v>2571</v>
      </c>
      <c r="C1561" s="256" t="s">
        <v>318</v>
      </c>
      <c r="D1561" s="256" t="s">
        <v>1987</v>
      </c>
      <c r="F1561" s="314"/>
      <c r="G1561" s="314"/>
      <c r="H1561" s="314"/>
      <c r="I1561" s="312" t="s">
        <v>2262</v>
      </c>
    </row>
    <row r="1562" spans="1:9" ht="15" customHeight="1" x14ac:dyDescent="0.3">
      <c r="A1562" s="256">
        <v>526193</v>
      </c>
      <c r="B1562" s="256" t="s">
        <v>2573</v>
      </c>
      <c r="C1562" s="256" t="s">
        <v>2574</v>
      </c>
      <c r="D1562" s="256" t="s">
        <v>810</v>
      </c>
      <c r="F1562" s="314"/>
      <c r="G1562" s="314"/>
      <c r="H1562" s="314"/>
      <c r="I1562" s="312" t="s">
        <v>2262</v>
      </c>
    </row>
    <row r="1563" spans="1:9" ht="15" customHeight="1" x14ac:dyDescent="0.3">
      <c r="A1563" s="256">
        <v>526194</v>
      </c>
      <c r="B1563" s="256" t="s">
        <v>2575</v>
      </c>
      <c r="C1563" s="256" t="s">
        <v>71</v>
      </c>
      <c r="D1563" s="256" t="s">
        <v>2093</v>
      </c>
      <c r="F1563" s="314"/>
      <c r="G1563" s="314"/>
      <c r="H1563" s="314"/>
      <c r="I1563" s="312" t="s">
        <v>2262</v>
      </c>
    </row>
    <row r="1564" spans="1:9" ht="15" customHeight="1" x14ac:dyDescent="0.3">
      <c r="A1564" s="256">
        <v>526195</v>
      </c>
      <c r="B1564" s="256" t="s">
        <v>2576</v>
      </c>
      <c r="C1564" s="256" t="s">
        <v>1620</v>
      </c>
      <c r="D1564" s="256" t="s">
        <v>2711</v>
      </c>
      <c r="F1564" s="313"/>
      <c r="G1564" s="313"/>
      <c r="H1564" s="313"/>
      <c r="I1564" s="312" t="s">
        <v>2262</v>
      </c>
    </row>
    <row r="1565" spans="1:9" ht="15" customHeight="1" x14ac:dyDescent="0.3">
      <c r="A1565" s="256">
        <v>526200</v>
      </c>
      <c r="B1565" s="256" t="s">
        <v>2577</v>
      </c>
      <c r="C1565" s="256" t="s">
        <v>71</v>
      </c>
      <c r="D1565" s="256" t="s">
        <v>2187</v>
      </c>
      <c r="F1565" s="314"/>
      <c r="G1565" s="314"/>
      <c r="H1565" s="314"/>
      <c r="I1565" s="312" t="s">
        <v>2262</v>
      </c>
    </row>
    <row r="1566" spans="1:9" ht="15" customHeight="1" x14ac:dyDescent="0.3">
      <c r="A1566" s="256">
        <v>526206</v>
      </c>
      <c r="B1566" s="256" t="s">
        <v>2579</v>
      </c>
      <c r="C1566" s="256" t="s">
        <v>104</v>
      </c>
      <c r="D1566" s="256" t="s">
        <v>1893</v>
      </c>
      <c r="F1566" s="313"/>
      <c r="G1566" s="313"/>
      <c r="H1566" s="313"/>
      <c r="I1566" s="312" t="s">
        <v>2262</v>
      </c>
    </row>
    <row r="1567" spans="1:9" ht="15" customHeight="1" x14ac:dyDescent="0.3">
      <c r="A1567" s="256">
        <v>526208</v>
      </c>
      <c r="B1567" s="256" t="s">
        <v>2581</v>
      </c>
      <c r="C1567" s="256" t="s">
        <v>89</v>
      </c>
      <c r="D1567" s="256" t="s">
        <v>2148</v>
      </c>
      <c r="F1567" s="313"/>
      <c r="G1567" s="313"/>
      <c r="H1567" s="313"/>
      <c r="I1567" s="312" t="s">
        <v>2262</v>
      </c>
    </row>
    <row r="1568" spans="1:9" ht="15" customHeight="1" x14ac:dyDescent="0.3">
      <c r="A1568" s="256">
        <v>526218</v>
      </c>
      <c r="B1568" s="256" t="s">
        <v>2586</v>
      </c>
      <c r="C1568" s="256" t="s">
        <v>2587</v>
      </c>
      <c r="D1568" s="256" t="s">
        <v>576</v>
      </c>
      <c r="F1568" s="314"/>
      <c r="G1568" s="314"/>
      <c r="H1568" s="314"/>
      <c r="I1568" s="312" t="s">
        <v>2262</v>
      </c>
    </row>
    <row r="1569" spans="1:9" ht="15" customHeight="1" x14ac:dyDescent="0.3">
      <c r="A1569" s="256">
        <v>526219</v>
      </c>
      <c r="B1569" s="256" t="s">
        <v>2588</v>
      </c>
      <c r="C1569" s="256" t="s">
        <v>592</v>
      </c>
      <c r="D1569" s="256" t="s">
        <v>2197</v>
      </c>
      <c r="F1569" s="313"/>
      <c r="G1569" s="313"/>
      <c r="H1569" s="313"/>
      <c r="I1569" s="312" t="s">
        <v>2262</v>
      </c>
    </row>
    <row r="1570" spans="1:9" ht="15" customHeight="1" x14ac:dyDescent="0.3">
      <c r="A1570" s="256">
        <v>526221</v>
      </c>
      <c r="B1570" s="256" t="s">
        <v>2589</v>
      </c>
      <c r="C1570" s="256" t="s">
        <v>282</v>
      </c>
      <c r="D1570" s="256" t="s">
        <v>3065</v>
      </c>
      <c r="F1570" s="314"/>
      <c r="G1570" s="314"/>
      <c r="H1570" s="314"/>
      <c r="I1570" s="312" t="s">
        <v>2262</v>
      </c>
    </row>
    <row r="1571" spans="1:9" ht="15" customHeight="1" x14ac:dyDescent="0.3">
      <c r="A1571" s="256">
        <v>526224</v>
      </c>
      <c r="B1571" s="256" t="s">
        <v>2591</v>
      </c>
      <c r="C1571" s="256" t="s">
        <v>2592</v>
      </c>
      <c r="D1571" s="256" t="s">
        <v>2987</v>
      </c>
      <c r="F1571" s="314"/>
      <c r="G1571" s="314"/>
      <c r="H1571" s="314"/>
      <c r="I1571" s="312" t="s">
        <v>2262</v>
      </c>
    </row>
    <row r="1572" spans="1:9" ht="15" customHeight="1" x14ac:dyDescent="0.3">
      <c r="A1572" s="256">
        <v>526228</v>
      </c>
      <c r="B1572" s="256" t="s">
        <v>2595</v>
      </c>
      <c r="C1572" s="256" t="s">
        <v>89</v>
      </c>
      <c r="D1572" s="256" t="s">
        <v>3038</v>
      </c>
      <c r="F1572" s="314"/>
      <c r="G1572" s="314"/>
      <c r="H1572" s="314"/>
      <c r="I1572" s="312" t="s">
        <v>2262</v>
      </c>
    </row>
    <row r="1573" spans="1:9" ht="15" customHeight="1" x14ac:dyDescent="0.3">
      <c r="A1573" s="256">
        <v>526229</v>
      </c>
      <c r="B1573" s="256" t="s">
        <v>2596</v>
      </c>
      <c r="C1573" s="256" t="s">
        <v>252</v>
      </c>
      <c r="D1573" s="256" t="s">
        <v>2228</v>
      </c>
      <c r="F1573" s="313"/>
      <c r="G1573" s="313"/>
      <c r="H1573" s="313"/>
      <c r="I1573" s="312" t="s">
        <v>2262</v>
      </c>
    </row>
    <row r="1574" spans="1:9" ht="15" customHeight="1" x14ac:dyDescent="0.3">
      <c r="A1574" s="256">
        <v>526230</v>
      </c>
      <c r="B1574" s="256" t="s">
        <v>1564</v>
      </c>
      <c r="C1574" s="256" t="s">
        <v>419</v>
      </c>
      <c r="D1574" s="256" t="s">
        <v>2153</v>
      </c>
      <c r="F1574" s="314"/>
      <c r="G1574" s="314"/>
      <c r="H1574" s="314"/>
      <c r="I1574" s="312" t="s">
        <v>2262</v>
      </c>
    </row>
    <row r="1575" spans="1:9" ht="15" customHeight="1" x14ac:dyDescent="0.3">
      <c r="A1575" s="256">
        <v>526232</v>
      </c>
      <c r="B1575" s="256" t="s">
        <v>2597</v>
      </c>
      <c r="C1575" s="256" t="s">
        <v>368</v>
      </c>
      <c r="D1575" s="256" t="s">
        <v>1925</v>
      </c>
      <c r="F1575" s="314"/>
      <c r="G1575" s="314"/>
      <c r="H1575" s="314"/>
      <c r="I1575" s="312" t="s">
        <v>2262</v>
      </c>
    </row>
    <row r="1576" spans="1:9" ht="15" customHeight="1" x14ac:dyDescent="0.3">
      <c r="A1576" s="256">
        <v>526233</v>
      </c>
      <c r="B1576" s="256" t="s">
        <v>2598</v>
      </c>
      <c r="C1576" s="256" t="s">
        <v>285</v>
      </c>
      <c r="D1576" s="256" t="s">
        <v>2184</v>
      </c>
      <c r="F1576" s="313"/>
      <c r="G1576" s="313"/>
      <c r="H1576" s="313"/>
      <c r="I1576" s="312" t="s">
        <v>2262</v>
      </c>
    </row>
    <row r="1577" spans="1:9" ht="15" customHeight="1" x14ac:dyDescent="0.3">
      <c r="A1577" s="256">
        <v>526234</v>
      </c>
      <c r="B1577" s="256" t="s">
        <v>2599</v>
      </c>
      <c r="C1577" s="256" t="s">
        <v>449</v>
      </c>
      <c r="D1577" s="256" t="s">
        <v>2056</v>
      </c>
      <c r="F1577" s="314"/>
      <c r="G1577" s="314"/>
      <c r="H1577" s="314"/>
      <c r="I1577" s="312" t="s">
        <v>2262</v>
      </c>
    </row>
    <row r="1578" spans="1:9" ht="15" customHeight="1" x14ac:dyDescent="0.3">
      <c r="A1578" s="256">
        <v>526235</v>
      </c>
      <c r="B1578" s="256" t="s">
        <v>2600</v>
      </c>
      <c r="C1578" s="256" t="s">
        <v>444</v>
      </c>
      <c r="D1578" s="256" t="s">
        <v>1950</v>
      </c>
      <c r="F1578" s="313"/>
      <c r="G1578" s="313"/>
      <c r="H1578" s="313"/>
      <c r="I1578" s="312" t="s">
        <v>2262</v>
      </c>
    </row>
    <row r="1579" spans="1:9" ht="15" customHeight="1" x14ac:dyDescent="0.3">
      <c r="A1579" s="256">
        <v>526237</v>
      </c>
      <c r="B1579" s="256" t="s">
        <v>2601</v>
      </c>
      <c r="C1579" s="256" t="s">
        <v>1206</v>
      </c>
      <c r="D1579" s="256" t="s">
        <v>577</v>
      </c>
      <c r="F1579" s="313"/>
      <c r="G1579" s="313"/>
      <c r="H1579" s="313"/>
      <c r="I1579" s="312" t="s">
        <v>2262</v>
      </c>
    </row>
    <row r="1580" spans="1:9" ht="15" customHeight="1" x14ac:dyDescent="0.3">
      <c r="A1580" s="256">
        <v>526242</v>
      </c>
      <c r="B1580" s="256" t="s">
        <v>2603</v>
      </c>
      <c r="C1580" s="256" t="s">
        <v>89</v>
      </c>
      <c r="D1580" s="256" t="s">
        <v>3538</v>
      </c>
      <c r="F1580" s="314"/>
      <c r="G1580" s="314"/>
      <c r="H1580" s="314"/>
      <c r="I1580" s="312" t="s">
        <v>2262</v>
      </c>
    </row>
    <row r="1581" spans="1:9" ht="15" customHeight="1" x14ac:dyDescent="0.3">
      <c r="A1581" s="256">
        <v>526244</v>
      </c>
      <c r="B1581" s="256" t="s">
        <v>2604</v>
      </c>
      <c r="C1581" s="256" t="s">
        <v>70</v>
      </c>
      <c r="D1581" s="256" t="s">
        <v>1897</v>
      </c>
      <c r="F1581" s="314"/>
      <c r="G1581" s="314"/>
      <c r="H1581" s="314"/>
      <c r="I1581" s="312" t="s">
        <v>2262</v>
      </c>
    </row>
    <row r="1582" spans="1:9" ht="15" customHeight="1" x14ac:dyDescent="0.3">
      <c r="A1582" s="256">
        <v>526247</v>
      </c>
      <c r="B1582" s="256" t="s">
        <v>2605</v>
      </c>
      <c r="C1582" s="256" t="s">
        <v>105</v>
      </c>
      <c r="D1582" s="256" t="s">
        <v>3033</v>
      </c>
      <c r="F1582" s="314"/>
      <c r="G1582" s="314"/>
      <c r="H1582" s="314"/>
      <c r="I1582" s="312" t="s">
        <v>2262</v>
      </c>
    </row>
    <row r="1583" spans="1:9" ht="15" customHeight="1" x14ac:dyDescent="0.3">
      <c r="A1583" s="256">
        <v>526248</v>
      </c>
      <c r="B1583" s="256" t="s">
        <v>2606</v>
      </c>
      <c r="C1583" s="256" t="s">
        <v>402</v>
      </c>
      <c r="D1583" s="256" t="s">
        <v>2756</v>
      </c>
      <c r="F1583" s="314"/>
      <c r="G1583" s="314"/>
      <c r="H1583" s="314"/>
      <c r="I1583" s="312" t="s">
        <v>2262</v>
      </c>
    </row>
    <row r="1584" spans="1:9" ht="15" customHeight="1" x14ac:dyDescent="0.3">
      <c r="A1584" s="256">
        <v>526249</v>
      </c>
      <c r="B1584" s="256" t="s">
        <v>2607</v>
      </c>
      <c r="C1584" s="256" t="s">
        <v>89</v>
      </c>
      <c r="D1584" s="256" t="s">
        <v>1861</v>
      </c>
      <c r="F1584" s="314"/>
      <c r="G1584" s="314"/>
      <c r="H1584" s="314"/>
      <c r="I1584" s="312" t="s">
        <v>2262</v>
      </c>
    </row>
    <row r="1585" spans="1:9" ht="15" customHeight="1" x14ac:dyDescent="0.3">
      <c r="A1585" s="256">
        <v>526253</v>
      </c>
      <c r="B1585" s="256" t="s">
        <v>2609</v>
      </c>
      <c r="C1585" s="256" t="s">
        <v>71</v>
      </c>
      <c r="D1585" s="256" t="s">
        <v>576</v>
      </c>
      <c r="F1585" s="314"/>
      <c r="G1585" s="314"/>
      <c r="H1585" s="314"/>
      <c r="I1585" s="312" t="s">
        <v>2262</v>
      </c>
    </row>
    <row r="1586" spans="1:9" ht="15" customHeight="1" x14ac:dyDescent="0.3">
      <c r="A1586" s="256">
        <v>526258</v>
      </c>
      <c r="B1586" s="256" t="s">
        <v>2612</v>
      </c>
      <c r="C1586" s="256" t="s">
        <v>1065</v>
      </c>
      <c r="D1586" s="256" t="s">
        <v>583</v>
      </c>
      <c r="F1586" s="314"/>
      <c r="G1586" s="314"/>
      <c r="H1586" s="314"/>
      <c r="I1586" s="312" t="s">
        <v>2262</v>
      </c>
    </row>
    <row r="1587" spans="1:9" ht="15" customHeight="1" x14ac:dyDescent="0.3">
      <c r="A1587" s="256">
        <v>526266</v>
      </c>
      <c r="B1587" s="256" t="s">
        <v>2616</v>
      </c>
      <c r="C1587" s="256" t="s">
        <v>336</v>
      </c>
      <c r="D1587" s="256" t="s">
        <v>1823</v>
      </c>
      <c r="F1587" s="314"/>
      <c r="G1587" s="314"/>
      <c r="H1587" s="314"/>
      <c r="I1587" s="312" t="s">
        <v>2262</v>
      </c>
    </row>
    <row r="1588" spans="1:9" ht="15" customHeight="1" x14ac:dyDescent="0.3">
      <c r="A1588" s="256">
        <v>526268</v>
      </c>
      <c r="B1588" s="256" t="s">
        <v>2617</v>
      </c>
      <c r="C1588" s="256" t="s">
        <v>245</v>
      </c>
      <c r="D1588" s="256" t="s">
        <v>3086</v>
      </c>
      <c r="F1588" s="314"/>
      <c r="G1588" s="314"/>
      <c r="H1588" s="314"/>
      <c r="I1588" s="312" t="s">
        <v>2262</v>
      </c>
    </row>
    <row r="1589" spans="1:9" ht="15" customHeight="1" x14ac:dyDescent="0.3">
      <c r="A1589" s="256">
        <v>526274</v>
      </c>
      <c r="B1589" s="256" t="s">
        <v>2619</v>
      </c>
      <c r="C1589" s="256" t="s">
        <v>71</v>
      </c>
      <c r="D1589" s="256" t="s">
        <v>1954</v>
      </c>
      <c r="F1589" s="314"/>
      <c r="G1589" s="314"/>
      <c r="H1589" s="314"/>
      <c r="I1589" s="312" t="s">
        <v>2262</v>
      </c>
    </row>
    <row r="1590" spans="1:9" ht="15" customHeight="1" x14ac:dyDescent="0.3">
      <c r="A1590" s="256">
        <v>526275</v>
      </c>
      <c r="B1590" s="256" t="s">
        <v>2620</v>
      </c>
      <c r="C1590" s="256" t="s">
        <v>69</v>
      </c>
      <c r="D1590" s="256" t="s">
        <v>2090</v>
      </c>
      <c r="F1590" s="314"/>
      <c r="G1590" s="314"/>
      <c r="H1590" s="314"/>
      <c r="I1590" s="312" t="s">
        <v>2262</v>
      </c>
    </row>
    <row r="1591" spans="1:9" ht="15" customHeight="1" x14ac:dyDescent="0.3">
      <c r="A1591" s="256">
        <v>526276</v>
      </c>
      <c r="B1591" s="256" t="s">
        <v>2621</v>
      </c>
      <c r="C1591" s="256" t="s">
        <v>92</v>
      </c>
      <c r="D1591" s="256" t="s">
        <v>2044</v>
      </c>
      <c r="F1591" s="313"/>
      <c r="G1591" s="313"/>
      <c r="H1591" s="313"/>
      <c r="I1591" s="312" t="s">
        <v>2262</v>
      </c>
    </row>
    <row r="1592" spans="1:9" ht="15" customHeight="1" x14ac:dyDescent="0.3">
      <c r="A1592" s="256">
        <v>526282</v>
      </c>
      <c r="B1592" s="256" t="s">
        <v>2623</v>
      </c>
      <c r="C1592" s="256" t="s">
        <v>89</v>
      </c>
      <c r="D1592" s="256" t="s">
        <v>2065</v>
      </c>
      <c r="F1592" s="314"/>
      <c r="G1592" s="314"/>
      <c r="H1592" s="314"/>
      <c r="I1592" s="312" t="s">
        <v>2262</v>
      </c>
    </row>
    <row r="1593" spans="1:9" ht="15" customHeight="1" x14ac:dyDescent="0.3">
      <c r="A1593" s="256">
        <v>526283</v>
      </c>
      <c r="B1593" s="256" t="s">
        <v>2624</v>
      </c>
      <c r="C1593" s="256" t="s">
        <v>340</v>
      </c>
      <c r="D1593" s="256" t="s">
        <v>3012</v>
      </c>
      <c r="F1593" s="313"/>
      <c r="G1593" s="313"/>
      <c r="H1593" s="313"/>
      <c r="I1593" s="312" t="s">
        <v>2262</v>
      </c>
    </row>
    <row r="1594" spans="1:9" ht="15" customHeight="1" x14ac:dyDescent="0.3">
      <c r="A1594" s="256">
        <v>526284</v>
      </c>
      <c r="B1594" s="256" t="s">
        <v>2625</v>
      </c>
      <c r="C1594" s="256" t="s">
        <v>403</v>
      </c>
      <c r="D1594" s="256" t="s">
        <v>2990</v>
      </c>
      <c r="F1594" s="314"/>
      <c r="G1594" s="314"/>
      <c r="H1594" s="314"/>
      <c r="I1594" s="312" t="s">
        <v>2262</v>
      </c>
    </row>
    <row r="1595" spans="1:9" ht="15" customHeight="1" x14ac:dyDescent="0.3">
      <c r="A1595" s="256">
        <v>526286</v>
      </c>
      <c r="B1595" s="256" t="s">
        <v>2626</v>
      </c>
      <c r="C1595" s="256" t="s">
        <v>2627</v>
      </c>
      <c r="D1595" s="256" t="s">
        <v>2708</v>
      </c>
      <c r="F1595" s="314"/>
      <c r="G1595" s="314"/>
      <c r="H1595" s="314"/>
      <c r="I1595" s="312" t="s">
        <v>2262</v>
      </c>
    </row>
    <row r="1596" spans="1:9" ht="15" customHeight="1" x14ac:dyDescent="0.3">
      <c r="A1596" s="256">
        <v>526289</v>
      </c>
      <c r="B1596" s="256" t="s">
        <v>2629</v>
      </c>
      <c r="C1596" s="256" t="s">
        <v>297</v>
      </c>
      <c r="D1596" s="256" t="s">
        <v>2186</v>
      </c>
      <c r="F1596" s="313"/>
      <c r="G1596" s="313"/>
      <c r="H1596" s="313"/>
      <c r="I1596" s="312" t="s">
        <v>2262</v>
      </c>
    </row>
    <row r="1597" spans="1:9" ht="15" customHeight="1" x14ac:dyDescent="0.3">
      <c r="A1597" s="256">
        <v>526291</v>
      </c>
      <c r="B1597" s="256" t="s">
        <v>2630</v>
      </c>
      <c r="C1597" s="256" t="s">
        <v>432</v>
      </c>
      <c r="D1597" s="256" t="s">
        <v>854</v>
      </c>
      <c r="F1597" s="314"/>
      <c r="G1597" s="314"/>
      <c r="H1597" s="314"/>
      <c r="I1597" s="312" t="s">
        <v>2262</v>
      </c>
    </row>
    <row r="1598" spans="1:9" ht="15" customHeight="1" x14ac:dyDescent="0.3">
      <c r="A1598" s="256">
        <v>526292</v>
      </c>
      <c r="B1598" s="256" t="s">
        <v>2631</v>
      </c>
      <c r="C1598" s="256" t="s">
        <v>95</v>
      </c>
      <c r="D1598" s="256" t="s">
        <v>3539</v>
      </c>
      <c r="F1598" s="314"/>
      <c r="G1598" s="314"/>
      <c r="H1598" s="314"/>
      <c r="I1598" s="312" t="s">
        <v>2262</v>
      </c>
    </row>
    <row r="1599" spans="1:9" ht="15" customHeight="1" x14ac:dyDescent="0.3">
      <c r="A1599" s="256">
        <v>526293</v>
      </c>
      <c r="B1599" s="256" t="s">
        <v>2632</v>
      </c>
      <c r="C1599" s="256" t="s">
        <v>71</v>
      </c>
      <c r="D1599" s="256" t="s">
        <v>1963</v>
      </c>
      <c r="F1599" s="314"/>
      <c r="G1599" s="314"/>
      <c r="H1599" s="314"/>
      <c r="I1599" s="312" t="s">
        <v>2262</v>
      </c>
    </row>
    <row r="1600" spans="1:9" ht="15" customHeight="1" x14ac:dyDescent="0.3">
      <c r="A1600" s="256">
        <v>526297</v>
      </c>
      <c r="B1600" s="256" t="s">
        <v>2633</v>
      </c>
      <c r="C1600" s="256" t="s">
        <v>69</v>
      </c>
      <c r="D1600" s="256" t="s">
        <v>1925</v>
      </c>
      <c r="F1600" s="314"/>
      <c r="G1600" s="314"/>
      <c r="H1600" s="314"/>
      <c r="I1600" s="312" t="s">
        <v>2262</v>
      </c>
    </row>
    <row r="1601" spans="1:26" ht="15" customHeight="1" x14ac:dyDescent="0.3">
      <c r="A1601" s="256">
        <v>526302</v>
      </c>
      <c r="B1601" s="256" t="s">
        <v>2635</v>
      </c>
      <c r="C1601" s="256" t="s">
        <v>71</v>
      </c>
      <c r="D1601" s="256" t="s">
        <v>1878</v>
      </c>
      <c r="F1601" s="313"/>
      <c r="G1601" s="313"/>
      <c r="H1601" s="313"/>
      <c r="I1601" s="312" t="s">
        <v>2262</v>
      </c>
    </row>
    <row r="1602" spans="1:26" ht="15" customHeight="1" x14ac:dyDescent="0.3">
      <c r="A1602" s="256">
        <v>526303</v>
      </c>
      <c r="B1602" s="256" t="s">
        <v>2636</v>
      </c>
      <c r="C1602" s="256" t="s">
        <v>338</v>
      </c>
      <c r="D1602" s="256" t="s">
        <v>2043</v>
      </c>
      <c r="F1602" s="314"/>
      <c r="G1602" s="314"/>
      <c r="H1602" s="314"/>
      <c r="I1602" s="312" t="s">
        <v>2262</v>
      </c>
    </row>
    <row r="1603" spans="1:26" ht="15" customHeight="1" x14ac:dyDescent="0.3">
      <c r="A1603" s="256">
        <v>526306</v>
      </c>
      <c r="B1603" s="256" t="s">
        <v>2637</v>
      </c>
      <c r="C1603" s="256" t="s">
        <v>2638</v>
      </c>
      <c r="D1603" s="256" t="s">
        <v>2253</v>
      </c>
      <c r="F1603" s="314"/>
      <c r="G1603" s="314"/>
      <c r="H1603" s="314"/>
      <c r="I1603" s="312" t="s">
        <v>2262</v>
      </c>
    </row>
    <row r="1604" spans="1:26" ht="15" customHeight="1" x14ac:dyDescent="0.3">
      <c r="A1604" s="256">
        <v>526314</v>
      </c>
      <c r="B1604" s="256" t="s">
        <v>2640</v>
      </c>
      <c r="C1604" s="256" t="s">
        <v>93</v>
      </c>
      <c r="D1604" s="256" t="s">
        <v>1878</v>
      </c>
      <c r="F1604" s="313"/>
      <c r="G1604" s="313"/>
      <c r="H1604" s="313"/>
      <c r="I1604" s="312" t="s">
        <v>2262</v>
      </c>
    </row>
    <row r="1605" spans="1:26" ht="15" customHeight="1" x14ac:dyDescent="0.3">
      <c r="A1605" s="256">
        <v>526315</v>
      </c>
      <c r="B1605" s="256" t="s">
        <v>2641</v>
      </c>
      <c r="C1605" s="256" t="s">
        <v>249</v>
      </c>
      <c r="D1605" s="256" t="s">
        <v>1874</v>
      </c>
      <c r="F1605" s="314"/>
      <c r="G1605" s="314"/>
      <c r="H1605" s="314"/>
      <c r="I1605" s="312" t="s">
        <v>2262</v>
      </c>
    </row>
    <row r="1606" spans="1:26" ht="15" customHeight="1" x14ac:dyDescent="0.3">
      <c r="A1606" s="256">
        <v>526316</v>
      </c>
      <c r="B1606" s="256" t="s">
        <v>1680</v>
      </c>
      <c r="C1606" s="256" t="s">
        <v>398</v>
      </c>
      <c r="D1606" s="256" t="s">
        <v>2199</v>
      </c>
      <c r="F1606" s="313"/>
      <c r="G1606" s="313"/>
      <c r="H1606" s="313"/>
      <c r="I1606" s="312" t="s">
        <v>2262</v>
      </c>
    </row>
    <row r="1607" spans="1:26" ht="15" customHeight="1" x14ac:dyDescent="0.3">
      <c r="A1607" s="256">
        <v>526317</v>
      </c>
      <c r="B1607" s="256" t="s">
        <v>2642</v>
      </c>
      <c r="C1607" s="256" t="s">
        <v>591</v>
      </c>
      <c r="D1607" s="256" t="s">
        <v>1850</v>
      </c>
      <c r="F1607" s="314"/>
      <c r="G1607" s="314"/>
      <c r="H1607" s="314"/>
      <c r="I1607" s="312" t="s">
        <v>2262</v>
      </c>
    </row>
    <row r="1608" spans="1:26" ht="15" customHeight="1" x14ac:dyDescent="0.3">
      <c r="A1608" s="256">
        <v>526323</v>
      </c>
      <c r="B1608" s="256" t="s">
        <v>2643</v>
      </c>
      <c r="C1608" s="256" t="s">
        <v>79</v>
      </c>
      <c r="D1608" s="256" t="s">
        <v>2837</v>
      </c>
      <c r="F1608" s="314"/>
      <c r="G1608" s="314"/>
      <c r="H1608" s="314"/>
      <c r="I1608" s="312" t="s">
        <v>2262</v>
      </c>
    </row>
    <row r="1609" spans="1:26" ht="15" customHeight="1" x14ac:dyDescent="0.3">
      <c r="A1609" s="256">
        <v>526326</v>
      </c>
      <c r="B1609" s="256" t="s">
        <v>2644</v>
      </c>
      <c r="C1609" s="256" t="s">
        <v>82</v>
      </c>
      <c r="F1609" s="313"/>
      <c r="G1609" s="313"/>
      <c r="H1609" s="313"/>
      <c r="I1609" s="312" t="s">
        <v>2262</v>
      </c>
    </row>
    <row r="1610" spans="1:26" ht="15" customHeight="1" x14ac:dyDescent="0.3">
      <c r="A1610" s="256">
        <v>526335</v>
      </c>
      <c r="B1610" s="256" t="s">
        <v>2646</v>
      </c>
      <c r="C1610" s="256" t="s">
        <v>396</v>
      </c>
      <c r="D1610" s="256" t="s">
        <v>3540</v>
      </c>
      <c r="E1610" s="314"/>
      <c r="F1610" s="314"/>
      <c r="G1610" s="314"/>
      <c r="H1610" s="314"/>
      <c r="I1610" s="312" t="s">
        <v>2262</v>
      </c>
    </row>
    <row r="1611" spans="1:26" ht="15" customHeight="1" x14ac:dyDescent="0.3">
      <c r="A1611" s="256">
        <v>526342</v>
      </c>
      <c r="B1611" s="256" t="s">
        <v>2647</v>
      </c>
      <c r="C1611" s="256" t="s">
        <v>67</v>
      </c>
      <c r="D1611" s="256" t="s">
        <v>1823</v>
      </c>
      <c r="F1611" s="313"/>
      <c r="G1611" s="313"/>
      <c r="H1611" s="313"/>
      <c r="I1611" s="312" t="s">
        <v>2262</v>
      </c>
    </row>
    <row r="1612" spans="1:26" ht="15" customHeight="1" x14ac:dyDescent="0.3">
      <c r="A1612" s="256">
        <v>526343</v>
      </c>
      <c r="B1612" s="256" t="s">
        <v>2648</v>
      </c>
      <c r="C1612" s="256" t="s">
        <v>74</v>
      </c>
      <c r="D1612" s="256" t="s">
        <v>2032</v>
      </c>
      <c r="F1612" s="314"/>
      <c r="G1612" s="314"/>
      <c r="H1612" s="314"/>
      <c r="I1612" s="312" t="s">
        <v>2262</v>
      </c>
    </row>
    <row r="1613" spans="1:26" ht="15" customHeight="1" x14ac:dyDescent="0.3">
      <c r="A1613" s="256">
        <v>526346</v>
      </c>
      <c r="B1613" s="256" t="s">
        <v>2650</v>
      </c>
      <c r="C1613" s="256" t="s">
        <v>476</v>
      </c>
      <c r="F1613" s="314"/>
      <c r="G1613" s="314"/>
      <c r="H1613" s="314"/>
      <c r="I1613" s="312" t="s">
        <v>2262</v>
      </c>
    </row>
    <row r="1614" spans="1:26" x14ac:dyDescent="0.3">
      <c r="A1614" s="256">
        <v>506711</v>
      </c>
      <c r="B1614" s="256" t="s">
        <v>514</v>
      </c>
      <c r="C1614" s="256" t="s">
        <v>71</v>
      </c>
      <c r="D1614" s="256" t="s">
        <v>576</v>
      </c>
      <c r="F1614" s="313"/>
      <c r="G1614" s="313"/>
      <c r="H1614" s="313"/>
      <c r="I1614" s="312" t="s">
        <v>3670</v>
      </c>
      <c r="Y1614" s="312" t="s">
        <v>2272</v>
      </c>
      <c r="Z1614" s="312" t="s">
        <v>2272</v>
      </c>
    </row>
    <row r="1615" spans="1:26" x14ac:dyDescent="0.3">
      <c r="A1615" s="256">
        <v>502783</v>
      </c>
      <c r="B1615" s="256" t="s">
        <v>1697</v>
      </c>
      <c r="C1615" s="256" t="s">
        <v>561</v>
      </c>
      <c r="D1615" s="256" t="s">
        <v>560</v>
      </c>
      <c r="F1615" s="314"/>
      <c r="G1615" s="314"/>
      <c r="H1615" s="314"/>
      <c r="I1615" s="312" t="s">
        <v>3670</v>
      </c>
      <c r="Z1615" s="312" t="s">
        <v>2272</v>
      </c>
    </row>
    <row r="1616" spans="1:26" x14ac:dyDescent="0.3">
      <c r="A1616" s="256">
        <v>506079</v>
      </c>
      <c r="B1616" s="256" t="s">
        <v>2651</v>
      </c>
      <c r="C1616" s="256" t="s">
        <v>2182</v>
      </c>
      <c r="D1616" s="256" t="s">
        <v>2051</v>
      </c>
      <c r="F1616" s="313"/>
      <c r="G1616" s="313"/>
      <c r="H1616" s="313"/>
      <c r="I1616" s="312" t="s">
        <v>3670</v>
      </c>
      <c r="Z1616" s="312" t="s">
        <v>2272</v>
      </c>
    </row>
    <row r="1617" spans="1:31" x14ac:dyDescent="0.3">
      <c r="A1617" s="256">
        <v>524081</v>
      </c>
      <c r="B1617" s="256" t="s">
        <v>2280</v>
      </c>
      <c r="C1617" s="256" t="s">
        <v>112</v>
      </c>
      <c r="D1617" s="256" t="s">
        <v>560</v>
      </c>
      <c r="F1617" s="314"/>
      <c r="G1617" s="314"/>
      <c r="H1617" s="314"/>
      <c r="I1617" s="312" t="s">
        <v>3670</v>
      </c>
      <c r="Z1617" s="312" t="s">
        <v>2272</v>
      </c>
    </row>
    <row r="1618" spans="1:31" x14ac:dyDescent="0.3">
      <c r="A1618" s="256">
        <v>524107</v>
      </c>
      <c r="B1618" s="256" t="s">
        <v>2282</v>
      </c>
      <c r="C1618" s="256" t="s">
        <v>74</v>
      </c>
      <c r="D1618" s="256" t="s">
        <v>2721</v>
      </c>
      <c r="F1618" s="313"/>
      <c r="G1618" s="313"/>
      <c r="H1618" s="313"/>
      <c r="I1618" s="312" t="s">
        <v>3670</v>
      </c>
      <c r="Z1618" s="312" t="s">
        <v>2272</v>
      </c>
    </row>
    <row r="1619" spans="1:31" x14ac:dyDescent="0.3">
      <c r="A1619" s="256">
        <v>501140</v>
      </c>
      <c r="B1619" s="256" t="s">
        <v>1698</v>
      </c>
      <c r="C1619" s="256" t="s">
        <v>75</v>
      </c>
      <c r="D1619" s="256" t="s">
        <v>576</v>
      </c>
      <c r="F1619" s="314"/>
      <c r="G1619" s="314"/>
      <c r="H1619" s="314"/>
      <c r="I1619" s="312" t="s">
        <v>3670</v>
      </c>
      <c r="AD1619" s="317"/>
      <c r="AE1619" s="311"/>
    </row>
    <row r="1620" spans="1:31" x14ac:dyDescent="0.3">
      <c r="A1620" s="256">
        <v>501437</v>
      </c>
      <c r="B1620" s="256" t="s">
        <v>571</v>
      </c>
      <c r="C1620" s="256" t="s">
        <v>246</v>
      </c>
      <c r="D1620" s="256" t="s">
        <v>1935</v>
      </c>
      <c r="F1620" s="313"/>
      <c r="G1620" s="313"/>
      <c r="H1620" s="313"/>
      <c r="I1620" s="312" t="s">
        <v>3670</v>
      </c>
      <c r="AD1620" s="317"/>
      <c r="AE1620" s="311"/>
    </row>
    <row r="1621" spans="1:31" x14ac:dyDescent="0.3">
      <c r="A1621" s="256">
        <v>501465</v>
      </c>
      <c r="B1621" s="256" t="s">
        <v>556</v>
      </c>
      <c r="C1621" s="256" t="s">
        <v>67</v>
      </c>
      <c r="D1621" s="256" t="s">
        <v>557</v>
      </c>
      <c r="F1621" s="313"/>
      <c r="G1621" s="313"/>
      <c r="H1621" s="313"/>
      <c r="I1621" s="312" t="s">
        <v>3670</v>
      </c>
      <c r="AD1621" s="317"/>
      <c r="AE1621" s="311"/>
    </row>
    <row r="1622" spans="1:31" x14ac:dyDescent="0.3">
      <c r="A1622" s="256">
        <v>501625</v>
      </c>
      <c r="B1622" s="256" t="s">
        <v>1696</v>
      </c>
      <c r="C1622" s="256" t="s">
        <v>558</v>
      </c>
      <c r="D1622" s="256" t="s">
        <v>559</v>
      </c>
      <c r="E1622" s="314"/>
      <c r="F1622" s="314"/>
      <c r="G1622" s="314"/>
      <c r="H1622" s="314"/>
      <c r="I1622" s="312" t="s">
        <v>3670</v>
      </c>
    </row>
    <row r="1623" spans="1:31" x14ac:dyDescent="0.3">
      <c r="A1623" s="256">
        <v>502049</v>
      </c>
      <c r="B1623" s="256" t="s">
        <v>1699</v>
      </c>
      <c r="C1623" s="256" t="s">
        <v>1700</v>
      </c>
      <c r="D1623" s="256" t="s">
        <v>2000</v>
      </c>
      <c r="F1623" s="314"/>
      <c r="G1623" s="314"/>
      <c r="H1623" s="314"/>
      <c r="I1623" s="312" t="s">
        <v>3670</v>
      </c>
    </row>
    <row r="1624" spans="1:31" x14ac:dyDescent="0.3">
      <c r="A1624" s="256">
        <v>504733</v>
      </c>
      <c r="B1624" s="256" t="s">
        <v>2679</v>
      </c>
      <c r="C1624" s="256" t="s">
        <v>99</v>
      </c>
      <c r="D1624" s="256" t="s">
        <v>1966</v>
      </c>
      <c r="E1624" s="314"/>
      <c r="F1624" s="314"/>
      <c r="G1624" s="314"/>
      <c r="H1624" s="314"/>
      <c r="I1624" s="312" t="s">
        <v>3670</v>
      </c>
    </row>
    <row r="1625" spans="1:31" x14ac:dyDescent="0.3">
      <c r="A1625" s="256">
        <v>505688</v>
      </c>
      <c r="B1625" s="256" t="s">
        <v>525</v>
      </c>
      <c r="C1625" s="256" t="s">
        <v>526</v>
      </c>
      <c r="D1625" s="256" t="s">
        <v>1966</v>
      </c>
      <c r="F1625" s="314"/>
      <c r="G1625" s="314"/>
      <c r="H1625" s="314"/>
      <c r="I1625" s="312" t="s">
        <v>3670</v>
      </c>
    </row>
    <row r="1626" spans="1:31" x14ac:dyDescent="0.3">
      <c r="A1626" s="256">
        <v>507607</v>
      </c>
      <c r="B1626" s="256" t="s">
        <v>573</v>
      </c>
      <c r="C1626" s="256" t="s">
        <v>335</v>
      </c>
      <c r="D1626" s="256" t="s">
        <v>574</v>
      </c>
      <c r="F1626" s="313"/>
      <c r="G1626" s="313"/>
      <c r="H1626" s="313"/>
      <c r="I1626" s="312" t="s">
        <v>3670</v>
      </c>
    </row>
    <row r="1627" spans="1:31" x14ac:dyDescent="0.3">
      <c r="A1627" s="256">
        <v>509503</v>
      </c>
      <c r="B1627" s="256" t="s">
        <v>1706</v>
      </c>
      <c r="C1627" s="256" t="s">
        <v>82</v>
      </c>
      <c r="D1627" s="256" t="s">
        <v>1867</v>
      </c>
      <c r="F1627" s="314"/>
      <c r="G1627" s="314"/>
      <c r="H1627" s="314"/>
      <c r="I1627" s="312" t="s">
        <v>3670</v>
      </c>
    </row>
    <row r="1628" spans="1:31" x14ac:dyDescent="0.3">
      <c r="A1628" s="256">
        <v>511422</v>
      </c>
      <c r="B1628" s="256" t="s">
        <v>2170</v>
      </c>
      <c r="C1628" s="256" t="s">
        <v>2171</v>
      </c>
      <c r="D1628" s="256" t="s">
        <v>2256</v>
      </c>
      <c r="F1628" s="314"/>
      <c r="G1628" s="314"/>
      <c r="H1628" s="314"/>
      <c r="I1628" s="312" t="s">
        <v>3670</v>
      </c>
    </row>
    <row r="1629" spans="1:31" x14ac:dyDescent="0.3">
      <c r="A1629" s="256">
        <v>513525</v>
      </c>
      <c r="B1629" s="256" t="s">
        <v>2654</v>
      </c>
      <c r="C1629" s="256" t="s">
        <v>81</v>
      </c>
      <c r="D1629" s="256" t="s">
        <v>1836</v>
      </c>
      <c r="F1629" s="314"/>
      <c r="G1629" s="314"/>
      <c r="H1629" s="314"/>
      <c r="I1629" s="312" t="s">
        <v>3670</v>
      </c>
    </row>
    <row r="1630" spans="1:31" x14ac:dyDescent="0.3">
      <c r="A1630" s="256">
        <v>524064</v>
      </c>
      <c r="B1630" s="256" t="s">
        <v>2277</v>
      </c>
      <c r="C1630" s="256" t="s">
        <v>292</v>
      </c>
      <c r="D1630" s="256" t="s">
        <v>2719</v>
      </c>
      <c r="F1630" s="313"/>
      <c r="G1630" s="313"/>
      <c r="H1630" s="313"/>
      <c r="I1630" s="312" t="s">
        <v>3670</v>
      </c>
    </row>
    <row r="1631" spans="1:31" x14ac:dyDescent="0.3">
      <c r="A1631" s="256">
        <v>524079</v>
      </c>
      <c r="B1631" s="256" t="s">
        <v>2278</v>
      </c>
      <c r="C1631" s="256" t="s">
        <v>82</v>
      </c>
      <c r="D1631" s="256" t="s">
        <v>1974</v>
      </c>
      <c r="F1631" s="313"/>
      <c r="G1631" s="313"/>
      <c r="H1631" s="313"/>
      <c r="I1631" s="312" t="s">
        <v>3670</v>
      </c>
    </row>
    <row r="1632" spans="1:31" x14ac:dyDescent="0.3">
      <c r="A1632" s="256">
        <v>524080</v>
      </c>
      <c r="B1632" s="256" t="s">
        <v>2279</v>
      </c>
      <c r="C1632" s="256" t="s">
        <v>108</v>
      </c>
      <c r="D1632" s="256" t="s">
        <v>2249</v>
      </c>
      <c r="F1632" s="313"/>
      <c r="G1632" s="313"/>
      <c r="H1632" s="313"/>
      <c r="I1632" s="312" t="s">
        <v>3670</v>
      </c>
    </row>
    <row r="1633" spans="1:26" x14ac:dyDescent="0.3">
      <c r="A1633" s="256">
        <v>524087</v>
      </c>
      <c r="B1633" s="256" t="s">
        <v>2281</v>
      </c>
      <c r="C1633" s="256" t="s">
        <v>284</v>
      </c>
      <c r="D1633" s="256" t="s">
        <v>2720</v>
      </c>
      <c r="F1633" s="313"/>
      <c r="G1633" s="313"/>
      <c r="H1633" s="313"/>
      <c r="I1633" s="312" t="s">
        <v>3670</v>
      </c>
    </row>
    <row r="1634" spans="1:26" x14ac:dyDescent="0.3">
      <c r="A1634" s="256">
        <v>524113</v>
      </c>
      <c r="B1634" s="256" t="s">
        <v>2283</v>
      </c>
      <c r="C1634" s="256" t="s">
        <v>96</v>
      </c>
      <c r="D1634" s="256" t="s">
        <v>2065</v>
      </c>
      <c r="F1634" s="314"/>
      <c r="G1634" s="314"/>
      <c r="H1634" s="314"/>
      <c r="I1634" s="312" t="s">
        <v>3670</v>
      </c>
    </row>
    <row r="1635" spans="1:26" x14ac:dyDescent="0.3">
      <c r="A1635" s="256">
        <v>524114</v>
      </c>
      <c r="B1635" s="256" t="s">
        <v>1681</v>
      </c>
      <c r="C1635" s="256" t="s">
        <v>448</v>
      </c>
      <c r="D1635" s="256" t="s">
        <v>577</v>
      </c>
      <c r="F1635" s="314"/>
      <c r="G1635" s="314"/>
      <c r="H1635" s="314"/>
      <c r="I1635" s="312" t="s">
        <v>3670</v>
      </c>
    </row>
    <row r="1636" spans="1:26" x14ac:dyDescent="0.3">
      <c r="A1636" s="256">
        <v>524124</v>
      </c>
      <c r="B1636" s="256" t="s">
        <v>2284</v>
      </c>
      <c r="C1636" s="256" t="s">
        <v>251</v>
      </c>
      <c r="D1636" s="256" t="s">
        <v>2722</v>
      </c>
      <c r="F1636" s="314"/>
      <c r="G1636" s="314"/>
      <c r="H1636" s="314"/>
      <c r="I1636" s="312" t="s">
        <v>3670</v>
      </c>
    </row>
    <row r="1637" spans="1:26" x14ac:dyDescent="0.3">
      <c r="A1637" s="256">
        <v>524154</v>
      </c>
      <c r="B1637" s="256" t="s">
        <v>2285</v>
      </c>
      <c r="C1637" s="256" t="s">
        <v>408</v>
      </c>
      <c r="D1637" s="256" t="s">
        <v>1835</v>
      </c>
      <c r="F1637" s="313"/>
      <c r="G1637" s="313"/>
      <c r="H1637" s="313"/>
      <c r="I1637" s="312" t="s">
        <v>3670</v>
      </c>
    </row>
    <row r="1638" spans="1:26" x14ac:dyDescent="0.3">
      <c r="A1638" s="256">
        <v>503719</v>
      </c>
      <c r="B1638" s="256" t="s">
        <v>537</v>
      </c>
      <c r="C1638" s="256" t="s">
        <v>70</v>
      </c>
      <c r="D1638" s="256" t="s">
        <v>2093</v>
      </c>
      <c r="E1638" s="314"/>
      <c r="F1638" s="314"/>
      <c r="G1638" s="314"/>
      <c r="H1638" s="314"/>
      <c r="I1638" s="312" t="s">
        <v>3671</v>
      </c>
      <c r="W1638" s="312" t="s">
        <v>2272</v>
      </c>
      <c r="Y1638" s="312" t="s">
        <v>2272</v>
      </c>
      <c r="Z1638" s="312" t="s">
        <v>2272</v>
      </c>
    </row>
    <row r="1639" spans="1:26" x14ac:dyDescent="0.3">
      <c r="A1639" s="256">
        <v>507199</v>
      </c>
      <c r="B1639" s="256" t="s">
        <v>512</v>
      </c>
      <c r="C1639" s="256" t="s">
        <v>389</v>
      </c>
      <c r="D1639" s="256" t="s">
        <v>2250</v>
      </c>
      <c r="F1639" s="314"/>
      <c r="G1639" s="314"/>
      <c r="H1639" s="314"/>
      <c r="I1639" s="312" t="s">
        <v>3671</v>
      </c>
      <c r="Y1639" s="312" t="s">
        <v>2272</v>
      </c>
      <c r="Z1639" s="312" t="s">
        <v>2272</v>
      </c>
    </row>
    <row r="1640" spans="1:26" x14ac:dyDescent="0.3">
      <c r="A1640" s="256">
        <v>512224</v>
      </c>
      <c r="B1640" s="256" t="s">
        <v>2683</v>
      </c>
      <c r="C1640" s="256" t="s">
        <v>879</v>
      </c>
      <c r="D1640" s="256" t="s">
        <v>2751</v>
      </c>
      <c r="F1640" s="314"/>
      <c r="G1640" s="314"/>
      <c r="H1640" s="314"/>
      <c r="I1640" s="312" t="s">
        <v>3671</v>
      </c>
      <c r="Y1640" s="312" t="s">
        <v>2272</v>
      </c>
      <c r="Z1640" s="312" t="s">
        <v>2272</v>
      </c>
    </row>
    <row r="1641" spans="1:26" x14ac:dyDescent="0.3">
      <c r="A1641" s="256">
        <v>513320</v>
      </c>
      <c r="B1641" s="256" t="s">
        <v>458</v>
      </c>
      <c r="C1641" s="256" t="s">
        <v>99</v>
      </c>
      <c r="D1641" s="256" t="s">
        <v>576</v>
      </c>
      <c r="F1641" s="314"/>
      <c r="G1641" s="314"/>
      <c r="H1641" s="314"/>
      <c r="I1641" s="312" t="s">
        <v>3671</v>
      </c>
      <c r="W1641" s="312" t="s">
        <v>2272</v>
      </c>
      <c r="Y1641" s="312" t="s">
        <v>2272</v>
      </c>
      <c r="Z1641" s="312" t="s">
        <v>2272</v>
      </c>
    </row>
    <row r="1642" spans="1:26" x14ac:dyDescent="0.3">
      <c r="A1642" s="256">
        <v>513983</v>
      </c>
      <c r="B1642" s="256" t="s">
        <v>450</v>
      </c>
      <c r="C1642" s="256" t="s">
        <v>2275</v>
      </c>
      <c r="D1642" s="256" t="s">
        <v>1931</v>
      </c>
      <c r="F1642" s="314"/>
      <c r="G1642" s="314"/>
      <c r="H1642" s="314"/>
      <c r="I1642" s="312" t="s">
        <v>3671</v>
      </c>
      <c r="W1642" s="312" t="s">
        <v>2272</v>
      </c>
      <c r="Y1642" s="312" t="s">
        <v>2272</v>
      </c>
      <c r="Z1642" s="312" t="s">
        <v>2272</v>
      </c>
    </row>
    <row r="1643" spans="1:26" x14ac:dyDescent="0.3">
      <c r="A1643" s="256">
        <v>515198</v>
      </c>
      <c r="B1643" s="256" t="s">
        <v>435</v>
      </c>
      <c r="C1643" s="256" t="s">
        <v>100</v>
      </c>
      <c r="D1643" s="256" t="s">
        <v>2000</v>
      </c>
      <c r="F1643" s="314"/>
      <c r="G1643" s="314"/>
      <c r="H1643" s="314"/>
      <c r="I1643" s="312" t="s">
        <v>3671</v>
      </c>
      <c r="W1643" s="312" t="s">
        <v>2272</v>
      </c>
      <c r="X1643" s="312" t="s">
        <v>2272</v>
      </c>
      <c r="Y1643" s="312" t="s">
        <v>2272</v>
      </c>
      <c r="Z1643" s="312" t="s">
        <v>2272</v>
      </c>
    </row>
    <row r="1644" spans="1:26" x14ac:dyDescent="0.3">
      <c r="A1644" s="256">
        <v>515386</v>
      </c>
      <c r="B1644" s="256" t="s">
        <v>2656</v>
      </c>
      <c r="C1644" s="256" t="s">
        <v>250</v>
      </c>
      <c r="D1644" s="256" t="s">
        <v>2152</v>
      </c>
      <c r="F1644" s="313"/>
      <c r="G1644" s="313"/>
      <c r="H1644" s="313"/>
      <c r="I1644" s="312" t="s">
        <v>3671</v>
      </c>
      <c r="Y1644" s="312" t="s">
        <v>2272</v>
      </c>
      <c r="Z1644" s="312" t="s">
        <v>2272</v>
      </c>
    </row>
    <row r="1645" spans="1:26" x14ac:dyDescent="0.3">
      <c r="A1645" s="256">
        <v>515387</v>
      </c>
      <c r="B1645" s="256" t="s">
        <v>2688</v>
      </c>
      <c r="C1645" s="256" t="s">
        <v>74</v>
      </c>
      <c r="D1645" s="256" t="s">
        <v>2755</v>
      </c>
      <c r="F1645" s="314"/>
      <c r="G1645" s="314"/>
      <c r="H1645" s="314"/>
      <c r="I1645" s="312" t="s">
        <v>3671</v>
      </c>
      <c r="Y1645" s="312" t="s">
        <v>2272</v>
      </c>
      <c r="Z1645" s="312" t="s">
        <v>2272</v>
      </c>
    </row>
    <row r="1646" spans="1:26" x14ac:dyDescent="0.3">
      <c r="A1646" s="256">
        <v>515957</v>
      </c>
      <c r="B1646" s="256" t="s">
        <v>1542</v>
      </c>
      <c r="C1646" s="256" t="s">
        <v>2760</v>
      </c>
      <c r="D1646" s="256" t="s">
        <v>2235</v>
      </c>
      <c r="F1646" s="313"/>
      <c r="G1646" s="313"/>
      <c r="H1646" s="313"/>
      <c r="I1646" s="312" t="s">
        <v>3671</v>
      </c>
      <c r="Y1646" s="312" t="s">
        <v>2272</v>
      </c>
      <c r="Z1646" s="312" t="s">
        <v>2272</v>
      </c>
    </row>
    <row r="1647" spans="1:26" x14ac:dyDescent="0.3">
      <c r="A1647" s="256">
        <v>516474</v>
      </c>
      <c r="B1647" s="256" t="s">
        <v>413</v>
      </c>
      <c r="C1647" s="256" t="s">
        <v>70</v>
      </c>
      <c r="D1647" s="256" t="s">
        <v>2768</v>
      </c>
      <c r="F1647" s="314"/>
      <c r="G1647" s="314"/>
      <c r="H1647" s="314"/>
      <c r="I1647" s="312" t="s">
        <v>3671</v>
      </c>
      <c r="W1647" s="312" t="s">
        <v>2272</v>
      </c>
      <c r="Y1647" s="312" t="s">
        <v>2272</v>
      </c>
      <c r="Z1647" s="312" t="s">
        <v>2272</v>
      </c>
    </row>
    <row r="1648" spans="1:26" x14ac:dyDescent="0.3">
      <c r="A1648" s="256">
        <v>517067</v>
      </c>
      <c r="B1648" s="256" t="s">
        <v>1554</v>
      </c>
      <c r="C1648" s="256" t="s">
        <v>1555</v>
      </c>
      <c r="D1648" s="256" t="s">
        <v>2199</v>
      </c>
      <c r="F1648" s="313"/>
      <c r="G1648" s="313"/>
      <c r="H1648" s="313"/>
      <c r="I1648" s="312" t="s">
        <v>3671</v>
      </c>
      <c r="W1648" s="312" t="s">
        <v>2272</v>
      </c>
      <c r="Y1648" s="312" t="s">
        <v>2272</v>
      </c>
      <c r="Z1648" s="312" t="s">
        <v>2272</v>
      </c>
    </row>
    <row r="1649" spans="1:26" x14ac:dyDescent="0.3">
      <c r="A1649" s="256">
        <v>517425</v>
      </c>
      <c r="B1649" s="256" t="s">
        <v>1559</v>
      </c>
      <c r="C1649" s="256" t="s">
        <v>2304</v>
      </c>
      <c r="D1649" s="256" t="s">
        <v>2779</v>
      </c>
      <c r="F1649" s="314"/>
      <c r="G1649" s="314"/>
      <c r="H1649" s="314"/>
      <c r="I1649" s="312" t="s">
        <v>3671</v>
      </c>
      <c r="W1649" s="312" t="s">
        <v>2272</v>
      </c>
      <c r="Y1649" s="312" t="s">
        <v>2272</v>
      </c>
      <c r="Z1649" s="312" t="s">
        <v>2272</v>
      </c>
    </row>
    <row r="1650" spans="1:26" x14ac:dyDescent="0.3">
      <c r="A1650" s="256">
        <v>517455</v>
      </c>
      <c r="B1650" s="256" t="s">
        <v>2660</v>
      </c>
      <c r="C1650" s="256" t="s">
        <v>714</v>
      </c>
      <c r="D1650" s="256" t="s">
        <v>570</v>
      </c>
      <c r="F1650" s="314"/>
      <c r="G1650" s="314"/>
      <c r="H1650" s="314"/>
      <c r="I1650" s="312" t="s">
        <v>3671</v>
      </c>
      <c r="Y1650" s="312" t="s">
        <v>2272</v>
      </c>
      <c r="Z1650" s="312" t="s">
        <v>2272</v>
      </c>
    </row>
    <row r="1651" spans="1:26" x14ac:dyDescent="0.3">
      <c r="A1651" s="256">
        <v>517632</v>
      </c>
      <c r="B1651" s="256" t="s">
        <v>2663</v>
      </c>
      <c r="C1651" s="256" t="s">
        <v>284</v>
      </c>
      <c r="D1651" s="256" t="s">
        <v>2059</v>
      </c>
      <c r="F1651" s="313"/>
      <c r="G1651" s="313"/>
      <c r="H1651" s="313"/>
      <c r="I1651" s="312" t="s">
        <v>3671</v>
      </c>
      <c r="Y1651" s="312" t="s">
        <v>2272</v>
      </c>
      <c r="Z1651" s="312" t="s">
        <v>2272</v>
      </c>
    </row>
    <row r="1652" spans="1:26" x14ac:dyDescent="0.3">
      <c r="A1652" s="256">
        <v>517856</v>
      </c>
      <c r="B1652" s="256" t="s">
        <v>1565</v>
      </c>
      <c r="C1652" s="256" t="s">
        <v>89</v>
      </c>
      <c r="D1652" s="256" t="s">
        <v>2210</v>
      </c>
      <c r="F1652" s="313"/>
      <c r="G1652" s="313"/>
      <c r="H1652" s="313"/>
      <c r="I1652" s="312" t="s">
        <v>3671</v>
      </c>
      <c r="Y1652" s="312" t="s">
        <v>2272</v>
      </c>
      <c r="Z1652" s="312" t="s">
        <v>2272</v>
      </c>
    </row>
    <row r="1653" spans="1:26" x14ac:dyDescent="0.3">
      <c r="A1653" s="256">
        <v>517915</v>
      </c>
      <c r="B1653" s="256" t="s">
        <v>1566</v>
      </c>
      <c r="C1653" s="256" t="s">
        <v>340</v>
      </c>
      <c r="D1653" s="256" t="s">
        <v>1954</v>
      </c>
      <c r="F1653" s="314"/>
      <c r="G1653" s="314"/>
      <c r="H1653" s="314"/>
      <c r="I1653" s="312" t="s">
        <v>3671</v>
      </c>
      <c r="Y1653" s="312" t="s">
        <v>2272</v>
      </c>
      <c r="Z1653" s="312" t="s">
        <v>2272</v>
      </c>
    </row>
    <row r="1654" spans="1:26" x14ac:dyDescent="0.3">
      <c r="A1654" s="256">
        <v>518331</v>
      </c>
      <c r="B1654" s="256" t="s">
        <v>628</v>
      </c>
      <c r="C1654" s="256" t="s">
        <v>70</v>
      </c>
      <c r="D1654" s="256" t="s">
        <v>2800</v>
      </c>
      <c r="F1654" s="313"/>
      <c r="G1654" s="313"/>
      <c r="H1654" s="313"/>
      <c r="I1654" s="312" t="s">
        <v>3671</v>
      </c>
      <c r="Y1654" s="312" t="s">
        <v>2272</v>
      </c>
      <c r="Z1654" s="312" t="s">
        <v>2272</v>
      </c>
    </row>
    <row r="1655" spans="1:26" x14ac:dyDescent="0.3">
      <c r="A1655" s="256">
        <v>518396</v>
      </c>
      <c r="B1655" s="256" t="s">
        <v>1575</v>
      </c>
      <c r="C1655" s="256" t="s">
        <v>362</v>
      </c>
      <c r="D1655" s="256" t="s">
        <v>2145</v>
      </c>
      <c r="F1655" s="314"/>
      <c r="G1655" s="314"/>
      <c r="H1655" s="314"/>
      <c r="I1655" s="312" t="s">
        <v>3671</v>
      </c>
      <c r="Y1655" s="312" t="s">
        <v>2272</v>
      </c>
      <c r="Z1655" s="312" t="s">
        <v>2272</v>
      </c>
    </row>
    <row r="1656" spans="1:26" x14ac:dyDescent="0.3">
      <c r="A1656" s="256">
        <v>518775</v>
      </c>
      <c r="B1656" s="256" t="s">
        <v>1581</v>
      </c>
      <c r="C1656" s="256" t="s">
        <v>71</v>
      </c>
      <c r="D1656" s="256" t="s">
        <v>2199</v>
      </c>
      <c r="F1656" s="314"/>
      <c r="G1656" s="314"/>
      <c r="H1656" s="314"/>
      <c r="I1656" s="312" t="s">
        <v>3671</v>
      </c>
      <c r="W1656" s="312" t="s">
        <v>2272</v>
      </c>
      <c r="Y1656" s="312" t="s">
        <v>2272</v>
      </c>
      <c r="Z1656" s="312" t="s">
        <v>2272</v>
      </c>
    </row>
    <row r="1657" spans="1:26" x14ac:dyDescent="0.3">
      <c r="A1657" s="256">
        <v>518888</v>
      </c>
      <c r="B1657" s="256" t="s">
        <v>2828</v>
      </c>
      <c r="C1657" s="256" t="s">
        <v>88</v>
      </c>
      <c r="D1657" s="256" t="s">
        <v>1892</v>
      </c>
      <c r="F1657" s="313"/>
      <c r="G1657" s="313"/>
      <c r="H1657" s="313"/>
      <c r="I1657" s="312" t="s">
        <v>3671</v>
      </c>
      <c r="X1657" s="312" t="s">
        <v>2272</v>
      </c>
      <c r="Y1657" s="312" t="s">
        <v>2272</v>
      </c>
      <c r="Z1657" s="312" t="s">
        <v>2272</v>
      </c>
    </row>
    <row r="1658" spans="1:26" x14ac:dyDescent="0.3">
      <c r="A1658" s="256">
        <v>518920</v>
      </c>
      <c r="B1658" s="256" t="s">
        <v>635</v>
      </c>
      <c r="C1658" s="256" t="s">
        <v>517</v>
      </c>
      <c r="D1658" s="256" t="s">
        <v>2246</v>
      </c>
      <c r="F1658" s="313"/>
      <c r="G1658" s="313"/>
      <c r="H1658" s="313"/>
      <c r="I1658" s="312" t="s">
        <v>3671</v>
      </c>
      <c r="Y1658" s="312" t="s">
        <v>2272</v>
      </c>
      <c r="Z1658" s="312" t="s">
        <v>2272</v>
      </c>
    </row>
    <row r="1659" spans="1:26" x14ac:dyDescent="0.3">
      <c r="A1659" s="256">
        <v>519105</v>
      </c>
      <c r="B1659" s="256" t="s">
        <v>1588</v>
      </c>
      <c r="C1659" s="256" t="s">
        <v>2306</v>
      </c>
      <c r="D1659" s="256" t="s">
        <v>1834</v>
      </c>
      <c r="F1659" s="313"/>
      <c r="G1659" s="313"/>
      <c r="H1659" s="313"/>
      <c r="I1659" s="312" t="s">
        <v>3671</v>
      </c>
      <c r="W1659" s="312" t="s">
        <v>2272</v>
      </c>
      <c r="X1659" s="312" t="s">
        <v>2272</v>
      </c>
      <c r="Y1659" s="312" t="s">
        <v>2272</v>
      </c>
      <c r="Z1659" s="312" t="s">
        <v>2272</v>
      </c>
    </row>
    <row r="1660" spans="1:26" x14ac:dyDescent="0.3">
      <c r="A1660" s="256">
        <v>519208</v>
      </c>
      <c r="B1660" s="256" t="s">
        <v>2670</v>
      </c>
      <c r="C1660" s="256" t="s">
        <v>2653</v>
      </c>
      <c r="D1660" s="256" t="s">
        <v>2070</v>
      </c>
      <c r="F1660" s="314"/>
      <c r="G1660" s="314"/>
      <c r="H1660" s="314"/>
      <c r="I1660" s="312" t="s">
        <v>3671</v>
      </c>
      <c r="Y1660" s="312" t="s">
        <v>2272</v>
      </c>
      <c r="Z1660" s="312" t="s">
        <v>2272</v>
      </c>
    </row>
    <row r="1661" spans="1:26" x14ac:dyDescent="0.3">
      <c r="A1661" s="256">
        <v>519518</v>
      </c>
      <c r="B1661" s="256" t="s">
        <v>2865</v>
      </c>
      <c r="C1661" s="256" t="s">
        <v>2305</v>
      </c>
      <c r="D1661" s="256" t="s">
        <v>576</v>
      </c>
      <c r="F1661" s="316"/>
      <c r="G1661" s="316"/>
      <c r="H1661" s="316"/>
      <c r="I1661" s="312" t="s">
        <v>3671</v>
      </c>
      <c r="Y1661" s="312" t="s">
        <v>2272</v>
      </c>
      <c r="Z1661" s="312" t="s">
        <v>2272</v>
      </c>
    </row>
    <row r="1662" spans="1:26" x14ac:dyDescent="0.3">
      <c r="A1662" s="256">
        <v>519524</v>
      </c>
      <c r="B1662" s="256" t="s">
        <v>2866</v>
      </c>
      <c r="C1662" s="256" t="s">
        <v>2867</v>
      </c>
      <c r="D1662" s="256" t="s">
        <v>2070</v>
      </c>
      <c r="E1662" s="314"/>
      <c r="F1662" s="314"/>
      <c r="G1662" s="314"/>
      <c r="H1662" s="314"/>
      <c r="I1662" s="312" t="s">
        <v>3671</v>
      </c>
      <c r="W1662" s="312" t="s">
        <v>2272</v>
      </c>
      <c r="Y1662" s="312" t="s">
        <v>2272</v>
      </c>
      <c r="Z1662" s="312" t="s">
        <v>2272</v>
      </c>
    </row>
    <row r="1663" spans="1:26" x14ac:dyDescent="0.3">
      <c r="A1663" s="256">
        <v>520136</v>
      </c>
      <c r="B1663" s="256" t="s">
        <v>2893</v>
      </c>
      <c r="C1663" s="256" t="s">
        <v>2894</v>
      </c>
      <c r="D1663" s="256" t="s">
        <v>2895</v>
      </c>
      <c r="F1663" s="314"/>
      <c r="G1663" s="314"/>
      <c r="H1663" s="314"/>
      <c r="I1663" s="312" t="s">
        <v>3671</v>
      </c>
      <c r="Y1663" s="312" t="s">
        <v>2272</v>
      </c>
      <c r="Z1663" s="312" t="s">
        <v>2272</v>
      </c>
    </row>
    <row r="1664" spans="1:26" x14ac:dyDescent="0.3">
      <c r="A1664" s="256">
        <v>520165</v>
      </c>
      <c r="B1664" s="256" t="s">
        <v>2896</v>
      </c>
      <c r="C1664" s="256" t="s">
        <v>2897</v>
      </c>
      <c r="D1664" s="256" t="s">
        <v>567</v>
      </c>
      <c r="F1664" s="313"/>
      <c r="G1664" s="313"/>
      <c r="H1664" s="313"/>
      <c r="I1664" s="312" t="s">
        <v>3671</v>
      </c>
      <c r="Y1664" s="312" t="s">
        <v>2272</v>
      </c>
      <c r="Z1664" s="312" t="s">
        <v>2272</v>
      </c>
    </row>
    <row r="1665" spans="1:26" x14ac:dyDescent="0.3">
      <c r="A1665" s="256">
        <v>520428</v>
      </c>
      <c r="B1665" s="256" t="s">
        <v>2912</v>
      </c>
      <c r="C1665" s="256" t="s">
        <v>71</v>
      </c>
      <c r="D1665" s="256" t="s">
        <v>2913</v>
      </c>
      <c r="F1665" s="314"/>
      <c r="G1665" s="314"/>
      <c r="H1665" s="314"/>
      <c r="I1665" s="312" t="s">
        <v>3671</v>
      </c>
      <c r="X1665" s="312" t="s">
        <v>2272</v>
      </c>
      <c r="Y1665" s="312" t="s">
        <v>2272</v>
      </c>
      <c r="Z1665" s="312" t="s">
        <v>2272</v>
      </c>
    </row>
    <row r="1666" spans="1:26" x14ac:dyDescent="0.3">
      <c r="A1666" s="256">
        <v>520461</v>
      </c>
      <c r="B1666" s="256" t="s">
        <v>2915</v>
      </c>
      <c r="C1666" s="256" t="s">
        <v>2860</v>
      </c>
      <c r="D1666" s="256" t="s">
        <v>1835</v>
      </c>
      <c r="F1666" s="313"/>
      <c r="G1666" s="313"/>
      <c r="H1666" s="313"/>
      <c r="I1666" s="312" t="s">
        <v>3671</v>
      </c>
      <c r="Y1666" s="312" t="s">
        <v>2272</v>
      </c>
      <c r="Z1666" s="312" t="s">
        <v>2272</v>
      </c>
    </row>
    <row r="1667" spans="1:26" x14ac:dyDescent="0.3">
      <c r="A1667" s="256">
        <v>520589</v>
      </c>
      <c r="B1667" s="256" t="s">
        <v>1618</v>
      </c>
      <c r="C1667" s="256" t="s">
        <v>89</v>
      </c>
      <c r="D1667" s="256" t="s">
        <v>2837</v>
      </c>
      <c r="F1667" s="313"/>
      <c r="G1667" s="313"/>
      <c r="H1667" s="313"/>
      <c r="I1667" s="312" t="s">
        <v>3671</v>
      </c>
      <c r="W1667" s="312" t="s">
        <v>2272</v>
      </c>
      <c r="Y1667" s="312" t="s">
        <v>2272</v>
      </c>
      <c r="Z1667" s="312" t="s">
        <v>2272</v>
      </c>
    </row>
    <row r="1668" spans="1:26" x14ac:dyDescent="0.3">
      <c r="A1668" s="256">
        <v>520852</v>
      </c>
      <c r="B1668" s="256" t="s">
        <v>2929</v>
      </c>
      <c r="C1668" s="256" t="s">
        <v>2930</v>
      </c>
      <c r="D1668" s="256" t="s">
        <v>1840</v>
      </c>
      <c r="F1668" s="314"/>
      <c r="G1668" s="314"/>
      <c r="H1668" s="314"/>
      <c r="I1668" s="312" t="s">
        <v>3671</v>
      </c>
      <c r="Y1668" s="312" t="s">
        <v>2272</v>
      </c>
      <c r="Z1668" s="312" t="s">
        <v>2272</v>
      </c>
    </row>
    <row r="1669" spans="1:26" x14ac:dyDescent="0.3">
      <c r="A1669" s="256">
        <v>520911</v>
      </c>
      <c r="B1669" s="256" t="s">
        <v>2937</v>
      </c>
      <c r="C1669" s="256" t="s">
        <v>2938</v>
      </c>
      <c r="D1669" s="256" t="s">
        <v>1940</v>
      </c>
      <c r="F1669" s="314"/>
      <c r="G1669" s="314"/>
      <c r="H1669" s="314"/>
      <c r="I1669" s="312" t="s">
        <v>3671</v>
      </c>
      <c r="Y1669" s="312" t="s">
        <v>2272</v>
      </c>
      <c r="Z1669" s="312" t="s">
        <v>2272</v>
      </c>
    </row>
    <row r="1670" spans="1:26" x14ac:dyDescent="0.3">
      <c r="A1670" s="256">
        <v>520974</v>
      </c>
      <c r="B1670" s="256" t="s">
        <v>2940</v>
      </c>
      <c r="C1670" s="256" t="s">
        <v>2941</v>
      </c>
      <c r="D1670" s="256" t="s">
        <v>2942</v>
      </c>
      <c r="F1670" s="316"/>
      <c r="G1670" s="316"/>
      <c r="H1670" s="316"/>
      <c r="I1670" s="312" t="s">
        <v>3671</v>
      </c>
      <c r="Y1670" s="312" t="s">
        <v>2272</v>
      </c>
      <c r="Z1670" s="312" t="s">
        <v>2272</v>
      </c>
    </row>
    <row r="1671" spans="1:26" x14ac:dyDescent="0.3">
      <c r="A1671" s="256">
        <v>521123</v>
      </c>
      <c r="B1671" s="256" t="s">
        <v>2947</v>
      </c>
      <c r="C1671" s="256" t="s">
        <v>2948</v>
      </c>
      <c r="D1671" s="256" t="s">
        <v>2949</v>
      </c>
      <c r="F1671" s="314"/>
      <c r="G1671" s="314"/>
      <c r="H1671" s="314"/>
      <c r="I1671" s="312" t="s">
        <v>3671</v>
      </c>
      <c r="V1671" s="312" t="s">
        <v>2272</v>
      </c>
      <c r="W1671" s="312" t="s">
        <v>2272</v>
      </c>
      <c r="X1671" s="312" t="s">
        <v>2272</v>
      </c>
      <c r="Y1671" s="312" t="s">
        <v>2272</v>
      </c>
      <c r="Z1671" s="312" t="s">
        <v>2272</v>
      </c>
    </row>
    <row r="1672" spans="1:26" x14ac:dyDescent="0.3">
      <c r="A1672" s="256">
        <v>521137</v>
      </c>
      <c r="B1672" s="256" t="s">
        <v>1624</v>
      </c>
      <c r="C1672" s="256" t="s">
        <v>106</v>
      </c>
      <c r="D1672" s="256" t="s">
        <v>557</v>
      </c>
      <c r="F1672" s="314"/>
      <c r="G1672" s="314"/>
      <c r="H1672" s="314"/>
      <c r="I1672" s="312" t="s">
        <v>3671</v>
      </c>
      <c r="Y1672" s="312" t="s">
        <v>2272</v>
      </c>
      <c r="Z1672" s="312" t="s">
        <v>2272</v>
      </c>
    </row>
    <row r="1673" spans="1:26" x14ac:dyDescent="0.3">
      <c r="A1673" s="256">
        <v>521159</v>
      </c>
      <c r="B1673" s="256" t="s">
        <v>1625</v>
      </c>
      <c r="C1673" s="256" t="s">
        <v>1626</v>
      </c>
      <c r="D1673" s="256" t="s">
        <v>2954</v>
      </c>
      <c r="F1673" s="314"/>
      <c r="G1673" s="314"/>
      <c r="H1673" s="314"/>
      <c r="I1673" s="312" t="s">
        <v>3671</v>
      </c>
      <c r="Y1673" s="312" t="s">
        <v>2272</v>
      </c>
      <c r="Z1673" s="312" t="s">
        <v>2272</v>
      </c>
    </row>
    <row r="1674" spans="1:26" x14ac:dyDescent="0.3">
      <c r="A1674" s="256">
        <v>521248</v>
      </c>
      <c r="B1674" s="256" t="s">
        <v>2963</v>
      </c>
      <c r="C1674" s="256" t="s">
        <v>2302</v>
      </c>
      <c r="D1674" s="256" t="s">
        <v>2165</v>
      </c>
      <c r="F1674" s="314"/>
      <c r="G1674" s="314"/>
      <c r="H1674" s="314"/>
      <c r="I1674" s="312" t="s">
        <v>3671</v>
      </c>
      <c r="Y1674" s="312" t="s">
        <v>2272</v>
      </c>
      <c r="Z1674" s="312" t="s">
        <v>2272</v>
      </c>
    </row>
    <row r="1675" spans="1:26" x14ac:dyDescent="0.3">
      <c r="A1675" s="256">
        <v>521382</v>
      </c>
      <c r="B1675" s="256" t="s">
        <v>2967</v>
      </c>
      <c r="C1675" s="256" t="s">
        <v>2827</v>
      </c>
      <c r="D1675" s="256" t="s">
        <v>2968</v>
      </c>
      <c r="F1675" s="313"/>
      <c r="G1675" s="313"/>
      <c r="H1675" s="313"/>
      <c r="I1675" s="312" t="s">
        <v>3671</v>
      </c>
      <c r="Y1675" s="312" t="s">
        <v>2272</v>
      </c>
      <c r="Z1675" s="312" t="s">
        <v>2272</v>
      </c>
    </row>
    <row r="1676" spans="1:26" x14ac:dyDescent="0.3">
      <c r="A1676" s="256">
        <v>521447</v>
      </c>
      <c r="B1676" s="256" t="s">
        <v>1635</v>
      </c>
      <c r="C1676" s="256" t="s">
        <v>75</v>
      </c>
      <c r="D1676" s="256" t="s">
        <v>1974</v>
      </c>
      <c r="F1676" s="314"/>
      <c r="G1676" s="314"/>
      <c r="H1676" s="314"/>
      <c r="I1676" s="312" t="s">
        <v>3671</v>
      </c>
      <c r="Y1676" s="312" t="s">
        <v>2272</v>
      </c>
      <c r="Z1676" s="312" t="s">
        <v>2272</v>
      </c>
    </row>
    <row r="1677" spans="1:26" x14ac:dyDescent="0.3">
      <c r="A1677" s="256">
        <v>521728</v>
      </c>
      <c r="B1677" s="256" t="s">
        <v>686</v>
      </c>
      <c r="C1677" s="256" t="s">
        <v>368</v>
      </c>
      <c r="D1677" s="256">
        <v>103</v>
      </c>
      <c r="F1677" s="314"/>
      <c r="G1677" s="314"/>
      <c r="H1677" s="314"/>
      <c r="I1677" s="312" t="s">
        <v>3671</v>
      </c>
      <c r="V1677" s="312" t="s">
        <v>2272</v>
      </c>
      <c r="Y1677" s="312" t="s">
        <v>2272</v>
      </c>
      <c r="Z1677" s="312" t="s">
        <v>2272</v>
      </c>
    </row>
    <row r="1678" spans="1:26" x14ac:dyDescent="0.3">
      <c r="A1678" s="256">
        <v>521823</v>
      </c>
      <c r="B1678" s="256" t="s">
        <v>699</v>
      </c>
      <c r="C1678" s="256" t="s">
        <v>251</v>
      </c>
      <c r="D1678" s="256" t="s">
        <v>577</v>
      </c>
      <c r="F1678" s="314"/>
      <c r="G1678" s="314"/>
      <c r="H1678" s="314"/>
      <c r="I1678" s="312" t="s">
        <v>3671</v>
      </c>
      <c r="Y1678" s="312" t="s">
        <v>2272</v>
      </c>
      <c r="Z1678" s="312" t="s">
        <v>2272</v>
      </c>
    </row>
    <row r="1679" spans="1:26" x14ac:dyDescent="0.3">
      <c r="A1679" s="256">
        <v>521885</v>
      </c>
      <c r="B1679" s="256" t="s">
        <v>1645</v>
      </c>
      <c r="C1679" s="256" t="s">
        <v>89</v>
      </c>
      <c r="D1679" s="256" t="s">
        <v>1874</v>
      </c>
      <c r="F1679" s="313"/>
      <c r="G1679" s="313"/>
      <c r="H1679" s="313"/>
      <c r="I1679" s="312" t="s">
        <v>3671</v>
      </c>
      <c r="V1679" s="312" t="s">
        <v>2272</v>
      </c>
      <c r="W1679" s="312" t="s">
        <v>2272</v>
      </c>
      <c r="Y1679" s="312" t="s">
        <v>2272</v>
      </c>
      <c r="Z1679" s="312" t="s">
        <v>2272</v>
      </c>
    </row>
    <row r="1680" spans="1:26" x14ac:dyDescent="0.3">
      <c r="A1680" s="256">
        <v>522018</v>
      </c>
      <c r="B1680" s="256" t="s">
        <v>719</v>
      </c>
      <c r="C1680" s="256" t="s">
        <v>398</v>
      </c>
      <c r="F1680" s="314"/>
      <c r="G1680" s="314"/>
      <c r="H1680" s="314"/>
      <c r="I1680" s="312" t="s">
        <v>3671</v>
      </c>
      <c r="Y1680" s="312" t="s">
        <v>2272</v>
      </c>
      <c r="Z1680" s="312" t="s">
        <v>2272</v>
      </c>
    </row>
    <row r="1681" spans="1:26" x14ac:dyDescent="0.3">
      <c r="A1681" s="256">
        <v>522209</v>
      </c>
      <c r="B1681" s="256" t="s">
        <v>741</v>
      </c>
      <c r="C1681" s="256" t="s">
        <v>380</v>
      </c>
      <c r="D1681" s="256" t="s">
        <v>2024</v>
      </c>
      <c r="F1681" s="314"/>
      <c r="G1681" s="314"/>
      <c r="H1681" s="314"/>
      <c r="I1681" s="312" t="s">
        <v>3671</v>
      </c>
      <c r="W1681" s="312" t="s">
        <v>2272</v>
      </c>
      <c r="Y1681" s="312" t="s">
        <v>2272</v>
      </c>
      <c r="Z1681" s="312" t="s">
        <v>2272</v>
      </c>
    </row>
    <row r="1682" spans="1:26" x14ac:dyDescent="0.3">
      <c r="A1682" s="256">
        <v>522371</v>
      </c>
      <c r="B1682" s="256" t="s">
        <v>1663</v>
      </c>
      <c r="C1682" s="256" t="s">
        <v>1642</v>
      </c>
      <c r="D1682" s="256" t="s">
        <v>1927</v>
      </c>
      <c r="F1682" s="314"/>
      <c r="G1682" s="314"/>
      <c r="H1682" s="314"/>
      <c r="I1682" s="312" t="s">
        <v>3671</v>
      </c>
      <c r="Y1682" s="312" t="s">
        <v>2272</v>
      </c>
      <c r="Z1682" s="312" t="s">
        <v>2272</v>
      </c>
    </row>
    <row r="1683" spans="1:26" x14ac:dyDescent="0.3">
      <c r="A1683" s="256">
        <v>522377</v>
      </c>
      <c r="B1683" s="256" t="s">
        <v>762</v>
      </c>
      <c r="C1683" s="256" t="s">
        <v>763</v>
      </c>
      <c r="D1683" s="256" t="s">
        <v>2974</v>
      </c>
      <c r="F1683" s="313"/>
      <c r="G1683" s="313"/>
      <c r="H1683" s="313"/>
      <c r="I1683" s="312" t="s">
        <v>3671</v>
      </c>
      <c r="Y1683" s="312" t="s">
        <v>2272</v>
      </c>
      <c r="Z1683" s="312" t="s">
        <v>2272</v>
      </c>
    </row>
    <row r="1684" spans="1:26" x14ac:dyDescent="0.3">
      <c r="A1684" s="256">
        <v>522537</v>
      </c>
      <c r="B1684" s="256" t="s">
        <v>787</v>
      </c>
      <c r="C1684" s="256" t="s">
        <v>788</v>
      </c>
      <c r="D1684" s="256" t="s">
        <v>560</v>
      </c>
      <c r="F1684" s="313"/>
      <c r="G1684" s="313"/>
      <c r="H1684" s="313"/>
      <c r="I1684" s="312" t="s">
        <v>3671</v>
      </c>
      <c r="Y1684" s="312" t="s">
        <v>2272</v>
      </c>
      <c r="Z1684" s="312" t="s">
        <v>2272</v>
      </c>
    </row>
    <row r="1685" spans="1:26" x14ac:dyDescent="0.3">
      <c r="A1685" s="256">
        <v>522547</v>
      </c>
      <c r="B1685" s="256" t="s">
        <v>789</v>
      </c>
      <c r="C1685" s="256" t="s">
        <v>71</v>
      </c>
      <c r="D1685" s="256" t="s">
        <v>576</v>
      </c>
      <c r="F1685" s="313"/>
      <c r="G1685" s="313"/>
      <c r="H1685" s="313"/>
      <c r="I1685" s="312" t="s">
        <v>3671</v>
      </c>
      <c r="W1685" s="312" t="s">
        <v>2272</v>
      </c>
      <c r="X1685" s="312" t="s">
        <v>2272</v>
      </c>
      <c r="Y1685" s="312" t="s">
        <v>2272</v>
      </c>
      <c r="Z1685" s="312" t="s">
        <v>2272</v>
      </c>
    </row>
    <row r="1686" spans="1:26" x14ac:dyDescent="0.3">
      <c r="A1686" s="256">
        <v>522594</v>
      </c>
      <c r="B1686" s="256" t="s">
        <v>791</v>
      </c>
      <c r="C1686" s="256" t="s">
        <v>434</v>
      </c>
      <c r="D1686" s="256" t="s">
        <v>1885</v>
      </c>
      <c r="F1686" s="314"/>
      <c r="G1686" s="314"/>
      <c r="H1686" s="314"/>
      <c r="I1686" s="312" t="s">
        <v>3671</v>
      </c>
      <c r="Y1686" s="312" t="s">
        <v>2272</v>
      </c>
      <c r="Z1686" s="312" t="s">
        <v>2272</v>
      </c>
    </row>
    <row r="1687" spans="1:26" x14ac:dyDescent="0.3">
      <c r="A1687" s="256">
        <v>522891</v>
      </c>
      <c r="B1687" s="256" t="s">
        <v>821</v>
      </c>
      <c r="C1687" s="256" t="s">
        <v>71</v>
      </c>
      <c r="D1687" s="256" t="s">
        <v>1848</v>
      </c>
      <c r="F1687" s="313"/>
      <c r="G1687" s="313"/>
      <c r="H1687" s="313"/>
      <c r="I1687" s="312" t="s">
        <v>3671</v>
      </c>
      <c r="Y1687" s="312" t="s">
        <v>2272</v>
      </c>
      <c r="Z1687" s="312" t="s">
        <v>2272</v>
      </c>
    </row>
    <row r="1688" spans="1:26" x14ac:dyDescent="0.3">
      <c r="A1688" s="256">
        <v>522977</v>
      </c>
      <c r="B1688" s="256" t="s">
        <v>989</v>
      </c>
      <c r="C1688" s="256" t="s">
        <v>340</v>
      </c>
      <c r="D1688" s="256" t="s">
        <v>2979</v>
      </c>
      <c r="F1688" s="313"/>
      <c r="G1688" s="313"/>
      <c r="H1688" s="313"/>
      <c r="I1688" s="312" t="s">
        <v>3671</v>
      </c>
      <c r="W1688" s="312" t="s">
        <v>2272</v>
      </c>
      <c r="X1688" s="312" t="s">
        <v>2272</v>
      </c>
      <c r="Y1688" s="312" t="s">
        <v>2272</v>
      </c>
      <c r="Z1688" s="312" t="s">
        <v>2272</v>
      </c>
    </row>
    <row r="1689" spans="1:26" x14ac:dyDescent="0.3">
      <c r="A1689" s="256">
        <v>523308</v>
      </c>
      <c r="B1689" s="256" t="s">
        <v>859</v>
      </c>
      <c r="C1689" s="256" t="s">
        <v>607</v>
      </c>
      <c r="D1689" s="256" t="s">
        <v>565</v>
      </c>
      <c r="F1689" s="314"/>
      <c r="G1689" s="314"/>
      <c r="H1689" s="314"/>
      <c r="I1689" s="312" t="s">
        <v>3671</v>
      </c>
      <c r="Y1689" s="312" t="s">
        <v>2272</v>
      </c>
      <c r="Z1689" s="312" t="s">
        <v>2272</v>
      </c>
    </row>
    <row r="1690" spans="1:26" x14ac:dyDescent="0.3">
      <c r="A1690" s="256">
        <v>523517</v>
      </c>
      <c r="B1690" s="256" t="s">
        <v>882</v>
      </c>
      <c r="C1690" s="256" t="s">
        <v>883</v>
      </c>
      <c r="D1690" s="256" t="s">
        <v>1903</v>
      </c>
      <c r="F1690" s="313"/>
      <c r="G1690" s="313"/>
      <c r="H1690" s="313"/>
      <c r="I1690" s="312" t="s">
        <v>3671</v>
      </c>
      <c r="Y1690" s="312" t="s">
        <v>2272</v>
      </c>
      <c r="Z1690" s="312" t="s">
        <v>2272</v>
      </c>
    </row>
    <row r="1691" spans="1:26" x14ac:dyDescent="0.3">
      <c r="A1691" s="256">
        <v>523519</v>
      </c>
      <c r="B1691" s="256" t="s">
        <v>884</v>
      </c>
      <c r="C1691" s="256" t="s">
        <v>368</v>
      </c>
      <c r="D1691" s="256" t="s">
        <v>1832</v>
      </c>
      <c r="F1691" s="314"/>
      <c r="G1691" s="314"/>
      <c r="H1691" s="314"/>
      <c r="I1691" s="312" t="s">
        <v>3671</v>
      </c>
      <c r="Y1691" s="312" t="s">
        <v>2272</v>
      </c>
      <c r="Z1691" s="312" t="s">
        <v>2272</v>
      </c>
    </row>
    <row r="1692" spans="1:26" x14ac:dyDescent="0.3">
      <c r="A1692" s="256">
        <v>523620</v>
      </c>
      <c r="B1692" s="256" t="s">
        <v>897</v>
      </c>
      <c r="C1692" s="256" t="s">
        <v>254</v>
      </c>
      <c r="D1692" s="256" t="s">
        <v>2040</v>
      </c>
      <c r="F1692" s="314"/>
      <c r="G1692" s="314"/>
      <c r="H1692" s="314"/>
      <c r="I1692" s="312" t="s">
        <v>3671</v>
      </c>
      <c r="Y1692" s="312" t="s">
        <v>2272</v>
      </c>
      <c r="Z1692" s="312" t="s">
        <v>2272</v>
      </c>
    </row>
    <row r="1693" spans="1:26" x14ac:dyDescent="0.3">
      <c r="A1693" s="256">
        <v>523621</v>
      </c>
      <c r="B1693" s="256" t="s">
        <v>898</v>
      </c>
      <c r="C1693" s="256" t="s">
        <v>70</v>
      </c>
      <c r="D1693" s="256" t="s">
        <v>583</v>
      </c>
      <c r="F1693" s="314"/>
      <c r="G1693" s="314"/>
      <c r="H1693" s="314"/>
      <c r="I1693" s="312" t="s">
        <v>3671</v>
      </c>
      <c r="Y1693" s="312" t="s">
        <v>2272</v>
      </c>
      <c r="Z1693" s="312" t="s">
        <v>2272</v>
      </c>
    </row>
    <row r="1694" spans="1:26" x14ac:dyDescent="0.3">
      <c r="A1694" s="256">
        <v>523721</v>
      </c>
      <c r="B1694" s="256" t="s">
        <v>913</v>
      </c>
      <c r="C1694" s="256" t="s">
        <v>71</v>
      </c>
      <c r="D1694" s="256" t="s">
        <v>2073</v>
      </c>
      <c r="F1694" s="313"/>
      <c r="G1694" s="313"/>
      <c r="H1694" s="313"/>
      <c r="I1694" s="312" t="s">
        <v>3671</v>
      </c>
      <c r="W1694" s="312" t="s">
        <v>2272</v>
      </c>
      <c r="Y1694" s="312" t="s">
        <v>2272</v>
      </c>
      <c r="Z1694" s="312" t="s">
        <v>2272</v>
      </c>
    </row>
    <row r="1695" spans="1:26" x14ac:dyDescent="0.3">
      <c r="A1695" s="256">
        <v>523744</v>
      </c>
      <c r="B1695" s="256" t="s">
        <v>2079</v>
      </c>
      <c r="C1695" s="256" t="s">
        <v>418</v>
      </c>
      <c r="D1695" s="256" t="s">
        <v>1832</v>
      </c>
      <c r="F1695" s="316"/>
      <c r="G1695" s="316"/>
      <c r="H1695" s="316"/>
      <c r="I1695" s="312" t="s">
        <v>3671</v>
      </c>
      <c r="X1695" s="312" t="s">
        <v>2272</v>
      </c>
      <c r="Y1695" s="312" t="s">
        <v>2272</v>
      </c>
      <c r="Z1695" s="312" t="s">
        <v>2272</v>
      </c>
    </row>
    <row r="1696" spans="1:26" x14ac:dyDescent="0.3">
      <c r="A1696" s="256">
        <v>523749</v>
      </c>
      <c r="B1696" s="256" t="s">
        <v>917</v>
      </c>
      <c r="C1696" s="256" t="s">
        <v>71</v>
      </c>
      <c r="D1696" s="256" t="s">
        <v>2982</v>
      </c>
      <c r="F1696" s="314"/>
      <c r="G1696" s="314"/>
      <c r="H1696" s="314"/>
      <c r="I1696" s="312" t="s">
        <v>3671</v>
      </c>
      <c r="Y1696" s="312" t="s">
        <v>2272</v>
      </c>
      <c r="Z1696" s="312" t="s">
        <v>2272</v>
      </c>
    </row>
    <row r="1697" spans="1:26" x14ac:dyDescent="0.3">
      <c r="A1697" s="256">
        <v>524050</v>
      </c>
      <c r="B1697" s="256" t="s">
        <v>2276</v>
      </c>
      <c r="C1697" s="256" t="s">
        <v>81</v>
      </c>
      <c r="D1697" s="256" t="s">
        <v>1835</v>
      </c>
      <c r="F1697" s="314"/>
      <c r="G1697" s="314"/>
      <c r="H1697" s="314"/>
      <c r="I1697" s="312" t="s">
        <v>3671</v>
      </c>
      <c r="Y1697" s="312" t="s">
        <v>2272</v>
      </c>
      <c r="Z1697" s="312" t="s">
        <v>2272</v>
      </c>
    </row>
    <row r="1698" spans="1:26" x14ac:dyDescent="0.3">
      <c r="A1698" s="256">
        <v>502625</v>
      </c>
      <c r="B1698" s="256" t="s">
        <v>546</v>
      </c>
      <c r="C1698" s="256" t="s">
        <v>82</v>
      </c>
      <c r="D1698" s="256" t="s">
        <v>2194</v>
      </c>
      <c r="F1698" s="314"/>
      <c r="G1698" s="314"/>
      <c r="H1698" s="314"/>
      <c r="I1698" s="312" t="s">
        <v>3671</v>
      </c>
      <c r="Z1698" s="312" t="s">
        <v>2272</v>
      </c>
    </row>
    <row r="1699" spans="1:26" x14ac:dyDescent="0.3">
      <c r="A1699" s="256">
        <v>503497</v>
      </c>
      <c r="B1699" s="256" t="s">
        <v>1701</v>
      </c>
      <c r="C1699" s="256" t="s">
        <v>285</v>
      </c>
      <c r="D1699" s="256" t="s">
        <v>2729</v>
      </c>
      <c r="F1699" s="314"/>
      <c r="G1699" s="314"/>
      <c r="H1699" s="314"/>
      <c r="I1699" s="312" t="s">
        <v>3671</v>
      </c>
      <c r="Z1699" s="312" t="s">
        <v>2272</v>
      </c>
    </row>
    <row r="1700" spans="1:26" x14ac:dyDescent="0.3">
      <c r="A1700" s="256">
        <v>509512</v>
      </c>
      <c r="B1700" s="256" t="s">
        <v>1707</v>
      </c>
      <c r="C1700" s="256" t="s">
        <v>375</v>
      </c>
      <c r="D1700" s="256" t="s">
        <v>2742</v>
      </c>
      <c r="F1700" s="313"/>
      <c r="G1700" s="313"/>
      <c r="H1700" s="313"/>
      <c r="I1700" s="312" t="s">
        <v>3671</v>
      </c>
      <c r="Z1700" s="312" t="s">
        <v>2272</v>
      </c>
    </row>
    <row r="1701" spans="1:26" x14ac:dyDescent="0.3">
      <c r="A1701" s="256">
        <v>510046</v>
      </c>
      <c r="B1701" s="256" t="s">
        <v>488</v>
      </c>
      <c r="C1701" s="256" t="s">
        <v>489</v>
      </c>
      <c r="D1701" s="256" t="s">
        <v>2729</v>
      </c>
      <c r="F1701" s="314"/>
      <c r="G1701" s="314"/>
      <c r="H1701" s="314"/>
      <c r="I1701" s="312" t="s">
        <v>3671</v>
      </c>
      <c r="Z1701" s="312" t="s">
        <v>2272</v>
      </c>
    </row>
    <row r="1702" spans="1:26" x14ac:dyDescent="0.3">
      <c r="A1702" s="256">
        <v>510322</v>
      </c>
      <c r="B1702" s="256" t="s">
        <v>2680</v>
      </c>
      <c r="C1702" s="256" t="s">
        <v>74</v>
      </c>
      <c r="D1702" s="256" t="s">
        <v>2161</v>
      </c>
      <c r="F1702" s="313"/>
      <c r="G1702" s="313"/>
      <c r="H1702" s="313"/>
      <c r="I1702" s="312" t="s">
        <v>3671</v>
      </c>
      <c r="Z1702" s="312" t="s">
        <v>2272</v>
      </c>
    </row>
    <row r="1703" spans="1:26" x14ac:dyDescent="0.3">
      <c r="A1703" s="256">
        <v>511755</v>
      </c>
      <c r="B1703" s="256" t="s">
        <v>477</v>
      </c>
      <c r="C1703" s="256" t="s">
        <v>327</v>
      </c>
      <c r="D1703" s="256" t="s">
        <v>1897</v>
      </c>
      <c r="F1703" s="313"/>
      <c r="G1703" s="313"/>
      <c r="H1703" s="313"/>
      <c r="I1703" s="312" t="s">
        <v>3671</v>
      </c>
      <c r="Z1703" s="312" t="s">
        <v>2272</v>
      </c>
    </row>
    <row r="1704" spans="1:26" x14ac:dyDescent="0.3">
      <c r="A1704" s="256">
        <v>512721</v>
      </c>
      <c r="B1704" s="256" t="s">
        <v>466</v>
      </c>
      <c r="C1704" s="256" t="s">
        <v>432</v>
      </c>
      <c r="D1704" s="256" t="s">
        <v>2019</v>
      </c>
      <c r="F1704" s="314"/>
      <c r="G1704" s="314"/>
      <c r="H1704" s="314"/>
      <c r="I1704" s="312" t="s">
        <v>3671</v>
      </c>
      <c r="Z1704" s="312" t="s">
        <v>2272</v>
      </c>
    </row>
    <row r="1705" spans="1:26" x14ac:dyDescent="0.3">
      <c r="A1705" s="256">
        <v>513258</v>
      </c>
      <c r="B1705" s="256" t="s">
        <v>459</v>
      </c>
      <c r="C1705" s="256" t="s">
        <v>301</v>
      </c>
      <c r="D1705" s="256" t="s">
        <v>1894</v>
      </c>
      <c r="F1705" s="314"/>
      <c r="G1705" s="314"/>
      <c r="H1705" s="314"/>
      <c r="I1705" s="312" t="s">
        <v>3671</v>
      </c>
      <c r="Z1705" s="312" t="s">
        <v>2272</v>
      </c>
    </row>
    <row r="1706" spans="1:26" x14ac:dyDescent="0.3">
      <c r="A1706" s="256">
        <v>514328</v>
      </c>
      <c r="B1706" s="256" t="s">
        <v>1532</v>
      </c>
      <c r="C1706" s="256" t="s">
        <v>109</v>
      </c>
      <c r="D1706" s="256" t="s">
        <v>2207</v>
      </c>
      <c r="F1706" s="313"/>
      <c r="G1706" s="313"/>
      <c r="H1706" s="313"/>
      <c r="I1706" s="312" t="s">
        <v>3671</v>
      </c>
      <c r="Z1706" s="312" t="s">
        <v>2272</v>
      </c>
    </row>
    <row r="1707" spans="1:26" x14ac:dyDescent="0.3">
      <c r="A1707" s="256">
        <v>515437</v>
      </c>
      <c r="B1707" s="256" t="s">
        <v>429</v>
      </c>
      <c r="C1707" s="256" t="s">
        <v>430</v>
      </c>
      <c r="D1707" s="256" t="s">
        <v>2049</v>
      </c>
      <c r="F1707" s="314"/>
      <c r="G1707" s="314"/>
      <c r="H1707" s="314"/>
      <c r="I1707" s="312" t="s">
        <v>3671</v>
      </c>
      <c r="Z1707" s="312" t="s">
        <v>2272</v>
      </c>
    </row>
    <row r="1708" spans="1:26" x14ac:dyDescent="0.3">
      <c r="A1708" s="256">
        <v>516519</v>
      </c>
      <c r="B1708" s="256" t="s">
        <v>2771</v>
      </c>
      <c r="C1708" s="256" t="s">
        <v>89</v>
      </c>
      <c r="D1708" s="256" t="s">
        <v>2124</v>
      </c>
      <c r="F1708" s="313"/>
      <c r="G1708" s="313"/>
      <c r="H1708" s="313"/>
      <c r="I1708" s="312" t="s">
        <v>3671</v>
      </c>
      <c r="Z1708" s="312" t="s">
        <v>2272</v>
      </c>
    </row>
    <row r="1709" spans="1:26" x14ac:dyDescent="0.3">
      <c r="A1709" s="256">
        <v>516561</v>
      </c>
      <c r="B1709" s="256" t="s">
        <v>2690</v>
      </c>
      <c r="C1709" s="256" t="s">
        <v>89</v>
      </c>
      <c r="D1709" s="256" t="s">
        <v>1887</v>
      </c>
      <c r="F1709" s="313"/>
      <c r="G1709" s="313"/>
      <c r="H1709" s="313"/>
      <c r="I1709" s="312" t="s">
        <v>3671</v>
      </c>
      <c r="Z1709" s="312" t="s">
        <v>2272</v>
      </c>
    </row>
    <row r="1710" spans="1:26" x14ac:dyDescent="0.3">
      <c r="A1710" s="256">
        <v>516642</v>
      </c>
      <c r="B1710" s="256" t="s">
        <v>1550</v>
      </c>
      <c r="C1710" s="256" t="s">
        <v>71</v>
      </c>
      <c r="D1710" s="256" t="s">
        <v>2774</v>
      </c>
      <c r="F1710" s="313"/>
      <c r="G1710" s="313"/>
      <c r="H1710" s="313"/>
      <c r="I1710" s="312" t="s">
        <v>3671</v>
      </c>
      <c r="Z1710" s="312" t="s">
        <v>2272</v>
      </c>
    </row>
    <row r="1711" spans="1:26" x14ac:dyDescent="0.3">
      <c r="A1711" s="256">
        <v>517046</v>
      </c>
      <c r="B1711" s="256" t="s">
        <v>397</v>
      </c>
      <c r="C1711" s="256" t="s">
        <v>398</v>
      </c>
      <c r="D1711" s="256" t="s">
        <v>2246</v>
      </c>
      <c r="F1711" s="313"/>
      <c r="G1711" s="313"/>
      <c r="H1711" s="313"/>
      <c r="I1711" s="312" t="s">
        <v>3671</v>
      </c>
      <c r="Z1711" s="312" t="s">
        <v>2272</v>
      </c>
    </row>
    <row r="1712" spans="1:26" x14ac:dyDescent="0.3">
      <c r="A1712" s="256">
        <v>517103</v>
      </c>
      <c r="B1712" s="256" t="s">
        <v>1556</v>
      </c>
      <c r="C1712" s="256" t="s">
        <v>250</v>
      </c>
      <c r="D1712" s="256" t="s">
        <v>2210</v>
      </c>
      <c r="F1712" s="314"/>
      <c r="G1712" s="314"/>
      <c r="H1712" s="314"/>
      <c r="I1712" s="312" t="s">
        <v>3671</v>
      </c>
      <c r="Z1712" s="312" t="s">
        <v>2272</v>
      </c>
    </row>
    <row r="1713" spans="1:26" x14ac:dyDescent="0.3">
      <c r="A1713" s="256">
        <v>517372</v>
      </c>
      <c r="B1713" s="256" t="s">
        <v>1558</v>
      </c>
      <c r="C1713" s="256" t="s">
        <v>476</v>
      </c>
      <c r="D1713" s="256" t="s">
        <v>577</v>
      </c>
      <c r="F1713" s="313"/>
      <c r="G1713" s="313"/>
      <c r="H1713" s="313"/>
      <c r="I1713" s="312" t="s">
        <v>3671</v>
      </c>
      <c r="Z1713" s="312" t="s">
        <v>2272</v>
      </c>
    </row>
    <row r="1714" spans="1:26" x14ac:dyDescent="0.3">
      <c r="A1714" s="256">
        <v>517412</v>
      </c>
      <c r="B1714" s="256" t="s">
        <v>616</v>
      </c>
      <c r="C1714" s="256" t="s">
        <v>83</v>
      </c>
      <c r="D1714" s="256" t="s">
        <v>1996</v>
      </c>
      <c r="F1714" s="314"/>
      <c r="G1714" s="314"/>
      <c r="H1714" s="314"/>
      <c r="I1714" s="312" t="s">
        <v>3671</v>
      </c>
      <c r="Z1714" s="312" t="s">
        <v>2272</v>
      </c>
    </row>
    <row r="1715" spans="1:26" x14ac:dyDescent="0.3">
      <c r="A1715" s="256">
        <v>517454</v>
      </c>
      <c r="B1715" s="256" t="s">
        <v>2693</v>
      </c>
      <c r="C1715" s="256" t="s">
        <v>101</v>
      </c>
      <c r="D1715" s="256" t="s">
        <v>2780</v>
      </c>
      <c r="F1715" s="314"/>
      <c r="G1715" s="314"/>
      <c r="H1715" s="314"/>
      <c r="I1715" s="312" t="s">
        <v>3671</v>
      </c>
      <c r="Z1715" s="312" t="s">
        <v>2272</v>
      </c>
    </row>
    <row r="1716" spans="1:26" x14ac:dyDescent="0.3">
      <c r="A1716" s="256">
        <v>517504</v>
      </c>
      <c r="B1716" s="256" t="s">
        <v>1561</v>
      </c>
      <c r="C1716" s="256" t="s">
        <v>1206</v>
      </c>
      <c r="D1716" s="256" t="s">
        <v>2782</v>
      </c>
      <c r="F1716" s="313"/>
      <c r="G1716" s="313"/>
      <c r="H1716" s="313"/>
      <c r="I1716" s="312" t="s">
        <v>3671</v>
      </c>
      <c r="Z1716" s="312" t="s">
        <v>2272</v>
      </c>
    </row>
    <row r="1717" spans="1:26" x14ac:dyDescent="0.3">
      <c r="A1717" s="256">
        <v>517579</v>
      </c>
      <c r="B1717" s="256" t="s">
        <v>372</v>
      </c>
      <c r="C1717" s="256" t="s">
        <v>74</v>
      </c>
      <c r="D1717" s="256" t="s">
        <v>576</v>
      </c>
      <c r="F1717" s="314"/>
      <c r="G1717" s="314"/>
      <c r="H1717" s="314"/>
      <c r="I1717" s="312" t="s">
        <v>3671</v>
      </c>
      <c r="Z1717" s="312" t="s">
        <v>2272</v>
      </c>
    </row>
    <row r="1718" spans="1:26" x14ac:dyDescent="0.3">
      <c r="A1718" s="256">
        <v>517702</v>
      </c>
      <c r="B1718" s="256" t="s">
        <v>1563</v>
      </c>
      <c r="C1718" s="256" t="s">
        <v>330</v>
      </c>
      <c r="D1718" s="256" t="s">
        <v>2156</v>
      </c>
      <c r="F1718" s="313"/>
      <c r="G1718" s="313"/>
      <c r="H1718" s="313"/>
      <c r="I1718" s="312" t="s">
        <v>3671</v>
      </c>
      <c r="Z1718" s="312" t="s">
        <v>2272</v>
      </c>
    </row>
    <row r="1719" spans="1:26" x14ac:dyDescent="0.3">
      <c r="A1719" s="256">
        <v>517733</v>
      </c>
      <c r="B1719" s="256" t="s">
        <v>2664</v>
      </c>
      <c r="C1719" s="256" t="s">
        <v>85</v>
      </c>
      <c r="D1719" s="256" t="s">
        <v>2139</v>
      </c>
      <c r="F1719" s="314"/>
      <c r="G1719" s="314"/>
      <c r="H1719" s="314"/>
      <c r="I1719" s="312" t="s">
        <v>3671</v>
      </c>
      <c r="Z1719" s="312" t="s">
        <v>2272</v>
      </c>
    </row>
    <row r="1720" spans="1:26" x14ac:dyDescent="0.3">
      <c r="A1720" s="256">
        <v>517914</v>
      </c>
      <c r="B1720" s="256" t="s">
        <v>2788</v>
      </c>
      <c r="C1720" s="256" t="s">
        <v>2789</v>
      </c>
      <c r="D1720" s="256" t="s">
        <v>1974</v>
      </c>
      <c r="F1720" s="314"/>
      <c r="G1720" s="314"/>
      <c r="H1720" s="314"/>
      <c r="I1720" s="312" t="s">
        <v>3671</v>
      </c>
      <c r="Z1720" s="312" t="s">
        <v>2272</v>
      </c>
    </row>
    <row r="1721" spans="1:26" x14ac:dyDescent="0.3">
      <c r="A1721" s="256">
        <v>517922</v>
      </c>
      <c r="B1721" s="256" t="s">
        <v>363</v>
      </c>
      <c r="C1721" s="256" t="s">
        <v>343</v>
      </c>
      <c r="D1721" s="256" t="s">
        <v>1858</v>
      </c>
      <c r="F1721" s="314"/>
      <c r="G1721" s="314"/>
      <c r="H1721" s="314"/>
      <c r="I1721" s="312" t="s">
        <v>3671</v>
      </c>
      <c r="Z1721" s="312" t="s">
        <v>2272</v>
      </c>
    </row>
    <row r="1722" spans="1:26" x14ac:dyDescent="0.3">
      <c r="A1722" s="256">
        <v>518384</v>
      </c>
      <c r="B1722" s="256" t="s">
        <v>2696</v>
      </c>
      <c r="C1722" s="256" t="s">
        <v>2801</v>
      </c>
      <c r="D1722" s="256" t="s">
        <v>1861</v>
      </c>
      <c r="F1722" s="313"/>
      <c r="G1722" s="313"/>
      <c r="H1722" s="313"/>
      <c r="I1722" s="312" t="s">
        <v>3671</v>
      </c>
      <c r="Z1722" s="312" t="s">
        <v>2272</v>
      </c>
    </row>
    <row r="1723" spans="1:26" x14ac:dyDescent="0.3">
      <c r="A1723" s="256">
        <v>518469</v>
      </c>
      <c r="B1723" s="256" t="s">
        <v>349</v>
      </c>
      <c r="C1723" s="256" t="s">
        <v>2689</v>
      </c>
      <c r="D1723" s="256" t="s">
        <v>1861</v>
      </c>
      <c r="F1723" s="313"/>
      <c r="G1723" s="313"/>
      <c r="H1723" s="313"/>
      <c r="I1723" s="312" t="s">
        <v>3671</v>
      </c>
      <c r="Z1723" s="312" t="s">
        <v>2272</v>
      </c>
    </row>
    <row r="1724" spans="1:26" x14ac:dyDescent="0.3">
      <c r="A1724" s="256">
        <v>518771</v>
      </c>
      <c r="B1724" s="256" t="s">
        <v>2817</v>
      </c>
      <c r="C1724" s="256" t="s">
        <v>282</v>
      </c>
      <c r="D1724" s="256" t="s">
        <v>1888</v>
      </c>
      <c r="F1724" s="314"/>
      <c r="G1724" s="314"/>
      <c r="H1724" s="314"/>
      <c r="I1724" s="312" t="s">
        <v>3671</v>
      </c>
      <c r="Z1724" s="312" t="s">
        <v>2272</v>
      </c>
    </row>
    <row r="1725" spans="1:26" x14ac:dyDescent="0.3">
      <c r="A1725" s="256">
        <v>518795</v>
      </c>
      <c r="B1725" s="256" t="s">
        <v>1583</v>
      </c>
      <c r="C1725" s="256" t="s">
        <v>71</v>
      </c>
      <c r="D1725" s="256" t="s">
        <v>2065</v>
      </c>
      <c r="F1725" s="314"/>
      <c r="G1725" s="314"/>
      <c r="H1725" s="314"/>
      <c r="I1725" s="312" t="s">
        <v>3671</v>
      </c>
      <c r="Z1725" s="312" t="s">
        <v>2272</v>
      </c>
    </row>
    <row r="1726" spans="1:26" x14ac:dyDescent="0.3">
      <c r="A1726" s="256">
        <v>518874</v>
      </c>
      <c r="B1726" s="256" t="s">
        <v>2824</v>
      </c>
      <c r="C1726" s="256" t="s">
        <v>2825</v>
      </c>
      <c r="D1726" s="256" t="s">
        <v>560</v>
      </c>
      <c r="F1726" s="314"/>
      <c r="G1726" s="314"/>
      <c r="H1726" s="314"/>
      <c r="I1726" s="312" t="s">
        <v>3671</v>
      </c>
      <c r="Z1726" s="312" t="s">
        <v>2272</v>
      </c>
    </row>
    <row r="1727" spans="1:26" x14ac:dyDescent="0.3">
      <c r="A1727" s="256">
        <v>519020</v>
      </c>
      <c r="B1727" s="256" t="s">
        <v>2178</v>
      </c>
      <c r="C1727" s="256" t="s">
        <v>2838</v>
      </c>
      <c r="D1727" s="256" t="s">
        <v>2839</v>
      </c>
      <c r="F1727" s="313"/>
      <c r="G1727" s="313"/>
      <c r="H1727" s="313"/>
      <c r="I1727" s="312" t="s">
        <v>3671</v>
      </c>
      <c r="Z1727" s="312" t="s">
        <v>2272</v>
      </c>
    </row>
    <row r="1728" spans="1:26" x14ac:dyDescent="0.3">
      <c r="A1728" s="256">
        <v>519112</v>
      </c>
      <c r="B1728" s="256" t="s">
        <v>1589</v>
      </c>
      <c r="C1728" s="256" t="s">
        <v>1590</v>
      </c>
      <c r="D1728" s="256" t="s">
        <v>1987</v>
      </c>
      <c r="F1728" s="314"/>
      <c r="G1728" s="314"/>
      <c r="H1728" s="314"/>
      <c r="I1728" s="312" t="s">
        <v>3671</v>
      </c>
      <c r="Z1728" s="312" t="s">
        <v>2272</v>
      </c>
    </row>
    <row r="1729" spans="1:26" x14ac:dyDescent="0.3">
      <c r="A1729" s="256">
        <v>519187</v>
      </c>
      <c r="B1729" s="256" t="s">
        <v>2847</v>
      </c>
      <c r="C1729" s="256" t="s">
        <v>2848</v>
      </c>
      <c r="D1729" s="256" t="s">
        <v>1927</v>
      </c>
      <c r="E1729" s="314"/>
      <c r="F1729" s="314"/>
      <c r="G1729" s="314"/>
      <c r="H1729" s="314"/>
      <c r="I1729" s="312" t="s">
        <v>3671</v>
      </c>
      <c r="Z1729" s="312" t="s">
        <v>2272</v>
      </c>
    </row>
    <row r="1730" spans="1:26" x14ac:dyDescent="0.3">
      <c r="A1730" s="256">
        <v>519198</v>
      </c>
      <c r="B1730" s="256" t="s">
        <v>1593</v>
      </c>
      <c r="C1730" s="256" t="s">
        <v>71</v>
      </c>
      <c r="D1730" s="256" t="s">
        <v>2851</v>
      </c>
      <c r="F1730" s="313"/>
      <c r="G1730" s="313"/>
      <c r="H1730" s="313"/>
      <c r="I1730" s="312" t="s">
        <v>3671</v>
      </c>
      <c r="Z1730" s="312" t="s">
        <v>2272</v>
      </c>
    </row>
    <row r="1731" spans="1:26" x14ac:dyDescent="0.3">
      <c r="A1731" s="256">
        <v>519222</v>
      </c>
      <c r="B1731" s="256" t="s">
        <v>2179</v>
      </c>
      <c r="C1731" s="256" t="s">
        <v>71</v>
      </c>
      <c r="D1731" s="256" t="s">
        <v>2217</v>
      </c>
      <c r="F1731" s="313"/>
      <c r="G1731" s="313"/>
      <c r="H1731" s="313"/>
      <c r="I1731" s="312" t="s">
        <v>3671</v>
      </c>
      <c r="Z1731" s="312" t="s">
        <v>2272</v>
      </c>
    </row>
    <row r="1732" spans="1:26" x14ac:dyDescent="0.3">
      <c r="A1732" s="256">
        <v>519314</v>
      </c>
      <c r="B1732" s="256" t="s">
        <v>1595</v>
      </c>
      <c r="C1732" s="256" t="s">
        <v>71</v>
      </c>
      <c r="D1732" s="256" t="s">
        <v>2854</v>
      </c>
      <c r="F1732" s="313"/>
      <c r="G1732" s="313"/>
      <c r="H1732" s="313"/>
      <c r="I1732" s="312" t="s">
        <v>3671</v>
      </c>
      <c r="Z1732" s="312" t="s">
        <v>2272</v>
      </c>
    </row>
    <row r="1733" spans="1:26" x14ac:dyDescent="0.3">
      <c r="A1733" s="256">
        <v>519420</v>
      </c>
      <c r="B1733" s="256" t="s">
        <v>2180</v>
      </c>
      <c r="C1733" s="256" t="s">
        <v>1082</v>
      </c>
      <c r="D1733" s="256" t="s">
        <v>251</v>
      </c>
      <c r="F1733" s="314"/>
      <c r="G1733" s="314"/>
      <c r="H1733" s="314"/>
      <c r="I1733" s="312" t="s">
        <v>3671</v>
      </c>
      <c r="Z1733" s="312" t="s">
        <v>2272</v>
      </c>
    </row>
    <row r="1734" spans="1:26" x14ac:dyDescent="0.3">
      <c r="A1734" s="256">
        <v>519881</v>
      </c>
      <c r="B1734" s="256" t="s">
        <v>2881</v>
      </c>
      <c r="C1734" s="256" t="s">
        <v>2882</v>
      </c>
      <c r="D1734" s="256" t="s">
        <v>2163</v>
      </c>
      <c r="F1734" s="314"/>
      <c r="G1734" s="314"/>
      <c r="H1734" s="314"/>
      <c r="I1734" s="312" t="s">
        <v>3671</v>
      </c>
      <c r="Z1734" s="312" t="s">
        <v>2272</v>
      </c>
    </row>
    <row r="1735" spans="1:26" x14ac:dyDescent="0.3">
      <c r="A1735" s="256">
        <v>519889</v>
      </c>
      <c r="B1735" s="256" t="s">
        <v>2883</v>
      </c>
      <c r="C1735" s="256" t="s">
        <v>2301</v>
      </c>
      <c r="D1735" s="256" t="s">
        <v>560</v>
      </c>
      <c r="F1735" s="313"/>
      <c r="G1735" s="313"/>
      <c r="H1735" s="313"/>
      <c r="I1735" s="312" t="s">
        <v>3671</v>
      </c>
      <c r="Z1735" s="312" t="s">
        <v>2272</v>
      </c>
    </row>
    <row r="1736" spans="1:26" x14ac:dyDescent="0.3">
      <c r="A1736" s="256">
        <v>519927</v>
      </c>
      <c r="B1736" s="256" t="s">
        <v>2887</v>
      </c>
      <c r="C1736" s="256" t="s">
        <v>2888</v>
      </c>
      <c r="D1736" s="256" t="s">
        <v>1832</v>
      </c>
      <c r="F1736" s="314"/>
      <c r="G1736" s="314"/>
      <c r="H1736" s="314"/>
      <c r="I1736" s="312" t="s">
        <v>3671</v>
      </c>
      <c r="Z1736" s="312" t="s">
        <v>2272</v>
      </c>
    </row>
    <row r="1737" spans="1:26" x14ac:dyDescent="0.3">
      <c r="A1737" s="256">
        <v>520184</v>
      </c>
      <c r="B1737" s="256" t="s">
        <v>2898</v>
      </c>
      <c r="C1737" s="256" t="s">
        <v>2673</v>
      </c>
      <c r="D1737" s="256" t="s">
        <v>1987</v>
      </c>
      <c r="F1737" s="314"/>
      <c r="G1737" s="314"/>
      <c r="H1737" s="314"/>
      <c r="I1737" s="312" t="s">
        <v>3671</v>
      </c>
      <c r="Z1737" s="312" t="s">
        <v>2272</v>
      </c>
    </row>
    <row r="1738" spans="1:26" x14ac:dyDescent="0.3">
      <c r="A1738" s="256">
        <v>520207</v>
      </c>
      <c r="B1738" s="256" t="s">
        <v>1613</v>
      </c>
      <c r="C1738" s="256" t="s">
        <v>401</v>
      </c>
      <c r="D1738" s="256" t="s">
        <v>1836</v>
      </c>
      <c r="F1738" s="313"/>
      <c r="G1738" s="313"/>
      <c r="H1738" s="313"/>
      <c r="I1738" s="312" t="s">
        <v>3671</v>
      </c>
      <c r="Z1738" s="312" t="s">
        <v>2272</v>
      </c>
    </row>
    <row r="1739" spans="1:26" x14ac:dyDescent="0.3">
      <c r="A1739" s="256">
        <v>520311</v>
      </c>
      <c r="B1739" s="256" t="s">
        <v>2905</v>
      </c>
      <c r="C1739" s="256" t="s">
        <v>2870</v>
      </c>
      <c r="D1739" s="256" t="s">
        <v>1894</v>
      </c>
      <c r="F1739" s="314"/>
      <c r="G1739" s="314"/>
      <c r="H1739" s="314"/>
      <c r="I1739" s="312" t="s">
        <v>3671</v>
      </c>
      <c r="Z1739" s="312" t="s">
        <v>2272</v>
      </c>
    </row>
    <row r="1740" spans="1:26" x14ac:dyDescent="0.3">
      <c r="A1740" s="256">
        <v>520342</v>
      </c>
      <c r="B1740" s="256" t="s">
        <v>2906</v>
      </c>
      <c r="C1740" s="256" t="s">
        <v>2300</v>
      </c>
      <c r="D1740" s="256" t="s">
        <v>572</v>
      </c>
      <c r="F1740" s="314"/>
      <c r="G1740" s="314"/>
      <c r="H1740" s="314"/>
      <c r="I1740" s="312" t="s">
        <v>3671</v>
      </c>
      <c r="Z1740" s="312" t="s">
        <v>2272</v>
      </c>
    </row>
    <row r="1741" spans="1:26" x14ac:dyDescent="0.3">
      <c r="A1741" s="256">
        <v>520352</v>
      </c>
      <c r="B1741" s="256" t="s">
        <v>1615</v>
      </c>
      <c r="C1741" s="256" t="s">
        <v>255</v>
      </c>
      <c r="D1741" s="256" t="s">
        <v>2907</v>
      </c>
      <c r="F1741" s="314"/>
      <c r="G1741" s="314"/>
      <c r="H1741" s="314"/>
      <c r="I1741" s="312" t="s">
        <v>3671</v>
      </c>
      <c r="Z1741" s="312" t="s">
        <v>2272</v>
      </c>
    </row>
    <row r="1742" spans="1:26" x14ac:dyDescent="0.3">
      <c r="A1742" s="256">
        <v>520394</v>
      </c>
      <c r="B1742" s="256" t="s">
        <v>2909</v>
      </c>
      <c r="C1742" s="256" t="s">
        <v>2910</v>
      </c>
      <c r="D1742" s="256" t="s">
        <v>2911</v>
      </c>
      <c r="F1742" s="314"/>
      <c r="G1742" s="314"/>
      <c r="H1742" s="314"/>
      <c r="I1742" s="312" t="s">
        <v>3671</v>
      </c>
      <c r="Z1742" s="312" t="s">
        <v>2272</v>
      </c>
    </row>
    <row r="1743" spans="1:26" x14ac:dyDescent="0.3">
      <c r="A1743" s="256">
        <v>520488</v>
      </c>
      <c r="B1743" s="256" t="s">
        <v>2916</v>
      </c>
      <c r="C1743" s="256" t="s">
        <v>2917</v>
      </c>
      <c r="D1743" s="256" t="s">
        <v>1978</v>
      </c>
      <c r="F1743" s="314"/>
      <c r="G1743" s="314"/>
      <c r="H1743" s="314"/>
      <c r="I1743" s="312" t="s">
        <v>3671</v>
      </c>
      <c r="Z1743" s="312" t="s">
        <v>2272</v>
      </c>
    </row>
    <row r="1744" spans="1:26" x14ac:dyDescent="0.3">
      <c r="A1744" s="256">
        <v>520497</v>
      </c>
      <c r="B1744" s="256" t="s">
        <v>1617</v>
      </c>
      <c r="C1744" s="256" t="s">
        <v>318</v>
      </c>
      <c r="D1744" s="256" t="s">
        <v>576</v>
      </c>
      <c r="F1744" s="313"/>
      <c r="G1744" s="313"/>
      <c r="H1744" s="313"/>
      <c r="I1744" s="312" t="s">
        <v>3671</v>
      </c>
      <c r="Z1744" s="312" t="s">
        <v>2272</v>
      </c>
    </row>
    <row r="1745" spans="1:26" x14ac:dyDescent="0.3">
      <c r="A1745" s="256">
        <v>520632</v>
      </c>
      <c r="B1745" s="256" t="s">
        <v>2919</v>
      </c>
      <c r="C1745" s="256" t="s">
        <v>2920</v>
      </c>
      <c r="D1745" s="256" t="s">
        <v>1834</v>
      </c>
      <c r="E1745" s="314"/>
      <c r="F1745" s="314"/>
      <c r="G1745" s="314"/>
      <c r="H1745" s="314"/>
      <c r="I1745" s="312" t="s">
        <v>3671</v>
      </c>
      <c r="Z1745" s="312" t="s">
        <v>2272</v>
      </c>
    </row>
    <row r="1746" spans="1:26" x14ac:dyDescent="0.3">
      <c r="A1746" s="256">
        <v>521171</v>
      </c>
      <c r="B1746" s="256" t="s">
        <v>2958</v>
      </c>
      <c r="C1746" s="256" t="s">
        <v>2959</v>
      </c>
      <c r="D1746" s="256" t="s">
        <v>2746</v>
      </c>
      <c r="F1746" s="314"/>
      <c r="G1746" s="314"/>
      <c r="H1746" s="314"/>
      <c r="I1746" s="312" t="s">
        <v>3671</v>
      </c>
      <c r="Z1746" s="312" t="s">
        <v>2272</v>
      </c>
    </row>
    <row r="1747" spans="1:26" x14ac:dyDescent="0.3">
      <c r="A1747" s="256">
        <v>521375</v>
      </c>
      <c r="B1747" s="256" t="s">
        <v>2965</v>
      </c>
      <c r="C1747" s="256" t="s">
        <v>2860</v>
      </c>
      <c r="D1747" s="256" t="s">
        <v>1894</v>
      </c>
      <c r="F1747" s="314"/>
      <c r="G1747" s="314"/>
      <c r="H1747" s="314"/>
      <c r="I1747" s="312" t="s">
        <v>3671</v>
      </c>
      <c r="Z1747" s="312" t="s">
        <v>2272</v>
      </c>
    </row>
    <row r="1748" spans="1:26" x14ac:dyDescent="0.3">
      <c r="A1748" s="256">
        <v>521377</v>
      </c>
      <c r="B1748" s="256" t="s">
        <v>1631</v>
      </c>
      <c r="C1748" s="256" t="s">
        <v>70</v>
      </c>
      <c r="D1748" s="256" t="s">
        <v>2966</v>
      </c>
      <c r="F1748" s="316"/>
      <c r="G1748" s="316"/>
      <c r="H1748" s="316"/>
      <c r="I1748" s="312" t="s">
        <v>3671</v>
      </c>
      <c r="Z1748" s="312" t="s">
        <v>2272</v>
      </c>
    </row>
    <row r="1749" spans="1:26" x14ac:dyDescent="0.3">
      <c r="A1749" s="256">
        <v>521512</v>
      </c>
      <c r="B1749" s="256" t="s">
        <v>1636</v>
      </c>
      <c r="C1749" s="256" t="s">
        <v>73</v>
      </c>
      <c r="D1749" s="256" t="s">
        <v>2969</v>
      </c>
      <c r="E1749" s="314"/>
      <c r="F1749" s="314"/>
      <c r="G1749" s="314"/>
      <c r="H1749" s="314"/>
      <c r="I1749" s="312" t="s">
        <v>3671</v>
      </c>
      <c r="Z1749" s="312" t="s">
        <v>2272</v>
      </c>
    </row>
    <row r="1750" spans="1:26" x14ac:dyDescent="0.3">
      <c r="A1750" s="256">
        <v>521794</v>
      </c>
      <c r="B1750" s="256" t="s">
        <v>691</v>
      </c>
      <c r="C1750" s="256" t="s">
        <v>438</v>
      </c>
      <c r="D1750" s="256" t="s">
        <v>2248</v>
      </c>
      <c r="F1750" s="313"/>
      <c r="G1750" s="313"/>
      <c r="H1750" s="313"/>
      <c r="I1750" s="312" t="s">
        <v>3671</v>
      </c>
      <c r="Z1750" s="312" t="s">
        <v>2272</v>
      </c>
    </row>
    <row r="1751" spans="1:26" x14ac:dyDescent="0.3">
      <c r="A1751" s="256">
        <v>521860</v>
      </c>
      <c r="B1751" s="256" t="s">
        <v>1643</v>
      </c>
      <c r="C1751" s="256" t="s">
        <v>1644</v>
      </c>
      <c r="D1751" s="256" t="s">
        <v>2070</v>
      </c>
      <c r="F1751" s="314"/>
      <c r="G1751" s="314"/>
      <c r="H1751" s="314"/>
      <c r="I1751" s="312" t="s">
        <v>3671</v>
      </c>
      <c r="Z1751" s="312" t="s">
        <v>2272</v>
      </c>
    </row>
    <row r="1752" spans="1:26" x14ac:dyDescent="0.3">
      <c r="A1752" s="256">
        <v>522095</v>
      </c>
      <c r="B1752" s="256" t="s">
        <v>733</v>
      </c>
      <c r="C1752" s="256" t="s">
        <v>352</v>
      </c>
      <c r="D1752" s="256" t="s">
        <v>563</v>
      </c>
      <c r="F1752" s="314"/>
      <c r="G1752" s="314"/>
      <c r="H1752" s="314"/>
      <c r="I1752" s="312" t="s">
        <v>3671</v>
      </c>
      <c r="Z1752" s="312" t="s">
        <v>2272</v>
      </c>
    </row>
    <row r="1753" spans="1:26" x14ac:dyDescent="0.3">
      <c r="A1753" s="256">
        <v>522131</v>
      </c>
      <c r="B1753" s="256" t="s">
        <v>736</v>
      </c>
      <c r="C1753" s="256" t="s">
        <v>248</v>
      </c>
      <c r="D1753" s="256" t="s">
        <v>2972</v>
      </c>
      <c r="F1753" s="313"/>
      <c r="G1753" s="313"/>
      <c r="H1753" s="313"/>
      <c r="I1753" s="312" t="s">
        <v>3671</v>
      </c>
      <c r="Z1753" s="312" t="s">
        <v>2272</v>
      </c>
    </row>
    <row r="1754" spans="1:26" x14ac:dyDescent="0.3">
      <c r="A1754" s="256">
        <v>522554</v>
      </c>
      <c r="B1754" s="256" t="s">
        <v>1668</v>
      </c>
      <c r="C1754" s="256" t="s">
        <v>89</v>
      </c>
      <c r="D1754" s="256" t="s">
        <v>2155</v>
      </c>
      <c r="F1754" s="314"/>
      <c r="G1754" s="314"/>
      <c r="H1754" s="314"/>
      <c r="I1754" s="312" t="s">
        <v>3671</v>
      </c>
      <c r="Z1754" s="312" t="s">
        <v>2272</v>
      </c>
    </row>
    <row r="1755" spans="1:26" x14ac:dyDescent="0.3">
      <c r="A1755" s="256">
        <v>523103</v>
      </c>
      <c r="B1755" s="256" t="s">
        <v>846</v>
      </c>
      <c r="C1755" s="256" t="s">
        <v>464</v>
      </c>
      <c r="D1755" s="256" t="s">
        <v>2980</v>
      </c>
      <c r="F1755" s="313"/>
      <c r="G1755" s="313"/>
      <c r="H1755" s="313"/>
      <c r="I1755" s="312" t="s">
        <v>3671</v>
      </c>
      <c r="Z1755" s="312" t="s">
        <v>2272</v>
      </c>
    </row>
    <row r="1756" spans="1:26" x14ac:dyDescent="0.3">
      <c r="A1756" s="256">
        <v>523554</v>
      </c>
      <c r="B1756" s="256" t="s">
        <v>887</v>
      </c>
      <c r="C1756" s="256" t="s">
        <v>85</v>
      </c>
      <c r="D1756" s="256" t="s">
        <v>2981</v>
      </c>
      <c r="F1756" s="313"/>
      <c r="G1756" s="313"/>
      <c r="H1756" s="313"/>
      <c r="I1756" s="312" t="s">
        <v>3671</v>
      </c>
      <c r="Z1756" s="312" t="s">
        <v>2272</v>
      </c>
    </row>
    <row r="1757" spans="1:26" x14ac:dyDescent="0.3">
      <c r="A1757" s="256">
        <v>523598</v>
      </c>
      <c r="B1757" s="256" t="s">
        <v>894</v>
      </c>
      <c r="C1757" s="256" t="s">
        <v>67</v>
      </c>
      <c r="D1757" s="256" t="s">
        <v>577</v>
      </c>
      <c r="F1757" s="314"/>
      <c r="G1757" s="314"/>
      <c r="H1757" s="314"/>
      <c r="I1757" s="312" t="s">
        <v>3671</v>
      </c>
      <c r="Z1757" s="312" t="s">
        <v>2272</v>
      </c>
    </row>
    <row r="1758" spans="1:26" x14ac:dyDescent="0.3">
      <c r="A1758" s="256">
        <v>523716</v>
      </c>
      <c r="B1758" s="256" t="s">
        <v>279</v>
      </c>
      <c r="C1758" s="256" t="s">
        <v>401</v>
      </c>
      <c r="D1758" s="256" t="s">
        <v>1897</v>
      </c>
      <c r="E1758" s="314"/>
      <c r="F1758" s="314"/>
      <c r="G1758" s="314"/>
      <c r="H1758" s="314"/>
      <c r="I1758" s="312" t="s">
        <v>3671</v>
      </c>
      <c r="Z1758" s="312" t="s">
        <v>2272</v>
      </c>
    </row>
    <row r="1759" spans="1:26" x14ac:dyDescent="0.3">
      <c r="A1759" s="256">
        <v>523992</v>
      </c>
      <c r="B1759" s="256" t="s">
        <v>928</v>
      </c>
      <c r="C1759" s="256" t="s">
        <v>929</v>
      </c>
      <c r="D1759" s="256" t="s">
        <v>1916</v>
      </c>
      <c r="F1759" s="313"/>
      <c r="G1759" s="313"/>
      <c r="H1759" s="313"/>
      <c r="I1759" s="312" t="s">
        <v>3671</v>
      </c>
      <c r="Z1759" s="312" t="s">
        <v>2272</v>
      </c>
    </row>
    <row r="1760" spans="1:26" x14ac:dyDescent="0.3">
      <c r="A1760" s="256">
        <v>524046</v>
      </c>
      <c r="B1760" s="256" t="s">
        <v>1692</v>
      </c>
      <c r="C1760" s="256" t="s">
        <v>347</v>
      </c>
      <c r="D1760" s="256" t="s">
        <v>347</v>
      </c>
      <c r="F1760" s="314"/>
      <c r="G1760" s="314"/>
      <c r="H1760" s="314"/>
      <c r="I1760" s="312" t="s">
        <v>3671</v>
      </c>
      <c r="Z1760" s="312" t="s">
        <v>2272</v>
      </c>
    </row>
    <row r="1761" spans="1:9" x14ac:dyDescent="0.3">
      <c r="A1761" s="256">
        <v>500495</v>
      </c>
      <c r="B1761" s="256" t="s">
        <v>553</v>
      </c>
      <c r="C1761" s="256" t="s">
        <v>82</v>
      </c>
      <c r="D1761" s="256" t="s">
        <v>1894</v>
      </c>
      <c r="F1761" s="313"/>
      <c r="G1761" s="313"/>
      <c r="H1761" s="313"/>
      <c r="I1761" s="312" t="s">
        <v>3671</v>
      </c>
    </row>
    <row r="1762" spans="1:9" x14ac:dyDescent="0.3">
      <c r="A1762" s="256">
        <v>500572</v>
      </c>
      <c r="B1762" s="256" t="s">
        <v>552</v>
      </c>
      <c r="C1762" s="256" t="s">
        <v>338</v>
      </c>
      <c r="D1762" s="256" t="s">
        <v>2712</v>
      </c>
      <c r="F1762" s="314"/>
      <c r="G1762" s="314"/>
      <c r="H1762" s="314"/>
      <c r="I1762" s="312" t="s">
        <v>3671</v>
      </c>
    </row>
    <row r="1763" spans="1:9" x14ac:dyDescent="0.3">
      <c r="A1763" s="256">
        <v>500831</v>
      </c>
      <c r="B1763" s="256" t="s">
        <v>551</v>
      </c>
      <c r="C1763" s="256" t="s">
        <v>71</v>
      </c>
      <c r="D1763" s="256" t="s">
        <v>1894</v>
      </c>
      <c r="F1763" s="313"/>
      <c r="G1763" s="313"/>
      <c r="H1763" s="313"/>
      <c r="I1763" s="312" t="s">
        <v>3671</v>
      </c>
    </row>
    <row r="1764" spans="1:9" x14ac:dyDescent="0.3">
      <c r="A1764" s="256">
        <v>500861</v>
      </c>
      <c r="B1764" s="256" t="s">
        <v>550</v>
      </c>
      <c r="C1764" s="256" t="s">
        <v>71</v>
      </c>
      <c r="D1764" s="256" t="s">
        <v>1886</v>
      </c>
      <c r="F1764" s="314"/>
      <c r="G1764" s="314"/>
      <c r="H1764" s="314"/>
      <c r="I1764" s="312" t="s">
        <v>3671</v>
      </c>
    </row>
    <row r="1765" spans="1:9" x14ac:dyDescent="0.3">
      <c r="A1765" s="256">
        <v>501184</v>
      </c>
      <c r="B1765" s="256" t="s">
        <v>549</v>
      </c>
      <c r="C1765" s="256" t="s">
        <v>2723</v>
      </c>
      <c r="D1765" s="256" t="s">
        <v>810</v>
      </c>
      <c r="F1765" s="314"/>
      <c r="G1765" s="314"/>
      <c r="H1765" s="314"/>
      <c r="I1765" s="312" t="s">
        <v>3671</v>
      </c>
    </row>
    <row r="1766" spans="1:9" x14ac:dyDescent="0.3">
      <c r="A1766" s="256">
        <v>501273</v>
      </c>
      <c r="B1766" s="256" t="s">
        <v>548</v>
      </c>
      <c r="C1766" s="256" t="s">
        <v>472</v>
      </c>
      <c r="D1766" s="256" t="s">
        <v>2198</v>
      </c>
      <c r="F1766" s="313"/>
      <c r="G1766" s="313"/>
      <c r="H1766" s="313"/>
      <c r="I1766" s="312" t="s">
        <v>3671</v>
      </c>
    </row>
    <row r="1767" spans="1:9" x14ac:dyDescent="0.3">
      <c r="A1767" s="256">
        <v>501661</v>
      </c>
      <c r="B1767" s="256" t="s">
        <v>2724</v>
      </c>
      <c r="C1767" s="256" t="s">
        <v>241</v>
      </c>
      <c r="D1767" s="256" t="s">
        <v>2053</v>
      </c>
      <c r="F1767" s="314"/>
      <c r="G1767" s="314"/>
      <c r="H1767" s="314"/>
      <c r="I1767" s="312" t="s">
        <v>3671</v>
      </c>
    </row>
    <row r="1768" spans="1:9" x14ac:dyDescent="0.3">
      <c r="A1768" s="256">
        <v>502749</v>
      </c>
      <c r="B1768" s="256" t="s">
        <v>545</v>
      </c>
      <c r="C1768" s="256" t="s">
        <v>71</v>
      </c>
      <c r="D1768" s="256" t="s">
        <v>2156</v>
      </c>
      <c r="F1768" s="314"/>
      <c r="G1768" s="314"/>
      <c r="H1768" s="314"/>
      <c r="I1768" s="312" t="s">
        <v>3671</v>
      </c>
    </row>
    <row r="1769" spans="1:9" x14ac:dyDescent="0.3">
      <c r="A1769" s="256">
        <v>502772</v>
      </c>
      <c r="B1769" s="256" t="s">
        <v>543</v>
      </c>
      <c r="C1769" s="256" t="s">
        <v>544</v>
      </c>
      <c r="D1769" s="256" t="s">
        <v>1974</v>
      </c>
      <c r="F1769" s="313"/>
      <c r="G1769" s="313"/>
      <c r="H1769" s="313"/>
      <c r="I1769" s="312" t="s">
        <v>3671</v>
      </c>
    </row>
    <row r="1770" spans="1:9" x14ac:dyDescent="0.3">
      <c r="A1770" s="256">
        <v>502859</v>
      </c>
      <c r="B1770" s="256" t="s">
        <v>542</v>
      </c>
      <c r="C1770" s="256" t="s">
        <v>2725</v>
      </c>
      <c r="D1770" s="256" t="s">
        <v>2726</v>
      </c>
      <c r="F1770" s="314"/>
      <c r="G1770" s="314"/>
      <c r="H1770" s="314"/>
      <c r="I1770" s="312" t="s">
        <v>3671</v>
      </c>
    </row>
    <row r="1771" spans="1:9" x14ac:dyDescent="0.3">
      <c r="A1771" s="256">
        <v>503090</v>
      </c>
      <c r="B1771" s="256" t="s">
        <v>541</v>
      </c>
      <c r="C1771" s="256" t="s">
        <v>111</v>
      </c>
      <c r="D1771" s="256" t="s">
        <v>2727</v>
      </c>
      <c r="F1771" s="314"/>
      <c r="G1771" s="314"/>
      <c r="H1771" s="314"/>
      <c r="I1771" s="312" t="s">
        <v>3671</v>
      </c>
    </row>
    <row r="1772" spans="1:9" x14ac:dyDescent="0.3">
      <c r="A1772" s="256">
        <v>503426</v>
      </c>
      <c r="B1772" s="256" t="s">
        <v>540</v>
      </c>
      <c r="C1772" s="256" t="s">
        <v>2728</v>
      </c>
      <c r="D1772" s="256" t="s">
        <v>437</v>
      </c>
      <c r="F1772" s="314"/>
      <c r="G1772" s="314"/>
      <c r="H1772" s="314"/>
      <c r="I1772" s="312" t="s">
        <v>3671</v>
      </c>
    </row>
    <row r="1773" spans="1:9" x14ac:dyDescent="0.3">
      <c r="A1773" s="256">
        <v>503616</v>
      </c>
      <c r="B1773" s="256" t="s">
        <v>538</v>
      </c>
      <c r="C1773" s="256" t="s">
        <v>2301</v>
      </c>
      <c r="D1773" s="256" t="s">
        <v>2730</v>
      </c>
      <c r="F1773" s="313"/>
      <c r="G1773" s="313"/>
      <c r="H1773" s="313"/>
      <c r="I1773" s="312" t="s">
        <v>3671</v>
      </c>
    </row>
    <row r="1774" spans="1:9" x14ac:dyDescent="0.3">
      <c r="A1774" s="256">
        <v>504250</v>
      </c>
      <c r="B1774" s="256" t="s">
        <v>1521</v>
      </c>
      <c r="C1774" s="256" t="s">
        <v>89</v>
      </c>
      <c r="D1774" s="256" t="s">
        <v>1980</v>
      </c>
      <c r="F1774" s="314"/>
      <c r="G1774" s="314"/>
      <c r="H1774" s="314"/>
      <c r="I1774" s="312" t="s">
        <v>3671</v>
      </c>
    </row>
    <row r="1775" spans="1:9" x14ac:dyDescent="0.3">
      <c r="A1775" s="256">
        <v>504556</v>
      </c>
      <c r="B1775" s="256" t="s">
        <v>534</v>
      </c>
      <c r="C1775" s="256" t="s">
        <v>255</v>
      </c>
      <c r="D1775" s="256" t="s">
        <v>2051</v>
      </c>
      <c r="F1775" s="313"/>
      <c r="G1775" s="313"/>
      <c r="H1775" s="313"/>
      <c r="I1775" s="312" t="s">
        <v>3671</v>
      </c>
    </row>
    <row r="1776" spans="1:9" x14ac:dyDescent="0.3">
      <c r="A1776" s="256">
        <v>504645</v>
      </c>
      <c r="B1776" s="256" t="s">
        <v>1522</v>
      </c>
      <c r="C1776" s="256" t="s">
        <v>265</v>
      </c>
      <c r="D1776" s="256" t="s">
        <v>576</v>
      </c>
      <c r="F1776" s="314"/>
      <c r="G1776" s="314"/>
      <c r="H1776" s="314"/>
      <c r="I1776" s="312" t="s">
        <v>3671</v>
      </c>
    </row>
    <row r="1777" spans="1:9" x14ac:dyDescent="0.3">
      <c r="A1777" s="256">
        <v>504678</v>
      </c>
      <c r="B1777" s="256" t="s">
        <v>2731</v>
      </c>
      <c r="C1777" s="256" t="s">
        <v>2300</v>
      </c>
      <c r="D1777" s="256" t="s">
        <v>854</v>
      </c>
      <c r="F1777" s="314"/>
      <c r="G1777" s="314"/>
      <c r="H1777" s="314"/>
      <c r="I1777" s="312" t="s">
        <v>3671</v>
      </c>
    </row>
    <row r="1778" spans="1:9" x14ac:dyDescent="0.3">
      <c r="A1778" s="256">
        <v>504814</v>
      </c>
      <c r="B1778" s="256" t="s">
        <v>2732</v>
      </c>
      <c r="C1778" s="256" t="s">
        <v>2733</v>
      </c>
      <c r="D1778" s="256" t="s">
        <v>1931</v>
      </c>
      <c r="F1778" s="314"/>
      <c r="G1778" s="314"/>
      <c r="H1778" s="314"/>
      <c r="I1778" s="312" t="s">
        <v>3671</v>
      </c>
    </row>
    <row r="1779" spans="1:9" x14ac:dyDescent="0.3">
      <c r="A1779" s="256">
        <v>504981</v>
      </c>
      <c r="B1779" s="256" t="s">
        <v>533</v>
      </c>
      <c r="C1779" s="256" t="s">
        <v>109</v>
      </c>
      <c r="D1779" s="256" t="s">
        <v>1892</v>
      </c>
      <c r="F1779" s="313"/>
      <c r="G1779" s="313"/>
      <c r="H1779" s="313"/>
      <c r="I1779" s="312" t="s">
        <v>3671</v>
      </c>
    </row>
    <row r="1780" spans="1:9" x14ac:dyDescent="0.3">
      <c r="A1780" s="256">
        <v>505024</v>
      </c>
      <c r="B1780" s="256" t="s">
        <v>1702</v>
      </c>
      <c r="C1780" s="256" t="s">
        <v>99</v>
      </c>
      <c r="D1780" s="256" t="s">
        <v>2217</v>
      </c>
      <c r="F1780" s="314"/>
      <c r="G1780" s="314"/>
      <c r="H1780" s="314"/>
      <c r="I1780" s="312" t="s">
        <v>3671</v>
      </c>
    </row>
    <row r="1781" spans="1:9" x14ac:dyDescent="0.3">
      <c r="A1781" s="256">
        <v>505204</v>
      </c>
      <c r="B1781" s="256" t="s">
        <v>532</v>
      </c>
      <c r="C1781" s="256" t="s">
        <v>2734</v>
      </c>
      <c r="D1781" s="256" t="s">
        <v>1919</v>
      </c>
      <c r="F1781" s="314"/>
      <c r="G1781" s="314"/>
      <c r="H1781" s="314"/>
      <c r="I1781" s="312" t="s">
        <v>3671</v>
      </c>
    </row>
    <row r="1782" spans="1:9" x14ac:dyDescent="0.3">
      <c r="A1782" s="256">
        <v>505283</v>
      </c>
      <c r="B1782" s="256" t="s">
        <v>2169</v>
      </c>
      <c r="C1782" s="256" t="s">
        <v>315</v>
      </c>
      <c r="D1782" s="256" t="s">
        <v>1935</v>
      </c>
      <c r="F1782" s="313"/>
      <c r="G1782" s="313"/>
      <c r="H1782" s="313"/>
      <c r="I1782" s="312" t="s">
        <v>3671</v>
      </c>
    </row>
    <row r="1783" spans="1:9" x14ac:dyDescent="0.3">
      <c r="A1783" s="256">
        <v>505433</v>
      </c>
      <c r="B1783" s="256" t="s">
        <v>2257</v>
      </c>
      <c r="C1783" s="256" t="s">
        <v>409</v>
      </c>
      <c r="D1783" s="256" t="s">
        <v>1887</v>
      </c>
      <c r="F1783" s="313"/>
      <c r="G1783" s="313"/>
      <c r="H1783" s="313"/>
      <c r="I1783" s="312" t="s">
        <v>3671</v>
      </c>
    </row>
    <row r="1784" spans="1:9" x14ac:dyDescent="0.3">
      <c r="A1784" s="256">
        <v>505547</v>
      </c>
      <c r="B1784" s="256" t="s">
        <v>527</v>
      </c>
      <c r="C1784" s="256" t="s">
        <v>82</v>
      </c>
      <c r="D1784" s="256" t="s">
        <v>1861</v>
      </c>
      <c r="F1784" s="314"/>
      <c r="G1784" s="314"/>
      <c r="H1784" s="314"/>
      <c r="I1784" s="312" t="s">
        <v>3671</v>
      </c>
    </row>
    <row r="1785" spans="1:9" x14ac:dyDescent="0.3">
      <c r="A1785" s="256">
        <v>505756</v>
      </c>
      <c r="B1785" s="256" t="s">
        <v>524</v>
      </c>
      <c r="C1785" s="256" t="s">
        <v>89</v>
      </c>
      <c r="D1785" s="256" t="s">
        <v>1865</v>
      </c>
      <c r="F1785" s="314"/>
      <c r="G1785" s="314"/>
      <c r="H1785" s="314"/>
      <c r="I1785" s="312" t="s">
        <v>3671</v>
      </c>
    </row>
    <row r="1786" spans="1:9" x14ac:dyDescent="0.3">
      <c r="A1786" s="256">
        <v>505944</v>
      </c>
      <c r="B1786" s="256" t="s">
        <v>522</v>
      </c>
      <c r="C1786" s="256" t="s">
        <v>523</v>
      </c>
      <c r="D1786" s="256" t="s">
        <v>557</v>
      </c>
      <c r="F1786" s="314"/>
      <c r="G1786" s="314"/>
      <c r="H1786" s="314"/>
      <c r="I1786" s="312" t="s">
        <v>3671</v>
      </c>
    </row>
    <row r="1787" spans="1:9" x14ac:dyDescent="0.3">
      <c r="A1787" s="256">
        <v>505979</v>
      </c>
      <c r="B1787" s="256" t="s">
        <v>1703</v>
      </c>
      <c r="C1787" s="256" t="s">
        <v>334</v>
      </c>
      <c r="D1787" s="256" t="s">
        <v>2735</v>
      </c>
      <c r="F1787" s="313"/>
      <c r="G1787" s="313"/>
      <c r="H1787" s="313"/>
      <c r="I1787" s="312" t="s">
        <v>3671</v>
      </c>
    </row>
    <row r="1788" spans="1:9" x14ac:dyDescent="0.3">
      <c r="A1788" s="256">
        <v>506127</v>
      </c>
      <c r="B1788" s="256" t="s">
        <v>521</v>
      </c>
      <c r="C1788" s="256" t="s">
        <v>89</v>
      </c>
      <c r="D1788" s="256" t="s">
        <v>2065</v>
      </c>
      <c r="F1788" s="314"/>
      <c r="G1788" s="314"/>
      <c r="H1788" s="314"/>
      <c r="I1788" s="312" t="s">
        <v>3671</v>
      </c>
    </row>
    <row r="1789" spans="1:9" x14ac:dyDescent="0.3">
      <c r="A1789" s="256">
        <v>506169</v>
      </c>
      <c r="B1789" s="256" t="s">
        <v>520</v>
      </c>
      <c r="C1789" s="256" t="s">
        <v>99</v>
      </c>
      <c r="D1789" s="256" t="s">
        <v>562</v>
      </c>
      <c r="F1789" s="314"/>
      <c r="G1789" s="314"/>
      <c r="H1789" s="314"/>
      <c r="I1789" s="312" t="s">
        <v>3671</v>
      </c>
    </row>
    <row r="1790" spans="1:9" x14ac:dyDescent="0.3">
      <c r="A1790" s="256">
        <v>506257</v>
      </c>
      <c r="B1790" s="256" t="s">
        <v>518</v>
      </c>
      <c r="C1790" s="256" t="s">
        <v>313</v>
      </c>
      <c r="D1790" s="256" t="s">
        <v>2736</v>
      </c>
      <c r="F1790" s="314"/>
      <c r="G1790" s="314"/>
      <c r="H1790" s="314"/>
      <c r="I1790" s="312" t="s">
        <v>3671</v>
      </c>
    </row>
    <row r="1791" spans="1:9" x14ac:dyDescent="0.3">
      <c r="A1791" s="256">
        <v>506480</v>
      </c>
      <c r="B1791" s="256" t="s">
        <v>1704</v>
      </c>
      <c r="C1791" s="256" t="s">
        <v>95</v>
      </c>
      <c r="D1791" s="256" t="s">
        <v>576</v>
      </c>
      <c r="F1791" s="313"/>
      <c r="G1791" s="313"/>
      <c r="H1791" s="313"/>
      <c r="I1791" s="312" t="s">
        <v>3671</v>
      </c>
    </row>
    <row r="1792" spans="1:9" x14ac:dyDescent="0.3">
      <c r="A1792" s="256">
        <v>506514</v>
      </c>
      <c r="B1792" s="256" t="s">
        <v>515</v>
      </c>
      <c r="C1792" s="256" t="s">
        <v>71</v>
      </c>
      <c r="D1792" s="256" t="s">
        <v>2729</v>
      </c>
      <c r="E1792" s="314"/>
      <c r="F1792" s="314"/>
      <c r="G1792" s="314"/>
      <c r="H1792" s="314"/>
      <c r="I1792" s="312" t="s">
        <v>3671</v>
      </c>
    </row>
    <row r="1793" spans="1:9" x14ac:dyDescent="0.3">
      <c r="A1793" s="256">
        <v>506969</v>
      </c>
      <c r="B1793" s="256" t="s">
        <v>2258</v>
      </c>
      <c r="C1793" s="256" t="s">
        <v>93</v>
      </c>
      <c r="D1793" s="256" t="s">
        <v>2039</v>
      </c>
      <c r="F1793" s="314"/>
      <c r="G1793" s="314"/>
      <c r="H1793" s="314"/>
      <c r="I1793" s="312" t="s">
        <v>3671</v>
      </c>
    </row>
    <row r="1794" spans="1:9" x14ac:dyDescent="0.3">
      <c r="A1794" s="256">
        <v>507251</v>
      </c>
      <c r="B1794" s="256" t="s">
        <v>511</v>
      </c>
      <c r="C1794" s="256" t="s">
        <v>86</v>
      </c>
      <c r="D1794" s="256" t="s">
        <v>2737</v>
      </c>
      <c r="F1794" s="314"/>
      <c r="G1794" s="314"/>
      <c r="H1794" s="314"/>
      <c r="I1794" s="312" t="s">
        <v>3671</v>
      </c>
    </row>
    <row r="1795" spans="1:9" x14ac:dyDescent="0.3">
      <c r="A1795" s="256">
        <v>507342</v>
      </c>
      <c r="B1795" s="256" t="s">
        <v>509</v>
      </c>
      <c r="C1795" s="256" t="s">
        <v>70</v>
      </c>
      <c r="D1795" s="256" t="s">
        <v>570</v>
      </c>
      <c r="F1795" s="313"/>
      <c r="G1795" s="313"/>
      <c r="H1795" s="313"/>
      <c r="I1795" s="312" t="s">
        <v>3671</v>
      </c>
    </row>
    <row r="1796" spans="1:9" x14ac:dyDescent="0.3">
      <c r="A1796" s="256">
        <v>507433</v>
      </c>
      <c r="B1796" s="256" t="s">
        <v>508</v>
      </c>
      <c r="C1796" s="256" t="s">
        <v>337</v>
      </c>
      <c r="D1796" s="256" t="s">
        <v>1855</v>
      </c>
      <c r="F1796" s="314"/>
      <c r="G1796" s="314"/>
      <c r="H1796" s="314"/>
      <c r="I1796" s="312" t="s">
        <v>3671</v>
      </c>
    </row>
    <row r="1797" spans="1:9" x14ac:dyDescent="0.3">
      <c r="A1797" s="256">
        <v>507934</v>
      </c>
      <c r="B1797" s="256" t="s">
        <v>506</v>
      </c>
      <c r="C1797" s="256" t="s">
        <v>101</v>
      </c>
      <c r="D1797" s="256" t="s">
        <v>2738</v>
      </c>
      <c r="F1797" s="314"/>
      <c r="G1797" s="314"/>
      <c r="H1797" s="314"/>
      <c r="I1797" s="312" t="s">
        <v>3671</v>
      </c>
    </row>
    <row r="1798" spans="1:9" x14ac:dyDescent="0.3">
      <c r="A1798" s="256">
        <v>508027</v>
      </c>
      <c r="B1798" s="256" t="s">
        <v>1705</v>
      </c>
      <c r="C1798" s="256" t="s">
        <v>74</v>
      </c>
      <c r="D1798" s="256" t="s">
        <v>2210</v>
      </c>
      <c r="F1798" s="313"/>
      <c r="G1798" s="313"/>
      <c r="H1798" s="313"/>
      <c r="I1798" s="312" t="s">
        <v>3671</v>
      </c>
    </row>
    <row r="1799" spans="1:9" x14ac:dyDescent="0.3">
      <c r="A1799" s="256">
        <v>508116</v>
      </c>
      <c r="B1799" s="256" t="s">
        <v>1523</v>
      </c>
      <c r="C1799" s="256" t="s">
        <v>71</v>
      </c>
      <c r="F1799" s="314"/>
      <c r="G1799" s="314"/>
      <c r="H1799" s="314"/>
      <c r="I1799" s="312" t="s">
        <v>3671</v>
      </c>
    </row>
    <row r="1800" spans="1:9" x14ac:dyDescent="0.3">
      <c r="A1800" s="256">
        <v>508859</v>
      </c>
      <c r="B1800" s="256" t="s">
        <v>2739</v>
      </c>
      <c r="C1800" s="256" t="s">
        <v>89</v>
      </c>
      <c r="D1800" s="256" t="s">
        <v>576</v>
      </c>
      <c r="F1800" s="314"/>
      <c r="G1800" s="314"/>
      <c r="H1800" s="314"/>
      <c r="I1800" s="312" t="s">
        <v>3671</v>
      </c>
    </row>
    <row r="1801" spans="1:9" x14ac:dyDescent="0.3">
      <c r="A1801" s="256">
        <v>509053</v>
      </c>
      <c r="B1801" s="256" t="s">
        <v>501</v>
      </c>
      <c r="C1801" s="256" t="s">
        <v>502</v>
      </c>
      <c r="D1801" s="256" t="s">
        <v>2681</v>
      </c>
      <c r="F1801" s="314"/>
      <c r="G1801" s="314"/>
      <c r="H1801" s="314"/>
      <c r="I1801" s="312" t="s">
        <v>3671</v>
      </c>
    </row>
    <row r="1802" spans="1:9" x14ac:dyDescent="0.3">
      <c r="A1802" s="256">
        <v>509126</v>
      </c>
      <c r="B1802" s="256" t="s">
        <v>2677</v>
      </c>
      <c r="C1802" s="256" t="s">
        <v>500</v>
      </c>
      <c r="D1802" s="256" t="s">
        <v>437</v>
      </c>
      <c r="F1802" s="313"/>
      <c r="G1802" s="313"/>
      <c r="H1802" s="313"/>
      <c r="I1802" s="312" t="s">
        <v>3671</v>
      </c>
    </row>
    <row r="1803" spans="1:9" x14ac:dyDescent="0.3">
      <c r="A1803" s="256">
        <v>509462</v>
      </c>
      <c r="B1803" s="256" t="s">
        <v>498</v>
      </c>
      <c r="C1803" s="256" t="s">
        <v>499</v>
      </c>
      <c r="D1803" s="256" t="s">
        <v>2070</v>
      </c>
      <c r="F1803" s="314"/>
      <c r="G1803" s="314"/>
      <c r="H1803" s="314"/>
      <c r="I1803" s="312" t="s">
        <v>3671</v>
      </c>
    </row>
    <row r="1804" spans="1:9" x14ac:dyDescent="0.3">
      <c r="A1804" s="256">
        <v>509497</v>
      </c>
      <c r="B1804" s="256" t="s">
        <v>497</v>
      </c>
      <c r="C1804" s="256" t="s">
        <v>304</v>
      </c>
      <c r="D1804" s="256" t="s">
        <v>2740</v>
      </c>
      <c r="F1804" s="314"/>
      <c r="G1804" s="314"/>
      <c r="H1804" s="314"/>
      <c r="I1804" s="312" t="s">
        <v>3671</v>
      </c>
    </row>
    <row r="1805" spans="1:9" x14ac:dyDescent="0.3">
      <c r="A1805" s="256">
        <v>509511</v>
      </c>
      <c r="B1805" s="256" t="s">
        <v>496</v>
      </c>
      <c r="C1805" s="256" t="s">
        <v>68</v>
      </c>
      <c r="D1805" s="256" t="s">
        <v>2741</v>
      </c>
      <c r="F1805" s="313"/>
      <c r="G1805" s="313"/>
      <c r="H1805" s="313"/>
      <c r="I1805" s="312" t="s">
        <v>3671</v>
      </c>
    </row>
    <row r="1806" spans="1:9" x14ac:dyDescent="0.3">
      <c r="A1806" s="256">
        <v>509535</v>
      </c>
      <c r="B1806" s="256" t="s">
        <v>495</v>
      </c>
      <c r="C1806" s="256" t="s">
        <v>267</v>
      </c>
      <c r="D1806" s="256" t="s">
        <v>557</v>
      </c>
      <c r="F1806" s="314"/>
      <c r="G1806" s="314"/>
      <c r="H1806" s="314"/>
      <c r="I1806" s="312" t="s">
        <v>3671</v>
      </c>
    </row>
    <row r="1807" spans="1:9" x14ac:dyDescent="0.3">
      <c r="A1807" s="256">
        <v>509808</v>
      </c>
      <c r="B1807" s="256" t="s">
        <v>1524</v>
      </c>
      <c r="C1807" s="256" t="s">
        <v>85</v>
      </c>
      <c r="D1807" s="256" t="s">
        <v>2743</v>
      </c>
      <c r="F1807" s="314"/>
      <c r="G1807" s="314"/>
      <c r="H1807" s="314"/>
      <c r="I1807" s="312" t="s">
        <v>3671</v>
      </c>
    </row>
    <row r="1808" spans="1:9" x14ac:dyDescent="0.3">
      <c r="A1808" s="256">
        <v>509834</v>
      </c>
      <c r="B1808" s="256" t="s">
        <v>494</v>
      </c>
      <c r="C1808" s="256" t="s">
        <v>73</v>
      </c>
      <c r="D1808" s="256" t="s">
        <v>1916</v>
      </c>
      <c r="F1808" s="314"/>
      <c r="G1808" s="314"/>
      <c r="H1808" s="314"/>
      <c r="I1808" s="312" t="s">
        <v>3671</v>
      </c>
    </row>
    <row r="1809" spans="1:9" x14ac:dyDescent="0.3">
      <c r="A1809" s="256">
        <v>509866</v>
      </c>
      <c r="B1809" s="256" t="s">
        <v>493</v>
      </c>
      <c r="C1809" s="256" t="s">
        <v>85</v>
      </c>
      <c r="D1809" s="256" t="s">
        <v>1887</v>
      </c>
      <c r="F1809" s="314"/>
      <c r="G1809" s="314"/>
      <c r="H1809" s="314"/>
      <c r="I1809" s="312" t="s">
        <v>3671</v>
      </c>
    </row>
    <row r="1810" spans="1:9" x14ac:dyDescent="0.3">
      <c r="A1810" s="256">
        <v>510000</v>
      </c>
      <c r="B1810" s="256" t="s">
        <v>491</v>
      </c>
      <c r="C1810" s="256" t="s">
        <v>69</v>
      </c>
      <c r="D1810" s="256" t="s">
        <v>2155</v>
      </c>
      <c r="F1810" s="313"/>
      <c r="G1810" s="313"/>
      <c r="H1810" s="313"/>
      <c r="I1810" s="312" t="s">
        <v>3671</v>
      </c>
    </row>
    <row r="1811" spans="1:9" x14ac:dyDescent="0.3">
      <c r="A1811" s="256">
        <v>510015</v>
      </c>
      <c r="B1811" s="256" t="s">
        <v>490</v>
      </c>
      <c r="C1811" s="256" t="s">
        <v>74</v>
      </c>
      <c r="D1811" s="256" t="s">
        <v>1886</v>
      </c>
      <c r="F1811" s="314"/>
      <c r="G1811" s="314"/>
      <c r="H1811" s="314"/>
      <c r="I1811" s="312" t="s">
        <v>3671</v>
      </c>
    </row>
    <row r="1812" spans="1:9" x14ac:dyDescent="0.3">
      <c r="A1812" s="256">
        <v>510244</v>
      </c>
      <c r="B1812" s="256" t="s">
        <v>486</v>
      </c>
      <c r="C1812" s="256" t="s">
        <v>487</v>
      </c>
      <c r="D1812" s="256" t="s">
        <v>2744</v>
      </c>
      <c r="F1812" s="314"/>
      <c r="G1812" s="314"/>
      <c r="H1812" s="314"/>
      <c r="I1812" s="312" t="s">
        <v>3671</v>
      </c>
    </row>
    <row r="1813" spans="1:9" x14ac:dyDescent="0.3">
      <c r="A1813" s="256">
        <v>510397</v>
      </c>
      <c r="B1813" s="256" t="s">
        <v>2652</v>
      </c>
      <c r="C1813" s="256" t="s">
        <v>392</v>
      </c>
      <c r="F1813" s="313"/>
      <c r="G1813" s="313"/>
      <c r="H1813" s="313"/>
      <c r="I1813" s="312" t="s">
        <v>3671</v>
      </c>
    </row>
    <row r="1814" spans="1:9" x14ac:dyDescent="0.3">
      <c r="A1814" s="256">
        <v>510497</v>
      </c>
      <c r="B1814" s="256" t="s">
        <v>483</v>
      </c>
      <c r="C1814" s="256" t="s">
        <v>330</v>
      </c>
      <c r="D1814" s="256" t="s">
        <v>2745</v>
      </c>
      <c r="F1814" s="313"/>
      <c r="G1814" s="313"/>
      <c r="H1814" s="313"/>
      <c r="I1814" s="312" t="s">
        <v>3671</v>
      </c>
    </row>
    <row r="1815" spans="1:9" x14ac:dyDescent="0.3">
      <c r="A1815" s="256">
        <v>510872</v>
      </c>
      <c r="B1815" s="256" t="s">
        <v>482</v>
      </c>
      <c r="C1815" s="256" t="s">
        <v>82</v>
      </c>
      <c r="D1815" s="256" t="s">
        <v>577</v>
      </c>
      <c r="F1815" s="314"/>
      <c r="G1815" s="314"/>
      <c r="H1815" s="314"/>
      <c r="I1815" s="312" t="s">
        <v>3671</v>
      </c>
    </row>
    <row r="1816" spans="1:9" x14ac:dyDescent="0.3">
      <c r="A1816" s="256">
        <v>511357</v>
      </c>
      <c r="B1816" s="256" t="s">
        <v>1525</v>
      </c>
      <c r="C1816" s="256" t="s">
        <v>1526</v>
      </c>
      <c r="D1816" s="256" t="s">
        <v>2746</v>
      </c>
      <c r="F1816" s="314"/>
      <c r="G1816" s="314"/>
      <c r="H1816" s="314"/>
      <c r="I1816" s="312" t="s">
        <v>3671</v>
      </c>
    </row>
    <row r="1817" spans="1:9" x14ac:dyDescent="0.3">
      <c r="A1817" s="256">
        <v>511364</v>
      </c>
      <c r="B1817" s="256" t="s">
        <v>2682</v>
      </c>
      <c r="C1817" s="256" t="s">
        <v>1657</v>
      </c>
      <c r="D1817" s="256" t="s">
        <v>1966</v>
      </c>
      <c r="F1817" s="314"/>
      <c r="G1817" s="314"/>
      <c r="H1817" s="314"/>
      <c r="I1817" s="312" t="s">
        <v>3671</v>
      </c>
    </row>
    <row r="1818" spans="1:9" x14ac:dyDescent="0.3">
      <c r="A1818" s="256">
        <v>511389</v>
      </c>
      <c r="B1818" s="256" t="s">
        <v>1527</v>
      </c>
      <c r="C1818" s="256" t="s">
        <v>86</v>
      </c>
      <c r="D1818" s="256" t="s">
        <v>2747</v>
      </c>
      <c r="F1818" s="314"/>
      <c r="G1818" s="314"/>
      <c r="H1818" s="314"/>
      <c r="I1818" s="312" t="s">
        <v>3671</v>
      </c>
    </row>
    <row r="1819" spans="1:9" x14ac:dyDescent="0.3">
      <c r="A1819" s="256">
        <v>511606</v>
      </c>
      <c r="B1819" s="256" t="s">
        <v>479</v>
      </c>
      <c r="C1819" s="256" t="s">
        <v>480</v>
      </c>
      <c r="D1819" s="256" t="s">
        <v>1987</v>
      </c>
      <c r="F1819" s="314"/>
      <c r="G1819" s="314"/>
      <c r="H1819" s="314"/>
      <c r="I1819" s="312" t="s">
        <v>3671</v>
      </c>
    </row>
    <row r="1820" spans="1:9" x14ac:dyDescent="0.3">
      <c r="A1820" s="256">
        <v>511749</v>
      </c>
      <c r="B1820" s="256" t="s">
        <v>478</v>
      </c>
      <c r="C1820" s="256" t="s">
        <v>418</v>
      </c>
      <c r="D1820" s="256" t="s">
        <v>2748</v>
      </c>
      <c r="F1820" s="314"/>
      <c r="G1820" s="314"/>
      <c r="H1820" s="314"/>
      <c r="I1820" s="312" t="s">
        <v>3671</v>
      </c>
    </row>
    <row r="1821" spans="1:9" x14ac:dyDescent="0.3">
      <c r="A1821" s="256">
        <v>511783</v>
      </c>
      <c r="B1821" s="256" t="s">
        <v>475</v>
      </c>
      <c r="C1821" s="256" t="s">
        <v>476</v>
      </c>
      <c r="D1821" s="256" t="s">
        <v>1897</v>
      </c>
      <c r="F1821" s="314"/>
      <c r="G1821" s="314"/>
      <c r="H1821" s="314"/>
      <c r="I1821" s="312" t="s">
        <v>3671</v>
      </c>
    </row>
    <row r="1822" spans="1:9" x14ac:dyDescent="0.3">
      <c r="A1822" s="256">
        <v>511945</v>
      </c>
      <c r="B1822" s="256" t="s">
        <v>473</v>
      </c>
      <c r="C1822" s="256" t="s">
        <v>106</v>
      </c>
      <c r="D1822" s="256" t="s">
        <v>2749</v>
      </c>
      <c r="F1822" s="314"/>
      <c r="G1822" s="314"/>
      <c r="H1822" s="314"/>
      <c r="I1822" s="312" t="s">
        <v>3671</v>
      </c>
    </row>
    <row r="1823" spans="1:9" x14ac:dyDescent="0.3">
      <c r="A1823" s="256">
        <v>512105</v>
      </c>
      <c r="B1823" s="256" t="s">
        <v>2750</v>
      </c>
      <c r="C1823" s="256" t="s">
        <v>319</v>
      </c>
      <c r="D1823" s="256" t="s">
        <v>2065</v>
      </c>
      <c r="F1823" s="314"/>
      <c r="G1823" s="314"/>
      <c r="H1823" s="314"/>
      <c r="I1823" s="312" t="s">
        <v>3671</v>
      </c>
    </row>
    <row r="1824" spans="1:9" x14ac:dyDescent="0.3">
      <c r="A1824" s="256">
        <v>512533</v>
      </c>
      <c r="B1824" s="256" t="s">
        <v>2684</v>
      </c>
      <c r="C1824" s="256" t="s">
        <v>71</v>
      </c>
      <c r="D1824" s="256" t="s">
        <v>563</v>
      </c>
      <c r="F1824" s="314"/>
      <c r="G1824" s="314"/>
      <c r="H1824" s="314"/>
      <c r="I1824" s="312" t="s">
        <v>3671</v>
      </c>
    </row>
    <row r="1825" spans="1:9" x14ac:dyDescent="0.3">
      <c r="A1825" s="256">
        <v>512644</v>
      </c>
      <c r="B1825" s="256" t="s">
        <v>468</v>
      </c>
      <c r="C1825" s="256" t="s">
        <v>106</v>
      </c>
      <c r="D1825" s="256" t="s">
        <v>576</v>
      </c>
      <c r="F1825" s="314"/>
      <c r="G1825" s="314"/>
      <c r="H1825" s="314"/>
      <c r="I1825" s="312" t="s">
        <v>3671</v>
      </c>
    </row>
    <row r="1826" spans="1:9" x14ac:dyDescent="0.3">
      <c r="A1826" s="256">
        <v>512741</v>
      </c>
      <c r="B1826" s="256" t="s">
        <v>465</v>
      </c>
      <c r="C1826" s="256" t="s">
        <v>352</v>
      </c>
      <c r="D1826" s="256" t="s">
        <v>2090</v>
      </c>
      <c r="F1826" s="313"/>
      <c r="G1826" s="313"/>
      <c r="H1826" s="313"/>
      <c r="I1826" s="312" t="s">
        <v>3671</v>
      </c>
    </row>
    <row r="1827" spans="1:9" x14ac:dyDescent="0.3">
      <c r="A1827" s="256">
        <v>512918</v>
      </c>
      <c r="B1827" s="256" t="s">
        <v>463</v>
      </c>
      <c r="C1827" s="256" t="s">
        <v>71</v>
      </c>
      <c r="D1827" s="256" t="s">
        <v>1922</v>
      </c>
      <c r="F1827" s="313"/>
      <c r="G1827" s="313"/>
      <c r="H1827" s="313"/>
      <c r="I1827" s="312" t="s">
        <v>3671</v>
      </c>
    </row>
    <row r="1828" spans="1:9" x14ac:dyDescent="0.3">
      <c r="A1828" s="256">
        <v>512956</v>
      </c>
      <c r="B1828" s="256" t="s">
        <v>462</v>
      </c>
      <c r="C1828" s="256" t="s">
        <v>71</v>
      </c>
      <c r="D1828" s="256" t="s">
        <v>577</v>
      </c>
      <c r="F1828" s="313"/>
      <c r="G1828" s="313"/>
      <c r="H1828" s="313"/>
      <c r="I1828" s="312" t="s">
        <v>3671</v>
      </c>
    </row>
    <row r="1829" spans="1:9" x14ac:dyDescent="0.3">
      <c r="A1829" s="256">
        <v>513068</v>
      </c>
      <c r="B1829" s="256" t="s">
        <v>1529</v>
      </c>
      <c r="C1829" s="256" t="s">
        <v>1020</v>
      </c>
      <c r="D1829" s="256" t="s">
        <v>2752</v>
      </c>
      <c r="F1829" s="314"/>
      <c r="G1829" s="314"/>
      <c r="H1829" s="314"/>
      <c r="I1829" s="312" t="s">
        <v>3671</v>
      </c>
    </row>
    <row r="1830" spans="1:9" x14ac:dyDescent="0.3">
      <c r="A1830" s="256">
        <v>513111</v>
      </c>
      <c r="B1830" s="256" t="s">
        <v>460</v>
      </c>
      <c r="C1830" s="256" t="s">
        <v>257</v>
      </c>
      <c r="D1830" s="256" t="s">
        <v>2206</v>
      </c>
      <c r="F1830" s="314"/>
      <c r="G1830" s="314"/>
      <c r="H1830" s="314"/>
      <c r="I1830" s="312" t="s">
        <v>3671</v>
      </c>
    </row>
    <row r="1831" spans="1:9" x14ac:dyDescent="0.3">
      <c r="A1831" s="256">
        <v>513424</v>
      </c>
      <c r="B1831" s="256" t="s">
        <v>1530</v>
      </c>
      <c r="C1831" s="256" t="s">
        <v>389</v>
      </c>
      <c r="D1831" s="256" t="s">
        <v>576</v>
      </c>
      <c r="F1831" s="314"/>
      <c r="G1831" s="314"/>
      <c r="H1831" s="314"/>
      <c r="I1831" s="312" t="s">
        <v>3671</v>
      </c>
    </row>
    <row r="1832" spans="1:9" x14ac:dyDescent="0.3">
      <c r="A1832" s="256">
        <v>513438</v>
      </c>
      <c r="B1832" s="256" t="s">
        <v>456</v>
      </c>
      <c r="C1832" s="256" t="s">
        <v>457</v>
      </c>
      <c r="D1832" s="256" t="s">
        <v>1959</v>
      </c>
      <c r="F1832" s="313"/>
      <c r="G1832" s="313"/>
      <c r="H1832" s="313"/>
      <c r="I1832" s="312" t="s">
        <v>3671</v>
      </c>
    </row>
    <row r="1833" spans="1:9" x14ac:dyDescent="0.3">
      <c r="A1833" s="256">
        <v>513745</v>
      </c>
      <c r="B1833" s="256" t="s">
        <v>1531</v>
      </c>
      <c r="C1833" s="256" t="s">
        <v>420</v>
      </c>
      <c r="D1833" s="256" t="s">
        <v>2753</v>
      </c>
      <c r="F1833" s="313"/>
      <c r="G1833" s="313"/>
      <c r="H1833" s="313"/>
      <c r="I1833" s="312" t="s">
        <v>3671</v>
      </c>
    </row>
    <row r="1834" spans="1:9" x14ac:dyDescent="0.3">
      <c r="A1834" s="256">
        <v>513805</v>
      </c>
      <c r="B1834" s="256" t="s">
        <v>454</v>
      </c>
      <c r="C1834" s="256" t="s">
        <v>455</v>
      </c>
      <c r="D1834" s="256" t="s">
        <v>580</v>
      </c>
      <c r="F1834" s="314"/>
      <c r="G1834" s="314"/>
      <c r="H1834" s="314"/>
      <c r="I1834" s="312" t="s">
        <v>3671</v>
      </c>
    </row>
    <row r="1835" spans="1:9" x14ac:dyDescent="0.3">
      <c r="A1835" s="256">
        <v>513836</v>
      </c>
      <c r="B1835" s="256" t="s">
        <v>452</v>
      </c>
      <c r="C1835" s="256" t="s">
        <v>290</v>
      </c>
      <c r="D1835" s="256" t="s">
        <v>1878</v>
      </c>
      <c r="E1835" s="314"/>
      <c r="F1835" s="314"/>
      <c r="G1835" s="314"/>
      <c r="H1835" s="314"/>
      <c r="I1835" s="312" t="s">
        <v>3671</v>
      </c>
    </row>
    <row r="1836" spans="1:9" x14ac:dyDescent="0.3">
      <c r="A1836" s="256">
        <v>514271</v>
      </c>
      <c r="B1836" s="256" t="s">
        <v>1708</v>
      </c>
      <c r="C1836" s="256" t="s">
        <v>95</v>
      </c>
      <c r="D1836" s="256" t="s">
        <v>2217</v>
      </c>
      <c r="F1836" s="314"/>
      <c r="G1836" s="314"/>
      <c r="H1836" s="314"/>
      <c r="I1836" s="312" t="s">
        <v>3671</v>
      </c>
    </row>
    <row r="1837" spans="1:9" x14ac:dyDescent="0.3">
      <c r="A1837" s="256">
        <v>514385</v>
      </c>
      <c r="B1837" s="256" t="s">
        <v>1709</v>
      </c>
      <c r="C1837" s="256" t="s">
        <v>378</v>
      </c>
      <c r="D1837" s="256" t="s">
        <v>2754</v>
      </c>
      <c r="F1837" s="314"/>
      <c r="G1837" s="314"/>
      <c r="H1837" s="314"/>
      <c r="I1837" s="312" t="s">
        <v>3671</v>
      </c>
    </row>
    <row r="1838" spans="1:9" x14ac:dyDescent="0.3">
      <c r="A1838" s="256">
        <v>514578</v>
      </c>
      <c r="B1838" s="256" t="s">
        <v>443</v>
      </c>
      <c r="C1838" s="256" t="s">
        <v>282</v>
      </c>
      <c r="D1838" s="256" t="s">
        <v>2029</v>
      </c>
      <c r="F1838" s="314"/>
      <c r="G1838" s="314"/>
      <c r="H1838" s="314"/>
      <c r="I1838" s="312" t="s">
        <v>3671</v>
      </c>
    </row>
    <row r="1839" spans="1:9" x14ac:dyDescent="0.3">
      <c r="A1839" s="256">
        <v>514601</v>
      </c>
      <c r="B1839" s="256" t="s">
        <v>442</v>
      </c>
      <c r="C1839" s="256" t="s">
        <v>80</v>
      </c>
      <c r="D1839" s="256" t="s">
        <v>2142</v>
      </c>
      <c r="F1839" s="313"/>
      <c r="G1839" s="313"/>
      <c r="H1839" s="313"/>
      <c r="I1839" s="312" t="s">
        <v>3671</v>
      </c>
    </row>
    <row r="1840" spans="1:9" x14ac:dyDescent="0.3">
      <c r="A1840" s="256">
        <v>514661</v>
      </c>
      <c r="B1840" s="256" t="s">
        <v>440</v>
      </c>
      <c r="C1840" s="256" t="s">
        <v>441</v>
      </c>
      <c r="D1840" s="256" t="s">
        <v>1870</v>
      </c>
      <c r="F1840" s="314"/>
      <c r="G1840" s="314"/>
      <c r="H1840" s="314"/>
      <c r="I1840" s="312" t="s">
        <v>3671</v>
      </c>
    </row>
    <row r="1841" spans="1:9" x14ac:dyDescent="0.3">
      <c r="A1841" s="256">
        <v>515093</v>
      </c>
      <c r="B1841" s="256" t="s">
        <v>1534</v>
      </c>
      <c r="C1841" s="256" t="s">
        <v>392</v>
      </c>
      <c r="D1841" s="256" t="s">
        <v>560</v>
      </c>
      <c r="F1841" s="313"/>
      <c r="G1841" s="313"/>
      <c r="H1841" s="313"/>
      <c r="I1841" s="312" t="s">
        <v>3671</v>
      </c>
    </row>
    <row r="1842" spans="1:9" x14ac:dyDescent="0.3">
      <c r="A1842" s="256">
        <v>515116</v>
      </c>
      <c r="B1842" s="256" t="s">
        <v>2686</v>
      </c>
      <c r="C1842" s="256" t="s">
        <v>1124</v>
      </c>
      <c r="D1842" s="256" t="s">
        <v>2115</v>
      </c>
      <c r="F1842" s="313"/>
      <c r="G1842" s="313"/>
      <c r="H1842" s="313"/>
      <c r="I1842" s="312" t="s">
        <v>3671</v>
      </c>
    </row>
    <row r="1843" spans="1:9" x14ac:dyDescent="0.3">
      <c r="A1843" s="256">
        <v>515188</v>
      </c>
      <c r="B1843" s="256" t="s">
        <v>1535</v>
      </c>
      <c r="C1843" s="256" t="s">
        <v>67</v>
      </c>
      <c r="D1843" s="256" t="s">
        <v>2113</v>
      </c>
      <c r="F1843" s="314"/>
      <c r="G1843" s="314"/>
      <c r="H1843" s="314"/>
      <c r="I1843" s="312" t="s">
        <v>3671</v>
      </c>
    </row>
    <row r="1844" spans="1:9" x14ac:dyDescent="0.3">
      <c r="A1844" s="256">
        <v>515301</v>
      </c>
      <c r="B1844" s="256" t="s">
        <v>1536</v>
      </c>
      <c r="C1844" s="256" t="s">
        <v>318</v>
      </c>
      <c r="D1844" s="256" t="s">
        <v>2206</v>
      </c>
      <c r="F1844" s="314"/>
      <c r="G1844" s="314"/>
      <c r="H1844" s="314"/>
      <c r="I1844" s="312" t="s">
        <v>3671</v>
      </c>
    </row>
    <row r="1845" spans="1:9" x14ac:dyDescent="0.3">
      <c r="A1845" s="256">
        <v>515374</v>
      </c>
      <c r="B1845" s="256" t="s">
        <v>431</v>
      </c>
      <c r="C1845" s="256" t="s">
        <v>410</v>
      </c>
      <c r="D1845" s="256" t="s">
        <v>1263</v>
      </c>
      <c r="F1845" s="314"/>
      <c r="G1845" s="314"/>
      <c r="H1845" s="314"/>
      <c r="I1845" s="312" t="s">
        <v>3671</v>
      </c>
    </row>
    <row r="1846" spans="1:9" x14ac:dyDescent="0.3">
      <c r="A1846" s="256">
        <v>515402</v>
      </c>
      <c r="B1846" s="256" t="s">
        <v>1537</v>
      </c>
      <c r="C1846" s="256" t="s">
        <v>1538</v>
      </c>
      <c r="D1846" s="256" t="s">
        <v>2756</v>
      </c>
      <c r="F1846" s="314"/>
      <c r="G1846" s="314"/>
      <c r="H1846" s="314"/>
      <c r="I1846" s="312" t="s">
        <v>3671</v>
      </c>
    </row>
    <row r="1847" spans="1:9" x14ac:dyDescent="0.3">
      <c r="A1847" s="256">
        <v>515411</v>
      </c>
      <c r="B1847" s="256" t="s">
        <v>1539</v>
      </c>
      <c r="C1847" s="256" t="s">
        <v>438</v>
      </c>
      <c r="D1847" s="256" t="s">
        <v>1972</v>
      </c>
      <c r="F1847" s="313"/>
      <c r="G1847" s="313"/>
      <c r="H1847" s="313"/>
      <c r="I1847" s="312" t="s">
        <v>3671</v>
      </c>
    </row>
    <row r="1848" spans="1:9" x14ac:dyDescent="0.3">
      <c r="A1848" s="256">
        <v>515442</v>
      </c>
      <c r="B1848" s="256" t="s">
        <v>428</v>
      </c>
      <c r="C1848" s="256" t="s">
        <v>2757</v>
      </c>
      <c r="D1848" s="256" t="s">
        <v>2722</v>
      </c>
      <c r="F1848" s="314"/>
      <c r="G1848" s="314"/>
      <c r="H1848" s="314"/>
      <c r="I1848" s="312" t="s">
        <v>3671</v>
      </c>
    </row>
    <row r="1849" spans="1:9" x14ac:dyDescent="0.3">
      <c r="A1849" s="256">
        <v>515539</v>
      </c>
      <c r="B1849" s="256" t="s">
        <v>1540</v>
      </c>
      <c r="C1849" s="256" t="s">
        <v>305</v>
      </c>
      <c r="D1849" s="256" t="s">
        <v>1687</v>
      </c>
      <c r="F1849" s="313"/>
      <c r="G1849" s="313"/>
      <c r="H1849" s="313"/>
      <c r="I1849" s="312" t="s">
        <v>3671</v>
      </c>
    </row>
    <row r="1850" spans="1:9" x14ac:dyDescent="0.3">
      <c r="A1850" s="256">
        <v>515540</v>
      </c>
      <c r="B1850" s="256" t="s">
        <v>427</v>
      </c>
      <c r="C1850" s="256" t="s">
        <v>74</v>
      </c>
      <c r="D1850" s="256" t="s">
        <v>1878</v>
      </c>
      <c r="F1850" s="314"/>
      <c r="G1850" s="314"/>
      <c r="H1850" s="314"/>
      <c r="I1850" s="312" t="s">
        <v>3671</v>
      </c>
    </row>
    <row r="1851" spans="1:9" x14ac:dyDescent="0.3">
      <c r="A1851" s="256">
        <v>515553</v>
      </c>
      <c r="B1851" s="256" t="s">
        <v>426</v>
      </c>
      <c r="C1851" s="256" t="s">
        <v>327</v>
      </c>
      <c r="D1851" s="256" t="s">
        <v>2065</v>
      </c>
      <c r="F1851" s="314"/>
      <c r="G1851" s="314"/>
      <c r="H1851" s="314"/>
      <c r="I1851" s="312" t="s">
        <v>3671</v>
      </c>
    </row>
    <row r="1852" spans="1:9" x14ac:dyDescent="0.3">
      <c r="A1852" s="256">
        <v>515707</v>
      </c>
      <c r="B1852" s="256" t="s">
        <v>1541</v>
      </c>
      <c r="C1852" s="256" t="s">
        <v>96</v>
      </c>
      <c r="D1852" s="256" t="s">
        <v>2253</v>
      </c>
      <c r="F1852" s="313"/>
      <c r="G1852" s="313"/>
      <c r="H1852" s="313"/>
      <c r="I1852" s="312" t="s">
        <v>3671</v>
      </c>
    </row>
    <row r="1853" spans="1:9" x14ac:dyDescent="0.3">
      <c r="A1853" s="256">
        <v>515738</v>
      </c>
      <c r="B1853" s="256" t="s">
        <v>423</v>
      </c>
      <c r="C1853" s="256" t="s">
        <v>424</v>
      </c>
      <c r="D1853" s="256" t="s">
        <v>1931</v>
      </c>
      <c r="F1853" s="314"/>
      <c r="G1853" s="314"/>
      <c r="H1853" s="314"/>
      <c r="I1853" s="312" t="s">
        <v>3671</v>
      </c>
    </row>
    <row r="1854" spans="1:9" x14ac:dyDescent="0.3">
      <c r="A1854" s="256">
        <v>515898</v>
      </c>
      <c r="B1854" s="256" t="s">
        <v>2758</v>
      </c>
      <c r="C1854" s="256" t="s">
        <v>2759</v>
      </c>
      <c r="D1854" s="256" t="s">
        <v>1878</v>
      </c>
      <c r="F1854" s="313"/>
      <c r="G1854" s="313"/>
      <c r="H1854" s="313"/>
      <c r="I1854" s="312" t="s">
        <v>3671</v>
      </c>
    </row>
    <row r="1855" spans="1:9" x14ac:dyDescent="0.3">
      <c r="A1855" s="256">
        <v>515986</v>
      </c>
      <c r="B1855" s="256" t="s">
        <v>2761</v>
      </c>
      <c r="C1855" s="256" t="s">
        <v>2762</v>
      </c>
      <c r="D1855" s="256" t="s">
        <v>2763</v>
      </c>
      <c r="F1855" s="314"/>
      <c r="G1855" s="314"/>
      <c r="H1855" s="314"/>
      <c r="I1855" s="312" t="s">
        <v>3671</v>
      </c>
    </row>
    <row r="1856" spans="1:9" x14ac:dyDescent="0.3">
      <c r="A1856" s="256">
        <v>516125</v>
      </c>
      <c r="B1856" s="256" t="s">
        <v>1520</v>
      </c>
      <c r="C1856" s="256" t="s">
        <v>369</v>
      </c>
      <c r="D1856" s="256" t="s">
        <v>1938</v>
      </c>
      <c r="E1856" s="314"/>
      <c r="F1856" s="314"/>
      <c r="G1856" s="314"/>
      <c r="H1856" s="314"/>
      <c r="I1856" s="312" t="s">
        <v>3671</v>
      </c>
    </row>
    <row r="1857" spans="1:9" x14ac:dyDescent="0.3">
      <c r="A1857" s="256">
        <v>516166</v>
      </c>
      <c r="B1857" s="256" t="s">
        <v>2172</v>
      </c>
      <c r="C1857" s="256" t="s">
        <v>2173</v>
      </c>
      <c r="D1857" s="256" t="s">
        <v>1959</v>
      </c>
      <c r="F1857" s="313"/>
      <c r="G1857" s="313"/>
      <c r="H1857" s="313"/>
      <c r="I1857" s="312" t="s">
        <v>3671</v>
      </c>
    </row>
    <row r="1858" spans="1:9" x14ac:dyDescent="0.3">
      <c r="A1858" s="256">
        <v>516221</v>
      </c>
      <c r="B1858" s="256" t="s">
        <v>416</v>
      </c>
      <c r="C1858" s="256" t="s">
        <v>89</v>
      </c>
      <c r="D1858" s="256" t="s">
        <v>1897</v>
      </c>
      <c r="F1858" s="314"/>
      <c r="G1858" s="314"/>
      <c r="H1858" s="314"/>
      <c r="I1858" s="312" t="s">
        <v>3671</v>
      </c>
    </row>
    <row r="1859" spans="1:9" x14ac:dyDescent="0.3">
      <c r="A1859" s="256">
        <v>516230</v>
      </c>
      <c r="B1859" s="256" t="s">
        <v>602</v>
      </c>
      <c r="C1859" s="256" t="s">
        <v>82</v>
      </c>
      <c r="D1859" s="256" t="s">
        <v>2221</v>
      </c>
      <c r="F1859" s="314"/>
      <c r="G1859" s="314"/>
      <c r="H1859" s="314"/>
      <c r="I1859" s="312" t="s">
        <v>3671</v>
      </c>
    </row>
    <row r="1860" spans="1:9" x14ac:dyDescent="0.3">
      <c r="A1860" s="256">
        <v>516252</v>
      </c>
      <c r="B1860" s="256" t="s">
        <v>415</v>
      </c>
      <c r="C1860" s="256" t="s">
        <v>295</v>
      </c>
      <c r="D1860" s="256" t="s">
        <v>2764</v>
      </c>
      <c r="E1860" s="314"/>
      <c r="F1860" s="314"/>
      <c r="G1860" s="314"/>
      <c r="H1860" s="314"/>
      <c r="I1860" s="312" t="s">
        <v>3671</v>
      </c>
    </row>
    <row r="1861" spans="1:9" x14ac:dyDescent="0.3">
      <c r="A1861" s="256">
        <v>516259</v>
      </c>
      <c r="B1861" s="256" t="s">
        <v>1543</v>
      </c>
      <c r="C1861" s="256" t="s">
        <v>531</v>
      </c>
      <c r="D1861" s="256" t="s">
        <v>2765</v>
      </c>
      <c r="F1861" s="313"/>
      <c r="G1861" s="313"/>
      <c r="H1861" s="313"/>
      <c r="I1861" s="312" t="s">
        <v>3671</v>
      </c>
    </row>
    <row r="1862" spans="1:9" x14ac:dyDescent="0.3">
      <c r="A1862" s="256">
        <v>516454</v>
      </c>
      <c r="B1862" s="256" t="s">
        <v>1544</v>
      </c>
      <c r="C1862" s="256" t="s">
        <v>89</v>
      </c>
      <c r="D1862" s="256" t="s">
        <v>2766</v>
      </c>
      <c r="F1862" s="314"/>
      <c r="G1862" s="314"/>
      <c r="H1862" s="314"/>
      <c r="I1862" s="312" t="s">
        <v>3671</v>
      </c>
    </row>
    <row r="1863" spans="1:9" x14ac:dyDescent="0.3">
      <c r="A1863" s="256">
        <v>516469</v>
      </c>
      <c r="B1863" s="256" t="s">
        <v>606</v>
      </c>
      <c r="C1863" s="256" t="s">
        <v>607</v>
      </c>
      <c r="D1863" s="256" t="s">
        <v>2767</v>
      </c>
      <c r="F1863" s="314"/>
      <c r="G1863" s="314"/>
      <c r="H1863" s="314"/>
      <c r="I1863" s="312" t="s">
        <v>3671</v>
      </c>
    </row>
    <row r="1864" spans="1:9" x14ac:dyDescent="0.3">
      <c r="A1864" s="256">
        <v>516497</v>
      </c>
      <c r="B1864" s="256" t="s">
        <v>411</v>
      </c>
      <c r="C1864" s="256" t="s">
        <v>334</v>
      </c>
      <c r="D1864" s="256" t="s">
        <v>2231</v>
      </c>
      <c r="F1864" s="314"/>
      <c r="G1864" s="314"/>
      <c r="H1864" s="314"/>
      <c r="I1864" s="312" t="s">
        <v>3671</v>
      </c>
    </row>
    <row r="1865" spans="1:9" x14ac:dyDescent="0.3">
      <c r="A1865" s="256">
        <v>516506</v>
      </c>
      <c r="B1865" s="256" t="s">
        <v>1545</v>
      </c>
      <c r="C1865" s="256" t="s">
        <v>312</v>
      </c>
      <c r="D1865" s="256" t="s">
        <v>2769</v>
      </c>
      <c r="F1865" s="313"/>
      <c r="G1865" s="313"/>
      <c r="H1865" s="313"/>
      <c r="I1865" s="312" t="s">
        <v>3671</v>
      </c>
    </row>
    <row r="1866" spans="1:9" x14ac:dyDescent="0.3">
      <c r="A1866" s="256">
        <v>516508</v>
      </c>
      <c r="B1866" s="256" t="s">
        <v>608</v>
      </c>
      <c r="C1866" s="256" t="s">
        <v>438</v>
      </c>
      <c r="D1866" s="256" t="s">
        <v>2770</v>
      </c>
      <c r="F1866" s="313"/>
      <c r="G1866" s="313"/>
      <c r="H1866" s="313"/>
      <c r="I1866" s="312" t="s">
        <v>3671</v>
      </c>
    </row>
    <row r="1867" spans="1:9" x14ac:dyDescent="0.3">
      <c r="A1867" s="256">
        <v>516522</v>
      </c>
      <c r="B1867" s="256" t="s">
        <v>1546</v>
      </c>
      <c r="C1867" s="256" t="s">
        <v>69</v>
      </c>
      <c r="D1867" s="256" t="s">
        <v>1878</v>
      </c>
      <c r="F1867" s="314"/>
      <c r="G1867" s="314"/>
      <c r="H1867" s="314"/>
      <c r="I1867" s="312" t="s">
        <v>3671</v>
      </c>
    </row>
    <row r="1868" spans="1:9" x14ac:dyDescent="0.3">
      <c r="A1868" s="256">
        <v>516559</v>
      </c>
      <c r="B1868" s="256" t="s">
        <v>1547</v>
      </c>
      <c r="C1868" s="256" t="s">
        <v>291</v>
      </c>
      <c r="D1868" s="256" t="s">
        <v>2772</v>
      </c>
      <c r="F1868" s="314"/>
      <c r="G1868" s="314"/>
      <c r="H1868" s="314"/>
      <c r="I1868" s="312" t="s">
        <v>3671</v>
      </c>
    </row>
    <row r="1869" spans="1:9" x14ac:dyDescent="0.3">
      <c r="A1869" s="256">
        <v>516612</v>
      </c>
      <c r="B1869" s="256" t="s">
        <v>609</v>
      </c>
      <c r="C1869" s="256" t="s">
        <v>93</v>
      </c>
      <c r="D1869" s="256" t="s">
        <v>2773</v>
      </c>
      <c r="F1869" s="314"/>
      <c r="G1869" s="314"/>
      <c r="H1869" s="314"/>
      <c r="I1869" s="312" t="s">
        <v>3671</v>
      </c>
    </row>
    <row r="1870" spans="1:9" x14ac:dyDescent="0.3">
      <c r="A1870" s="256">
        <v>516619</v>
      </c>
      <c r="B1870" s="256" t="s">
        <v>1548</v>
      </c>
      <c r="C1870" s="256" t="s">
        <v>90</v>
      </c>
      <c r="D1870" s="256" t="s">
        <v>2199</v>
      </c>
      <c r="F1870" s="314"/>
      <c r="G1870" s="314"/>
      <c r="H1870" s="314"/>
      <c r="I1870" s="312" t="s">
        <v>3671</v>
      </c>
    </row>
    <row r="1871" spans="1:9" x14ac:dyDescent="0.3">
      <c r="A1871" s="256">
        <v>516624</v>
      </c>
      <c r="B1871" s="256" t="s">
        <v>1549</v>
      </c>
      <c r="C1871" s="256" t="s">
        <v>89</v>
      </c>
      <c r="D1871" s="256" t="s">
        <v>2261</v>
      </c>
      <c r="E1871" s="314"/>
      <c r="F1871" s="314"/>
      <c r="G1871" s="314"/>
      <c r="H1871" s="314"/>
      <c r="I1871" s="312" t="s">
        <v>3671</v>
      </c>
    </row>
    <row r="1872" spans="1:9" x14ac:dyDescent="0.3">
      <c r="A1872" s="256">
        <v>516644</v>
      </c>
      <c r="B1872" s="256" t="s">
        <v>407</v>
      </c>
      <c r="C1872" s="256" t="s">
        <v>70</v>
      </c>
      <c r="D1872" s="256" t="s">
        <v>2775</v>
      </c>
      <c r="F1872" s="314"/>
      <c r="G1872" s="314"/>
      <c r="H1872" s="314"/>
      <c r="I1872" s="312" t="s">
        <v>3671</v>
      </c>
    </row>
    <row r="1873" spans="1:9" x14ac:dyDescent="0.3">
      <c r="A1873" s="256">
        <v>516784</v>
      </c>
      <c r="B1873" s="256" t="s">
        <v>2658</v>
      </c>
      <c r="C1873" s="256" t="s">
        <v>2659</v>
      </c>
      <c r="D1873" s="256" t="s">
        <v>567</v>
      </c>
      <c r="F1873" s="314"/>
      <c r="G1873" s="314"/>
      <c r="H1873" s="314"/>
      <c r="I1873" s="312" t="s">
        <v>3671</v>
      </c>
    </row>
    <row r="1874" spans="1:9" x14ac:dyDescent="0.3">
      <c r="A1874" s="256">
        <v>516797</v>
      </c>
      <c r="B1874" s="256" t="s">
        <v>2259</v>
      </c>
      <c r="C1874" s="256" t="s">
        <v>404</v>
      </c>
      <c r="D1874" s="256" t="s">
        <v>2701</v>
      </c>
      <c r="F1874" s="313"/>
      <c r="G1874" s="313"/>
      <c r="H1874" s="313"/>
      <c r="I1874" s="312" t="s">
        <v>3671</v>
      </c>
    </row>
    <row r="1875" spans="1:9" x14ac:dyDescent="0.3">
      <c r="A1875" s="256">
        <v>516884</v>
      </c>
      <c r="B1875" s="256" t="s">
        <v>1551</v>
      </c>
      <c r="C1875" s="256" t="s">
        <v>354</v>
      </c>
      <c r="D1875" s="256" t="s">
        <v>2142</v>
      </c>
      <c r="F1875" s="314"/>
      <c r="G1875" s="314"/>
      <c r="H1875" s="314"/>
      <c r="I1875" s="312" t="s">
        <v>3671</v>
      </c>
    </row>
    <row r="1876" spans="1:9" x14ac:dyDescent="0.3">
      <c r="A1876" s="256">
        <v>516902</v>
      </c>
      <c r="B1876" s="256" t="s">
        <v>2691</v>
      </c>
      <c r="C1876" s="256" t="s">
        <v>841</v>
      </c>
      <c r="D1876" s="256" t="s">
        <v>1826</v>
      </c>
      <c r="F1876" s="314"/>
      <c r="G1876" s="314"/>
      <c r="H1876" s="314"/>
      <c r="I1876" s="312" t="s">
        <v>3671</v>
      </c>
    </row>
    <row r="1877" spans="1:9" x14ac:dyDescent="0.3">
      <c r="A1877" s="256">
        <v>516913</v>
      </c>
      <c r="B1877" s="256" t="s">
        <v>2692</v>
      </c>
      <c r="C1877" s="256" t="s">
        <v>594</v>
      </c>
      <c r="D1877" s="256" t="s">
        <v>1886</v>
      </c>
      <c r="F1877" s="314"/>
      <c r="G1877" s="314"/>
      <c r="H1877" s="314"/>
      <c r="I1877" s="312" t="s">
        <v>3671</v>
      </c>
    </row>
    <row r="1878" spans="1:9" x14ac:dyDescent="0.3">
      <c r="A1878" s="256">
        <v>516943</v>
      </c>
      <c r="B1878" s="256" t="s">
        <v>1552</v>
      </c>
      <c r="C1878" s="256" t="s">
        <v>89</v>
      </c>
      <c r="D1878" s="256" t="s">
        <v>1834</v>
      </c>
      <c r="F1878" s="313"/>
      <c r="G1878" s="313"/>
      <c r="H1878" s="313"/>
      <c r="I1878" s="312" t="s">
        <v>3671</v>
      </c>
    </row>
    <row r="1879" spans="1:9" x14ac:dyDescent="0.3">
      <c r="A1879" s="256">
        <v>517041</v>
      </c>
      <c r="B1879" s="256" t="s">
        <v>1553</v>
      </c>
      <c r="C1879" s="256" t="s">
        <v>484</v>
      </c>
      <c r="D1879" s="256" t="s">
        <v>2211</v>
      </c>
      <c r="F1879" s="313"/>
      <c r="G1879" s="313"/>
      <c r="H1879" s="313"/>
      <c r="I1879" s="312" t="s">
        <v>3671</v>
      </c>
    </row>
    <row r="1880" spans="1:9" x14ac:dyDescent="0.3">
      <c r="A1880" s="256">
        <v>517045</v>
      </c>
      <c r="B1880" s="256" t="s">
        <v>399</v>
      </c>
      <c r="C1880" s="256" t="s">
        <v>400</v>
      </c>
      <c r="D1880" s="256" t="s">
        <v>2776</v>
      </c>
      <c r="F1880" s="314"/>
      <c r="G1880" s="314"/>
      <c r="H1880" s="314"/>
      <c r="I1880" s="312" t="s">
        <v>3671</v>
      </c>
    </row>
    <row r="1881" spans="1:9" x14ac:dyDescent="0.3">
      <c r="A1881" s="256">
        <v>517052</v>
      </c>
      <c r="B1881" s="256" t="s">
        <v>395</v>
      </c>
      <c r="C1881" s="256" t="s">
        <v>396</v>
      </c>
      <c r="D1881" s="256" t="s">
        <v>2210</v>
      </c>
      <c r="F1881" s="314"/>
      <c r="G1881" s="314"/>
      <c r="H1881" s="314"/>
      <c r="I1881" s="312" t="s">
        <v>3671</v>
      </c>
    </row>
    <row r="1882" spans="1:9" x14ac:dyDescent="0.3">
      <c r="A1882" s="256">
        <v>517064</v>
      </c>
      <c r="B1882" s="256" t="s">
        <v>393</v>
      </c>
      <c r="C1882" s="256" t="s">
        <v>394</v>
      </c>
      <c r="D1882" s="256" t="s">
        <v>2217</v>
      </c>
      <c r="F1882" s="314"/>
      <c r="G1882" s="314"/>
      <c r="H1882" s="314"/>
      <c r="I1882" s="312" t="s">
        <v>3671</v>
      </c>
    </row>
    <row r="1883" spans="1:9" x14ac:dyDescent="0.3">
      <c r="A1883" s="256">
        <v>517152</v>
      </c>
      <c r="B1883" s="256" t="s">
        <v>391</v>
      </c>
      <c r="C1883" s="256" t="s">
        <v>71</v>
      </c>
      <c r="D1883" s="256" t="s">
        <v>2777</v>
      </c>
      <c r="F1883" s="314"/>
      <c r="G1883" s="314"/>
      <c r="H1883" s="314"/>
      <c r="I1883" s="312" t="s">
        <v>3671</v>
      </c>
    </row>
    <row r="1884" spans="1:9" x14ac:dyDescent="0.3">
      <c r="A1884" s="256">
        <v>517197</v>
      </c>
      <c r="B1884" s="256" t="s">
        <v>390</v>
      </c>
      <c r="C1884" s="256" t="s">
        <v>89</v>
      </c>
      <c r="D1884" s="256" t="s">
        <v>1922</v>
      </c>
      <c r="F1884" s="313"/>
      <c r="G1884" s="313"/>
      <c r="H1884" s="313"/>
      <c r="I1884" s="312" t="s">
        <v>3671</v>
      </c>
    </row>
    <row r="1885" spans="1:9" x14ac:dyDescent="0.3">
      <c r="A1885" s="256">
        <v>517244</v>
      </c>
      <c r="B1885" s="256" t="s">
        <v>387</v>
      </c>
      <c r="C1885" s="256" t="s">
        <v>388</v>
      </c>
      <c r="D1885" s="256" t="s">
        <v>1974</v>
      </c>
      <c r="F1885" s="314"/>
      <c r="G1885" s="314"/>
      <c r="H1885" s="314"/>
      <c r="I1885" s="312" t="s">
        <v>3671</v>
      </c>
    </row>
    <row r="1886" spans="1:9" x14ac:dyDescent="0.3">
      <c r="A1886" s="256">
        <v>517270</v>
      </c>
      <c r="B1886" s="256" t="s">
        <v>384</v>
      </c>
      <c r="C1886" s="256" t="s">
        <v>73</v>
      </c>
      <c r="D1886" s="256" t="s">
        <v>2778</v>
      </c>
      <c r="F1886" s="314"/>
      <c r="G1886" s="314"/>
      <c r="H1886" s="314"/>
      <c r="I1886" s="312" t="s">
        <v>3671</v>
      </c>
    </row>
    <row r="1887" spans="1:9" x14ac:dyDescent="0.3">
      <c r="A1887" s="256">
        <v>517281</v>
      </c>
      <c r="B1887" s="256" t="s">
        <v>383</v>
      </c>
      <c r="C1887" s="256" t="s">
        <v>86</v>
      </c>
      <c r="D1887" s="256" t="s">
        <v>557</v>
      </c>
      <c r="F1887" s="314"/>
      <c r="G1887" s="314"/>
      <c r="H1887" s="314"/>
      <c r="I1887" s="312" t="s">
        <v>3671</v>
      </c>
    </row>
    <row r="1888" spans="1:9" x14ac:dyDescent="0.3">
      <c r="A1888" s="256">
        <v>517431</v>
      </c>
      <c r="B1888" s="256" t="s">
        <v>377</v>
      </c>
      <c r="C1888" s="256" t="s">
        <v>376</v>
      </c>
      <c r="D1888" s="256" t="s">
        <v>2152</v>
      </c>
      <c r="E1888" s="314"/>
      <c r="F1888" s="314"/>
      <c r="G1888" s="314"/>
      <c r="H1888" s="314"/>
      <c r="I1888" s="312" t="s">
        <v>3671</v>
      </c>
    </row>
    <row r="1889" spans="1:9" x14ac:dyDescent="0.3">
      <c r="A1889" s="256">
        <v>517470</v>
      </c>
      <c r="B1889" s="256" t="s">
        <v>1560</v>
      </c>
      <c r="C1889" s="256" t="s">
        <v>75</v>
      </c>
      <c r="D1889" s="256" t="s">
        <v>2781</v>
      </c>
      <c r="F1889" s="314"/>
      <c r="G1889" s="314"/>
      <c r="H1889" s="314"/>
      <c r="I1889" s="312" t="s">
        <v>3671</v>
      </c>
    </row>
    <row r="1890" spans="1:9" x14ac:dyDescent="0.3">
      <c r="A1890" s="256">
        <v>517563</v>
      </c>
      <c r="B1890" s="256" t="s">
        <v>373</v>
      </c>
      <c r="C1890" s="256" t="s">
        <v>71</v>
      </c>
      <c r="D1890" s="256" t="s">
        <v>1858</v>
      </c>
      <c r="F1890" s="313"/>
      <c r="G1890" s="313"/>
      <c r="H1890" s="313"/>
      <c r="I1890" s="312" t="s">
        <v>3671</v>
      </c>
    </row>
    <row r="1891" spans="1:9" x14ac:dyDescent="0.3">
      <c r="A1891" s="256">
        <v>517572</v>
      </c>
      <c r="B1891" s="256" t="s">
        <v>2661</v>
      </c>
      <c r="C1891" s="256" t="s">
        <v>86</v>
      </c>
      <c r="D1891" s="256" t="s">
        <v>625</v>
      </c>
      <c r="F1891" s="313"/>
      <c r="G1891" s="313"/>
      <c r="H1891" s="313"/>
      <c r="I1891" s="312" t="s">
        <v>3671</v>
      </c>
    </row>
    <row r="1892" spans="1:9" x14ac:dyDescent="0.3">
      <c r="A1892" s="256">
        <v>517577</v>
      </c>
      <c r="B1892" s="256" t="s">
        <v>2662</v>
      </c>
      <c r="C1892" s="256" t="s">
        <v>68</v>
      </c>
      <c r="D1892" s="256" t="s">
        <v>1924</v>
      </c>
      <c r="I1892" s="312" t="s">
        <v>3671</v>
      </c>
    </row>
    <row r="1893" spans="1:9" x14ac:dyDescent="0.3">
      <c r="A1893" s="256">
        <v>517586</v>
      </c>
      <c r="B1893" s="256" t="s">
        <v>371</v>
      </c>
      <c r="C1893" s="256" t="s">
        <v>110</v>
      </c>
      <c r="D1893" s="256" t="s">
        <v>1858</v>
      </c>
      <c r="E1893" s="314"/>
      <c r="F1893" s="314"/>
      <c r="G1893" s="314"/>
      <c r="H1893" s="314"/>
      <c r="I1893" s="312" t="s">
        <v>3671</v>
      </c>
    </row>
    <row r="1894" spans="1:9" x14ac:dyDescent="0.3">
      <c r="A1894" s="256">
        <v>517593</v>
      </c>
      <c r="B1894" s="256" t="s">
        <v>2174</v>
      </c>
      <c r="C1894" s="256" t="s">
        <v>74</v>
      </c>
      <c r="D1894" s="256" t="s">
        <v>2256</v>
      </c>
      <c r="F1894" s="313"/>
      <c r="G1894" s="313"/>
      <c r="H1894" s="313"/>
      <c r="I1894" s="312" t="s">
        <v>3671</v>
      </c>
    </row>
    <row r="1895" spans="1:9" x14ac:dyDescent="0.3">
      <c r="A1895" s="256">
        <v>517647</v>
      </c>
      <c r="B1895" s="256" t="s">
        <v>2678</v>
      </c>
      <c r="C1895" s="256" t="s">
        <v>70</v>
      </c>
      <c r="D1895" s="256" t="s">
        <v>1897</v>
      </c>
      <c r="F1895" s="314"/>
      <c r="G1895" s="314"/>
      <c r="H1895" s="314"/>
      <c r="I1895" s="312" t="s">
        <v>3671</v>
      </c>
    </row>
    <row r="1896" spans="1:9" x14ac:dyDescent="0.3">
      <c r="A1896" s="256">
        <v>517666</v>
      </c>
      <c r="B1896" s="256" t="s">
        <v>2783</v>
      </c>
      <c r="C1896" s="256" t="s">
        <v>78</v>
      </c>
      <c r="D1896" s="256" t="s">
        <v>575</v>
      </c>
      <c r="F1896" s="314"/>
      <c r="G1896" s="314"/>
      <c r="H1896" s="314"/>
      <c r="I1896" s="312" t="s">
        <v>3671</v>
      </c>
    </row>
    <row r="1897" spans="1:9" x14ac:dyDescent="0.3">
      <c r="A1897" s="256">
        <v>517684</v>
      </c>
      <c r="B1897" s="256" t="s">
        <v>1562</v>
      </c>
      <c r="C1897" s="256" t="s">
        <v>2784</v>
      </c>
      <c r="D1897" s="256" t="s">
        <v>1886</v>
      </c>
      <c r="F1897" s="314"/>
      <c r="G1897" s="314"/>
      <c r="H1897" s="314"/>
      <c r="I1897" s="312" t="s">
        <v>3671</v>
      </c>
    </row>
    <row r="1898" spans="1:9" x14ac:dyDescent="0.3">
      <c r="A1898" s="256">
        <v>517790</v>
      </c>
      <c r="B1898" s="256" t="s">
        <v>2687</v>
      </c>
      <c r="C1898" s="256" t="s">
        <v>85</v>
      </c>
      <c r="D1898" s="256" t="s">
        <v>2785</v>
      </c>
      <c r="F1898" s="314"/>
      <c r="G1898" s="314"/>
      <c r="H1898" s="314"/>
      <c r="I1898" s="312" t="s">
        <v>3671</v>
      </c>
    </row>
    <row r="1899" spans="1:9" x14ac:dyDescent="0.3">
      <c r="A1899" s="256">
        <v>517791</v>
      </c>
      <c r="B1899" s="256" t="s">
        <v>2260</v>
      </c>
      <c r="C1899" s="256" t="s">
        <v>74</v>
      </c>
      <c r="D1899" s="256" t="s">
        <v>2046</v>
      </c>
      <c r="F1899" s="314"/>
      <c r="G1899" s="314"/>
      <c r="H1899" s="314"/>
      <c r="I1899" s="312" t="s">
        <v>3671</v>
      </c>
    </row>
    <row r="1900" spans="1:9" x14ac:dyDescent="0.3">
      <c r="A1900" s="256">
        <v>517806</v>
      </c>
      <c r="B1900" s="256" t="s">
        <v>2175</v>
      </c>
      <c r="C1900" s="256" t="s">
        <v>1690</v>
      </c>
      <c r="D1900" s="256" t="s">
        <v>2206</v>
      </c>
      <c r="F1900" s="314"/>
      <c r="G1900" s="314"/>
      <c r="H1900" s="314"/>
      <c r="I1900" s="312" t="s">
        <v>3671</v>
      </c>
    </row>
    <row r="1901" spans="1:9" x14ac:dyDescent="0.3">
      <c r="A1901" s="256">
        <v>517808</v>
      </c>
      <c r="B1901" s="256" t="s">
        <v>366</v>
      </c>
      <c r="C1901" s="256" t="s">
        <v>82</v>
      </c>
      <c r="D1901" s="256" t="s">
        <v>2051</v>
      </c>
      <c r="F1901" s="314"/>
      <c r="G1901" s="314"/>
      <c r="H1901" s="314"/>
      <c r="I1901" s="312" t="s">
        <v>3671</v>
      </c>
    </row>
    <row r="1902" spans="1:9" x14ac:dyDescent="0.3">
      <c r="A1902" s="256">
        <v>517873</v>
      </c>
      <c r="B1902" s="256" t="s">
        <v>2786</v>
      </c>
      <c r="C1902" s="256" t="s">
        <v>2787</v>
      </c>
      <c r="D1902" s="256" t="s">
        <v>2007</v>
      </c>
      <c r="F1902" s="314"/>
      <c r="G1902" s="314"/>
      <c r="H1902" s="314"/>
      <c r="I1902" s="312" t="s">
        <v>3671</v>
      </c>
    </row>
    <row r="1903" spans="1:9" x14ac:dyDescent="0.3">
      <c r="A1903" s="256">
        <v>517948</v>
      </c>
      <c r="B1903" s="256" t="s">
        <v>1567</v>
      </c>
      <c r="C1903" s="256" t="s">
        <v>101</v>
      </c>
      <c r="D1903" s="256" t="s">
        <v>2145</v>
      </c>
      <c r="F1903" s="314"/>
      <c r="G1903" s="314"/>
      <c r="H1903" s="314"/>
      <c r="I1903" s="312" t="s">
        <v>3671</v>
      </c>
    </row>
    <row r="1904" spans="1:9" x14ac:dyDescent="0.3">
      <c r="A1904" s="256">
        <v>517990</v>
      </c>
      <c r="B1904" s="256" t="s">
        <v>1568</v>
      </c>
      <c r="C1904" s="256" t="s">
        <v>401</v>
      </c>
      <c r="D1904" s="256" t="s">
        <v>1846</v>
      </c>
      <c r="F1904" s="313"/>
      <c r="G1904" s="313"/>
      <c r="H1904" s="313"/>
      <c r="I1904" s="312" t="s">
        <v>3671</v>
      </c>
    </row>
    <row r="1905" spans="1:9" x14ac:dyDescent="0.3">
      <c r="A1905" s="256">
        <v>518077</v>
      </c>
      <c r="B1905" s="256" t="s">
        <v>2790</v>
      </c>
      <c r="C1905" s="256" t="s">
        <v>2791</v>
      </c>
      <c r="D1905" s="256" t="s">
        <v>2792</v>
      </c>
      <c r="F1905" s="314"/>
      <c r="G1905" s="314"/>
      <c r="H1905" s="314"/>
      <c r="I1905" s="312" t="s">
        <v>3671</v>
      </c>
    </row>
    <row r="1906" spans="1:9" x14ac:dyDescent="0.3">
      <c r="A1906" s="256">
        <v>518118</v>
      </c>
      <c r="B1906" s="256" t="s">
        <v>1569</v>
      </c>
      <c r="C1906" s="256" t="s">
        <v>272</v>
      </c>
      <c r="D1906" s="256" t="s">
        <v>2793</v>
      </c>
      <c r="F1906" s="314"/>
      <c r="G1906" s="314"/>
      <c r="H1906" s="314"/>
      <c r="I1906" s="312" t="s">
        <v>3671</v>
      </c>
    </row>
    <row r="1907" spans="1:9" x14ac:dyDescent="0.3">
      <c r="A1907" s="256">
        <v>518120</v>
      </c>
      <c r="B1907" s="256" t="s">
        <v>2794</v>
      </c>
      <c r="C1907" s="256" t="s">
        <v>2728</v>
      </c>
      <c r="D1907" s="256" t="s">
        <v>1925</v>
      </c>
      <c r="F1907" s="313"/>
      <c r="G1907" s="313"/>
      <c r="H1907" s="313"/>
      <c r="I1907" s="312" t="s">
        <v>3671</v>
      </c>
    </row>
    <row r="1908" spans="1:9" x14ac:dyDescent="0.3">
      <c r="A1908" s="256">
        <v>518158</v>
      </c>
      <c r="B1908" s="256" t="s">
        <v>1570</v>
      </c>
      <c r="C1908" s="256" t="s">
        <v>461</v>
      </c>
      <c r="D1908" s="256" t="s">
        <v>1843</v>
      </c>
      <c r="F1908" s="313"/>
      <c r="G1908" s="313"/>
      <c r="H1908" s="313"/>
      <c r="I1908" s="312" t="s">
        <v>3671</v>
      </c>
    </row>
    <row r="1909" spans="1:9" x14ac:dyDescent="0.3">
      <c r="A1909" s="256">
        <v>518173</v>
      </c>
      <c r="B1909" s="256" t="s">
        <v>2795</v>
      </c>
      <c r="C1909" s="256" t="s">
        <v>2275</v>
      </c>
      <c r="D1909" s="256" t="s">
        <v>2210</v>
      </c>
      <c r="F1909" s="314"/>
      <c r="G1909" s="314"/>
      <c r="H1909" s="314"/>
      <c r="I1909" s="312" t="s">
        <v>3671</v>
      </c>
    </row>
    <row r="1910" spans="1:9" x14ac:dyDescent="0.3">
      <c r="A1910" s="256">
        <v>518197</v>
      </c>
      <c r="B1910" s="256" t="s">
        <v>2796</v>
      </c>
      <c r="C1910" s="256" t="s">
        <v>2797</v>
      </c>
      <c r="D1910" s="256" t="s">
        <v>2798</v>
      </c>
      <c r="F1910" s="314"/>
      <c r="G1910" s="314"/>
      <c r="H1910" s="314"/>
      <c r="I1910" s="312" t="s">
        <v>3671</v>
      </c>
    </row>
    <row r="1911" spans="1:9" x14ac:dyDescent="0.3">
      <c r="A1911" s="256">
        <v>518208</v>
      </c>
      <c r="B1911" s="256" t="s">
        <v>1571</v>
      </c>
      <c r="C1911" s="256" t="s">
        <v>85</v>
      </c>
      <c r="D1911" s="256" t="s">
        <v>572</v>
      </c>
      <c r="F1911" s="313"/>
      <c r="G1911" s="313"/>
      <c r="H1911" s="313"/>
      <c r="I1911" s="312" t="s">
        <v>3671</v>
      </c>
    </row>
    <row r="1912" spans="1:9" x14ac:dyDescent="0.3">
      <c r="A1912" s="256">
        <v>518232</v>
      </c>
      <c r="B1912" s="256" t="s">
        <v>2799</v>
      </c>
      <c r="C1912" s="256" t="s">
        <v>2300</v>
      </c>
      <c r="D1912" s="256" t="s">
        <v>1866</v>
      </c>
      <c r="F1912" s="313"/>
      <c r="G1912" s="313"/>
      <c r="H1912" s="313"/>
      <c r="I1912" s="312" t="s">
        <v>3671</v>
      </c>
    </row>
    <row r="1913" spans="1:9" x14ac:dyDescent="0.3">
      <c r="A1913" s="256">
        <v>518265</v>
      </c>
      <c r="B1913" s="256" t="s">
        <v>2694</v>
      </c>
      <c r="C1913" s="256" t="s">
        <v>2695</v>
      </c>
      <c r="D1913" s="256" t="s">
        <v>2202</v>
      </c>
      <c r="F1913" s="313"/>
      <c r="G1913" s="313"/>
      <c r="H1913" s="313"/>
      <c r="I1913" s="312" t="s">
        <v>3671</v>
      </c>
    </row>
    <row r="1914" spans="1:9" x14ac:dyDescent="0.3">
      <c r="A1914" s="256">
        <v>518293</v>
      </c>
      <c r="B1914" s="256" t="s">
        <v>1572</v>
      </c>
      <c r="C1914" s="256" t="s">
        <v>71</v>
      </c>
      <c r="D1914" s="256" t="s">
        <v>2778</v>
      </c>
      <c r="F1914" s="314"/>
      <c r="G1914" s="314"/>
      <c r="H1914" s="314"/>
      <c r="I1914" s="312" t="s">
        <v>3671</v>
      </c>
    </row>
    <row r="1915" spans="1:9" x14ac:dyDescent="0.3">
      <c r="A1915" s="256">
        <v>518295</v>
      </c>
      <c r="B1915" s="256" t="s">
        <v>1573</v>
      </c>
      <c r="C1915" s="256" t="s">
        <v>71</v>
      </c>
      <c r="D1915" s="256" t="s">
        <v>1887</v>
      </c>
      <c r="F1915" s="314"/>
      <c r="G1915" s="314"/>
      <c r="H1915" s="314"/>
      <c r="I1915" s="312" t="s">
        <v>3671</v>
      </c>
    </row>
    <row r="1916" spans="1:9" x14ac:dyDescent="0.3">
      <c r="A1916" s="256">
        <v>518346</v>
      </c>
      <c r="B1916" s="256" t="s">
        <v>1574</v>
      </c>
      <c r="C1916" s="256" t="s">
        <v>2657</v>
      </c>
      <c r="D1916" s="256" t="s">
        <v>1878</v>
      </c>
      <c r="F1916" s="314"/>
      <c r="G1916" s="314"/>
      <c r="H1916" s="314"/>
      <c r="I1916" s="312" t="s">
        <v>3671</v>
      </c>
    </row>
    <row r="1917" spans="1:9" x14ac:dyDescent="0.3">
      <c r="A1917" s="256">
        <v>518437</v>
      </c>
      <c r="B1917" s="256" t="s">
        <v>1576</v>
      </c>
      <c r="C1917" s="256" t="s">
        <v>1577</v>
      </c>
      <c r="D1917" s="256" t="s">
        <v>1823</v>
      </c>
      <c r="E1917" s="314"/>
      <c r="F1917" s="314"/>
      <c r="G1917" s="314"/>
      <c r="H1917" s="314"/>
      <c r="I1917" s="312" t="s">
        <v>3671</v>
      </c>
    </row>
    <row r="1918" spans="1:9" x14ac:dyDescent="0.3">
      <c r="A1918" s="256">
        <v>518444</v>
      </c>
      <c r="B1918" s="256" t="s">
        <v>2802</v>
      </c>
      <c r="C1918" s="256" t="s">
        <v>2803</v>
      </c>
      <c r="D1918" s="256" t="s">
        <v>1826</v>
      </c>
      <c r="F1918" s="313"/>
      <c r="G1918" s="313"/>
      <c r="H1918" s="313"/>
      <c r="I1918" s="312" t="s">
        <v>3671</v>
      </c>
    </row>
    <row r="1919" spans="1:9" x14ac:dyDescent="0.3">
      <c r="A1919" s="256">
        <v>518473</v>
      </c>
      <c r="B1919" s="256" t="s">
        <v>2804</v>
      </c>
      <c r="C1919" s="256" t="s">
        <v>89</v>
      </c>
      <c r="D1919" s="256" t="s">
        <v>1878</v>
      </c>
      <c r="F1919" s="313"/>
      <c r="G1919" s="313"/>
      <c r="H1919" s="313"/>
      <c r="I1919" s="312" t="s">
        <v>3671</v>
      </c>
    </row>
    <row r="1920" spans="1:9" x14ac:dyDescent="0.3">
      <c r="A1920" s="256">
        <v>518481</v>
      </c>
      <c r="B1920" s="256" t="s">
        <v>2697</v>
      </c>
      <c r="C1920" s="256" t="s">
        <v>2275</v>
      </c>
      <c r="D1920" s="256" t="s">
        <v>2154</v>
      </c>
      <c r="F1920" s="313"/>
      <c r="G1920" s="313"/>
      <c r="H1920" s="313"/>
      <c r="I1920" s="312" t="s">
        <v>3671</v>
      </c>
    </row>
    <row r="1921" spans="1:9" x14ac:dyDescent="0.3">
      <c r="A1921" s="256">
        <v>518520</v>
      </c>
      <c r="B1921" s="256" t="s">
        <v>1578</v>
      </c>
      <c r="C1921" s="256" t="s">
        <v>93</v>
      </c>
      <c r="D1921" s="256" t="s">
        <v>2805</v>
      </c>
      <c r="F1921" s="314"/>
      <c r="G1921" s="314"/>
      <c r="H1921" s="314"/>
      <c r="I1921" s="312" t="s">
        <v>3671</v>
      </c>
    </row>
    <row r="1922" spans="1:9" x14ac:dyDescent="0.3">
      <c r="A1922" s="256">
        <v>518524</v>
      </c>
      <c r="B1922" s="256" t="s">
        <v>2806</v>
      </c>
      <c r="C1922" s="256" t="s">
        <v>324</v>
      </c>
      <c r="D1922" s="256" t="s">
        <v>1931</v>
      </c>
      <c r="F1922" s="314"/>
      <c r="G1922" s="314"/>
      <c r="H1922" s="314"/>
      <c r="I1922" s="312" t="s">
        <v>3671</v>
      </c>
    </row>
    <row r="1923" spans="1:9" x14ac:dyDescent="0.3">
      <c r="A1923" s="256">
        <v>518569</v>
      </c>
      <c r="B1923" s="256" t="s">
        <v>1579</v>
      </c>
      <c r="C1923" s="256" t="s">
        <v>70</v>
      </c>
      <c r="D1923" s="256" t="s">
        <v>1823</v>
      </c>
      <c r="F1923" s="314"/>
      <c r="G1923" s="314"/>
      <c r="H1923" s="314"/>
      <c r="I1923" s="312" t="s">
        <v>3671</v>
      </c>
    </row>
    <row r="1924" spans="1:9" x14ac:dyDescent="0.3">
      <c r="A1924" s="256">
        <v>518595</v>
      </c>
      <c r="B1924" s="256" t="s">
        <v>2807</v>
      </c>
      <c r="C1924" s="256" t="s">
        <v>2808</v>
      </c>
      <c r="D1924" s="256" t="s">
        <v>2809</v>
      </c>
      <c r="E1924" s="314"/>
      <c r="F1924" s="314"/>
      <c r="G1924" s="314"/>
      <c r="H1924" s="314"/>
      <c r="I1924" s="312" t="s">
        <v>3671</v>
      </c>
    </row>
    <row r="1925" spans="1:9" x14ac:dyDescent="0.3">
      <c r="A1925" s="256">
        <v>518616</v>
      </c>
      <c r="B1925" s="256" t="s">
        <v>2810</v>
      </c>
      <c r="C1925" s="256" t="s">
        <v>71</v>
      </c>
      <c r="D1925" s="256" t="s">
        <v>2155</v>
      </c>
      <c r="F1925" s="313"/>
      <c r="G1925" s="313"/>
      <c r="H1925" s="313"/>
      <c r="I1925" s="312" t="s">
        <v>3671</v>
      </c>
    </row>
    <row r="1926" spans="1:9" x14ac:dyDescent="0.3">
      <c r="A1926" s="256">
        <v>518686</v>
      </c>
      <c r="B1926" s="256" t="s">
        <v>2667</v>
      </c>
      <c r="C1926" s="256" t="s">
        <v>93</v>
      </c>
      <c r="D1926" s="256" t="s">
        <v>1823</v>
      </c>
      <c r="E1926" s="314"/>
      <c r="F1926" s="314"/>
      <c r="G1926" s="314"/>
      <c r="H1926" s="314"/>
      <c r="I1926" s="312" t="s">
        <v>3671</v>
      </c>
    </row>
    <row r="1927" spans="1:9" x14ac:dyDescent="0.3">
      <c r="A1927" s="256">
        <v>518693</v>
      </c>
      <c r="B1927" s="256" t="s">
        <v>2811</v>
      </c>
      <c r="C1927" s="256" t="s">
        <v>343</v>
      </c>
      <c r="D1927" s="256" t="s">
        <v>2812</v>
      </c>
      <c r="F1927" s="314"/>
      <c r="G1927" s="314"/>
      <c r="H1927" s="314"/>
      <c r="I1927" s="312" t="s">
        <v>3671</v>
      </c>
    </row>
    <row r="1928" spans="1:9" x14ac:dyDescent="0.3">
      <c r="A1928" s="256">
        <v>518708</v>
      </c>
      <c r="B1928" s="256" t="s">
        <v>341</v>
      </c>
      <c r="C1928" s="256" t="s">
        <v>342</v>
      </c>
      <c r="D1928" s="256" t="s">
        <v>2813</v>
      </c>
      <c r="F1928" s="314"/>
      <c r="G1928" s="314"/>
      <c r="H1928" s="314"/>
      <c r="I1928" s="312" t="s">
        <v>3671</v>
      </c>
    </row>
    <row r="1929" spans="1:9" x14ac:dyDescent="0.3">
      <c r="A1929" s="256">
        <v>518738</v>
      </c>
      <c r="B1929" s="256" t="s">
        <v>1580</v>
      </c>
      <c r="C1929" s="256" t="s">
        <v>339</v>
      </c>
      <c r="D1929" s="256" t="s">
        <v>2814</v>
      </c>
      <c r="F1929" s="314"/>
      <c r="G1929" s="314"/>
      <c r="H1929" s="314"/>
      <c r="I1929" s="312" t="s">
        <v>3671</v>
      </c>
    </row>
    <row r="1930" spans="1:9" x14ac:dyDescent="0.3">
      <c r="A1930" s="256">
        <v>518751</v>
      </c>
      <c r="B1930" s="256" t="s">
        <v>2815</v>
      </c>
      <c r="C1930" s="256" t="s">
        <v>2816</v>
      </c>
      <c r="D1930" s="256" t="s">
        <v>1987</v>
      </c>
      <c r="F1930" s="313"/>
      <c r="G1930" s="313"/>
      <c r="H1930" s="313"/>
      <c r="I1930" s="312" t="s">
        <v>3671</v>
      </c>
    </row>
    <row r="1931" spans="1:9" x14ac:dyDescent="0.3">
      <c r="A1931" s="256">
        <v>518768</v>
      </c>
      <c r="B1931" s="256" t="s">
        <v>2668</v>
      </c>
      <c r="C1931" s="256" t="s">
        <v>71</v>
      </c>
      <c r="D1931" s="256" t="s">
        <v>1935</v>
      </c>
      <c r="F1931" s="314"/>
      <c r="G1931" s="314"/>
      <c r="H1931" s="314"/>
      <c r="I1931" s="312" t="s">
        <v>3671</v>
      </c>
    </row>
    <row r="1932" spans="1:9" x14ac:dyDescent="0.3">
      <c r="A1932" s="256">
        <v>518778</v>
      </c>
      <c r="B1932" s="256" t="s">
        <v>1582</v>
      </c>
      <c r="C1932" s="256" t="s">
        <v>449</v>
      </c>
      <c r="D1932" s="256" t="s">
        <v>2818</v>
      </c>
      <c r="E1932" s="314"/>
      <c r="F1932" s="314"/>
      <c r="G1932" s="314"/>
      <c r="H1932" s="314"/>
      <c r="I1932" s="312" t="s">
        <v>3671</v>
      </c>
    </row>
    <row r="1933" spans="1:9" x14ac:dyDescent="0.3">
      <c r="A1933" s="256">
        <v>518801</v>
      </c>
      <c r="B1933" s="256" t="s">
        <v>2176</v>
      </c>
      <c r="C1933" s="256" t="s">
        <v>81</v>
      </c>
      <c r="D1933" s="256" t="s">
        <v>2819</v>
      </c>
      <c r="F1933" s="314"/>
      <c r="G1933" s="314"/>
      <c r="H1933" s="314"/>
      <c r="I1933" s="312" t="s">
        <v>3671</v>
      </c>
    </row>
    <row r="1934" spans="1:9" x14ac:dyDescent="0.3">
      <c r="A1934" s="256">
        <v>518825</v>
      </c>
      <c r="B1934" s="256" t="s">
        <v>2177</v>
      </c>
      <c r="C1934" s="256" t="s">
        <v>112</v>
      </c>
      <c r="D1934" s="256" t="s">
        <v>2223</v>
      </c>
      <c r="E1934" s="314"/>
      <c r="F1934" s="314"/>
      <c r="G1934" s="314"/>
      <c r="H1934" s="314"/>
      <c r="I1934" s="312" t="s">
        <v>3671</v>
      </c>
    </row>
    <row r="1935" spans="1:9" x14ac:dyDescent="0.3">
      <c r="A1935" s="256">
        <v>518833</v>
      </c>
      <c r="B1935" s="256" t="s">
        <v>2820</v>
      </c>
      <c r="C1935" s="256" t="s">
        <v>2821</v>
      </c>
      <c r="D1935" s="256" t="s">
        <v>576</v>
      </c>
      <c r="F1935" s="313"/>
      <c r="G1935" s="313"/>
      <c r="H1935" s="313"/>
      <c r="I1935" s="312" t="s">
        <v>3671</v>
      </c>
    </row>
    <row r="1936" spans="1:9" x14ac:dyDescent="0.3">
      <c r="A1936" s="256">
        <v>518843</v>
      </c>
      <c r="B1936" s="256" t="s">
        <v>2822</v>
      </c>
      <c r="C1936" s="256" t="s">
        <v>2823</v>
      </c>
      <c r="D1936" s="256" t="s">
        <v>1861</v>
      </c>
      <c r="F1936" s="313"/>
      <c r="G1936" s="313"/>
      <c r="H1936" s="313"/>
      <c r="I1936" s="312" t="s">
        <v>3671</v>
      </c>
    </row>
    <row r="1937" spans="1:9" x14ac:dyDescent="0.3">
      <c r="A1937" s="256">
        <v>518882</v>
      </c>
      <c r="B1937" s="256" t="s">
        <v>2826</v>
      </c>
      <c r="C1937" s="256" t="s">
        <v>2827</v>
      </c>
      <c r="D1937" s="256" t="s">
        <v>2199</v>
      </c>
      <c r="F1937" s="313"/>
      <c r="G1937" s="313"/>
      <c r="H1937" s="313"/>
      <c r="I1937" s="312" t="s">
        <v>3671</v>
      </c>
    </row>
    <row r="1938" spans="1:9" x14ac:dyDescent="0.3">
      <c r="A1938" s="256">
        <v>518906</v>
      </c>
      <c r="B1938" s="256" t="s">
        <v>1584</v>
      </c>
      <c r="C1938" s="256" t="s">
        <v>2304</v>
      </c>
      <c r="D1938" s="256" t="s">
        <v>576</v>
      </c>
      <c r="F1938" s="314"/>
      <c r="G1938" s="314"/>
      <c r="H1938" s="314"/>
      <c r="I1938" s="312" t="s">
        <v>3671</v>
      </c>
    </row>
    <row r="1939" spans="1:9" x14ac:dyDescent="0.3">
      <c r="A1939" s="256">
        <v>518909</v>
      </c>
      <c r="B1939" s="256" t="s">
        <v>2829</v>
      </c>
      <c r="C1939" s="256" t="s">
        <v>2830</v>
      </c>
      <c r="D1939" s="256" t="s">
        <v>570</v>
      </c>
      <c r="F1939" s="314"/>
      <c r="G1939" s="314"/>
      <c r="H1939" s="314"/>
      <c r="I1939" s="312" t="s">
        <v>3671</v>
      </c>
    </row>
    <row r="1940" spans="1:9" x14ac:dyDescent="0.3">
      <c r="A1940" s="256">
        <v>518924</v>
      </c>
      <c r="B1940" s="256" t="s">
        <v>1585</v>
      </c>
      <c r="C1940" s="256" t="s">
        <v>71</v>
      </c>
      <c r="D1940" s="256" t="s">
        <v>1823</v>
      </c>
      <c r="F1940" s="314"/>
      <c r="G1940" s="314"/>
      <c r="H1940" s="314"/>
      <c r="I1940" s="312" t="s">
        <v>3671</v>
      </c>
    </row>
    <row r="1941" spans="1:9" x14ac:dyDescent="0.3">
      <c r="A1941" s="256">
        <v>518934</v>
      </c>
      <c r="B1941" s="256" t="s">
        <v>2831</v>
      </c>
      <c r="C1941" s="256" t="s">
        <v>433</v>
      </c>
      <c r="D1941" s="256" t="s">
        <v>2085</v>
      </c>
      <c r="F1941" s="313"/>
      <c r="G1941" s="313"/>
      <c r="H1941" s="313"/>
      <c r="I1941" s="312" t="s">
        <v>3671</v>
      </c>
    </row>
    <row r="1942" spans="1:9" x14ac:dyDescent="0.3">
      <c r="A1942" s="256">
        <v>518946</v>
      </c>
      <c r="B1942" s="256" t="s">
        <v>2832</v>
      </c>
      <c r="C1942" s="256" t="s">
        <v>2833</v>
      </c>
      <c r="D1942" s="256" t="s">
        <v>1860</v>
      </c>
      <c r="F1942" s="313"/>
      <c r="G1942" s="313"/>
      <c r="H1942" s="313"/>
      <c r="I1942" s="312" t="s">
        <v>3671</v>
      </c>
    </row>
    <row r="1943" spans="1:9" x14ac:dyDescent="0.3">
      <c r="A1943" s="256">
        <v>518955</v>
      </c>
      <c r="B1943" s="256" t="s">
        <v>331</v>
      </c>
      <c r="C1943" s="256" t="s">
        <v>332</v>
      </c>
      <c r="D1943" s="256" t="s">
        <v>583</v>
      </c>
      <c r="F1943" s="314"/>
      <c r="G1943" s="314"/>
      <c r="H1943" s="314"/>
      <c r="I1943" s="312" t="s">
        <v>3671</v>
      </c>
    </row>
    <row r="1944" spans="1:9" x14ac:dyDescent="0.3">
      <c r="A1944" s="256">
        <v>518986</v>
      </c>
      <c r="B1944" s="256" t="s">
        <v>1586</v>
      </c>
      <c r="C1944" s="256" t="s">
        <v>2834</v>
      </c>
      <c r="D1944" s="256" t="s">
        <v>2835</v>
      </c>
      <c r="F1944" s="314"/>
      <c r="G1944" s="314"/>
      <c r="H1944" s="314"/>
      <c r="I1944" s="312" t="s">
        <v>3671</v>
      </c>
    </row>
    <row r="1945" spans="1:9" x14ac:dyDescent="0.3">
      <c r="A1945" s="256">
        <v>519013</v>
      </c>
      <c r="B1945" s="256" t="s">
        <v>2836</v>
      </c>
      <c r="C1945" s="256" t="s">
        <v>2304</v>
      </c>
      <c r="D1945" s="256" t="s">
        <v>2837</v>
      </c>
      <c r="F1945" s="314"/>
      <c r="G1945" s="314"/>
      <c r="H1945" s="314"/>
      <c r="I1945" s="312" t="s">
        <v>3671</v>
      </c>
    </row>
    <row r="1946" spans="1:9" x14ac:dyDescent="0.3">
      <c r="A1946" s="256">
        <v>519054</v>
      </c>
      <c r="B1946" s="256" t="s">
        <v>2840</v>
      </c>
      <c r="C1946" s="256" t="s">
        <v>2841</v>
      </c>
      <c r="D1946" s="256" t="s">
        <v>2713</v>
      </c>
      <c r="E1946" s="314"/>
      <c r="F1946" s="314"/>
      <c r="G1946" s="314"/>
      <c r="H1946" s="314"/>
      <c r="I1946" s="312" t="s">
        <v>3671</v>
      </c>
    </row>
    <row r="1947" spans="1:9" x14ac:dyDescent="0.3">
      <c r="A1947" s="256">
        <v>519088</v>
      </c>
      <c r="B1947" s="256" t="s">
        <v>1587</v>
      </c>
      <c r="C1947" s="256" t="s">
        <v>73</v>
      </c>
      <c r="D1947" s="256" t="s">
        <v>2053</v>
      </c>
      <c r="F1947" s="313"/>
      <c r="G1947" s="313"/>
      <c r="H1947" s="313"/>
      <c r="I1947" s="312" t="s">
        <v>3671</v>
      </c>
    </row>
    <row r="1948" spans="1:9" x14ac:dyDescent="0.3">
      <c r="A1948" s="256">
        <v>519101</v>
      </c>
      <c r="B1948" s="256" t="s">
        <v>2842</v>
      </c>
      <c r="C1948" s="256" t="s">
        <v>2728</v>
      </c>
      <c r="D1948" s="256" t="s">
        <v>2843</v>
      </c>
      <c r="F1948" s="314"/>
      <c r="G1948" s="314"/>
      <c r="H1948" s="314"/>
      <c r="I1948" s="312" t="s">
        <v>3671</v>
      </c>
    </row>
    <row r="1949" spans="1:9" x14ac:dyDescent="0.3">
      <c r="A1949" s="256">
        <v>519110</v>
      </c>
      <c r="B1949" s="256" t="s">
        <v>328</v>
      </c>
      <c r="C1949" s="256" t="s">
        <v>2306</v>
      </c>
      <c r="D1949" s="256" t="s">
        <v>2844</v>
      </c>
      <c r="F1949" s="314"/>
      <c r="G1949" s="314"/>
      <c r="H1949" s="314"/>
      <c r="I1949" s="312" t="s">
        <v>3671</v>
      </c>
    </row>
    <row r="1950" spans="1:9" x14ac:dyDescent="0.3">
      <c r="A1950" s="256">
        <v>519120</v>
      </c>
      <c r="B1950" s="256" t="s">
        <v>2845</v>
      </c>
      <c r="C1950" s="256" t="s">
        <v>2305</v>
      </c>
      <c r="D1950" s="256" t="s">
        <v>1925</v>
      </c>
      <c r="F1950" s="314"/>
      <c r="G1950" s="314"/>
      <c r="H1950" s="314"/>
      <c r="I1950" s="312" t="s">
        <v>3671</v>
      </c>
    </row>
    <row r="1951" spans="1:9" x14ac:dyDescent="0.3">
      <c r="A1951" s="256">
        <v>519129</v>
      </c>
      <c r="B1951" s="256" t="s">
        <v>1591</v>
      </c>
      <c r="C1951" s="256" t="s">
        <v>91</v>
      </c>
      <c r="D1951" s="256" t="s">
        <v>2846</v>
      </c>
      <c r="F1951" s="314"/>
      <c r="G1951" s="314"/>
      <c r="H1951" s="314"/>
      <c r="I1951" s="312" t="s">
        <v>3671</v>
      </c>
    </row>
    <row r="1952" spans="1:9" x14ac:dyDescent="0.3">
      <c r="A1952" s="256">
        <v>519175</v>
      </c>
      <c r="B1952" s="256" t="s">
        <v>2669</v>
      </c>
      <c r="C1952" s="256" t="s">
        <v>355</v>
      </c>
      <c r="D1952" s="256" t="s">
        <v>1959</v>
      </c>
      <c r="F1952" s="314"/>
      <c r="G1952" s="314"/>
      <c r="H1952" s="314"/>
      <c r="I1952" s="312" t="s">
        <v>3671</v>
      </c>
    </row>
    <row r="1953" spans="1:9" x14ac:dyDescent="0.3">
      <c r="A1953" s="256">
        <v>519190</v>
      </c>
      <c r="B1953" s="256" t="s">
        <v>1592</v>
      </c>
      <c r="C1953" s="256" t="s">
        <v>2849</v>
      </c>
      <c r="D1953" s="256" t="s">
        <v>2850</v>
      </c>
      <c r="F1953" s="313"/>
      <c r="G1953" s="313"/>
      <c r="H1953" s="313"/>
      <c r="I1953" s="312" t="s">
        <v>3671</v>
      </c>
    </row>
    <row r="1954" spans="1:9" x14ac:dyDescent="0.3">
      <c r="A1954" s="256">
        <v>519200</v>
      </c>
      <c r="B1954" s="256" t="s">
        <v>1594</v>
      </c>
      <c r="C1954" s="256" t="s">
        <v>71</v>
      </c>
      <c r="D1954" s="256" t="s">
        <v>576</v>
      </c>
      <c r="F1954" s="313"/>
      <c r="G1954" s="313"/>
      <c r="H1954" s="313"/>
      <c r="I1954" s="312" t="s">
        <v>3671</v>
      </c>
    </row>
    <row r="1955" spans="1:9" x14ac:dyDescent="0.3">
      <c r="A1955" s="256">
        <v>519288</v>
      </c>
      <c r="B1955" s="256" t="s">
        <v>2699</v>
      </c>
      <c r="C1955" s="256" t="s">
        <v>2587</v>
      </c>
      <c r="D1955" s="256" t="s">
        <v>2587</v>
      </c>
      <c r="F1955" s="314"/>
      <c r="G1955" s="314"/>
      <c r="H1955" s="314"/>
      <c r="I1955" s="312" t="s">
        <v>3671</v>
      </c>
    </row>
    <row r="1956" spans="1:9" x14ac:dyDescent="0.3">
      <c r="A1956" s="256">
        <v>519302</v>
      </c>
      <c r="B1956" s="256" t="s">
        <v>2852</v>
      </c>
      <c r="C1956" s="256" t="s">
        <v>2853</v>
      </c>
      <c r="D1956" s="256" t="s">
        <v>2756</v>
      </c>
      <c r="F1956" s="314"/>
      <c r="G1956" s="314"/>
      <c r="H1956" s="314"/>
      <c r="I1956" s="312" t="s">
        <v>3671</v>
      </c>
    </row>
    <row r="1957" spans="1:9" x14ac:dyDescent="0.3">
      <c r="A1957" s="256">
        <v>519319</v>
      </c>
      <c r="B1957" s="256" t="s">
        <v>2855</v>
      </c>
      <c r="C1957" s="256" t="s">
        <v>327</v>
      </c>
      <c r="D1957" s="256" t="s">
        <v>2856</v>
      </c>
      <c r="E1957" s="314"/>
      <c r="F1957" s="314"/>
      <c r="G1957" s="314"/>
      <c r="H1957" s="314"/>
      <c r="I1957" s="312" t="s">
        <v>3671</v>
      </c>
    </row>
    <row r="1958" spans="1:9" x14ac:dyDescent="0.3">
      <c r="A1958" s="256">
        <v>519336</v>
      </c>
      <c r="B1958" s="256" t="s">
        <v>2857</v>
      </c>
      <c r="C1958" s="256" t="s">
        <v>71</v>
      </c>
      <c r="D1958" s="256" t="s">
        <v>2053</v>
      </c>
      <c r="F1958" s="314"/>
      <c r="G1958" s="314"/>
      <c r="H1958" s="314"/>
      <c r="I1958" s="312" t="s">
        <v>3671</v>
      </c>
    </row>
    <row r="1959" spans="1:9" x14ac:dyDescent="0.3">
      <c r="A1959" s="256">
        <v>519363</v>
      </c>
      <c r="B1959" s="256" t="s">
        <v>2858</v>
      </c>
      <c r="C1959" s="256" t="s">
        <v>484</v>
      </c>
      <c r="D1959" s="256" t="s">
        <v>2223</v>
      </c>
      <c r="F1959" s="313"/>
      <c r="G1959" s="313"/>
      <c r="H1959" s="313"/>
      <c r="I1959" s="312" t="s">
        <v>3671</v>
      </c>
    </row>
    <row r="1960" spans="1:9" x14ac:dyDescent="0.3">
      <c r="A1960" s="256">
        <v>519374</v>
      </c>
      <c r="B1960" s="256" t="s">
        <v>1596</v>
      </c>
      <c r="C1960" s="256" t="s">
        <v>75</v>
      </c>
      <c r="D1960" s="256" t="s">
        <v>2859</v>
      </c>
      <c r="F1960" s="314"/>
      <c r="G1960" s="314"/>
      <c r="H1960" s="314"/>
      <c r="I1960" s="312" t="s">
        <v>3671</v>
      </c>
    </row>
    <row r="1961" spans="1:9" x14ac:dyDescent="0.3">
      <c r="A1961" s="256">
        <v>519424</v>
      </c>
      <c r="B1961" s="256" t="s">
        <v>1597</v>
      </c>
      <c r="C1961" s="256" t="s">
        <v>2860</v>
      </c>
      <c r="D1961" s="256" t="s">
        <v>1843</v>
      </c>
      <c r="F1961" s="314"/>
      <c r="G1961" s="314"/>
      <c r="H1961" s="314"/>
      <c r="I1961" s="312" t="s">
        <v>3671</v>
      </c>
    </row>
    <row r="1962" spans="1:9" x14ac:dyDescent="0.3">
      <c r="A1962" s="256">
        <v>519443</v>
      </c>
      <c r="B1962" s="256" t="s">
        <v>2861</v>
      </c>
      <c r="C1962" s="256" t="s">
        <v>2862</v>
      </c>
      <c r="D1962" s="256" t="s">
        <v>2053</v>
      </c>
      <c r="F1962" s="314"/>
      <c r="G1962" s="314"/>
      <c r="H1962" s="314"/>
      <c r="I1962" s="312" t="s">
        <v>3671</v>
      </c>
    </row>
    <row r="1963" spans="1:9" x14ac:dyDescent="0.3">
      <c r="A1963" s="256">
        <v>519448</v>
      </c>
      <c r="B1963" s="256" t="s">
        <v>1598</v>
      </c>
      <c r="C1963" s="256" t="s">
        <v>1165</v>
      </c>
      <c r="D1963" s="256" t="s">
        <v>2863</v>
      </c>
      <c r="F1963" s="314"/>
      <c r="G1963" s="314"/>
      <c r="H1963" s="314"/>
      <c r="I1963" s="312" t="s">
        <v>3671</v>
      </c>
    </row>
    <row r="1964" spans="1:9" x14ac:dyDescent="0.3">
      <c r="A1964" s="256">
        <v>519457</v>
      </c>
      <c r="B1964" s="256" t="s">
        <v>1599</v>
      </c>
      <c r="C1964" s="256" t="s">
        <v>69</v>
      </c>
      <c r="D1964" s="256" t="s">
        <v>557</v>
      </c>
      <c r="F1964" s="313"/>
      <c r="G1964" s="313"/>
      <c r="H1964" s="313"/>
      <c r="I1964" s="312" t="s">
        <v>3671</v>
      </c>
    </row>
    <row r="1965" spans="1:9" x14ac:dyDescent="0.3">
      <c r="A1965" s="256">
        <v>519490</v>
      </c>
      <c r="B1965" s="256" t="s">
        <v>1600</v>
      </c>
      <c r="C1965" s="256" t="s">
        <v>1601</v>
      </c>
      <c r="D1965" s="256" t="s">
        <v>2864</v>
      </c>
      <c r="F1965" s="313"/>
      <c r="G1965" s="313"/>
      <c r="H1965" s="313"/>
      <c r="I1965" s="312" t="s">
        <v>3671</v>
      </c>
    </row>
    <row r="1966" spans="1:9" x14ac:dyDescent="0.3">
      <c r="A1966" s="256">
        <v>519525</v>
      </c>
      <c r="B1966" s="256" t="s">
        <v>2868</v>
      </c>
      <c r="C1966" s="256" t="s">
        <v>2275</v>
      </c>
      <c r="D1966" s="256" t="s">
        <v>1940</v>
      </c>
      <c r="F1966" s="313"/>
      <c r="G1966" s="313"/>
      <c r="H1966" s="313"/>
      <c r="I1966" s="312" t="s">
        <v>3671</v>
      </c>
    </row>
    <row r="1967" spans="1:9" x14ac:dyDescent="0.3">
      <c r="A1967" s="256">
        <v>519527</v>
      </c>
      <c r="B1967" s="256" t="s">
        <v>2671</v>
      </c>
      <c r="C1967" s="256" t="s">
        <v>2672</v>
      </c>
      <c r="D1967" s="256" t="s">
        <v>1885</v>
      </c>
      <c r="F1967" s="313"/>
      <c r="G1967" s="313"/>
      <c r="H1967" s="313"/>
      <c r="I1967" s="312" t="s">
        <v>3671</v>
      </c>
    </row>
    <row r="1968" spans="1:9" x14ac:dyDescent="0.3">
      <c r="A1968" s="256">
        <v>519533</v>
      </c>
      <c r="B1968" s="256" t="s">
        <v>1602</v>
      </c>
      <c r="C1968" s="256" t="s">
        <v>401</v>
      </c>
      <c r="D1968" s="256" t="s">
        <v>1878</v>
      </c>
      <c r="F1968" s="314"/>
      <c r="G1968" s="314"/>
      <c r="H1968" s="314"/>
      <c r="I1968" s="312" t="s">
        <v>3671</v>
      </c>
    </row>
    <row r="1969" spans="1:9" x14ac:dyDescent="0.3">
      <c r="A1969" s="256">
        <v>519539</v>
      </c>
      <c r="B1969" s="256" t="s">
        <v>2869</v>
      </c>
      <c r="C1969" s="256" t="s">
        <v>2870</v>
      </c>
      <c r="D1969" s="256" t="s">
        <v>576</v>
      </c>
      <c r="F1969" s="313"/>
      <c r="G1969" s="313"/>
      <c r="H1969" s="313"/>
      <c r="I1969" s="312" t="s">
        <v>3671</v>
      </c>
    </row>
    <row r="1970" spans="1:9" x14ac:dyDescent="0.3">
      <c r="A1970" s="256">
        <v>519575</v>
      </c>
      <c r="B1970" s="256" t="s">
        <v>1603</v>
      </c>
      <c r="C1970" s="256" t="s">
        <v>71</v>
      </c>
      <c r="D1970" s="256" t="s">
        <v>576</v>
      </c>
      <c r="F1970" s="314"/>
      <c r="G1970" s="314"/>
      <c r="H1970" s="314"/>
      <c r="I1970" s="312" t="s">
        <v>3671</v>
      </c>
    </row>
    <row r="1971" spans="1:9" x14ac:dyDescent="0.3">
      <c r="A1971" s="256">
        <v>519587</v>
      </c>
      <c r="B1971" s="256" t="s">
        <v>1604</v>
      </c>
      <c r="C1971" s="256" t="s">
        <v>2275</v>
      </c>
      <c r="D1971" s="256" t="s">
        <v>2189</v>
      </c>
      <c r="F1971" s="314"/>
      <c r="G1971" s="314"/>
      <c r="H1971" s="314"/>
      <c r="I1971" s="312" t="s">
        <v>3671</v>
      </c>
    </row>
    <row r="1972" spans="1:9" x14ac:dyDescent="0.3">
      <c r="A1972" s="256">
        <v>519653</v>
      </c>
      <c r="B1972" s="256" t="s">
        <v>1605</v>
      </c>
      <c r="C1972" s="256" t="s">
        <v>89</v>
      </c>
      <c r="D1972" s="256" t="s">
        <v>2197</v>
      </c>
      <c r="F1972" s="313"/>
      <c r="G1972" s="313"/>
      <c r="H1972" s="313"/>
      <c r="I1972" s="312" t="s">
        <v>3671</v>
      </c>
    </row>
    <row r="1973" spans="1:9" x14ac:dyDescent="0.3">
      <c r="A1973" s="256">
        <v>519668</v>
      </c>
      <c r="B1973" s="256" t="s">
        <v>1606</v>
      </c>
      <c r="C1973" s="256" t="s">
        <v>510</v>
      </c>
      <c r="D1973" s="256" t="s">
        <v>566</v>
      </c>
      <c r="F1973" s="314"/>
      <c r="G1973" s="314"/>
      <c r="H1973" s="314"/>
      <c r="I1973" s="312" t="s">
        <v>3671</v>
      </c>
    </row>
    <row r="1974" spans="1:9" x14ac:dyDescent="0.3">
      <c r="A1974" s="256">
        <v>519686</v>
      </c>
      <c r="B1974" s="256" t="s">
        <v>1607</v>
      </c>
      <c r="C1974" s="256" t="s">
        <v>471</v>
      </c>
      <c r="D1974" s="256" t="s">
        <v>2710</v>
      </c>
      <c r="F1974" s="314"/>
      <c r="G1974" s="314"/>
      <c r="H1974" s="314"/>
      <c r="I1974" s="312" t="s">
        <v>3671</v>
      </c>
    </row>
    <row r="1975" spans="1:9" x14ac:dyDescent="0.3">
      <c r="A1975" s="256">
        <v>519765</v>
      </c>
      <c r="B1975" s="256" t="s">
        <v>2871</v>
      </c>
      <c r="C1975" s="256" t="s">
        <v>2872</v>
      </c>
      <c r="D1975" s="256" t="s">
        <v>1887</v>
      </c>
      <c r="F1975" s="314"/>
      <c r="G1975" s="314"/>
      <c r="H1975" s="314"/>
      <c r="I1975" s="312" t="s">
        <v>3671</v>
      </c>
    </row>
    <row r="1976" spans="1:9" x14ac:dyDescent="0.3">
      <c r="A1976" s="256">
        <v>519777</v>
      </c>
      <c r="B1976" s="256" t="s">
        <v>2873</v>
      </c>
      <c r="C1976" s="256" t="s">
        <v>2874</v>
      </c>
      <c r="D1976" s="256" t="s">
        <v>1940</v>
      </c>
      <c r="F1976" s="314"/>
      <c r="G1976" s="314"/>
      <c r="H1976" s="314"/>
      <c r="I1976" s="312" t="s">
        <v>3671</v>
      </c>
    </row>
    <row r="1977" spans="1:9" x14ac:dyDescent="0.3">
      <c r="A1977" s="256">
        <v>519804</v>
      </c>
      <c r="B1977" s="256" t="s">
        <v>1608</v>
      </c>
      <c r="C1977" s="256" t="s">
        <v>375</v>
      </c>
      <c r="D1977" s="256" t="s">
        <v>2251</v>
      </c>
      <c r="F1977" s="313"/>
      <c r="G1977" s="313"/>
      <c r="H1977" s="313"/>
      <c r="I1977" s="312" t="s">
        <v>3671</v>
      </c>
    </row>
    <row r="1978" spans="1:9" x14ac:dyDescent="0.3">
      <c r="A1978" s="256">
        <v>519807</v>
      </c>
      <c r="B1978" s="256" t="s">
        <v>2875</v>
      </c>
      <c r="C1978" s="256" t="s">
        <v>2876</v>
      </c>
      <c r="D1978" s="256" t="s">
        <v>2217</v>
      </c>
      <c r="F1978" s="313"/>
      <c r="G1978" s="313"/>
      <c r="H1978" s="313"/>
      <c r="I1978" s="312" t="s">
        <v>3671</v>
      </c>
    </row>
    <row r="1979" spans="1:9" x14ac:dyDescent="0.3">
      <c r="A1979" s="256">
        <v>519846</v>
      </c>
      <c r="B1979" s="256" t="s">
        <v>2877</v>
      </c>
      <c r="C1979" s="256" t="s">
        <v>71</v>
      </c>
      <c r="D1979" s="256" t="s">
        <v>1897</v>
      </c>
      <c r="F1979" s="313"/>
      <c r="G1979" s="313"/>
      <c r="H1979" s="313"/>
      <c r="I1979" s="312" t="s">
        <v>3671</v>
      </c>
    </row>
    <row r="1980" spans="1:9" x14ac:dyDescent="0.3">
      <c r="A1980" s="256">
        <v>519852</v>
      </c>
      <c r="B1980" s="256" t="s">
        <v>2878</v>
      </c>
      <c r="C1980" s="256" t="s">
        <v>2879</v>
      </c>
      <c r="D1980" s="256" t="s">
        <v>567</v>
      </c>
      <c r="F1980" s="313"/>
      <c r="G1980" s="313"/>
      <c r="H1980" s="313"/>
      <c r="I1980" s="312" t="s">
        <v>3671</v>
      </c>
    </row>
    <row r="1981" spans="1:9" x14ac:dyDescent="0.3">
      <c r="A1981" s="256">
        <v>519859</v>
      </c>
      <c r="B1981" s="256" t="s">
        <v>1609</v>
      </c>
      <c r="C1981" s="256" t="s">
        <v>277</v>
      </c>
      <c r="D1981" s="256" t="s">
        <v>2880</v>
      </c>
      <c r="F1981" s="314"/>
      <c r="G1981" s="314"/>
      <c r="H1981" s="314"/>
      <c r="I1981" s="312" t="s">
        <v>3671</v>
      </c>
    </row>
    <row r="1982" spans="1:9" x14ac:dyDescent="0.3">
      <c r="A1982" s="256">
        <v>519917</v>
      </c>
      <c r="B1982" s="256" t="s">
        <v>2884</v>
      </c>
      <c r="C1982" s="256" t="s">
        <v>2885</v>
      </c>
      <c r="D1982" s="256" t="s">
        <v>567</v>
      </c>
      <c r="F1982" s="314"/>
      <c r="G1982" s="314"/>
      <c r="H1982" s="314"/>
      <c r="I1982" s="312" t="s">
        <v>3671</v>
      </c>
    </row>
    <row r="1983" spans="1:9" x14ac:dyDescent="0.3">
      <c r="A1983" s="256">
        <v>519920</v>
      </c>
      <c r="B1983" s="256" t="s">
        <v>1610</v>
      </c>
      <c r="C1983" s="256" t="s">
        <v>2886</v>
      </c>
      <c r="D1983" s="256" t="s">
        <v>2206</v>
      </c>
      <c r="F1983" s="314"/>
      <c r="G1983" s="314"/>
      <c r="H1983" s="314"/>
      <c r="I1983" s="312" t="s">
        <v>3671</v>
      </c>
    </row>
    <row r="1984" spans="1:9" x14ac:dyDescent="0.3">
      <c r="A1984" s="256">
        <v>519943</v>
      </c>
      <c r="B1984" s="256" t="s">
        <v>1611</v>
      </c>
      <c r="C1984" s="256" t="s">
        <v>2889</v>
      </c>
      <c r="D1984" s="256" t="s">
        <v>1823</v>
      </c>
      <c r="F1984" s="313"/>
      <c r="G1984" s="313"/>
      <c r="H1984" s="313"/>
      <c r="I1984" s="312" t="s">
        <v>3671</v>
      </c>
    </row>
    <row r="1985" spans="1:9" x14ac:dyDescent="0.3">
      <c r="A1985" s="256">
        <v>519946</v>
      </c>
      <c r="B1985" s="256" t="s">
        <v>2890</v>
      </c>
      <c r="C1985" s="256" t="s">
        <v>2891</v>
      </c>
      <c r="D1985" s="256" t="s">
        <v>1973</v>
      </c>
      <c r="F1985" s="313"/>
      <c r="G1985" s="313"/>
      <c r="H1985" s="313"/>
      <c r="I1985" s="312" t="s">
        <v>3671</v>
      </c>
    </row>
    <row r="1986" spans="1:9" x14ac:dyDescent="0.3">
      <c r="A1986" s="256">
        <v>519952</v>
      </c>
      <c r="B1986" s="256" t="s">
        <v>358</v>
      </c>
      <c r="C1986" s="256" t="s">
        <v>2870</v>
      </c>
      <c r="D1986" s="256" t="s">
        <v>1834</v>
      </c>
      <c r="F1986" s="314"/>
      <c r="G1986" s="314"/>
      <c r="H1986" s="314"/>
      <c r="I1986" s="312" t="s">
        <v>3671</v>
      </c>
    </row>
    <row r="1987" spans="1:9" x14ac:dyDescent="0.3">
      <c r="A1987" s="256">
        <v>520033</v>
      </c>
      <c r="B1987" s="256" t="s">
        <v>1612</v>
      </c>
      <c r="C1987" s="256" t="s">
        <v>105</v>
      </c>
      <c r="D1987" s="256" t="s">
        <v>2892</v>
      </c>
      <c r="F1987" s="314"/>
      <c r="G1987" s="314"/>
      <c r="H1987" s="314"/>
      <c r="I1987" s="312" t="s">
        <v>3671</v>
      </c>
    </row>
    <row r="1988" spans="1:9" x14ac:dyDescent="0.3">
      <c r="A1988" s="256">
        <v>520194</v>
      </c>
      <c r="B1988" s="256" t="s">
        <v>2899</v>
      </c>
      <c r="C1988" s="256" t="s">
        <v>2900</v>
      </c>
      <c r="D1988" s="256" t="s">
        <v>2065</v>
      </c>
      <c r="F1988" s="314"/>
      <c r="G1988" s="314"/>
      <c r="H1988" s="314"/>
      <c r="I1988" s="312" t="s">
        <v>3671</v>
      </c>
    </row>
    <row r="1989" spans="1:9" x14ac:dyDescent="0.3">
      <c r="A1989" s="256">
        <v>520236</v>
      </c>
      <c r="B1989" s="256" t="s">
        <v>2901</v>
      </c>
      <c r="C1989" s="256" t="s">
        <v>2728</v>
      </c>
      <c r="D1989" s="256" t="s">
        <v>1935</v>
      </c>
      <c r="F1989" s="314"/>
      <c r="G1989" s="314"/>
      <c r="H1989" s="314"/>
      <c r="I1989" s="312" t="s">
        <v>3671</v>
      </c>
    </row>
    <row r="1990" spans="1:9" x14ac:dyDescent="0.3">
      <c r="A1990" s="256">
        <v>520254</v>
      </c>
      <c r="B1990" s="256" t="s">
        <v>2902</v>
      </c>
      <c r="C1990" s="256" t="s">
        <v>2306</v>
      </c>
      <c r="D1990" s="256" t="s">
        <v>560</v>
      </c>
      <c r="F1990" s="313"/>
      <c r="G1990" s="313"/>
      <c r="H1990" s="313"/>
      <c r="I1990" s="312" t="s">
        <v>3671</v>
      </c>
    </row>
    <row r="1991" spans="1:9" x14ac:dyDescent="0.3">
      <c r="A1991" s="256">
        <v>520281</v>
      </c>
      <c r="B1991" s="256" t="s">
        <v>1614</v>
      </c>
      <c r="C1991" s="256" t="s">
        <v>704</v>
      </c>
      <c r="D1991" s="256" t="s">
        <v>1977</v>
      </c>
      <c r="F1991" s="313"/>
      <c r="G1991" s="313"/>
      <c r="H1991" s="313"/>
      <c r="I1991" s="312" t="s">
        <v>3671</v>
      </c>
    </row>
    <row r="1992" spans="1:9" x14ac:dyDescent="0.3">
      <c r="A1992" s="256">
        <v>520306</v>
      </c>
      <c r="B1992" s="256" t="s">
        <v>2903</v>
      </c>
      <c r="C1992" s="256" t="s">
        <v>2904</v>
      </c>
      <c r="D1992" s="256" t="s">
        <v>1823</v>
      </c>
      <c r="F1992" s="314"/>
      <c r="G1992" s="314"/>
      <c r="H1992" s="314"/>
      <c r="I1992" s="312" t="s">
        <v>3671</v>
      </c>
    </row>
    <row r="1993" spans="1:9" x14ac:dyDescent="0.3">
      <c r="A1993" s="256">
        <v>520353</v>
      </c>
      <c r="B1993" s="256" t="s">
        <v>2908</v>
      </c>
      <c r="C1993" s="256" t="s">
        <v>2860</v>
      </c>
      <c r="D1993" s="256" t="s">
        <v>2070</v>
      </c>
      <c r="F1993" s="313"/>
      <c r="G1993" s="313"/>
      <c r="H1993" s="313"/>
      <c r="I1993" s="312" t="s">
        <v>3671</v>
      </c>
    </row>
    <row r="1994" spans="1:9" x14ac:dyDescent="0.3">
      <c r="A1994" s="256">
        <v>520404</v>
      </c>
      <c r="B1994" s="256" t="s">
        <v>1616</v>
      </c>
      <c r="C1994" s="256" t="s">
        <v>348</v>
      </c>
      <c r="D1994" s="256" t="s">
        <v>1968</v>
      </c>
      <c r="E1994" s="314"/>
      <c r="F1994" s="314"/>
      <c r="G1994" s="314"/>
      <c r="H1994" s="314"/>
      <c r="I1994" s="312" t="s">
        <v>3671</v>
      </c>
    </row>
    <row r="1995" spans="1:9" x14ac:dyDescent="0.3">
      <c r="A1995" s="256">
        <v>520460</v>
      </c>
      <c r="B1995" s="256" t="s">
        <v>2914</v>
      </c>
      <c r="C1995" s="256" t="s">
        <v>2655</v>
      </c>
      <c r="D1995" s="256" t="s">
        <v>2210</v>
      </c>
      <c r="F1995" s="313"/>
      <c r="G1995" s="313"/>
      <c r="H1995" s="313"/>
      <c r="I1995" s="312" t="s">
        <v>3671</v>
      </c>
    </row>
    <row r="1996" spans="1:9" x14ac:dyDescent="0.3">
      <c r="A1996" s="256">
        <v>520557</v>
      </c>
      <c r="B1996" s="256" t="s">
        <v>2918</v>
      </c>
      <c r="C1996" s="256" t="s">
        <v>2888</v>
      </c>
      <c r="D1996" s="256" t="s">
        <v>2740</v>
      </c>
      <c r="F1996" s="314"/>
      <c r="G1996" s="314"/>
      <c r="H1996" s="314"/>
      <c r="I1996" s="312" t="s">
        <v>3671</v>
      </c>
    </row>
    <row r="1997" spans="1:9" x14ac:dyDescent="0.3">
      <c r="A1997" s="256">
        <v>520601</v>
      </c>
      <c r="B1997" s="256" t="s">
        <v>1619</v>
      </c>
      <c r="C1997" s="256" t="s">
        <v>69</v>
      </c>
      <c r="D1997" s="256" t="s">
        <v>557</v>
      </c>
      <c r="F1997" s="313"/>
      <c r="G1997" s="313"/>
      <c r="H1997" s="313"/>
      <c r="I1997" s="312" t="s">
        <v>3671</v>
      </c>
    </row>
    <row r="1998" spans="1:9" x14ac:dyDescent="0.3">
      <c r="A1998" s="256">
        <v>520645</v>
      </c>
      <c r="B1998" s="256" t="s">
        <v>2675</v>
      </c>
      <c r="C1998" s="256" t="s">
        <v>1330</v>
      </c>
      <c r="D1998" s="256" t="s">
        <v>2011</v>
      </c>
      <c r="F1998" s="313"/>
      <c r="G1998" s="313"/>
      <c r="H1998" s="313"/>
      <c r="I1998" s="312" t="s">
        <v>3671</v>
      </c>
    </row>
    <row r="1999" spans="1:9" x14ac:dyDescent="0.3">
      <c r="A1999" s="256">
        <v>520657</v>
      </c>
      <c r="B1999" s="256" t="s">
        <v>2921</v>
      </c>
      <c r="C1999" s="256" t="s">
        <v>2275</v>
      </c>
      <c r="D1999" s="256" t="s">
        <v>2922</v>
      </c>
      <c r="F1999" s="314"/>
      <c r="G1999" s="314"/>
      <c r="H1999" s="314"/>
      <c r="I1999" s="312" t="s">
        <v>3671</v>
      </c>
    </row>
    <row r="2000" spans="1:9" x14ac:dyDescent="0.3">
      <c r="A2000" s="256">
        <v>520672</v>
      </c>
      <c r="B2000" s="256" t="s">
        <v>2923</v>
      </c>
      <c r="C2000" s="256" t="s">
        <v>2924</v>
      </c>
      <c r="D2000" s="256" t="s">
        <v>2925</v>
      </c>
      <c r="F2000" s="314"/>
      <c r="G2000" s="314"/>
      <c r="H2000" s="314"/>
      <c r="I2000" s="312" t="s">
        <v>3671</v>
      </c>
    </row>
    <row r="2001" spans="1:9" x14ac:dyDescent="0.3">
      <c r="A2001" s="256">
        <v>520703</v>
      </c>
      <c r="B2001" s="256" t="s">
        <v>1621</v>
      </c>
      <c r="C2001" s="256" t="s">
        <v>68</v>
      </c>
      <c r="D2001" s="256" t="s">
        <v>2926</v>
      </c>
      <c r="F2001" s="313"/>
      <c r="G2001" s="313"/>
      <c r="H2001" s="313"/>
      <c r="I2001" s="312" t="s">
        <v>3671</v>
      </c>
    </row>
    <row r="2002" spans="1:9" x14ac:dyDescent="0.3">
      <c r="A2002" s="256">
        <v>520755</v>
      </c>
      <c r="B2002" s="256" t="s">
        <v>1622</v>
      </c>
      <c r="C2002" s="256" t="s">
        <v>2927</v>
      </c>
      <c r="D2002" s="256" t="s">
        <v>2928</v>
      </c>
      <c r="F2002" s="314"/>
      <c r="G2002" s="314"/>
      <c r="H2002" s="314"/>
      <c r="I2002" s="312" t="s">
        <v>3671</v>
      </c>
    </row>
    <row r="2003" spans="1:9" x14ac:dyDescent="0.3">
      <c r="A2003" s="256">
        <v>520854</v>
      </c>
      <c r="B2003" s="256" t="s">
        <v>2931</v>
      </c>
      <c r="C2003" s="256" t="s">
        <v>2932</v>
      </c>
      <c r="D2003" s="256" t="s">
        <v>2933</v>
      </c>
      <c r="F2003" s="314"/>
      <c r="G2003" s="314"/>
      <c r="H2003" s="314"/>
      <c r="I2003" s="312" t="s">
        <v>3671</v>
      </c>
    </row>
    <row r="2004" spans="1:9" x14ac:dyDescent="0.3">
      <c r="A2004" s="256">
        <v>520886</v>
      </c>
      <c r="B2004" s="256" t="s">
        <v>2934</v>
      </c>
      <c r="C2004" s="256" t="s">
        <v>2935</v>
      </c>
      <c r="D2004" s="256" t="s">
        <v>1848</v>
      </c>
      <c r="F2004" s="313"/>
      <c r="G2004" s="313"/>
      <c r="H2004" s="313"/>
      <c r="I2004" s="312" t="s">
        <v>3671</v>
      </c>
    </row>
    <row r="2005" spans="1:9" x14ac:dyDescent="0.3">
      <c r="A2005" s="256">
        <v>520904</v>
      </c>
      <c r="B2005" s="256" t="s">
        <v>2936</v>
      </c>
      <c r="C2005" s="256" t="s">
        <v>2870</v>
      </c>
      <c r="D2005" s="256" t="s">
        <v>1935</v>
      </c>
      <c r="F2005" s="314"/>
      <c r="G2005" s="314"/>
      <c r="H2005" s="314"/>
      <c r="I2005" s="312" t="s">
        <v>3671</v>
      </c>
    </row>
    <row r="2006" spans="1:9" x14ac:dyDescent="0.3">
      <c r="A2006" s="256">
        <v>520947</v>
      </c>
      <c r="B2006" s="256" t="s">
        <v>1623</v>
      </c>
      <c r="C2006" s="256" t="s">
        <v>256</v>
      </c>
      <c r="D2006" s="256" t="s">
        <v>2939</v>
      </c>
      <c r="F2006" s="314"/>
      <c r="G2006" s="314"/>
      <c r="H2006" s="314"/>
      <c r="I2006" s="312" t="s">
        <v>3671</v>
      </c>
    </row>
    <row r="2007" spans="1:9" x14ac:dyDescent="0.3">
      <c r="A2007" s="256">
        <v>520998</v>
      </c>
      <c r="B2007" s="256" t="s">
        <v>2943</v>
      </c>
      <c r="C2007" s="256" t="s">
        <v>2275</v>
      </c>
      <c r="D2007" s="256" t="s">
        <v>576</v>
      </c>
      <c r="F2007" s="314"/>
      <c r="G2007" s="314"/>
      <c r="H2007" s="314"/>
      <c r="I2007" s="312" t="s">
        <v>3671</v>
      </c>
    </row>
    <row r="2008" spans="1:9" x14ac:dyDescent="0.3">
      <c r="A2008" s="256">
        <v>521022</v>
      </c>
      <c r="B2008" s="256" t="s">
        <v>2944</v>
      </c>
      <c r="C2008" s="256" t="s">
        <v>71</v>
      </c>
      <c r="D2008" s="256" t="s">
        <v>576</v>
      </c>
      <c r="F2008" s="314"/>
      <c r="G2008" s="314"/>
      <c r="H2008" s="314"/>
      <c r="I2008" s="312" t="s">
        <v>3671</v>
      </c>
    </row>
    <row r="2009" spans="1:9" x14ac:dyDescent="0.3">
      <c r="A2009" s="256">
        <v>521069</v>
      </c>
      <c r="B2009" s="256" t="s">
        <v>2945</v>
      </c>
      <c r="C2009" s="256" t="s">
        <v>2275</v>
      </c>
      <c r="D2009" s="256" t="s">
        <v>1916</v>
      </c>
      <c r="E2009" s="314"/>
      <c r="F2009" s="314"/>
      <c r="G2009" s="314"/>
      <c r="H2009" s="314"/>
      <c r="I2009" s="312" t="s">
        <v>3671</v>
      </c>
    </row>
    <row r="2010" spans="1:9" x14ac:dyDescent="0.3">
      <c r="A2010" s="256">
        <v>521076</v>
      </c>
      <c r="B2010" s="256" t="s">
        <v>1412</v>
      </c>
      <c r="C2010" s="256" t="s">
        <v>352</v>
      </c>
      <c r="D2010" s="256" t="s">
        <v>2946</v>
      </c>
      <c r="F2010" s="314"/>
      <c r="G2010" s="314"/>
      <c r="H2010" s="314"/>
      <c r="I2010" s="312" t="s">
        <v>3671</v>
      </c>
    </row>
    <row r="2011" spans="1:9" x14ac:dyDescent="0.3">
      <c r="A2011" s="256">
        <v>521126</v>
      </c>
      <c r="B2011" s="256" t="s">
        <v>2950</v>
      </c>
      <c r="C2011" s="256" t="s">
        <v>2676</v>
      </c>
      <c r="D2011" s="256" t="s">
        <v>577</v>
      </c>
      <c r="F2011" s="314"/>
      <c r="G2011" s="314"/>
      <c r="H2011" s="314"/>
      <c r="I2011" s="312" t="s">
        <v>3671</v>
      </c>
    </row>
    <row r="2012" spans="1:9" x14ac:dyDescent="0.3">
      <c r="A2012" s="256">
        <v>521129</v>
      </c>
      <c r="B2012" s="256" t="s">
        <v>2951</v>
      </c>
      <c r="C2012" s="256" t="s">
        <v>2952</v>
      </c>
      <c r="D2012" s="256" t="s">
        <v>580</v>
      </c>
      <c r="F2012" s="313"/>
      <c r="G2012" s="313"/>
      <c r="H2012" s="313"/>
      <c r="I2012" s="312" t="s">
        <v>3671</v>
      </c>
    </row>
    <row r="2013" spans="1:9" x14ac:dyDescent="0.3">
      <c r="A2013" s="256">
        <v>521134</v>
      </c>
      <c r="B2013" s="256" t="s">
        <v>2953</v>
      </c>
      <c r="C2013" s="256" t="s">
        <v>2891</v>
      </c>
      <c r="D2013" s="256" t="s">
        <v>2076</v>
      </c>
      <c r="F2013" s="313"/>
      <c r="G2013" s="313"/>
      <c r="H2013" s="313"/>
      <c r="I2013" s="312" t="s">
        <v>3671</v>
      </c>
    </row>
    <row r="2014" spans="1:9" x14ac:dyDescent="0.3">
      <c r="A2014" s="256">
        <v>521170</v>
      </c>
      <c r="B2014" s="256" t="s">
        <v>2955</v>
      </c>
      <c r="C2014" s="256" t="s">
        <v>2956</v>
      </c>
      <c r="D2014" s="256" t="s">
        <v>2957</v>
      </c>
      <c r="F2014" s="314"/>
      <c r="G2014" s="314"/>
      <c r="H2014" s="314"/>
      <c r="I2014" s="312" t="s">
        <v>3671</v>
      </c>
    </row>
    <row r="2015" spans="1:9" x14ac:dyDescent="0.3">
      <c r="A2015" s="256">
        <v>521180</v>
      </c>
      <c r="B2015" s="256" t="s">
        <v>1627</v>
      </c>
      <c r="C2015" s="256" t="s">
        <v>71</v>
      </c>
      <c r="D2015" s="256" t="s">
        <v>2163</v>
      </c>
      <c r="E2015" s="314"/>
      <c r="F2015" s="314"/>
      <c r="G2015" s="314"/>
      <c r="H2015" s="314"/>
      <c r="I2015" s="312" t="s">
        <v>3671</v>
      </c>
    </row>
    <row r="2016" spans="1:9" x14ac:dyDescent="0.3">
      <c r="A2016" s="256">
        <v>521184</v>
      </c>
      <c r="B2016" s="256" t="s">
        <v>1628</v>
      </c>
      <c r="C2016" s="256" t="s">
        <v>1203</v>
      </c>
      <c r="D2016" s="256" t="s">
        <v>1987</v>
      </c>
      <c r="F2016" s="313"/>
      <c r="G2016" s="313"/>
      <c r="H2016" s="313"/>
      <c r="I2016" s="312" t="s">
        <v>3671</v>
      </c>
    </row>
    <row r="2017" spans="1:9" x14ac:dyDescent="0.3">
      <c r="A2017" s="256">
        <v>521208</v>
      </c>
      <c r="B2017" s="256" t="s">
        <v>2960</v>
      </c>
      <c r="C2017" s="256" t="s">
        <v>2961</v>
      </c>
      <c r="F2017" s="313"/>
      <c r="G2017" s="313"/>
      <c r="H2017" s="313"/>
      <c r="I2017" s="312" t="s">
        <v>3671</v>
      </c>
    </row>
    <row r="2018" spans="1:9" x14ac:dyDescent="0.3">
      <c r="A2018" s="256">
        <v>521232</v>
      </c>
      <c r="B2018" s="256" t="s">
        <v>2962</v>
      </c>
      <c r="C2018" s="256" t="s">
        <v>2303</v>
      </c>
      <c r="D2018" s="256" t="s">
        <v>2070</v>
      </c>
      <c r="F2018" s="313"/>
      <c r="G2018" s="313"/>
      <c r="H2018" s="313"/>
      <c r="I2018" s="312" t="s">
        <v>3671</v>
      </c>
    </row>
    <row r="2019" spans="1:9" x14ac:dyDescent="0.3">
      <c r="A2019" s="256">
        <v>521284</v>
      </c>
      <c r="B2019" s="256" t="s">
        <v>2964</v>
      </c>
      <c r="C2019" s="256" t="s">
        <v>2274</v>
      </c>
      <c r="D2019" s="256" t="s">
        <v>576</v>
      </c>
      <c r="F2019" s="314"/>
      <c r="G2019" s="314"/>
      <c r="H2019" s="314"/>
      <c r="I2019" s="312" t="s">
        <v>3671</v>
      </c>
    </row>
    <row r="2020" spans="1:9" x14ac:dyDescent="0.3">
      <c r="A2020" s="256">
        <v>521296</v>
      </c>
      <c r="B2020" s="256" t="s">
        <v>1629</v>
      </c>
      <c r="C2020" s="256" t="s">
        <v>282</v>
      </c>
      <c r="D2020" s="256" t="s">
        <v>1861</v>
      </c>
      <c r="F2020" s="313"/>
      <c r="G2020" s="313"/>
      <c r="H2020" s="313"/>
      <c r="I2020" s="312" t="s">
        <v>3671</v>
      </c>
    </row>
    <row r="2021" spans="1:9" x14ac:dyDescent="0.3">
      <c r="A2021" s="256">
        <v>521339</v>
      </c>
      <c r="B2021" s="256" t="s">
        <v>1630</v>
      </c>
      <c r="C2021" s="256" t="s">
        <v>67</v>
      </c>
      <c r="D2021" s="256" t="s">
        <v>566</v>
      </c>
      <c r="F2021" s="313"/>
      <c r="G2021" s="313"/>
      <c r="H2021" s="313"/>
      <c r="I2021" s="312" t="s">
        <v>3671</v>
      </c>
    </row>
    <row r="2022" spans="1:9" x14ac:dyDescent="0.3">
      <c r="A2022" s="256">
        <v>521396</v>
      </c>
      <c r="B2022" s="256" t="s">
        <v>1632</v>
      </c>
      <c r="C2022" s="256" t="s">
        <v>385</v>
      </c>
      <c r="D2022" s="256" t="s">
        <v>583</v>
      </c>
      <c r="F2022" s="314"/>
      <c r="G2022" s="314"/>
      <c r="H2022" s="314"/>
      <c r="I2022" s="312" t="s">
        <v>3671</v>
      </c>
    </row>
    <row r="2023" spans="1:9" x14ac:dyDescent="0.3">
      <c r="A2023" s="256">
        <v>521400</v>
      </c>
      <c r="B2023" s="256" t="s">
        <v>1633</v>
      </c>
      <c r="C2023" s="256" t="s">
        <v>2665</v>
      </c>
      <c r="D2023" s="256" t="s">
        <v>625</v>
      </c>
      <c r="F2023" s="314"/>
      <c r="G2023" s="314"/>
      <c r="H2023" s="314"/>
      <c r="I2023" s="312" t="s">
        <v>3671</v>
      </c>
    </row>
    <row r="2024" spans="1:9" x14ac:dyDescent="0.3">
      <c r="A2024" s="256">
        <v>521435</v>
      </c>
      <c r="B2024" s="256" t="s">
        <v>1634</v>
      </c>
      <c r="C2024" s="256" t="s">
        <v>109</v>
      </c>
      <c r="D2024" s="256" t="s">
        <v>2020</v>
      </c>
      <c r="I2024" s="312" t="s">
        <v>3671</v>
      </c>
    </row>
    <row r="2025" spans="1:9" x14ac:dyDescent="0.3">
      <c r="A2025" s="256">
        <v>521516</v>
      </c>
      <c r="B2025" s="256" t="s">
        <v>1637</v>
      </c>
      <c r="C2025" s="256" t="s">
        <v>1638</v>
      </c>
      <c r="D2025" s="256" t="s">
        <v>1959</v>
      </c>
      <c r="F2025" s="313"/>
      <c r="G2025" s="313"/>
      <c r="H2025" s="313"/>
      <c r="I2025" s="312" t="s">
        <v>3671</v>
      </c>
    </row>
    <row r="2026" spans="1:9" x14ac:dyDescent="0.3">
      <c r="A2026" s="256">
        <v>521551</v>
      </c>
      <c r="B2026" s="256" t="s">
        <v>1639</v>
      </c>
      <c r="C2026" s="256" t="s">
        <v>71</v>
      </c>
      <c r="D2026" s="256" t="s">
        <v>1897</v>
      </c>
      <c r="F2026" s="314"/>
      <c r="G2026" s="314"/>
      <c r="H2026" s="314"/>
      <c r="I2026" s="312" t="s">
        <v>3671</v>
      </c>
    </row>
    <row r="2027" spans="1:9" x14ac:dyDescent="0.3">
      <c r="A2027" s="256">
        <v>521585</v>
      </c>
      <c r="B2027" s="256" t="s">
        <v>1640</v>
      </c>
      <c r="C2027" s="256" t="s">
        <v>414</v>
      </c>
      <c r="D2027" s="256" t="s">
        <v>2970</v>
      </c>
      <c r="E2027" s="314"/>
      <c r="F2027" s="314"/>
      <c r="G2027" s="314"/>
      <c r="H2027" s="314"/>
      <c r="I2027" s="312" t="s">
        <v>3671</v>
      </c>
    </row>
    <row r="2028" spans="1:9" x14ac:dyDescent="0.3">
      <c r="A2028" s="256">
        <v>521662</v>
      </c>
      <c r="B2028" s="256" t="s">
        <v>678</v>
      </c>
      <c r="C2028" s="256" t="s">
        <v>71</v>
      </c>
      <c r="D2028" s="256" t="s">
        <v>563</v>
      </c>
      <c r="F2028" s="314"/>
      <c r="G2028" s="314"/>
      <c r="H2028" s="314"/>
      <c r="I2028" s="312" t="s">
        <v>3671</v>
      </c>
    </row>
    <row r="2029" spans="1:9" x14ac:dyDescent="0.3">
      <c r="A2029" s="256">
        <v>521914</v>
      </c>
      <c r="B2029" s="256" t="s">
        <v>707</v>
      </c>
      <c r="C2029" s="256" t="s">
        <v>74</v>
      </c>
      <c r="D2029" s="256" t="s">
        <v>810</v>
      </c>
      <c r="F2029" s="314"/>
      <c r="G2029" s="314"/>
      <c r="H2029" s="314"/>
      <c r="I2029" s="312" t="s">
        <v>3671</v>
      </c>
    </row>
    <row r="2030" spans="1:9" x14ac:dyDescent="0.3">
      <c r="A2030" s="256">
        <v>521935</v>
      </c>
      <c r="B2030" s="256" t="s">
        <v>1647</v>
      </c>
      <c r="C2030" s="256" t="s">
        <v>1648</v>
      </c>
      <c r="D2030" s="256" t="s">
        <v>2971</v>
      </c>
      <c r="F2030" s="314"/>
      <c r="G2030" s="314"/>
      <c r="H2030" s="314"/>
      <c r="I2030" s="312" t="s">
        <v>3671</v>
      </c>
    </row>
    <row r="2031" spans="1:9" x14ac:dyDescent="0.3">
      <c r="A2031" s="256">
        <v>521989</v>
      </c>
      <c r="B2031" s="256" t="s">
        <v>1651</v>
      </c>
      <c r="C2031" s="256" t="s">
        <v>591</v>
      </c>
      <c r="D2031" s="256" t="s">
        <v>1894</v>
      </c>
      <c r="F2031" s="314"/>
      <c r="G2031" s="314"/>
      <c r="H2031" s="314"/>
      <c r="I2031" s="312" t="s">
        <v>3671</v>
      </c>
    </row>
    <row r="2032" spans="1:9" x14ac:dyDescent="0.3">
      <c r="A2032" s="256">
        <v>522013</v>
      </c>
      <c r="B2032" s="256" t="s">
        <v>1652</v>
      </c>
      <c r="C2032" s="256" t="s">
        <v>258</v>
      </c>
      <c r="D2032" s="256" t="s">
        <v>2090</v>
      </c>
      <c r="F2032" s="314"/>
      <c r="G2032" s="314"/>
      <c r="H2032" s="314"/>
      <c r="I2032" s="312" t="s">
        <v>3671</v>
      </c>
    </row>
    <row r="2033" spans="1:9" x14ac:dyDescent="0.3">
      <c r="A2033" s="256">
        <v>522022</v>
      </c>
      <c r="B2033" s="256" t="s">
        <v>1653</v>
      </c>
      <c r="C2033" s="256" t="s">
        <v>71</v>
      </c>
      <c r="D2033" s="256" t="s">
        <v>1938</v>
      </c>
      <c r="F2033" s="314"/>
      <c r="G2033" s="314"/>
      <c r="H2033" s="314"/>
      <c r="I2033" s="312" t="s">
        <v>3671</v>
      </c>
    </row>
    <row r="2034" spans="1:9" x14ac:dyDescent="0.3">
      <c r="A2034" s="256">
        <v>522031</v>
      </c>
      <c r="B2034" s="256" t="s">
        <v>722</v>
      </c>
      <c r="C2034" s="256" t="s">
        <v>109</v>
      </c>
      <c r="D2034" s="256" t="s">
        <v>2839</v>
      </c>
      <c r="F2034" s="314"/>
      <c r="G2034" s="314"/>
      <c r="H2034" s="314"/>
      <c r="I2034" s="312" t="s">
        <v>3671</v>
      </c>
    </row>
    <row r="2035" spans="1:9" x14ac:dyDescent="0.3">
      <c r="A2035" s="256">
        <v>522052</v>
      </c>
      <c r="B2035" s="256" t="s">
        <v>2183</v>
      </c>
      <c r="C2035" s="256" t="s">
        <v>91</v>
      </c>
      <c r="D2035" s="256" t="s">
        <v>1926</v>
      </c>
      <c r="F2035" s="313"/>
      <c r="G2035" s="313"/>
      <c r="H2035" s="313"/>
      <c r="I2035" s="312" t="s">
        <v>3671</v>
      </c>
    </row>
    <row r="2036" spans="1:9" x14ac:dyDescent="0.3">
      <c r="A2036" s="256">
        <v>522070</v>
      </c>
      <c r="B2036" s="256" t="s">
        <v>1654</v>
      </c>
      <c r="C2036" s="256" t="s">
        <v>99</v>
      </c>
      <c r="D2036" s="256" t="s">
        <v>2709</v>
      </c>
      <c r="F2036" s="314"/>
      <c r="G2036" s="314"/>
      <c r="H2036" s="314"/>
      <c r="I2036" s="312" t="s">
        <v>3671</v>
      </c>
    </row>
    <row r="2037" spans="1:9" x14ac:dyDescent="0.3">
      <c r="A2037" s="256">
        <v>522077</v>
      </c>
      <c r="B2037" s="256" t="s">
        <v>1655</v>
      </c>
      <c r="C2037" s="256" t="s">
        <v>422</v>
      </c>
      <c r="D2037" s="256" t="s">
        <v>1894</v>
      </c>
      <c r="F2037" s="314"/>
      <c r="G2037" s="314"/>
      <c r="H2037" s="314"/>
      <c r="I2037" s="312" t="s">
        <v>3671</v>
      </c>
    </row>
    <row r="2038" spans="1:9" x14ac:dyDescent="0.3">
      <c r="A2038" s="256">
        <v>522124</v>
      </c>
      <c r="B2038" s="256" t="s">
        <v>1656</v>
      </c>
      <c r="C2038" s="256" t="s">
        <v>1082</v>
      </c>
      <c r="D2038" s="256" t="s">
        <v>576</v>
      </c>
      <c r="F2038" s="313"/>
      <c r="G2038" s="313"/>
      <c r="H2038" s="313"/>
      <c r="I2038" s="312" t="s">
        <v>3671</v>
      </c>
    </row>
    <row r="2039" spans="1:9" x14ac:dyDescent="0.3">
      <c r="A2039" s="256">
        <v>522219</v>
      </c>
      <c r="B2039" s="256" t="s">
        <v>1659</v>
      </c>
      <c r="C2039" s="256" t="s">
        <v>89</v>
      </c>
      <c r="D2039" s="256" t="s">
        <v>562</v>
      </c>
      <c r="F2039" s="313"/>
      <c r="G2039" s="313"/>
      <c r="H2039" s="313"/>
      <c r="I2039" s="312" t="s">
        <v>3671</v>
      </c>
    </row>
    <row r="2040" spans="1:9" x14ac:dyDescent="0.3">
      <c r="A2040" s="256">
        <v>522257</v>
      </c>
      <c r="B2040" s="256" t="s">
        <v>1661</v>
      </c>
      <c r="C2040" s="256" t="s">
        <v>240</v>
      </c>
      <c r="D2040" s="256" t="s">
        <v>1886</v>
      </c>
      <c r="F2040" s="314"/>
      <c r="G2040" s="314"/>
      <c r="H2040" s="314"/>
      <c r="I2040" s="312" t="s">
        <v>3671</v>
      </c>
    </row>
    <row r="2041" spans="1:9" x14ac:dyDescent="0.3">
      <c r="A2041" s="256">
        <v>522264</v>
      </c>
      <c r="B2041" s="256" t="s">
        <v>2973</v>
      </c>
      <c r="C2041" s="256" t="s">
        <v>278</v>
      </c>
      <c r="D2041" s="256" t="s">
        <v>2705</v>
      </c>
      <c r="F2041" s="314"/>
      <c r="G2041" s="314"/>
      <c r="H2041" s="314"/>
      <c r="I2041" s="312" t="s">
        <v>3671</v>
      </c>
    </row>
    <row r="2042" spans="1:9" x14ac:dyDescent="0.3">
      <c r="A2042" s="256">
        <v>522280</v>
      </c>
      <c r="B2042" s="256" t="s">
        <v>748</v>
      </c>
      <c r="C2042" s="256" t="s">
        <v>749</v>
      </c>
      <c r="D2042" s="256" t="s">
        <v>1935</v>
      </c>
      <c r="F2042" s="314"/>
      <c r="G2042" s="314"/>
      <c r="H2042" s="314"/>
      <c r="I2042" s="312" t="s">
        <v>3671</v>
      </c>
    </row>
    <row r="2043" spans="1:9" x14ac:dyDescent="0.3">
      <c r="A2043" s="256">
        <v>522358</v>
      </c>
      <c r="B2043" s="256" t="s">
        <v>1662</v>
      </c>
      <c r="C2043" s="256" t="s">
        <v>71</v>
      </c>
      <c r="D2043" s="256" t="s">
        <v>2073</v>
      </c>
      <c r="F2043" s="313"/>
      <c r="G2043" s="313"/>
      <c r="H2043" s="313"/>
      <c r="I2043" s="312" t="s">
        <v>3671</v>
      </c>
    </row>
    <row r="2044" spans="1:9" x14ac:dyDescent="0.3">
      <c r="A2044" s="256">
        <v>522407</v>
      </c>
      <c r="B2044" s="256" t="s">
        <v>1664</v>
      </c>
      <c r="C2044" s="256" t="s">
        <v>1665</v>
      </c>
      <c r="D2044" s="256" t="s">
        <v>2975</v>
      </c>
      <c r="F2044" s="314"/>
      <c r="G2044" s="314"/>
      <c r="H2044" s="314"/>
      <c r="I2044" s="312" t="s">
        <v>3671</v>
      </c>
    </row>
    <row r="2045" spans="1:9" x14ac:dyDescent="0.3">
      <c r="A2045" s="256">
        <v>522428</v>
      </c>
      <c r="B2045" s="256" t="s">
        <v>1666</v>
      </c>
      <c r="C2045" s="256" t="s">
        <v>352</v>
      </c>
      <c r="D2045" s="256" t="s">
        <v>2145</v>
      </c>
      <c r="F2045" s="314"/>
      <c r="G2045" s="314"/>
      <c r="H2045" s="314"/>
      <c r="I2045" s="312" t="s">
        <v>3671</v>
      </c>
    </row>
    <row r="2046" spans="1:9" x14ac:dyDescent="0.3">
      <c r="A2046" s="256">
        <v>522523</v>
      </c>
      <c r="B2046" s="256" t="s">
        <v>1667</v>
      </c>
      <c r="C2046" s="256" t="s">
        <v>254</v>
      </c>
      <c r="D2046" s="256" t="s">
        <v>2976</v>
      </c>
      <c r="E2046" s="314"/>
      <c r="F2046" s="314"/>
      <c r="G2046" s="314"/>
      <c r="H2046" s="314"/>
      <c r="I2046" s="312" t="s">
        <v>3671</v>
      </c>
    </row>
    <row r="2047" spans="1:9" x14ac:dyDescent="0.3">
      <c r="A2047" s="256">
        <v>522525</v>
      </c>
      <c r="B2047" s="256" t="s">
        <v>783</v>
      </c>
      <c r="C2047" s="256" t="s">
        <v>109</v>
      </c>
      <c r="D2047" s="256" t="s">
        <v>1878</v>
      </c>
      <c r="F2047" s="314"/>
      <c r="G2047" s="314"/>
      <c r="H2047" s="314"/>
      <c r="I2047" s="312" t="s">
        <v>3671</v>
      </c>
    </row>
    <row r="2048" spans="1:9" x14ac:dyDescent="0.3">
      <c r="A2048" s="256">
        <v>522599</v>
      </c>
      <c r="B2048" s="256" t="s">
        <v>1669</v>
      </c>
      <c r="C2048" s="256" t="s">
        <v>352</v>
      </c>
      <c r="D2048" s="256" t="s">
        <v>2977</v>
      </c>
      <c r="F2048" s="314"/>
      <c r="G2048" s="314"/>
      <c r="H2048" s="314"/>
      <c r="I2048" s="312" t="s">
        <v>3671</v>
      </c>
    </row>
    <row r="2049" spans="1:9" x14ac:dyDescent="0.3">
      <c r="A2049" s="256">
        <v>522620</v>
      </c>
      <c r="B2049" s="256" t="s">
        <v>793</v>
      </c>
      <c r="C2049" s="256" t="s">
        <v>73</v>
      </c>
      <c r="D2049" s="256" t="s">
        <v>2978</v>
      </c>
      <c r="F2049" s="313"/>
      <c r="G2049" s="313"/>
      <c r="H2049" s="313"/>
      <c r="I2049" s="312" t="s">
        <v>3671</v>
      </c>
    </row>
    <row r="2050" spans="1:9" x14ac:dyDescent="0.3">
      <c r="A2050" s="256">
        <v>522653</v>
      </c>
      <c r="B2050" s="256" t="s">
        <v>1670</v>
      </c>
      <c r="C2050" s="256" t="s">
        <v>1327</v>
      </c>
      <c r="D2050" s="256" t="s">
        <v>82</v>
      </c>
      <c r="F2050" s="314"/>
      <c r="G2050" s="314"/>
      <c r="H2050" s="314"/>
      <c r="I2050" s="312" t="s">
        <v>3671</v>
      </c>
    </row>
    <row r="2051" spans="1:9" x14ac:dyDescent="0.3">
      <c r="A2051" s="256">
        <v>522803</v>
      </c>
      <c r="B2051" s="256" t="s">
        <v>1673</v>
      </c>
      <c r="C2051" s="256" t="s">
        <v>71</v>
      </c>
      <c r="D2051" s="256" t="s">
        <v>576</v>
      </c>
      <c r="E2051" s="314"/>
      <c r="F2051" s="314"/>
      <c r="G2051" s="314"/>
      <c r="H2051" s="314"/>
      <c r="I2051" s="312" t="s">
        <v>3671</v>
      </c>
    </row>
    <row r="2052" spans="1:9" x14ac:dyDescent="0.3">
      <c r="A2052" s="256">
        <v>522896</v>
      </c>
      <c r="B2052" s="256" t="s">
        <v>1674</v>
      </c>
      <c r="C2052" s="256" t="s">
        <v>414</v>
      </c>
      <c r="D2052" s="256" t="s">
        <v>1888</v>
      </c>
      <c r="E2052" s="314"/>
      <c r="F2052" s="314"/>
      <c r="G2052" s="314"/>
      <c r="H2052" s="314"/>
      <c r="I2052" s="312" t="s">
        <v>3671</v>
      </c>
    </row>
    <row r="2053" spans="1:9" x14ac:dyDescent="0.3">
      <c r="A2053" s="256">
        <v>523001</v>
      </c>
      <c r="B2053" s="256" t="s">
        <v>1859</v>
      </c>
      <c r="C2053" s="256" t="s">
        <v>93</v>
      </c>
      <c r="D2053" s="256" t="s">
        <v>1860</v>
      </c>
      <c r="F2053" s="313"/>
      <c r="G2053" s="313"/>
      <c r="H2053" s="313"/>
      <c r="I2053" s="312" t="s">
        <v>3671</v>
      </c>
    </row>
    <row r="2054" spans="1:9" x14ac:dyDescent="0.3">
      <c r="A2054" s="256">
        <v>523044</v>
      </c>
      <c r="B2054" s="256" t="s">
        <v>838</v>
      </c>
      <c r="C2054" s="256" t="s">
        <v>74</v>
      </c>
      <c r="D2054" s="256" t="s">
        <v>565</v>
      </c>
      <c r="F2054" s="313"/>
      <c r="G2054" s="313"/>
      <c r="H2054" s="313"/>
      <c r="I2054" s="312" t="s">
        <v>3671</v>
      </c>
    </row>
    <row r="2055" spans="1:9" x14ac:dyDescent="0.3">
      <c r="A2055" s="256">
        <v>523070</v>
      </c>
      <c r="B2055" s="256" t="s">
        <v>842</v>
      </c>
      <c r="C2055" s="256" t="s">
        <v>95</v>
      </c>
      <c r="D2055" s="256" t="s">
        <v>583</v>
      </c>
      <c r="F2055" s="314"/>
      <c r="G2055" s="314"/>
      <c r="H2055" s="314"/>
      <c r="I2055" s="312" t="s">
        <v>3671</v>
      </c>
    </row>
    <row r="2056" spans="1:9" x14ac:dyDescent="0.3">
      <c r="A2056" s="256">
        <v>523076</v>
      </c>
      <c r="B2056" s="256" t="s">
        <v>843</v>
      </c>
      <c r="C2056" s="256" t="s">
        <v>70</v>
      </c>
      <c r="D2056" s="256" t="s">
        <v>1968</v>
      </c>
      <c r="F2056" s="314"/>
      <c r="G2056" s="314"/>
      <c r="H2056" s="314"/>
      <c r="I2056" s="312" t="s">
        <v>3671</v>
      </c>
    </row>
    <row r="2057" spans="1:9" x14ac:dyDescent="0.3">
      <c r="A2057" s="256">
        <v>523161</v>
      </c>
      <c r="B2057" s="256" t="s">
        <v>1917</v>
      </c>
      <c r="C2057" s="256" t="s">
        <v>840</v>
      </c>
      <c r="D2057" s="256" t="s">
        <v>1887</v>
      </c>
      <c r="F2057" s="314"/>
      <c r="G2057" s="314"/>
      <c r="H2057" s="314"/>
      <c r="I2057" s="312" t="s">
        <v>3671</v>
      </c>
    </row>
    <row r="2058" spans="1:9" x14ac:dyDescent="0.3">
      <c r="A2058" s="256">
        <v>523223</v>
      </c>
      <c r="B2058" s="256" t="s">
        <v>857</v>
      </c>
      <c r="C2058" s="256" t="s">
        <v>273</v>
      </c>
      <c r="D2058" s="256" t="s">
        <v>1687</v>
      </c>
      <c r="F2058" s="314"/>
      <c r="G2058" s="314"/>
      <c r="H2058" s="314"/>
      <c r="I2058" s="312" t="s">
        <v>3671</v>
      </c>
    </row>
    <row r="2059" spans="1:9" x14ac:dyDescent="0.3">
      <c r="A2059" s="256">
        <v>523459</v>
      </c>
      <c r="B2059" s="256" t="s">
        <v>878</v>
      </c>
      <c r="C2059" s="256" t="s">
        <v>470</v>
      </c>
      <c r="D2059" s="256" t="s">
        <v>1999</v>
      </c>
      <c r="F2059" s="314"/>
      <c r="G2059" s="314"/>
      <c r="H2059" s="314"/>
      <c r="I2059" s="312" t="s">
        <v>3671</v>
      </c>
    </row>
    <row r="2060" spans="1:9" x14ac:dyDescent="0.3">
      <c r="A2060" s="256">
        <v>523562</v>
      </c>
      <c r="B2060" s="256" t="s">
        <v>890</v>
      </c>
      <c r="C2060" s="256" t="s">
        <v>102</v>
      </c>
      <c r="D2060" s="256" t="s">
        <v>563</v>
      </c>
      <c r="F2060" s="314"/>
      <c r="G2060" s="314"/>
      <c r="H2060" s="314"/>
      <c r="I2060" s="312" t="s">
        <v>3671</v>
      </c>
    </row>
    <row r="2061" spans="1:9" x14ac:dyDescent="0.3">
      <c r="A2061" s="256">
        <v>523648</v>
      </c>
      <c r="B2061" s="256" t="s">
        <v>904</v>
      </c>
      <c r="C2061" s="256" t="s">
        <v>87</v>
      </c>
      <c r="D2061" s="256" t="s">
        <v>2049</v>
      </c>
      <c r="F2061" s="314"/>
      <c r="G2061" s="314"/>
      <c r="H2061" s="314"/>
      <c r="I2061" s="312" t="s">
        <v>3671</v>
      </c>
    </row>
    <row r="2062" spans="1:9" x14ac:dyDescent="0.3">
      <c r="A2062" s="256">
        <v>523733</v>
      </c>
      <c r="B2062" s="256" t="s">
        <v>914</v>
      </c>
      <c r="C2062" s="256" t="s">
        <v>70</v>
      </c>
      <c r="D2062" s="256" t="s">
        <v>2076</v>
      </c>
      <c r="F2062" s="313"/>
      <c r="G2062" s="313"/>
      <c r="H2062" s="313"/>
      <c r="I2062" s="312" t="s">
        <v>3671</v>
      </c>
    </row>
    <row r="2063" spans="1:9" x14ac:dyDescent="0.3">
      <c r="A2063" s="256">
        <v>523795</v>
      </c>
      <c r="B2063" s="256" t="s">
        <v>921</v>
      </c>
      <c r="C2063" s="256" t="s">
        <v>75</v>
      </c>
      <c r="D2063" s="256" t="s">
        <v>1886</v>
      </c>
      <c r="F2063" s="314"/>
      <c r="G2063" s="314"/>
      <c r="H2063" s="314"/>
      <c r="I2063" s="312" t="s">
        <v>3671</v>
      </c>
    </row>
    <row r="2064" spans="1:9" x14ac:dyDescent="0.3">
      <c r="A2064" s="256">
        <v>524004</v>
      </c>
      <c r="B2064" s="256" t="s">
        <v>932</v>
      </c>
      <c r="C2064" s="256" t="s">
        <v>82</v>
      </c>
      <c r="D2064" s="256" t="s">
        <v>2139</v>
      </c>
      <c r="F2064" s="313"/>
      <c r="G2064" s="313"/>
      <c r="H2064" s="313"/>
      <c r="I2064" s="312" t="s">
        <v>3671</v>
      </c>
    </row>
    <row r="2065" spans="1:9" x14ac:dyDescent="0.3">
      <c r="A2065" s="256">
        <v>524030</v>
      </c>
      <c r="B2065" s="256" t="s">
        <v>2241</v>
      </c>
      <c r="C2065" s="256" t="s">
        <v>82</v>
      </c>
      <c r="D2065" s="256" t="s">
        <v>2983</v>
      </c>
      <c r="F2065" s="314"/>
      <c r="G2065" s="314"/>
      <c r="H2065" s="314"/>
      <c r="I2065" s="312" t="s">
        <v>3671</v>
      </c>
    </row>
    <row r="2066" spans="1:9" x14ac:dyDescent="0.3">
      <c r="A2066" s="256">
        <v>524033</v>
      </c>
      <c r="B2066" s="256" t="s">
        <v>2242</v>
      </c>
      <c r="C2066" s="256" t="s">
        <v>89</v>
      </c>
      <c r="D2066" s="256" t="s">
        <v>2206</v>
      </c>
      <c r="F2066" s="314"/>
      <c r="G2066" s="314"/>
      <c r="H2066" s="314"/>
      <c r="I2066" s="312" t="s">
        <v>3671</v>
      </c>
    </row>
    <row r="2067" spans="1:9" x14ac:dyDescent="0.3">
      <c r="A2067" s="256">
        <v>524035</v>
      </c>
      <c r="B2067" s="256" t="s">
        <v>2243</v>
      </c>
      <c r="C2067" s="256" t="s">
        <v>448</v>
      </c>
      <c r="D2067" s="256" t="s">
        <v>2115</v>
      </c>
      <c r="F2067" s="313"/>
      <c r="G2067" s="313"/>
      <c r="H2067" s="313"/>
      <c r="I2067" s="312" t="s">
        <v>3671</v>
      </c>
    </row>
    <row r="2068" spans="1:9" x14ac:dyDescent="0.3">
      <c r="F2068" s="314"/>
      <c r="G2068" s="314"/>
      <c r="H2068" s="314"/>
    </row>
    <row r="2069" spans="1:9" x14ac:dyDescent="0.3">
      <c r="F2069" s="313"/>
      <c r="G2069" s="313"/>
      <c r="H2069" s="313"/>
    </row>
    <row r="2070" spans="1:9" x14ac:dyDescent="0.3">
      <c r="E2070" s="314"/>
      <c r="F2070" s="314"/>
      <c r="G2070" s="314"/>
      <c r="H2070" s="314"/>
    </row>
    <row r="2071" spans="1:9" x14ac:dyDescent="0.3">
      <c r="F2071" s="314"/>
      <c r="G2071" s="314"/>
      <c r="H2071" s="314"/>
    </row>
    <row r="2072" spans="1:9" x14ac:dyDescent="0.3">
      <c r="F2072" s="313"/>
      <c r="G2072" s="313"/>
      <c r="H2072" s="313"/>
    </row>
    <row r="2073" spans="1:9" x14ac:dyDescent="0.3">
      <c r="F2073" s="314"/>
      <c r="G2073" s="314"/>
      <c r="H2073" s="314"/>
    </row>
    <row r="2074" spans="1:9" x14ac:dyDescent="0.3">
      <c r="E2074" s="314"/>
      <c r="F2074" s="314"/>
      <c r="G2074" s="314"/>
      <c r="H2074" s="314"/>
    </row>
    <row r="2075" spans="1:9" x14ac:dyDescent="0.3">
      <c r="F2075" s="313"/>
      <c r="G2075" s="313"/>
      <c r="H2075" s="313"/>
    </row>
    <row r="2076" spans="1:9" x14ac:dyDescent="0.3">
      <c r="F2076" s="314"/>
      <c r="G2076" s="314"/>
      <c r="H2076" s="314"/>
    </row>
    <row r="2077" spans="1:9" x14ac:dyDescent="0.3">
      <c r="F2077" s="313"/>
      <c r="G2077" s="313"/>
      <c r="H2077" s="313"/>
    </row>
    <row r="2078" spans="1:9" x14ac:dyDescent="0.3">
      <c r="F2078" s="314"/>
      <c r="G2078" s="314"/>
      <c r="H2078" s="314"/>
    </row>
    <row r="2079" spans="1:9" x14ac:dyDescent="0.3">
      <c r="F2079" s="313"/>
      <c r="G2079" s="313"/>
      <c r="H2079" s="313"/>
    </row>
    <row r="2080" spans="1:9" x14ac:dyDescent="0.3">
      <c r="F2080" s="314"/>
      <c r="G2080" s="314"/>
      <c r="H2080" s="314"/>
    </row>
    <row r="2081" spans="5:8" x14ac:dyDescent="0.3">
      <c r="F2081" s="313"/>
      <c r="G2081" s="313"/>
      <c r="H2081" s="313"/>
    </row>
    <row r="2082" spans="5:8" x14ac:dyDescent="0.3">
      <c r="F2082" s="314"/>
      <c r="G2082" s="314"/>
      <c r="H2082" s="314"/>
    </row>
    <row r="2083" spans="5:8" x14ac:dyDescent="0.3">
      <c r="F2083" s="313"/>
      <c r="G2083" s="313"/>
      <c r="H2083" s="313"/>
    </row>
    <row r="2084" spans="5:8" x14ac:dyDescent="0.3">
      <c r="E2084" s="314"/>
      <c r="F2084" s="314"/>
      <c r="G2084" s="314"/>
      <c r="H2084" s="314"/>
    </row>
    <row r="2085" spans="5:8" x14ac:dyDescent="0.3">
      <c r="F2085" s="313"/>
      <c r="G2085" s="313"/>
      <c r="H2085" s="313"/>
    </row>
    <row r="2086" spans="5:8" x14ac:dyDescent="0.3">
      <c r="F2086" s="314"/>
      <c r="G2086" s="314"/>
      <c r="H2086" s="314"/>
    </row>
    <row r="2087" spans="5:8" x14ac:dyDescent="0.3">
      <c r="F2087" s="313"/>
      <c r="G2087" s="313"/>
      <c r="H2087" s="313"/>
    </row>
    <row r="2088" spans="5:8" x14ac:dyDescent="0.3">
      <c r="F2088" s="313"/>
      <c r="G2088" s="313"/>
      <c r="H2088" s="313"/>
    </row>
    <row r="2089" spans="5:8" x14ac:dyDescent="0.3">
      <c r="F2089" s="314"/>
      <c r="G2089" s="314"/>
      <c r="H2089" s="314"/>
    </row>
    <row r="2090" spans="5:8" x14ac:dyDescent="0.3">
      <c r="F2090" s="313"/>
      <c r="G2090" s="313"/>
      <c r="H2090" s="313"/>
    </row>
    <row r="2091" spans="5:8" x14ac:dyDescent="0.3">
      <c r="E2091" s="314"/>
      <c r="F2091" s="314"/>
      <c r="G2091" s="314"/>
      <c r="H2091" s="314"/>
    </row>
    <row r="2092" spans="5:8" x14ac:dyDescent="0.3">
      <c r="F2092" s="313"/>
      <c r="G2092" s="313"/>
      <c r="H2092" s="313"/>
    </row>
    <row r="2093" spans="5:8" x14ac:dyDescent="0.3">
      <c r="F2093" s="314"/>
      <c r="G2093" s="314"/>
      <c r="H2093" s="314"/>
    </row>
    <row r="2094" spans="5:8" x14ac:dyDescent="0.3">
      <c r="F2094" s="313"/>
      <c r="G2094" s="313"/>
      <c r="H2094" s="313"/>
    </row>
    <row r="2095" spans="5:8" x14ac:dyDescent="0.3">
      <c r="F2095" s="314"/>
      <c r="G2095" s="314"/>
      <c r="H2095" s="314"/>
    </row>
    <row r="2096" spans="5:8" x14ac:dyDescent="0.3">
      <c r="F2096" s="313"/>
      <c r="G2096" s="313"/>
      <c r="H2096" s="313"/>
    </row>
    <row r="2097" spans="5:8" x14ac:dyDescent="0.3">
      <c r="F2097" s="314"/>
      <c r="G2097" s="314"/>
      <c r="H2097" s="314"/>
    </row>
    <row r="2098" spans="5:8" x14ac:dyDescent="0.3">
      <c r="E2098" s="314"/>
      <c r="F2098" s="314"/>
      <c r="G2098" s="314"/>
      <c r="H2098" s="314"/>
    </row>
    <row r="2099" spans="5:8" x14ac:dyDescent="0.3">
      <c r="F2099" s="314"/>
      <c r="G2099" s="314"/>
      <c r="H2099" s="314"/>
    </row>
    <row r="2100" spans="5:8" x14ac:dyDescent="0.3">
      <c r="F2100" s="313"/>
      <c r="G2100" s="313"/>
      <c r="H2100" s="313"/>
    </row>
    <row r="2101" spans="5:8" x14ac:dyDescent="0.3">
      <c r="E2101" s="314"/>
      <c r="F2101" s="314"/>
      <c r="G2101" s="314"/>
      <c r="H2101" s="314"/>
    </row>
    <row r="2102" spans="5:8" x14ac:dyDescent="0.3">
      <c r="F2102" s="313"/>
      <c r="G2102" s="313"/>
      <c r="H2102" s="313"/>
    </row>
    <row r="2103" spans="5:8" x14ac:dyDescent="0.3">
      <c r="F2103" s="314"/>
      <c r="G2103" s="314"/>
      <c r="H2103" s="314"/>
    </row>
    <row r="2104" spans="5:8" x14ac:dyDescent="0.3">
      <c r="F2104" s="314"/>
      <c r="G2104" s="314"/>
      <c r="H2104" s="314"/>
    </row>
    <row r="2105" spans="5:8" x14ac:dyDescent="0.3">
      <c r="F2105" s="313"/>
      <c r="G2105" s="313"/>
      <c r="H2105" s="313"/>
    </row>
    <row r="2106" spans="5:8" x14ac:dyDescent="0.3">
      <c r="F2106" s="314"/>
      <c r="G2106" s="314"/>
      <c r="H2106" s="314"/>
    </row>
    <row r="2107" spans="5:8" x14ac:dyDescent="0.3">
      <c r="E2107" s="314"/>
      <c r="F2107" s="314"/>
      <c r="G2107" s="314"/>
      <c r="H2107" s="314"/>
    </row>
    <row r="2108" spans="5:8" x14ac:dyDescent="0.3">
      <c r="F2108" s="313"/>
      <c r="G2108" s="313"/>
      <c r="H2108" s="313"/>
    </row>
    <row r="2109" spans="5:8" x14ac:dyDescent="0.3">
      <c r="F2109" s="314"/>
      <c r="G2109" s="314"/>
      <c r="H2109" s="314"/>
    </row>
    <row r="2110" spans="5:8" x14ac:dyDescent="0.3">
      <c r="F2110" s="313"/>
      <c r="G2110" s="313"/>
      <c r="H2110" s="313"/>
    </row>
    <row r="2111" spans="5:8" x14ac:dyDescent="0.3">
      <c r="F2111" s="314"/>
      <c r="G2111" s="314"/>
      <c r="H2111" s="314"/>
    </row>
    <row r="2112" spans="5:8" x14ac:dyDescent="0.3">
      <c r="F2112" s="313"/>
      <c r="G2112" s="313"/>
      <c r="H2112" s="313"/>
    </row>
    <row r="2113" spans="5:8" x14ac:dyDescent="0.3">
      <c r="F2113" s="313"/>
      <c r="G2113" s="313"/>
      <c r="H2113" s="313"/>
    </row>
    <row r="2114" spans="5:8" x14ac:dyDescent="0.3">
      <c r="F2114" s="314"/>
      <c r="G2114" s="314"/>
      <c r="H2114" s="314"/>
    </row>
    <row r="2115" spans="5:8" x14ac:dyDescent="0.3">
      <c r="F2115" s="313"/>
      <c r="G2115" s="313"/>
      <c r="H2115" s="313"/>
    </row>
    <row r="2116" spans="5:8" x14ac:dyDescent="0.3">
      <c r="F2116" s="314"/>
      <c r="G2116" s="314"/>
      <c r="H2116" s="314"/>
    </row>
    <row r="2117" spans="5:8" x14ac:dyDescent="0.3">
      <c r="E2117" s="314"/>
      <c r="F2117" s="314"/>
      <c r="G2117" s="314"/>
      <c r="H2117" s="314"/>
    </row>
    <row r="2118" spans="5:8" x14ac:dyDescent="0.3">
      <c r="F2118" s="313"/>
      <c r="G2118" s="313"/>
      <c r="H2118" s="313"/>
    </row>
    <row r="2119" spans="5:8" x14ac:dyDescent="0.3">
      <c r="E2119" s="314"/>
      <c r="F2119" s="314"/>
      <c r="G2119" s="314"/>
      <c r="H2119" s="314"/>
    </row>
    <row r="2120" spans="5:8" x14ac:dyDescent="0.3">
      <c r="E2120" s="314"/>
      <c r="F2120" s="314"/>
      <c r="G2120" s="314"/>
      <c r="H2120" s="314"/>
    </row>
    <row r="2121" spans="5:8" x14ac:dyDescent="0.3">
      <c r="E2121" s="314"/>
      <c r="F2121" s="314"/>
      <c r="G2121" s="314"/>
      <c r="H2121" s="314"/>
    </row>
    <row r="2122" spans="5:8" x14ac:dyDescent="0.3">
      <c r="F2122" s="314"/>
      <c r="G2122" s="314"/>
      <c r="H2122" s="314"/>
    </row>
    <row r="2123" spans="5:8" x14ac:dyDescent="0.3">
      <c r="E2123" s="314"/>
      <c r="F2123" s="314"/>
      <c r="G2123" s="314"/>
      <c r="H2123" s="314"/>
    </row>
    <row r="2124" spans="5:8" x14ac:dyDescent="0.3">
      <c r="E2124" s="314"/>
      <c r="F2124" s="314"/>
      <c r="G2124" s="314"/>
      <c r="H2124" s="314"/>
    </row>
    <row r="2125" spans="5:8" x14ac:dyDescent="0.3">
      <c r="F2125" s="313"/>
      <c r="G2125" s="313"/>
      <c r="H2125" s="313"/>
    </row>
    <row r="2126" spans="5:8" x14ac:dyDescent="0.3">
      <c r="F2126" s="314"/>
      <c r="G2126" s="314"/>
      <c r="H2126" s="314"/>
    </row>
    <row r="2127" spans="5:8" x14ac:dyDescent="0.3">
      <c r="F2127" s="313"/>
      <c r="G2127" s="313"/>
      <c r="H2127" s="313"/>
    </row>
    <row r="2128" spans="5:8" x14ac:dyDescent="0.3">
      <c r="F2128" s="314"/>
      <c r="G2128" s="314"/>
      <c r="H2128" s="314"/>
    </row>
    <row r="2129" spans="5:8" x14ac:dyDescent="0.3">
      <c r="E2129" s="314"/>
      <c r="F2129" s="314"/>
      <c r="G2129" s="314"/>
      <c r="H2129" s="314"/>
    </row>
    <row r="2130" spans="5:8" x14ac:dyDescent="0.3">
      <c r="F2130" s="313"/>
      <c r="G2130" s="313"/>
      <c r="H2130" s="313"/>
    </row>
    <row r="2131" spans="5:8" x14ac:dyDescent="0.3">
      <c r="F2131" s="314"/>
      <c r="G2131" s="314"/>
      <c r="H2131" s="314"/>
    </row>
    <row r="2132" spans="5:8" x14ac:dyDescent="0.3">
      <c r="F2132" s="313"/>
      <c r="G2132" s="313"/>
      <c r="H2132" s="313"/>
    </row>
    <row r="2133" spans="5:8" x14ac:dyDescent="0.3">
      <c r="F2133" s="314"/>
      <c r="G2133" s="314"/>
      <c r="H2133" s="314"/>
    </row>
    <row r="2134" spans="5:8" x14ac:dyDescent="0.3">
      <c r="F2134" s="313"/>
      <c r="G2134" s="313"/>
      <c r="H2134" s="313"/>
    </row>
    <row r="2135" spans="5:8" x14ac:dyDescent="0.3">
      <c r="E2135" s="314"/>
      <c r="F2135" s="314"/>
      <c r="G2135" s="314"/>
      <c r="H2135" s="314"/>
    </row>
    <row r="2136" spans="5:8" x14ac:dyDescent="0.3">
      <c r="E2136" s="314"/>
      <c r="F2136" s="314"/>
      <c r="G2136" s="314"/>
      <c r="H2136" s="314"/>
    </row>
    <row r="2137" spans="5:8" x14ac:dyDescent="0.3">
      <c r="F2137" s="313"/>
      <c r="G2137" s="313"/>
      <c r="H2137" s="313"/>
    </row>
    <row r="2138" spans="5:8" x14ac:dyDescent="0.3">
      <c r="E2138" s="314"/>
      <c r="F2138" s="314"/>
      <c r="G2138" s="314"/>
      <c r="H2138" s="314"/>
    </row>
    <row r="2139" spans="5:8" x14ac:dyDescent="0.3">
      <c r="F2139" s="314"/>
      <c r="G2139" s="314"/>
      <c r="H2139" s="314"/>
    </row>
    <row r="2140" spans="5:8" x14ac:dyDescent="0.3">
      <c r="F2140" s="313"/>
      <c r="G2140" s="313"/>
      <c r="H2140" s="313"/>
    </row>
    <row r="2141" spans="5:8" x14ac:dyDescent="0.3">
      <c r="F2141" s="314"/>
      <c r="G2141" s="314"/>
      <c r="H2141" s="314"/>
    </row>
    <row r="2142" spans="5:8" x14ac:dyDescent="0.3">
      <c r="F2142" s="313"/>
      <c r="G2142" s="313"/>
      <c r="H2142" s="313"/>
    </row>
    <row r="2143" spans="5:8" x14ac:dyDescent="0.3">
      <c r="F2143" s="314"/>
      <c r="G2143" s="314"/>
      <c r="H2143" s="314"/>
    </row>
    <row r="2144" spans="5:8" x14ac:dyDescent="0.3">
      <c r="F2144" s="314"/>
      <c r="G2144" s="314"/>
      <c r="H2144" s="314"/>
    </row>
    <row r="2145" spans="5:8" x14ac:dyDescent="0.3">
      <c r="F2145" s="313"/>
      <c r="G2145" s="313"/>
      <c r="H2145" s="313"/>
    </row>
    <row r="2146" spans="5:8" x14ac:dyDescent="0.3">
      <c r="F2146" s="314"/>
      <c r="G2146" s="314"/>
      <c r="H2146" s="314"/>
    </row>
    <row r="2147" spans="5:8" x14ac:dyDescent="0.3">
      <c r="F2147" s="313"/>
      <c r="G2147" s="313"/>
      <c r="H2147" s="313"/>
    </row>
    <row r="2148" spans="5:8" x14ac:dyDescent="0.3">
      <c r="F2148" s="313"/>
      <c r="G2148" s="313"/>
      <c r="H2148" s="313"/>
    </row>
    <row r="2149" spans="5:8" x14ac:dyDescent="0.3">
      <c r="F2149" s="314"/>
      <c r="G2149" s="314"/>
      <c r="H2149" s="314"/>
    </row>
    <row r="2150" spans="5:8" x14ac:dyDescent="0.3">
      <c r="F2150" s="314"/>
      <c r="G2150" s="314"/>
      <c r="H2150" s="314"/>
    </row>
    <row r="2151" spans="5:8" x14ac:dyDescent="0.3">
      <c r="F2151" s="314"/>
      <c r="G2151" s="314"/>
      <c r="H2151" s="314"/>
    </row>
    <row r="2152" spans="5:8" x14ac:dyDescent="0.3">
      <c r="F2152" s="313"/>
      <c r="G2152" s="313"/>
      <c r="H2152" s="313"/>
    </row>
    <row r="2153" spans="5:8" x14ac:dyDescent="0.3">
      <c r="F2153" s="314"/>
      <c r="G2153" s="314"/>
      <c r="H2153" s="314"/>
    </row>
    <row r="2154" spans="5:8" x14ac:dyDescent="0.3">
      <c r="E2154" s="314"/>
      <c r="F2154" s="314"/>
      <c r="G2154" s="314"/>
      <c r="H2154" s="314"/>
    </row>
    <row r="2155" spans="5:8" x14ac:dyDescent="0.3">
      <c r="F2155" s="313"/>
      <c r="G2155" s="313"/>
      <c r="H2155" s="313"/>
    </row>
    <row r="2156" spans="5:8" x14ac:dyDescent="0.3">
      <c r="F2156" s="314"/>
      <c r="G2156" s="314"/>
      <c r="H2156" s="314"/>
    </row>
    <row r="2157" spans="5:8" x14ac:dyDescent="0.3">
      <c r="F2157" s="313"/>
      <c r="G2157" s="313"/>
      <c r="H2157" s="313"/>
    </row>
    <row r="2158" spans="5:8" x14ac:dyDescent="0.3">
      <c r="F2158" s="314"/>
      <c r="G2158" s="314"/>
      <c r="H2158" s="314"/>
    </row>
    <row r="2159" spans="5:8" x14ac:dyDescent="0.3">
      <c r="F2159" s="313"/>
      <c r="G2159" s="313"/>
      <c r="H2159" s="313"/>
    </row>
    <row r="2160" spans="5:8" x14ac:dyDescent="0.3">
      <c r="F2160" s="314"/>
      <c r="G2160" s="314"/>
      <c r="H2160" s="314"/>
    </row>
    <row r="2161" spans="5:8" x14ac:dyDescent="0.3">
      <c r="F2161" s="313"/>
      <c r="G2161" s="313"/>
      <c r="H2161" s="313"/>
    </row>
    <row r="2162" spans="5:8" x14ac:dyDescent="0.3">
      <c r="E2162" s="314"/>
      <c r="F2162" s="314"/>
      <c r="G2162" s="314"/>
      <c r="H2162" s="314"/>
    </row>
    <row r="2163" spans="5:8" x14ac:dyDescent="0.3">
      <c r="F2163" s="314"/>
      <c r="G2163" s="314"/>
      <c r="H2163" s="314"/>
    </row>
    <row r="2164" spans="5:8" x14ac:dyDescent="0.3">
      <c r="F2164" s="313"/>
      <c r="G2164" s="313"/>
      <c r="H2164" s="313"/>
    </row>
    <row r="2165" spans="5:8" x14ac:dyDescent="0.3">
      <c r="E2165" s="314"/>
      <c r="F2165" s="314"/>
      <c r="G2165" s="314"/>
      <c r="H2165" s="314"/>
    </row>
    <row r="2166" spans="5:8" x14ac:dyDescent="0.3">
      <c r="F2166" s="314"/>
      <c r="G2166" s="314"/>
      <c r="H2166" s="314"/>
    </row>
    <row r="2167" spans="5:8" x14ac:dyDescent="0.3">
      <c r="E2167" s="314"/>
      <c r="F2167" s="314"/>
      <c r="G2167" s="314"/>
      <c r="H2167" s="314"/>
    </row>
    <row r="2168" spans="5:8" x14ac:dyDescent="0.3">
      <c r="F2168" s="313"/>
      <c r="G2168" s="313"/>
      <c r="H2168" s="313"/>
    </row>
    <row r="2169" spans="5:8" x14ac:dyDescent="0.3">
      <c r="E2169" s="314"/>
      <c r="F2169" s="314"/>
      <c r="G2169" s="314"/>
      <c r="H2169" s="314"/>
    </row>
    <row r="2170" spans="5:8" x14ac:dyDescent="0.3">
      <c r="E2170" s="314"/>
      <c r="F2170" s="314"/>
      <c r="G2170" s="314"/>
      <c r="H2170" s="314"/>
    </row>
    <row r="2171" spans="5:8" x14ac:dyDescent="0.3">
      <c r="F2171" s="314"/>
      <c r="G2171" s="314"/>
      <c r="H2171" s="314"/>
    </row>
    <row r="2172" spans="5:8" x14ac:dyDescent="0.3">
      <c r="F2172" s="313"/>
      <c r="G2172" s="313"/>
      <c r="H2172" s="313"/>
    </row>
    <row r="2173" spans="5:8" x14ac:dyDescent="0.3">
      <c r="E2173" s="314"/>
      <c r="F2173" s="314"/>
      <c r="G2173" s="314"/>
      <c r="H2173" s="314"/>
    </row>
    <row r="2174" spans="5:8" x14ac:dyDescent="0.3">
      <c r="F2174" s="314"/>
      <c r="G2174" s="314"/>
      <c r="H2174" s="314"/>
    </row>
    <row r="2175" spans="5:8" x14ac:dyDescent="0.3">
      <c r="F2175" s="313"/>
      <c r="G2175" s="313"/>
      <c r="H2175" s="313"/>
    </row>
    <row r="2176" spans="5:8" x14ac:dyDescent="0.3">
      <c r="F2176" s="314"/>
      <c r="G2176" s="314"/>
      <c r="H2176" s="314"/>
    </row>
    <row r="2177" spans="5:8" x14ac:dyDescent="0.3">
      <c r="F2177" s="313"/>
      <c r="G2177" s="313"/>
      <c r="H2177" s="313"/>
    </row>
    <row r="2178" spans="5:8" x14ac:dyDescent="0.3">
      <c r="F2178" s="314"/>
      <c r="G2178" s="314"/>
      <c r="H2178" s="314"/>
    </row>
    <row r="2179" spans="5:8" x14ac:dyDescent="0.3">
      <c r="E2179" s="314"/>
      <c r="F2179" s="314"/>
      <c r="G2179" s="314"/>
      <c r="H2179" s="314"/>
    </row>
    <row r="2180" spans="5:8" x14ac:dyDescent="0.3">
      <c r="F2180" s="313"/>
      <c r="G2180" s="313"/>
      <c r="H2180" s="313"/>
    </row>
    <row r="2181" spans="5:8" x14ac:dyDescent="0.3">
      <c r="E2181" s="314"/>
      <c r="F2181" s="314"/>
      <c r="G2181" s="314"/>
      <c r="H2181" s="314"/>
    </row>
    <row r="2182" spans="5:8" x14ac:dyDescent="0.3">
      <c r="F2182" s="314"/>
      <c r="G2182" s="314"/>
      <c r="H2182" s="314"/>
    </row>
    <row r="2183" spans="5:8" x14ac:dyDescent="0.3">
      <c r="F2183" s="313"/>
      <c r="G2183" s="313"/>
      <c r="H2183" s="313"/>
    </row>
    <row r="2184" spans="5:8" x14ac:dyDescent="0.3">
      <c r="F2184" s="314"/>
      <c r="G2184" s="314"/>
      <c r="H2184" s="314"/>
    </row>
    <row r="2185" spans="5:8" x14ac:dyDescent="0.3">
      <c r="F2185" s="314"/>
      <c r="G2185" s="314"/>
      <c r="H2185" s="314"/>
    </row>
    <row r="2186" spans="5:8" x14ac:dyDescent="0.3">
      <c r="F2186" s="313"/>
      <c r="G2186" s="313"/>
      <c r="H2186" s="313"/>
    </row>
    <row r="2187" spans="5:8" x14ac:dyDescent="0.3">
      <c r="E2187" s="314"/>
      <c r="F2187" s="314"/>
      <c r="G2187" s="314"/>
      <c r="H2187" s="314"/>
    </row>
    <row r="2188" spans="5:8" x14ac:dyDescent="0.3">
      <c r="F2188" s="313"/>
      <c r="G2188" s="313"/>
      <c r="H2188" s="313"/>
    </row>
    <row r="2189" spans="5:8" x14ac:dyDescent="0.3">
      <c r="F2189" s="314"/>
      <c r="G2189" s="314"/>
      <c r="H2189" s="314"/>
    </row>
    <row r="2190" spans="5:8" x14ac:dyDescent="0.3">
      <c r="F2190" s="313"/>
      <c r="G2190" s="313"/>
      <c r="H2190" s="313"/>
    </row>
    <row r="2191" spans="5:8" x14ac:dyDescent="0.3">
      <c r="F2191" s="314"/>
      <c r="G2191" s="314"/>
      <c r="H2191" s="314"/>
    </row>
    <row r="2192" spans="5:8" x14ac:dyDescent="0.3">
      <c r="E2192" s="314"/>
      <c r="F2192" s="314"/>
      <c r="G2192" s="314"/>
      <c r="H2192" s="314"/>
    </row>
    <row r="2193" spans="5:8" x14ac:dyDescent="0.3">
      <c r="E2193" s="314"/>
      <c r="F2193" s="314"/>
      <c r="G2193" s="314"/>
      <c r="H2193" s="314"/>
    </row>
    <row r="2194" spans="5:8" x14ac:dyDescent="0.3">
      <c r="E2194" s="314"/>
      <c r="F2194" s="314"/>
      <c r="G2194" s="314"/>
      <c r="H2194" s="314"/>
    </row>
    <row r="2195" spans="5:8" x14ac:dyDescent="0.3">
      <c r="F2195" s="313"/>
      <c r="G2195" s="313"/>
      <c r="H2195" s="313"/>
    </row>
    <row r="2196" spans="5:8" x14ac:dyDescent="0.3">
      <c r="E2196" s="314"/>
      <c r="F2196" s="314"/>
      <c r="G2196" s="314"/>
      <c r="H2196" s="314"/>
    </row>
    <row r="2197" spans="5:8" x14ac:dyDescent="0.3">
      <c r="F2197" s="314"/>
      <c r="G2197" s="314"/>
      <c r="H2197" s="314"/>
    </row>
    <row r="2198" spans="5:8" x14ac:dyDescent="0.3">
      <c r="F2198" s="313"/>
      <c r="G2198" s="313"/>
      <c r="H2198" s="313"/>
    </row>
    <row r="2199" spans="5:8" x14ac:dyDescent="0.3">
      <c r="F2199" s="313"/>
      <c r="G2199" s="313"/>
      <c r="H2199" s="313"/>
    </row>
    <row r="2200" spans="5:8" x14ac:dyDescent="0.3">
      <c r="E2200" s="314"/>
      <c r="F2200" s="314"/>
      <c r="G2200" s="314"/>
      <c r="H2200" s="314"/>
    </row>
    <row r="2201" spans="5:8" x14ac:dyDescent="0.3">
      <c r="F2201" s="314"/>
      <c r="G2201" s="314"/>
      <c r="H2201" s="314"/>
    </row>
    <row r="2202" spans="5:8" x14ac:dyDescent="0.3">
      <c r="F2202" s="313"/>
      <c r="G2202" s="313"/>
      <c r="H2202" s="313"/>
    </row>
    <row r="2203" spans="5:8" x14ac:dyDescent="0.3">
      <c r="F2203" s="314"/>
      <c r="G2203" s="314"/>
      <c r="H2203" s="314"/>
    </row>
    <row r="2204" spans="5:8" x14ac:dyDescent="0.3">
      <c r="E2204" s="314"/>
      <c r="F2204" s="314"/>
      <c r="G2204" s="314"/>
      <c r="H2204" s="314"/>
    </row>
    <row r="2205" spans="5:8" x14ac:dyDescent="0.3">
      <c r="F2205" s="313"/>
      <c r="G2205" s="313"/>
      <c r="H2205" s="313"/>
    </row>
    <row r="2206" spans="5:8" x14ac:dyDescent="0.3">
      <c r="F2206" s="314"/>
      <c r="G2206" s="314"/>
      <c r="H2206" s="314"/>
    </row>
    <row r="2207" spans="5:8" x14ac:dyDescent="0.3">
      <c r="F2207" s="314"/>
      <c r="G2207" s="314"/>
      <c r="H2207" s="314"/>
    </row>
    <row r="2208" spans="5:8" x14ac:dyDescent="0.3">
      <c r="F2208" s="313"/>
      <c r="G2208" s="313"/>
      <c r="H2208" s="313"/>
    </row>
    <row r="2209" spans="5:8" x14ac:dyDescent="0.3">
      <c r="F2209" s="314"/>
      <c r="G2209" s="314"/>
      <c r="H2209" s="314"/>
    </row>
    <row r="2210" spans="5:8" x14ac:dyDescent="0.3">
      <c r="F2210" s="314"/>
      <c r="G2210" s="314"/>
      <c r="H2210" s="314"/>
    </row>
    <row r="2211" spans="5:8" x14ac:dyDescent="0.3">
      <c r="F2211" s="313"/>
      <c r="G2211" s="313"/>
      <c r="H2211" s="313"/>
    </row>
    <row r="2212" spans="5:8" x14ac:dyDescent="0.3">
      <c r="F2212" s="314"/>
      <c r="G2212" s="314"/>
      <c r="H2212" s="314"/>
    </row>
    <row r="2213" spans="5:8" x14ac:dyDescent="0.3">
      <c r="E2213" s="314"/>
      <c r="F2213" s="314"/>
      <c r="G2213" s="314"/>
      <c r="H2213" s="314"/>
    </row>
    <row r="2214" spans="5:8" x14ac:dyDescent="0.3">
      <c r="F2214" s="314"/>
      <c r="G2214" s="314"/>
      <c r="H2214" s="314"/>
    </row>
    <row r="2215" spans="5:8" x14ac:dyDescent="0.3">
      <c r="F2215" s="314"/>
      <c r="G2215" s="314"/>
      <c r="H2215" s="314"/>
    </row>
    <row r="2216" spans="5:8" x14ac:dyDescent="0.3">
      <c r="F2216" s="313"/>
      <c r="G2216" s="313"/>
      <c r="H2216" s="313"/>
    </row>
    <row r="2217" spans="5:8" x14ac:dyDescent="0.3">
      <c r="F2217" s="313"/>
      <c r="G2217" s="313"/>
      <c r="H2217" s="313"/>
    </row>
    <row r="2218" spans="5:8" x14ac:dyDescent="0.3">
      <c r="E2218" s="314"/>
      <c r="F2218" s="314"/>
      <c r="G2218" s="314"/>
      <c r="H2218" s="314"/>
    </row>
    <row r="2219" spans="5:8" x14ac:dyDescent="0.3">
      <c r="F2219" s="314"/>
      <c r="G2219" s="314"/>
      <c r="H2219" s="314"/>
    </row>
    <row r="2220" spans="5:8" x14ac:dyDescent="0.3">
      <c r="F2220" s="313"/>
      <c r="G2220" s="313"/>
      <c r="H2220" s="313"/>
    </row>
    <row r="2221" spans="5:8" x14ac:dyDescent="0.3">
      <c r="E2221" s="314"/>
      <c r="F2221" s="314"/>
      <c r="G2221" s="314"/>
      <c r="H2221" s="314"/>
    </row>
    <row r="2222" spans="5:8" x14ac:dyDescent="0.3">
      <c r="F2222" s="313"/>
      <c r="G2222" s="313"/>
      <c r="H2222" s="313"/>
    </row>
    <row r="2223" spans="5:8" x14ac:dyDescent="0.3">
      <c r="F2223" s="314"/>
      <c r="G2223" s="314"/>
      <c r="H2223" s="314"/>
    </row>
    <row r="2224" spans="5:8" x14ac:dyDescent="0.3">
      <c r="F2224" s="313"/>
      <c r="G2224" s="313"/>
      <c r="H2224" s="313"/>
    </row>
    <row r="2225" spans="5:8" x14ac:dyDescent="0.3">
      <c r="F2225" s="314"/>
      <c r="G2225" s="314"/>
      <c r="H2225" s="314"/>
    </row>
    <row r="2226" spans="5:8" x14ac:dyDescent="0.3">
      <c r="E2226" s="314"/>
      <c r="F2226" s="314"/>
      <c r="G2226" s="314"/>
      <c r="H2226" s="314"/>
    </row>
    <row r="2227" spans="5:8" x14ac:dyDescent="0.3">
      <c r="F2227" s="313"/>
      <c r="G2227" s="313"/>
      <c r="H2227" s="313"/>
    </row>
    <row r="2228" spans="5:8" x14ac:dyDescent="0.3">
      <c r="F2228" s="314"/>
      <c r="G2228" s="314"/>
      <c r="H2228" s="314"/>
    </row>
    <row r="2229" spans="5:8" x14ac:dyDescent="0.3">
      <c r="E2229" s="314"/>
      <c r="F2229" s="314"/>
      <c r="G2229" s="314"/>
      <c r="H2229" s="314"/>
    </row>
    <row r="2230" spans="5:8" x14ac:dyDescent="0.3">
      <c r="F2230" s="313"/>
      <c r="G2230" s="313"/>
      <c r="H2230" s="313"/>
    </row>
    <row r="2231" spans="5:8" x14ac:dyDescent="0.3">
      <c r="F2231" s="314"/>
      <c r="G2231" s="314"/>
      <c r="H2231" s="314"/>
    </row>
    <row r="2232" spans="5:8" x14ac:dyDescent="0.3">
      <c r="F2232" s="314"/>
      <c r="G2232" s="314"/>
      <c r="H2232" s="314"/>
    </row>
    <row r="2233" spans="5:8" x14ac:dyDescent="0.3">
      <c r="F2233" s="313"/>
      <c r="G2233" s="313"/>
      <c r="H2233" s="313"/>
    </row>
    <row r="2234" spans="5:8" x14ac:dyDescent="0.3">
      <c r="F2234" s="314"/>
      <c r="G2234" s="314"/>
      <c r="H2234" s="314"/>
    </row>
    <row r="2235" spans="5:8" x14ac:dyDescent="0.3">
      <c r="F2235" s="313"/>
      <c r="G2235" s="313"/>
      <c r="H2235" s="313"/>
    </row>
    <row r="2236" spans="5:8" x14ac:dyDescent="0.3">
      <c r="E2236" s="314"/>
      <c r="F2236" s="314"/>
      <c r="G2236" s="314"/>
      <c r="H2236" s="314"/>
    </row>
    <row r="2237" spans="5:8" x14ac:dyDescent="0.3">
      <c r="F2237" s="314"/>
      <c r="G2237" s="314"/>
      <c r="H2237" s="314"/>
    </row>
    <row r="2238" spans="5:8" x14ac:dyDescent="0.3">
      <c r="F2238" s="313"/>
      <c r="G2238" s="313"/>
      <c r="H2238" s="313"/>
    </row>
    <row r="2239" spans="5:8" x14ac:dyDescent="0.3">
      <c r="F2239" s="314"/>
      <c r="G2239" s="314"/>
      <c r="H2239" s="314"/>
    </row>
    <row r="2240" spans="5:8" x14ac:dyDescent="0.3">
      <c r="F2240" s="313"/>
      <c r="G2240" s="313"/>
      <c r="H2240" s="313"/>
    </row>
    <row r="2241" spans="5:8" x14ac:dyDescent="0.3">
      <c r="F2241" s="313"/>
      <c r="G2241" s="313"/>
      <c r="H2241" s="313"/>
    </row>
    <row r="2242" spans="5:8" x14ac:dyDescent="0.3">
      <c r="F2242" s="314"/>
      <c r="G2242" s="314"/>
      <c r="H2242" s="314"/>
    </row>
    <row r="2243" spans="5:8" x14ac:dyDescent="0.3">
      <c r="F2243" s="313"/>
      <c r="G2243" s="313"/>
      <c r="H2243" s="313"/>
    </row>
    <row r="2244" spans="5:8" x14ac:dyDescent="0.3">
      <c r="E2244" s="314"/>
      <c r="F2244" s="314"/>
      <c r="G2244" s="314"/>
      <c r="H2244" s="314"/>
    </row>
    <row r="2245" spans="5:8" x14ac:dyDescent="0.3">
      <c r="E2245" s="314"/>
      <c r="F2245" s="314"/>
      <c r="G2245" s="314"/>
      <c r="H2245" s="314"/>
    </row>
    <row r="2246" spans="5:8" x14ac:dyDescent="0.3">
      <c r="F2246" s="314"/>
      <c r="G2246" s="314"/>
      <c r="H2246" s="314"/>
    </row>
    <row r="2247" spans="5:8" x14ac:dyDescent="0.3">
      <c r="F2247" s="313"/>
      <c r="G2247" s="313"/>
      <c r="H2247" s="313"/>
    </row>
    <row r="2248" spans="5:8" x14ac:dyDescent="0.3">
      <c r="F2248" s="314"/>
      <c r="G2248" s="314"/>
      <c r="H2248" s="314"/>
    </row>
    <row r="2249" spans="5:8" x14ac:dyDescent="0.3">
      <c r="F2249" s="313"/>
      <c r="G2249" s="313"/>
      <c r="H2249" s="313"/>
    </row>
    <row r="2250" spans="5:8" x14ac:dyDescent="0.3">
      <c r="E2250" s="314"/>
      <c r="F2250" s="314"/>
      <c r="G2250" s="314"/>
      <c r="H2250" s="314"/>
    </row>
    <row r="2251" spans="5:8" x14ac:dyDescent="0.3">
      <c r="F2251" s="314"/>
      <c r="G2251" s="314"/>
      <c r="H2251" s="314"/>
    </row>
    <row r="2252" spans="5:8" x14ac:dyDescent="0.3">
      <c r="E2252" s="314"/>
      <c r="F2252" s="314"/>
      <c r="G2252" s="314"/>
      <c r="H2252" s="314"/>
    </row>
    <row r="2253" spans="5:8" x14ac:dyDescent="0.3">
      <c r="F2253" s="313"/>
      <c r="G2253" s="313"/>
      <c r="H2253" s="313"/>
    </row>
    <row r="2254" spans="5:8" x14ac:dyDescent="0.3">
      <c r="E2254" s="314"/>
      <c r="F2254" s="314"/>
      <c r="G2254" s="314"/>
      <c r="H2254" s="314"/>
    </row>
    <row r="2255" spans="5:8" x14ac:dyDescent="0.3">
      <c r="F2255" s="314"/>
      <c r="G2255" s="314"/>
      <c r="H2255" s="314"/>
    </row>
    <row r="2256" spans="5:8" x14ac:dyDescent="0.3">
      <c r="E2256" s="314"/>
      <c r="F2256" s="314"/>
      <c r="G2256" s="314"/>
      <c r="H2256" s="314"/>
    </row>
    <row r="2257" spans="5:8" x14ac:dyDescent="0.3">
      <c r="F2257" s="313"/>
      <c r="G2257" s="313"/>
      <c r="H2257" s="313"/>
    </row>
    <row r="2258" spans="5:8" x14ac:dyDescent="0.3">
      <c r="E2258" s="314"/>
      <c r="F2258" s="314"/>
      <c r="G2258" s="314"/>
      <c r="H2258" s="314"/>
    </row>
    <row r="2259" spans="5:8" x14ac:dyDescent="0.3">
      <c r="F2259" s="314"/>
      <c r="G2259" s="314"/>
      <c r="H2259" s="314"/>
    </row>
    <row r="2260" spans="5:8" x14ac:dyDescent="0.3">
      <c r="F2260" s="313"/>
      <c r="G2260" s="313"/>
      <c r="H2260" s="313"/>
    </row>
    <row r="2261" spans="5:8" x14ac:dyDescent="0.3">
      <c r="F2261" s="314"/>
      <c r="G2261" s="314"/>
      <c r="H2261" s="314"/>
    </row>
    <row r="2262" spans="5:8" x14ac:dyDescent="0.3">
      <c r="F2262" s="314"/>
      <c r="G2262" s="314"/>
      <c r="H2262" s="314"/>
    </row>
    <row r="2263" spans="5:8" x14ac:dyDescent="0.3">
      <c r="E2263" s="314"/>
      <c r="F2263" s="314"/>
      <c r="G2263" s="314"/>
      <c r="H2263" s="314"/>
    </row>
    <row r="2264" spans="5:8" x14ac:dyDescent="0.3">
      <c r="F2264" s="313"/>
      <c r="G2264" s="313"/>
      <c r="H2264" s="313"/>
    </row>
    <row r="2265" spans="5:8" x14ac:dyDescent="0.3">
      <c r="E2265" s="314"/>
      <c r="F2265" s="314"/>
      <c r="G2265" s="314"/>
      <c r="H2265" s="314"/>
    </row>
    <row r="2266" spans="5:8" x14ac:dyDescent="0.3">
      <c r="F2266" s="314"/>
      <c r="G2266" s="314"/>
      <c r="H2266" s="314"/>
    </row>
    <row r="2267" spans="5:8" x14ac:dyDescent="0.3">
      <c r="F2267" s="313"/>
      <c r="G2267" s="313"/>
      <c r="H2267" s="313"/>
    </row>
    <row r="2268" spans="5:8" x14ac:dyDescent="0.3">
      <c r="F2268" s="314"/>
      <c r="G2268" s="314"/>
      <c r="H2268" s="314"/>
    </row>
    <row r="2269" spans="5:8" x14ac:dyDescent="0.3">
      <c r="F2269" s="313"/>
      <c r="G2269" s="313"/>
      <c r="H2269" s="313"/>
    </row>
    <row r="2270" spans="5:8" x14ac:dyDescent="0.3">
      <c r="F2270" s="314"/>
      <c r="G2270" s="314"/>
      <c r="H2270" s="314"/>
    </row>
    <row r="2271" spans="5:8" x14ac:dyDescent="0.3">
      <c r="E2271" s="314"/>
      <c r="F2271" s="314"/>
      <c r="G2271" s="314"/>
      <c r="H2271" s="314"/>
    </row>
    <row r="2272" spans="5:8" x14ac:dyDescent="0.3">
      <c r="F2272" s="313"/>
      <c r="G2272" s="313"/>
      <c r="H2272" s="313"/>
    </row>
    <row r="2273" spans="5:8" x14ac:dyDescent="0.3">
      <c r="F2273" s="314"/>
      <c r="G2273" s="314"/>
      <c r="H2273" s="314"/>
    </row>
    <row r="2274" spans="5:8" x14ac:dyDescent="0.3">
      <c r="F2274" s="313"/>
      <c r="G2274" s="313"/>
      <c r="H2274" s="313"/>
    </row>
    <row r="2275" spans="5:8" x14ac:dyDescent="0.3">
      <c r="F2275" s="314"/>
      <c r="G2275" s="314"/>
      <c r="H2275" s="314"/>
    </row>
    <row r="2276" spans="5:8" x14ac:dyDescent="0.3">
      <c r="F2276" s="313"/>
      <c r="G2276" s="313"/>
      <c r="H2276" s="313"/>
    </row>
    <row r="2277" spans="5:8" x14ac:dyDescent="0.3">
      <c r="F2277" s="314"/>
      <c r="G2277" s="314"/>
      <c r="H2277" s="314"/>
    </row>
    <row r="2278" spans="5:8" x14ac:dyDescent="0.3">
      <c r="E2278" s="314"/>
      <c r="F2278" s="314"/>
      <c r="G2278" s="314"/>
      <c r="H2278" s="314"/>
    </row>
    <row r="2279" spans="5:8" x14ac:dyDescent="0.3">
      <c r="F2279" s="313"/>
      <c r="G2279" s="313"/>
      <c r="H2279" s="313"/>
    </row>
    <row r="2280" spans="5:8" x14ac:dyDescent="0.3">
      <c r="F2280" s="314"/>
      <c r="G2280" s="314"/>
      <c r="H2280" s="314"/>
    </row>
    <row r="2281" spans="5:8" x14ac:dyDescent="0.3">
      <c r="F2281" s="313"/>
      <c r="G2281" s="313"/>
      <c r="H2281" s="313"/>
    </row>
    <row r="2282" spans="5:8" x14ac:dyDescent="0.3">
      <c r="F2282" s="314"/>
      <c r="G2282" s="314"/>
      <c r="H2282" s="314"/>
    </row>
    <row r="2283" spans="5:8" x14ac:dyDescent="0.3">
      <c r="E2283" s="314"/>
      <c r="F2283" s="314"/>
      <c r="G2283" s="314"/>
      <c r="H2283" s="314"/>
    </row>
    <row r="2284" spans="5:8" x14ac:dyDescent="0.3">
      <c r="E2284" s="314"/>
      <c r="F2284" s="314"/>
      <c r="G2284" s="314"/>
      <c r="H2284" s="314"/>
    </row>
    <row r="2285" spans="5:8" x14ac:dyDescent="0.3">
      <c r="F2285" s="313"/>
      <c r="G2285" s="313"/>
      <c r="H2285" s="313"/>
    </row>
    <row r="2286" spans="5:8" x14ac:dyDescent="0.3">
      <c r="F2286" s="314"/>
      <c r="G2286" s="314"/>
      <c r="H2286" s="314"/>
    </row>
    <row r="2287" spans="5:8" x14ac:dyDescent="0.3">
      <c r="F2287" s="313"/>
      <c r="G2287" s="313"/>
      <c r="H2287" s="313"/>
    </row>
    <row r="2288" spans="5:8" x14ac:dyDescent="0.3">
      <c r="E2288" s="314"/>
      <c r="F2288" s="314"/>
      <c r="G2288" s="314"/>
      <c r="H2288" s="314"/>
    </row>
    <row r="2289" spans="5:8" x14ac:dyDescent="0.3">
      <c r="F2289" s="314"/>
      <c r="G2289" s="314"/>
      <c r="H2289" s="314"/>
    </row>
    <row r="2290" spans="5:8" x14ac:dyDescent="0.3">
      <c r="F2290" s="313"/>
      <c r="G2290" s="313"/>
      <c r="H2290" s="313"/>
    </row>
    <row r="2291" spans="5:8" x14ac:dyDescent="0.3">
      <c r="F2291" s="314"/>
      <c r="G2291" s="314"/>
      <c r="H2291" s="314"/>
    </row>
    <row r="2292" spans="5:8" x14ac:dyDescent="0.3">
      <c r="F2292" s="313"/>
      <c r="G2292" s="313"/>
      <c r="H2292" s="313"/>
    </row>
    <row r="2293" spans="5:8" x14ac:dyDescent="0.3">
      <c r="F2293" s="314"/>
      <c r="G2293" s="314"/>
      <c r="H2293" s="314"/>
    </row>
    <row r="2294" spans="5:8" x14ac:dyDescent="0.3">
      <c r="F2294" s="313"/>
      <c r="G2294" s="313"/>
      <c r="H2294" s="313"/>
    </row>
    <row r="2295" spans="5:8" x14ac:dyDescent="0.3">
      <c r="F2295" s="314"/>
      <c r="G2295" s="314"/>
      <c r="H2295" s="314"/>
    </row>
    <row r="2296" spans="5:8" x14ac:dyDescent="0.3">
      <c r="F2296" s="313"/>
      <c r="G2296" s="313"/>
      <c r="H2296" s="313"/>
    </row>
    <row r="2297" spans="5:8" x14ac:dyDescent="0.3">
      <c r="E2297" s="314"/>
      <c r="F2297" s="314"/>
      <c r="G2297" s="314"/>
      <c r="H2297" s="314"/>
    </row>
    <row r="2298" spans="5:8" x14ac:dyDescent="0.3">
      <c r="F2298" s="314"/>
      <c r="G2298" s="314"/>
      <c r="H2298" s="314"/>
    </row>
    <row r="2299" spans="5:8" x14ac:dyDescent="0.3">
      <c r="E2299" s="314"/>
      <c r="F2299" s="314"/>
      <c r="G2299" s="314"/>
      <c r="H2299" s="314"/>
    </row>
    <row r="2300" spans="5:8" x14ac:dyDescent="0.3">
      <c r="F2300" s="313"/>
      <c r="G2300" s="313"/>
      <c r="H2300" s="313"/>
    </row>
    <row r="2301" spans="5:8" x14ac:dyDescent="0.3">
      <c r="F2301" s="313"/>
      <c r="G2301" s="313"/>
      <c r="H2301" s="313"/>
    </row>
    <row r="2302" spans="5:8" x14ac:dyDescent="0.3">
      <c r="E2302" s="314"/>
      <c r="F2302" s="314"/>
      <c r="G2302" s="314"/>
      <c r="H2302" s="314"/>
    </row>
    <row r="2303" spans="5:8" x14ac:dyDescent="0.3">
      <c r="F2303" s="313"/>
      <c r="G2303" s="313"/>
      <c r="H2303" s="313"/>
    </row>
    <row r="2304" spans="5:8" x14ac:dyDescent="0.3">
      <c r="F2304" s="314"/>
      <c r="G2304" s="314"/>
      <c r="H2304" s="314"/>
    </row>
    <row r="2305" spans="5:8" x14ac:dyDescent="0.3">
      <c r="F2305" s="313"/>
      <c r="G2305" s="313"/>
      <c r="H2305" s="313"/>
    </row>
    <row r="2306" spans="5:8" x14ac:dyDescent="0.3">
      <c r="F2306" s="314"/>
      <c r="G2306" s="314"/>
      <c r="H2306" s="314"/>
    </row>
    <row r="2307" spans="5:8" x14ac:dyDescent="0.3">
      <c r="F2307" s="313"/>
      <c r="G2307" s="313"/>
      <c r="H2307" s="313"/>
    </row>
    <row r="2308" spans="5:8" x14ac:dyDescent="0.3">
      <c r="F2308" s="314"/>
      <c r="G2308" s="314"/>
      <c r="H2308" s="314"/>
    </row>
    <row r="2309" spans="5:8" x14ac:dyDescent="0.3">
      <c r="F2309" s="313"/>
      <c r="G2309" s="313"/>
      <c r="H2309" s="313"/>
    </row>
    <row r="2310" spans="5:8" x14ac:dyDescent="0.3">
      <c r="F2310" s="314"/>
      <c r="G2310" s="314"/>
      <c r="H2310" s="314"/>
    </row>
    <row r="2311" spans="5:8" x14ac:dyDescent="0.3">
      <c r="E2311" s="314"/>
      <c r="F2311" s="314"/>
      <c r="G2311" s="314"/>
      <c r="H2311" s="314"/>
    </row>
    <row r="2312" spans="5:8" x14ac:dyDescent="0.3">
      <c r="E2312" s="314"/>
      <c r="F2312" s="314"/>
      <c r="G2312" s="314"/>
      <c r="H2312" s="314"/>
    </row>
    <row r="2313" spans="5:8" x14ac:dyDescent="0.3">
      <c r="F2313" s="313"/>
      <c r="G2313" s="313"/>
      <c r="H2313" s="313"/>
    </row>
    <row r="2314" spans="5:8" x14ac:dyDescent="0.3">
      <c r="F2314" s="313"/>
      <c r="G2314" s="313"/>
      <c r="H2314" s="313"/>
    </row>
    <row r="2315" spans="5:8" x14ac:dyDescent="0.3">
      <c r="E2315" s="314"/>
      <c r="F2315" s="314"/>
      <c r="G2315" s="314"/>
      <c r="H2315" s="314"/>
    </row>
    <row r="2316" spans="5:8" x14ac:dyDescent="0.3">
      <c r="F2316" s="314"/>
      <c r="G2316" s="314"/>
      <c r="H2316" s="314"/>
    </row>
    <row r="2317" spans="5:8" x14ac:dyDescent="0.3">
      <c r="F2317" s="313"/>
      <c r="G2317" s="313"/>
      <c r="H2317" s="313"/>
    </row>
    <row r="2318" spans="5:8" x14ac:dyDescent="0.3">
      <c r="F2318" s="314"/>
      <c r="G2318" s="314"/>
      <c r="H2318" s="314"/>
    </row>
    <row r="2319" spans="5:8" x14ac:dyDescent="0.3">
      <c r="F2319" s="313"/>
      <c r="G2319" s="313"/>
      <c r="H2319" s="313"/>
    </row>
    <row r="2320" spans="5:8" x14ac:dyDescent="0.3">
      <c r="F2320" s="314"/>
      <c r="G2320" s="314"/>
      <c r="H2320" s="314"/>
    </row>
    <row r="2321" spans="5:8" x14ac:dyDescent="0.3">
      <c r="F2321" s="313"/>
      <c r="G2321" s="313"/>
      <c r="H2321" s="313"/>
    </row>
    <row r="2322" spans="5:8" x14ac:dyDescent="0.3">
      <c r="F2322" s="313"/>
      <c r="G2322" s="313"/>
      <c r="H2322" s="313"/>
    </row>
    <row r="2323" spans="5:8" x14ac:dyDescent="0.3">
      <c r="F2323" s="314"/>
      <c r="G2323" s="314"/>
      <c r="H2323" s="314"/>
    </row>
    <row r="2324" spans="5:8" x14ac:dyDescent="0.3">
      <c r="F2324" s="313"/>
      <c r="G2324" s="313"/>
      <c r="H2324" s="313"/>
    </row>
    <row r="2325" spans="5:8" x14ac:dyDescent="0.3">
      <c r="E2325" s="314"/>
      <c r="F2325" s="314"/>
      <c r="G2325" s="314"/>
      <c r="H2325" s="314"/>
    </row>
    <row r="2326" spans="5:8" x14ac:dyDescent="0.3">
      <c r="F2326" s="314"/>
      <c r="G2326" s="314"/>
      <c r="H2326" s="314"/>
    </row>
    <row r="2327" spans="5:8" x14ac:dyDescent="0.3">
      <c r="F2327" s="313"/>
      <c r="G2327" s="313"/>
      <c r="H2327" s="313"/>
    </row>
    <row r="2328" spans="5:8" x14ac:dyDescent="0.3">
      <c r="F2328" s="314"/>
      <c r="G2328" s="314"/>
      <c r="H2328" s="314"/>
    </row>
    <row r="2329" spans="5:8" x14ac:dyDescent="0.3">
      <c r="E2329" s="314"/>
      <c r="F2329" s="314"/>
      <c r="G2329" s="314"/>
      <c r="H2329" s="314"/>
    </row>
    <row r="2330" spans="5:8" x14ac:dyDescent="0.3">
      <c r="E2330" s="314"/>
      <c r="F2330" s="314"/>
      <c r="G2330" s="314"/>
      <c r="H2330" s="314"/>
    </row>
    <row r="2331" spans="5:8" x14ac:dyDescent="0.3">
      <c r="F2331" s="313"/>
      <c r="G2331" s="313"/>
      <c r="H2331" s="313"/>
    </row>
    <row r="2332" spans="5:8" x14ac:dyDescent="0.3">
      <c r="F2332" s="314"/>
      <c r="G2332" s="314"/>
      <c r="H2332" s="314"/>
    </row>
    <row r="2333" spans="5:8" x14ac:dyDescent="0.3">
      <c r="E2333" s="314"/>
      <c r="F2333" s="314"/>
      <c r="G2333" s="314"/>
      <c r="H2333" s="314"/>
    </row>
    <row r="2334" spans="5:8" x14ac:dyDescent="0.3">
      <c r="F2334" s="314"/>
      <c r="G2334" s="314"/>
      <c r="H2334" s="314"/>
    </row>
    <row r="2335" spans="5:8" x14ac:dyDescent="0.3">
      <c r="F2335" s="314"/>
      <c r="G2335" s="314"/>
      <c r="H2335" s="314"/>
    </row>
    <row r="2336" spans="5:8" x14ac:dyDescent="0.3">
      <c r="F2336" s="313"/>
      <c r="G2336" s="313"/>
      <c r="H2336" s="313"/>
    </row>
    <row r="2337" spans="5:8" x14ac:dyDescent="0.3">
      <c r="F2337" s="314"/>
      <c r="G2337" s="314"/>
      <c r="H2337" s="314"/>
    </row>
    <row r="2338" spans="5:8" x14ac:dyDescent="0.3">
      <c r="F2338" s="313"/>
      <c r="G2338" s="313"/>
      <c r="H2338" s="313"/>
    </row>
    <row r="2339" spans="5:8" x14ac:dyDescent="0.3">
      <c r="F2339" s="313"/>
      <c r="G2339" s="313"/>
      <c r="H2339" s="313"/>
    </row>
    <row r="2340" spans="5:8" x14ac:dyDescent="0.3">
      <c r="E2340" s="314"/>
      <c r="F2340" s="314"/>
      <c r="G2340" s="314"/>
      <c r="H2340" s="314"/>
    </row>
    <row r="2341" spans="5:8" x14ac:dyDescent="0.3">
      <c r="F2341" s="314"/>
      <c r="G2341" s="314"/>
      <c r="H2341" s="314"/>
    </row>
    <row r="2342" spans="5:8" x14ac:dyDescent="0.3">
      <c r="F2342" s="313"/>
      <c r="G2342" s="313"/>
      <c r="H2342" s="313"/>
    </row>
    <row r="2343" spans="5:8" x14ac:dyDescent="0.3">
      <c r="F2343" s="314"/>
      <c r="G2343" s="314"/>
      <c r="H2343" s="314"/>
    </row>
    <row r="2344" spans="5:8" x14ac:dyDescent="0.3">
      <c r="E2344" s="314"/>
      <c r="F2344" s="314"/>
      <c r="G2344" s="314"/>
      <c r="H2344" s="314"/>
    </row>
    <row r="2345" spans="5:8" x14ac:dyDescent="0.3">
      <c r="F2345" s="314"/>
      <c r="G2345" s="314"/>
      <c r="H2345" s="314"/>
    </row>
    <row r="2346" spans="5:8" x14ac:dyDescent="0.3">
      <c r="E2346" s="314"/>
      <c r="F2346" s="314"/>
      <c r="G2346" s="314"/>
      <c r="H2346" s="314"/>
    </row>
    <row r="2347" spans="5:8" x14ac:dyDescent="0.3">
      <c r="F2347" s="313"/>
      <c r="G2347" s="313"/>
      <c r="H2347" s="313"/>
    </row>
    <row r="2348" spans="5:8" x14ac:dyDescent="0.3">
      <c r="F2348" s="314"/>
      <c r="G2348" s="314"/>
      <c r="H2348" s="314"/>
    </row>
    <row r="2349" spans="5:8" x14ac:dyDescent="0.3">
      <c r="F2349" s="313"/>
      <c r="G2349" s="313"/>
      <c r="H2349" s="313"/>
    </row>
    <row r="2350" spans="5:8" x14ac:dyDescent="0.3">
      <c r="E2350" s="314"/>
      <c r="F2350" s="314"/>
      <c r="G2350" s="314"/>
      <c r="H2350" s="314"/>
    </row>
    <row r="2351" spans="5:8" x14ac:dyDescent="0.3">
      <c r="F2351" s="314"/>
      <c r="G2351" s="314"/>
      <c r="H2351" s="314"/>
    </row>
    <row r="2352" spans="5:8" x14ac:dyDescent="0.3">
      <c r="E2352" s="314"/>
      <c r="F2352" s="314"/>
      <c r="G2352" s="314"/>
      <c r="H2352" s="314"/>
    </row>
    <row r="2353" spans="5:8" x14ac:dyDescent="0.3">
      <c r="F2353" s="313"/>
      <c r="G2353" s="313"/>
      <c r="H2353" s="313"/>
    </row>
    <row r="2354" spans="5:8" x14ac:dyDescent="0.3">
      <c r="F2354" s="314"/>
      <c r="G2354" s="314"/>
      <c r="H2354" s="314"/>
    </row>
    <row r="2355" spans="5:8" x14ac:dyDescent="0.3">
      <c r="F2355" s="313"/>
      <c r="G2355" s="313"/>
      <c r="H2355" s="313"/>
    </row>
    <row r="2356" spans="5:8" x14ac:dyDescent="0.3">
      <c r="F2356" s="314"/>
      <c r="G2356" s="314"/>
      <c r="H2356" s="314"/>
    </row>
    <row r="2357" spans="5:8" x14ac:dyDescent="0.3">
      <c r="F2357" s="313"/>
      <c r="G2357" s="313"/>
      <c r="H2357" s="313"/>
    </row>
    <row r="2358" spans="5:8" x14ac:dyDescent="0.3">
      <c r="F2358" s="313"/>
      <c r="G2358" s="313"/>
      <c r="H2358" s="313"/>
    </row>
    <row r="2359" spans="5:8" x14ac:dyDescent="0.3">
      <c r="F2359" s="314"/>
      <c r="G2359" s="314"/>
      <c r="H2359" s="314"/>
    </row>
    <row r="2360" spans="5:8" x14ac:dyDescent="0.3">
      <c r="F2360" s="313"/>
      <c r="G2360" s="313"/>
      <c r="H2360" s="313"/>
    </row>
    <row r="2361" spans="5:8" x14ac:dyDescent="0.3">
      <c r="F2361" s="314"/>
      <c r="G2361" s="314"/>
      <c r="H2361" s="314"/>
    </row>
    <row r="2362" spans="5:8" x14ac:dyDescent="0.3">
      <c r="E2362" s="314"/>
      <c r="F2362" s="314"/>
      <c r="G2362" s="314"/>
      <c r="H2362" s="314"/>
    </row>
    <row r="2363" spans="5:8" x14ac:dyDescent="0.3">
      <c r="F2363" s="313"/>
      <c r="G2363" s="313"/>
      <c r="H2363" s="313"/>
    </row>
    <row r="2364" spans="5:8" x14ac:dyDescent="0.3">
      <c r="F2364" s="314"/>
      <c r="G2364" s="314"/>
      <c r="H2364" s="314"/>
    </row>
    <row r="2365" spans="5:8" x14ac:dyDescent="0.3">
      <c r="E2365" s="314"/>
      <c r="F2365" s="314"/>
      <c r="G2365" s="314"/>
      <c r="H2365" s="314"/>
    </row>
    <row r="2366" spans="5:8" x14ac:dyDescent="0.3">
      <c r="F2366" s="314"/>
      <c r="G2366" s="314"/>
      <c r="H2366" s="314"/>
    </row>
    <row r="2367" spans="5:8" x14ac:dyDescent="0.3">
      <c r="F2367" s="313"/>
      <c r="G2367" s="313"/>
      <c r="H2367" s="313"/>
    </row>
    <row r="2368" spans="5:8" x14ac:dyDescent="0.3">
      <c r="F2368" s="314"/>
      <c r="G2368" s="314"/>
      <c r="H2368" s="314"/>
    </row>
    <row r="2369" spans="5:8" x14ac:dyDescent="0.3">
      <c r="E2369" s="314"/>
      <c r="F2369" s="314"/>
      <c r="G2369" s="314"/>
      <c r="H2369" s="314"/>
    </row>
    <row r="2370" spans="5:8" x14ac:dyDescent="0.3">
      <c r="E2370" s="314"/>
      <c r="F2370" s="314"/>
      <c r="G2370" s="314"/>
      <c r="H2370" s="314"/>
    </row>
    <row r="2371" spans="5:8" x14ac:dyDescent="0.3">
      <c r="E2371" s="314"/>
      <c r="F2371" s="314"/>
      <c r="G2371" s="314"/>
      <c r="H2371" s="314"/>
    </row>
    <row r="2372" spans="5:8" x14ac:dyDescent="0.3">
      <c r="F2372" s="313"/>
      <c r="G2372" s="313"/>
      <c r="H2372" s="313"/>
    </row>
    <row r="2373" spans="5:8" x14ac:dyDescent="0.3">
      <c r="E2373" s="314"/>
      <c r="F2373" s="314"/>
      <c r="G2373" s="314"/>
      <c r="H2373" s="314"/>
    </row>
    <row r="2374" spans="5:8" x14ac:dyDescent="0.3">
      <c r="F2374" s="313"/>
      <c r="G2374" s="313"/>
      <c r="H2374" s="313"/>
    </row>
    <row r="2375" spans="5:8" x14ac:dyDescent="0.3">
      <c r="F2375" s="314"/>
      <c r="G2375" s="314"/>
      <c r="H2375" s="314"/>
    </row>
    <row r="2376" spans="5:8" x14ac:dyDescent="0.3">
      <c r="F2376" s="313"/>
      <c r="G2376" s="313"/>
      <c r="H2376" s="313"/>
    </row>
    <row r="2377" spans="5:8" x14ac:dyDescent="0.3">
      <c r="E2377" s="314"/>
      <c r="F2377" s="314"/>
      <c r="G2377" s="314"/>
      <c r="H2377" s="314"/>
    </row>
    <row r="2378" spans="5:8" x14ac:dyDescent="0.3">
      <c r="F2378" s="314"/>
      <c r="G2378" s="314"/>
      <c r="H2378" s="314"/>
    </row>
    <row r="2379" spans="5:8" x14ac:dyDescent="0.3">
      <c r="F2379" s="313"/>
      <c r="G2379" s="313"/>
      <c r="H2379" s="313"/>
    </row>
    <row r="2380" spans="5:8" x14ac:dyDescent="0.3">
      <c r="F2380" s="314"/>
      <c r="G2380" s="314"/>
      <c r="H2380" s="314"/>
    </row>
    <row r="2381" spans="5:8" x14ac:dyDescent="0.3">
      <c r="E2381" s="314"/>
      <c r="F2381" s="314"/>
      <c r="G2381" s="314"/>
      <c r="H2381" s="314"/>
    </row>
    <row r="2382" spans="5:8" x14ac:dyDescent="0.3">
      <c r="F2382" s="314"/>
      <c r="G2382" s="314"/>
      <c r="H2382" s="314"/>
    </row>
    <row r="2383" spans="5:8" x14ac:dyDescent="0.3">
      <c r="F2383" s="314"/>
      <c r="G2383" s="314"/>
      <c r="H2383" s="314"/>
    </row>
    <row r="2384" spans="5:8" x14ac:dyDescent="0.3">
      <c r="E2384" s="314"/>
      <c r="F2384" s="314"/>
      <c r="G2384" s="314"/>
      <c r="H2384" s="314"/>
    </row>
    <row r="2385" spans="5:8" x14ac:dyDescent="0.3">
      <c r="E2385" s="314"/>
      <c r="F2385" s="314"/>
      <c r="G2385" s="314"/>
      <c r="H2385" s="314"/>
    </row>
    <row r="2386" spans="5:8" x14ac:dyDescent="0.3">
      <c r="E2386" s="314"/>
      <c r="F2386" s="314"/>
      <c r="G2386" s="314"/>
      <c r="H2386" s="314"/>
    </row>
    <row r="2387" spans="5:8" x14ac:dyDescent="0.3">
      <c r="E2387" s="314"/>
      <c r="F2387" s="314"/>
      <c r="G2387" s="314"/>
      <c r="H2387" s="314"/>
    </row>
    <row r="2388" spans="5:8" x14ac:dyDescent="0.3">
      <c r="E2388" s="314"/>
      <c r="F2388" s="314"/>
      <c r="G2388" s="314"/>
      <c r="H2388" s="314"/>
    </row>
    <row r="2389" spans="5:8" x14ac:dyDescent="0.3">
      <c r="E2389" s="314"/>
      <c r="F2389" s="314"/>
      <c r="G2389" s="314"/>
      <c r="H2389" s="314"/>
    </row>
    <row r="2390" spans="5:8" x14ac:dyDescent="0.3">
      <c r="F2390" s="313"/>
      <c r="G2390" s="313"/>
      <c r="H2390" s="313"/>
    </row>
    <row r="2391" spans="5:8" x14ac:dyDescent="0.3">
      <c r="F2391" s="314"/>
      <c r="G2391" s="314"/>
      <c r="H2391" s="314"/>
    </row>
    <row r="2392" spans="5:8" x14ac:dyDescent="0.3">
      <c r="F2392" s="313"/>
      <c r="G2392" s="313"/>
      <c r="H2392" s="313"/>
    </row>
    <row r="2393" spans="5:8" x14ac:dyDescent="0.3">
      <c r="F2393" s="314"/>
      <c r="G2393" s="314"/>
      <c r="H2393" s="314"/>
    </row>
    <row r="2394" spans="5:8" x14ac:dyDescent="0.3">
      <c r="F2394" s="313"/>
      <c r="G2394" s="313"/>
      <c r="H2394" s="313"/>
    </row>
    <row r="2395" spans="5:8" x14ac:dyDescent="0.3">
      <c r="F2395" s="314"/>
      <c r="G2395" s="314"/>
      <c r="H2395" s="314"/>
    </row>
    <row r="2396" spans="5:8" x14ac:dyDescent="0.3">
      <c r="E2396" s="314"/>
      <c r="F2396" s="314"/>
      <c r="G2396" s="314"/>
      <c r="H2396" s="314"/>
    </row>
    <row r="2397" spans="5:8" x14ac:dyDescent="0.3">
      <c r="F2397" s="314"/>
      <c r="G2397" s="314"/>
      <c r="H2397" s="314"/>
    </row>
    <row r="2398" spans="5:8" x14ac:dyDescent="0.3">
      <c r="F2398" s="314"/>
      <c r="G2398" s="314"/>
      <c r="H2398" s="314"/>
    </row>
    <row r="2399" spans="5:8" x14ac:dyDescent="0.3">
      <c r="F2399" s="314"/>
      <c r="G2399" s="314"/>
      <c r="H2399" s="314"/>
    </row>
    <row r="2400" spans="5:8" x14ac:dyDescent="0.3">
      <c r="F2400" s="313"/>
      <c r="G2400" s="313"/>
      <c r="H2400" s="313"/>
    </row>
    <row r="2401" spans="5:8" x14ac:dyDescent="0.3">
      <c r="F2401" s="314"/>
      <c r="G2401" s="314"/>
      <c r="H2401" s="314"/>
    </row>
    <row r="2402" spans="5:8" x14ac:dyDescent="0.3">
      <c r="F2402" s="313"/>
      <c r="G2402" s="313"/>
      <c r="H2402" s="313"/>
    </row>
    <row r="2403" spans="5:8" x14ac:dyDescent="0.3">
      <c r="F2403" s="314"/>
      <c r="G2403" s="314"/>
      <c r="H2403" s="314"/>
    </row>
    <row r="2404" spans="5:8" x14ac:dyDescent="0.3">
      <c r="F2404" s="313"/>
      <c r="G2404" s="313"/>
      <c r="H2404" s="313"/>
    </row>
    <row r="2405" spans="5:8" x14ac:dyDescent="0.3">
      <c r="F2405" s="314"/>
      <c r="G2405" s="314"/>
      <c r="H2405" s="314"/>
    </row>
    <row r="2406" spans="5:8" x14ac:dyDescent="0.3">
      <c r="F2406" s="314"/>
      <c r="G2406" s="314"/>
      <c r="H2406" s="314"/>
    </row>
    <row r="2407" spans="5:8" x14ac:dyDescent="0.3">
      <c r="F2407" s="313"/>
      <c r="G2407" s="313"/>
      <c r="H2407" s="313"/>
    </row>
    <row r="2408" spans="5:8" x14ac:dyDescent="0.3">
      <c r="F2408" s="314"/>
      <c r="G2408" s="314"/>
      <c r="H2408" s="314"/>
    </row>
    <row r="2409" spans="5:8" x14ac:dyDescent="0.3">
      <c r="F2409" s="313"/>
      <c r="G2409" s="313"/>
      <c r="H2409" s="313"/>
    </row>
    <row r="2410" spans="5:8" x14ac:dyDescent="0.3">
      <c r="F2410" s="314"/>
      <c r="G2410" s="314"/>
      <c r="H2410" s="314"/>
    </row>
    <row r="2411" spans="5:8" x14ac:dyDescent="0.3">
      <c r="E2411" s="314"/>
      <c r="F2411" s="314"/>
      <c r="G2411" s="314"/>
      <c r="H2411" s="314"/>
    </row>
    <row r="2412" spans="5:8" x14ac:dyDescent="0.3">
      <c r="E2412" s="314"/>
      <c r="F2412" s="314"/>
      <c r="G2412" s="314"/>
      <c r="H2412" s="314"/>
    </row>
    <row r="2413" spans="5:8" x14ac:dyDescent="0.3">
      <c r="F2413" s="313"/>
      <c r="G2413" s="313"/>
      <c r="H2413" s="313"/>
    </row>
    <row r="2414" spans="5:8" x14ac:dyDescent="0.3">
      <c r="F2414" s="314"/>
      <c r="G2414" s="314"/>
      <c r="H2414" s="314"/>
    </row>
    <row r="2415" spans="5:8" x14ac:dyDescent="0.3">
      <c r="E2415" s="314"/>
      <c r="F2415" s="314"/>
      <c r="G2415" s="314"/>
      <c r="H2415" s="314"/>
    </row>
    <row r="2416" spans="5:8" x14ac:dyDescent="0.3">
      <c r="E2416" s="314"/>
      <c r="F2416" s="314"/>
      <c r="G2416" s="314"/>
      <c r="H2416" s="314"/>
    </row>
    <row r="2417" spans="5:8" x14ac:dyDescent="0.3">
      <c r="F2417" s="314"/>
      <c r="G2417" s="314"/>
      <c r="H2417" s="314"/>
    </row>
    <row r="2418" spans="5:8" x14ac:dyDescent="0.3">
      <c r="E2418" s="314"/>
      <c r="F2418" s="314"/>
      <c r="G2418" s="314"/>
      <c r="H2418" s="314"/>
    </row>
    <row r="2419" spans="5:8" x14ac:dyDescent="0.3">
      <c r="E2419" s="314"/>
      <c r="F2419" s="314"/>
      <c r="G2419" s="314"/>
      <c r="H2419" s="314"/>
    </row>
    <row r="2420" spans="5:8" x14ac:dyDescent="0.3">
      <c r="F2420" s="314"/>
      <c r="G2420" s="314"/>
      <c r="H2420" s="314"/>
    </row>
    <row r="2421" spans="5:8" x14ac:dyDescent="0.3">
      <c r="F2421" s="313"/>
      <c r="G2421" s="313"/>
      <c r="H2421" s="313"/>
    </row>
    <row r="2422" spans="5:8" x14ac:dyDescent="0.3">
      <c r="E2422" s="314"/>
      <c r="F2422" s="314"/>
      <c r="G2422" s="314"/>
      <c r="H2422" s="314"/>
    </row>
    <row r="2423" spans="5:8" x14ac:dyDescent="0.3">
      <c r="F2423" s="314"/>
      <c r="G2423" s="314"/>
      <c r="H2423" s="314"/>
    </row>
    <row r="2424" spans="5:8" x14ac:dyDescent="0.3">
      <c r="E2424" s="314"/>
      <c r="F2424" s="314"/>
      <c r="G2424" s="314"/>
      <c r="H2424" s="314"/>
    </row>
    <row r="2425" spans="5:8" x14ac:dyDescent="0.3">
      <c r="F2425" s="313"/>
      <c r="G2425" s="313"/>
      <c r="H2425" s="313"/>
    </row>
    <row r="2426" spans="5:8" x14ac:dyDescent="0.3">
      <c r="F2426" s="314"/>
      <c r="G2426" s="314"/>
      <c r="H2426" s="314"/>
    </row>
    <row r="2427" spans="5:8" x14ac:dyDescent="0.3">
      <c r="F2427" s="314"/>
      <c r="G2427" s="314"/>
      <c r="H2427" s="314"/>
    </row>
    <row r="2428" spans="5:8" x14ac:dyDescent="0.3">
      <c r="F2428" s="313"/>
      <c r="G2428" s="313"/>
      <c r="H2428" s="313"/>
    </row>
    <row r="2429" spans="5:8" x14ac:dyDescent="0.3">
      <c r="F2429" s="314"/>
      <c r="G2429" s="314"/>
      <c r="H2429" s="314"/>
    </row>
    <row r="2430" spans="5:8" x14ac:dyDescent="0.3">
      <c r="F2430" s="313"/>
      <c r="G2430" s="313"/>
      <c r="H2430" s="313"/>
    </row>
    <row r="2431" spans="5:8" x14ac:dyDescent="0.3">
      <c r="F2431" s="314"/>
      <c r="G2431" s="314"/>
      <c r="H2431" s="314"/>
    </row>
    <row r="2432" spans="5:8" x14ac:dyDescent="0.3">
      <c r="E2432" s="314"/>
      <c r="F2432" s="314"/>
      <c r="G2432" s="314"/>
      <c r="H2432" s="314"/>
    </row>
    <row r="2433" spans="5:8" x14ac:dyDescent="0.3">
      <c r="F2433" s="313"/>
      <c r="G2433" s="313"/>
      <c r="H2433" s="313"/>
    </row>
    <row r="2434" spans="5:8" x14ac:dyDescent="0.3">
      <c r="E2434" s="314"/>
      <c r="F2434" s="314"/>
      <c r="G2434" s="314"/>
      <c r="H2434" s="314"/>
    </row>
    <row r="2435" spans="5:8" x14ac:dyDescent="0.3">
      <c r="E2435" s="314"/>
      <c r="F2435" s="314"/>
      <c r="G2435" s="314"/>
      <c r="H2435" s="314"/>
    </row>
    <row r="2436" spans="5:8" x14ac:dyDescent="0.3">
      <c r="F2436" s="313"/>
      <c r="G2436" s="313"/>
      <c r="H2436" s="313"/>
    </row>
    <row r="2437" spans="5:8" x14ac:dyDescent="0.3">
      <c r="F2437" s="313"/>
      <c r="G2437" s="313"/>
      <c r="H2437" s="313"/>
    </row>
    <row r="2438" spans="5:8" x14ac:dyDescent="0.3">
      <c r="F2438" s="314"/>
      <c r="G2438" s="314"/>
      <c r="H2438" s="314"/>
    </row>
    <row r="2439" spans="5:8" x14ac:dyDescent="0.3">
      <c r="F2439" s="313"/>
      <c r="G2439" s="313"/>
      <c r="H2439" s="313"/>
    </row>
    <row r="2440" spans="5:8" x14ac:dyDescent="0.3">
      <c r="F2440" s="314"/>
      <c r="G2440" s="314"/>
      <c r="H2440" s="314"/>
    </row>
    <row r="2441" spans="5:8" x14ac:dyDescent="0.3">
      <c r="F2441" s="313"/>
      <c r="G2441" s="313"/>
      <c r="H2441" s="313"/>
    </row>
    <row r="2442" spans="5:8" x14ac:dyDescent="0.3">
      <c r="E2442" s="314"/>
      <c r="F2442" s="314"/>
      <c r="G2442" s="314"/>
      <c r="H2442" s="314"/>
    </row>
    <row r="2443" spans="5:8" x14ac:dyDescent="0.3">
      <c r="E2443" s="314"/>
      <c r="F2443" s="314"/>
      <c r="G2443" s="314"/>
      <c r="H2443" s="314"/>
    </row>
    <row r="2444" spans="5:8" x14ac:dyDescent="0.3">
      <c r="F2444" s="314"/>
      <c r="G2444" s="314"/>
      <c r="H2444" s="314"/>
    </row>
    <row r="2445" spans="5:8" x14ac:dyDescent="0.3">
      <c r="F2445" s="313"/>
      <c r="G2445" s="313"/>
      <c r="H2445" s="313"/>
    </row>
    <row r="2446" spans="5:8" x14ac:dyDescent="0.3">
      <c r="E2446" s="314"/>
      <c r="F2446" s="314"/>
      <c r="G2446" s="314"/>
      <c r="H2446" s="314"/>
    </row>
    <row r="2447" spans="5:8" x14ac:dyDescent="0.3">
      <c r="F2447" s="314"/>
      <c r="G2447" s="314"/>
      <c r="H2447" s="314"/>
    </row>
    <row r="2448" spans="5:8" x14ac:dyDescent="0.3">
      <c r="F2448" s="314"/>
      <c r="G2448" s="314"/>
      <c r="H2448" s="314"/>
    </row>
    <row r="2449" spans="5:8" x14ac:dyDescent="0.3">
      <c r="F2449" s="313"/>
      <c r="G2449" s="313"/>
      <c r="H2449" s="313"/>
    </row>
    <row r="2450" spans="5:8" x14ac:dyDescent="0.3">
      <c r="F2450" s="314"/>
      <c r="G2450" s="314"/>
      <c r="H2450" s="314"/>
    </row>
    <row r="2451" spans="5:8" x14ac:dyDescent="0.3">
      <c r="F2451" s="313"/>
      <c r="G2451" s="313"/>
      <c r="H2451" s="313"/>
    </row>
    <row r="2452" spans="5:8" x14ac:dyDescent="0.3">
      <c r="E2452" s="314"/>
      <c r="F2452" s="314"/>
      <c r="G2452" s="314"/>
      <c r="H2452" s="314"/>
    </row>
    <row r="2453" spans="5:8" x14ac:dyDescent="0.3">
      <c r="E2453" s="314"/>
      <c r="F2453" s="314"/>
      <c r="G2453" s="314"/>
      <c r="H2453" s="314"/>
    </row>
    <row r="2454" spans="5:8" x14ac:dyDescent="0.3">
      <c r="F2454" s="314"/>
      <c r="G2454" s="314"/>
      <c r="H2454" s="314"/>
    </row>
    <row r="2455" spans="5:8" x14ac:dyDescent="0.3">
      <c r="E2455" s="314"/>
      <c r="F2455" s="314"/>
      <c r="G2455" s="314"/>
      <c r="H2455" s="314"/>
    </row>
    <row r="2456" spans="5:8" x14ac:dyDescent="0.3">
      <c r="F2456" s="314"/>
      <c r="G2456" s="314"/>
      <c r="H2456" s="314"/>
    </row>
    <row r="2457" spans="5:8" x14ac:dyDescent="0.3">
      <c r="E2457" s="314"/>
      <c r="F2457" s="314"/>
      <c r="G2457" s="314"/>
      <c r="H2457" s="314"/>
    </row>
    <row r="2458" spans="5:8" x14ac:dyDescent="0.3">
      <c r="E2458" s="314"/>
      <c r="F2458" s="314"/>
      <c r="G2458" s="314"/>
      <c r="H2458" s="314"/>
    </row>
    <row r="2459" spans="5:8" x14ac:dyDescent="0.3">
      <c r="F2459" s="313"/>
      <c r="G2459" s="313"/>
      <c r="H2459" s="313"/>
    </row>
    <row r="2460" spans="5:8" x14ac:dyDescent="0.3">
      <c r="F2460" s="314"/>
      <c r="G2460" s="314"/>
      <c r="H2460" s="314"/>
    </row>
    <row r="2461" spans="5:8" x14ac:dyDescent="0.3">
      <c r="F2461" s="313"/>
      <c r="G2461" s="313"/>
      <c r="H2461" s="313"/>
    </row>
    <row r="2462" spans="5:8" x14ac:dyDescent="0.3">
      <c r="F2462" s="314"/>
      <c r="G2462" s="314"/>
      <c r="H2462" s="314"/>
    </row>
    <row r="2463" spans="5:8" x14ac:dyDescent="0.3">
      <c r="F2463" s="313"/>
      <c r="G2463" s="313"/>
      <c r="H2463" s="313"/>
    </row>
    <row r="2464" spans="5:8" x14ac:dyDescent="0.3">
      <c r="F2464" s="314"/>
      <c r="G2464" s="314"/>
      <c r="H2464" s="314"/>
    </row>
    <row r="2465" spans="5:8" x14ac:dyDescent="0.3">
      <c r="F2465" s="313"/>
      <c r="G2465" s="313"/>
      <c r="H2465" s="313"/>
    </row>
    <row r="2466" spans="5:8" x14ac:dyDescent="0.3">
      <c r="E2466" s="314"/>
      <c r="F2466" s="314"/>
      <c r="G2466" s="314"/>
      <c r="H2466" s="314"/>
    </row>
    <row r="2467" spans="5:8" x14ac:dyDescent="0.3">
      <c r="F2467" s="313"/>
      <c r="G2467" s="313"/>
      <c r="H2467" s="313"/>
    </row>
    <row r="2468" spans="5:8" x14ac:dyDescent="0.3">
      <c r="F2468" s="314"/>
      <c r="G2468" s="314"/>
      <c r="H2468" s="314"/>
    </row>
    <row r="2469" spans="5:8" x14ac:dyDescent="0.3">
      <c r="E2469" s="314"/>
      <c r="F2469" s="314"/>
      <c r="G2469" s="314"/>
      <c r="H2469" s="314"/>
    </row>
    <row r="2470" spans="5:8" x14ac:dyDescent="0.3">
      <c r="E2470" s="314"/>
      <c r="F2470" s="314"/>
      <c r="G2470" s="314"/>
      <c r="H2470" s="314"/>
    </row>
    <row r="2471" spans="5:8" x14ac:dyDescent="0.3">
      <c r="F2471" s="314"/>
      <c r="G2471" s="314"/>
      <c r="H2471" s="314"/>
    </row>
    <row r="2472" spans="5:8" x14ac:dyDescent="0.3">
      <c r="F2472" s="313"/>
      <c r="G2472" s="313"/>
      <c r="H2472" s="313"/>
    </row>
    <row r="2473" spans="5:8" x14ac:dyDescent="0.3">
      <c r="F2473" s="314"/>
      <c r="G2473" s="314"/>
      <c r="H2473" s="314"/>
    </row>
    <row r="2474" spans="5:8" x14ac:dyDescent="0.3">
      <c r="E2474" s="314"/>
      <c r="F2474" s="314"/>
      <c r="G2474" s="314"/>
      <c r="H2474" s="314"/>
    </row>
    <row r="2475" spans="5:8" x14ac:dyDescent="0.3">
      <c r="E2475" s="314"/>
      <c r="F2475" s="314"/>
      <c r="G2475" s="314"/>
      <c r="H2475" s="314"/>
    </row>
    <row r="2476" spans="5:8" x14ac:dyDescent="0.3">
      <c r="F2476" s="313"/>
      <c r="G2476" s="313"/>
      <c r="H2476" s="313"/>
    </row>
    <row r="2477" spans="5:8" x14ac:dyDescent="0.3">
      <c r="F2477" s="313"/>
      <c r="G2477" s="313"/>
      <c r="H2477" s="313"/>
    </row>
    <row r="2478" spans="5:8" x14ac:dyDescent="0.3">
      <c r="F2478" s="314"/>
      <c r="G2478" s="314"/>
      <c r="H2478" s="314"/>
    </row>
    <row r="2479" spans="5:8" x14ac:dyDescent="0.3">
      <c r="F2479" s="314"/>
      <c r="G2479" s="314"/>
      <c r="H2479" s="314"/>
    </row>
    <row r="2480" spans="5:8" x14ac:dyDescent="0.3">
      <c r="F2480" s="313"/>
      <c r="G2480" s="313"/>
      <c r="H2480" s="313"/>
    </row>
    <row r="2481" spans="5:8" x14ac:dyDescent="0.3">
      <c r="F2481" s="314"/>
      <c r="G2481" s="314"/>
      <c r="H2481" s="314"/>
    </row>
    <row r="2482" spans="5:8" x14ac:dyDescent="0.3">
      <c r="F2482" s="313"/>
      <c r="G2482" s="313"/>
      <c r="H2482" s="313"/>
    </row>
    <row r="2483" spans="5:8" x14ac:dyDescent="0.3">
      <c r="F2483" s="313"/>
      <c r="G2483" s="313"/>
      <c r="H2483" s="313"/>
    </row>
    <row r="2484" spans="5:8" x14ac:dyDescent="0.3">
      <c r="E2484" s="314"/>
      <c r="F2484" s="314"/>
      <c r="G2484" s="314"/>
      <c r="H2484" s="314"/>
    </row>
    <row r="2485" spans="5:8" x14ac:dyDescent="0.3">
      <c r="F2485" s="314"/>
      <c r="G2485" s="314"/>
      <c r="H2485" s="314"/>
    </row>
    <row r="2486" spans="5:8" x14ac:dyDescent="0.3">
      <c r="F2486" s="313"/>
      <c r="G2486" s="313"/>
      <c r="H2486" s="313"/>
    </row>
    <row r="2487" spans="5:8" x14ac:dyDescent="0.3">
      <c r="E2487" s="314"/>
      <c r="F2487" s="314"/>
      <c r="G2487" s="314"/>
      <c r="H2487" s="314"/>
    </row>
    <row r="2488" spans="5:8" x14ac:dyDescent="0.3">
      <c r="F2488" s="314"/>
      <c r="G2488" s="314"/>
      <c r="H2488" s="314"/>
    </row>
    <row r="2489" spans="5:8" x14ac:dyDescent="0.3">
      <c r="F2489" s="313"/>
      <c r="G2489" s="313"/>
      <c r="H2489" s="313"/>
    </row>
    <row r="2490" spans="5:8" x14ac:dyDescent="0.3">
      <c r="F2490" s="313"/>
      <c r="G2490" s="313"/>
      <c r="H2490" s="313"/>
    </row>
    <row r="2491" spans="5:8" x14ac:dyDescent="0.3">
      <c r="F2491" s="314"/>
      <c r="G2491" s="314"/>
      <c r="H2491" s="314"/>
    </row>
    <row r="2492" spans="5:8" x14ac:dyDescent="0.3">
      <c r="F2492" s="313"/>
      <c r="G2492" s="313"/>
      <c r="H2492" s="313"/>
    </row>
    <row r="2493" spans="5:8" x14ac:dyDescent="0.3">
      <c r="E2493" s="314"/>
      <c r="F2493" s="314"/>
      <c r="G2493" s="314"/>
      <c r="H2493" s="314"/>
    </row>
    <row r="2494" spans="5:8" x14ac:dyDescent="0.3">
      <c r="F2494" s="313"/>
      <c r="G2494" s="313"/>
      <c r="H2494" s="313"/>
    </row>
    <row r="2495" spans="5:8" x14ac:dyDescent="0.3">
      <c r="F2495" s="314"/>
      <c r="G2495" s="314"/>
      <c r="H2495" s="314"/>
    </row>
    <row r="2496" spans="5:8" x14ac:dyDescent="0.3">
      <c r="F2496" s="313"/>
      <c r="G2496" s="313"/>
      <c r="H2496" s="313"/>
    </row>
    <row r="2497" spans="5:8" x14ac:dyDescent="0.3">
      <c r="F2497" s="314"/>
      <c r="G2497" s="314"/>
      <c r="H2497" s="314"/>
    </row>
    <row r="2498" spans="5:8" x14ac:dyDescent="0.3">
      <c r="F2498" s="313"/>
      <c r="G2498" s="313"/>
      <c r="H2498" s="313"/>
    </row>
    <row r="2499" spans="5:8" x14ac:dyDescent="0.3">
      <c r="F2499" s="314"/>
      <c r="G2499" s="314"/>
      <c r="H2499" s="314"/>
    </row>
    <row r="2500" spans="5:8" x14ac:dyDescent="0.3">
      <c r="F2500" s="313"/>
      <c r="G2500" s="313"/>
      <c r="H2500" s="313"/>
    </row>
    <row r="2501" spans="5:8" x14ac:dyDescent="0.3">
      <c r="F2501" s="314"/>
      <c r="G2501" s="314"/>
      <c r="H2501" s="314"/>
    </row>
    <row r="2502" spans="5:8" x14ac:dyDescent="0.3">
      <c r="F2502" s="314"/>
      <c r="G2502" s="314"/>
      <c r="H2502" s="314"/>
    </row>
    <row r="2503" spans="5:8" x14ac:dyDescent="0.3">
      <c r="F2503" s="313"/>
      <c r="G2503" s="313"/>
      <c r="H2503" s="313"/>
    </row>
    <row r="2504" spans="5:8" x14ac:dyDescent="0.3">
      <c r="F2504" s="314"/>
      <c r="G2504" s="314"/>
      <c r="H2504" s="314"/>
    </row>
    <row r="2505" spans="5:8" x14ac:dyDescent="0.3">
      <c r="F2505" s="313"/>
      <c r="G2505" s="313"/>
      <c r="H2505" s="313"/>
    </row>
    <row r="2506" spans="5:8" x14ac:dyDescent="0.3">
      <c r="F2506" s="314"/>
      <c r="G2506" s="314"/>
      <c r="H2506" s="314"/>
    </row>
    <row r="2507" spans="5:8" x14ac:dyDescent="0.3">
      <c r="F2507" s="314"/>
      <c r="G2507" s="314"/>
      <c r="H2507" s="314"/>
    </row>
    <row r="2508" spans="5:8" x14ac:dyDescent="0.3">
      <c r="F2508" s="313"/>
      <c r="G2508" s="313"/>
      <c r="H2508" s="313"/>
    </row>
    <row r="2509" spans="5:8" x14ac:dyDescent="0.3">
      <c r="F2509" s="313"/>
      <c r="G2509" s="313"/>
      <c r="H2509" s="313"/>
    </row>
    <row r="2510" spans="5:8" x14ac:dyDescent="0.3">
      <c r="F2510" s="314"/>
      <c r="G2510" s="314"/>
      <c r="H2510" s="314"/>
    </row>
    <row r="2511" spans="5:8" x14ac:dyDescent="0.3">
      <c r="E2511" s="314"/>
      <c r="F2511" s="314"/>
      <c r="G2511" s="314"/>
      <c r="H2511" s="314"/>
    </row>
    <row r="2512" spans="5:8" x14ac:dyDescent="0.3">
      <c r="F2512" s="313"/>
      <c r="G2512" s="313"/>
      <c r="H2512" s="313"/>
    </row>
    <row r="2513" spans="5:8" x14ac:dyDescent="0.3">
      <c r="E2513" s="314"/>
      <c r="F2513" s="314"/>
      <c r="G2513" s="314"/>
      <c r="H2513" s="314"/>
    </row>
    <row r="2514" spans="5:8" x14ac:dyDescent="0.3">
      <c r="F2514" s="314"/>
      <c r="G2514" s="314"/>
      <c r="H2514" s="314"/>
    </row>
    <row r="2515" spans="5:8" x14ac:dyDescent="0.3">
      <c r="F2515" s="313"/>
      <c r="G2515" s="313"/>
      <c r="H2515" s="313"/>
    </row>
    <row r="2516" spans="5:8" x14ac:dyDescent="0.3">
      <c r="F2516" s="313"/>
      <c r="G2516" s="313"/>
      <c r="H2516" s="313"/>
    </row>
    <row r="2517" spans="5:8" x14ac:dyDescent="0.3">
      <c r="E2517" s="314"/>
      <c r="F2517" s="314"/>
      <c r="G2517" s="314"/>
      <c r="H2517" s="314"/>
    </row>
    <row r="2518" spans="5:8" x14ac:dyDescent="0.3">
      <c r="F2518" s="314"/>
      <c r="G2518" s="314"/>
      <c r="H2518" s="314"/>
    </row>
    <row r="2519" spans="5:8" x14ac:dyDescent="0.3">
      <c r="F2519" s="313"/>
      <c r="G2519" s="313"/>
      <c r="H2519" s="313"/>
    </row>
    <row r="2520" spans="5:8" x14ac:dyDescent="0.3">
      <c r="F2520" s="314"/>
      <c r="G2520" s="314"/>
      <c r="H2520" s="314"/>
    </row>
    <row r="2521" spans="5:8" x14ac:dyDescent="0.3">
      <c r="F2521" s="314"/>
      <c r="G2521" s="314"/>
      <c r="H2521" s="314"/>
    </row>
    <row r="2522" spans="5:8" x14ac:dyDescent="0.3">
      <c r="E2522" s="314"/>
      <c r="F2522" s="314"/>
      <c r="G2522" s="314"/>
      <c r="H2522" s="314"/>
    </row>
    <row r="2523" spans="5:8" x14ac:dyDescent="0.3">
      <c r="F2523" s="314"/>
      <c r="G2523" s="314"/>
      <c r="H2523" s="314"/>
    </row>
    <row r="2524" spans="5:8" x14ac:dyDescent="0.3">
      <c r="F2524" s="314"/>
      <c r="G2524" s="314"/>
      <c r="H2524" s="314"/>
    </row>
    <row r="2525" spans="5:8" x14ac:dyDescent="0.3">
      <c r="E2525" s="314"/>
      <c r="F2525" s="314"/>
      <c r="G2525" s="314"/>
      <c r="H2525" s="314"/>
    </row>
    <row r="2526" spans="5:8" x14ac:dyDescent="0.3">
      <c r="F2526" s="313"/>
      <c r="G2526" s="313"/>
      <c r="H2526" s="313"/>
    </row>
    <row r="2527" spans="5:8" x14ac:dyDescent="0.3">
      <c r="F2527" s="314"/>
      <c r="G2527" s="314"/>
      <c r="H2527" s="314"/>
    </row>
    <row r="2528" spans="5:8" x14ac:dyDescent="0.3">
      <c r="F2528" s="313"/>
      <c r="G2528" s="313"/>
      <c r="H2528" s="313"/>
    </row>
    <row r="2529" spans="5:8" x14ac:dyDescent="0.3">
      <c r="E2529" s="314"/>
      <c r="F2529" s="314"/>
      <c r="G2529" s="314"/>
      <c r="H2529" s="314"/>
    </row>
    <row r="2530" spans="5:8" x14ac:dyDescent="0.3">
      <c r="F2530" s="313"/>
      <c r="G2530" s="313"/>
      <c r="H2530" s="313"/>
    </row>
    <row r="2531" spans="5:8" x14ac:dyDescent="0.3">
      <c r="E2531" s="314"/>
      <c r="F2531" s="314"/>
      <c r="G2531" s="314"/>
      <c r="H2531" s="314"/>
    </row>
    <row r="2532" spans="5:8" x14ac:dyDescent="0.3">
      <c r="E2532" s="314"/>
      <c r="F2532" s="314"/>
      <c r="G2532" s="314"/>
      <c r="H2532" s="314"/>
    </row>
    <row r="2533" spans="5:8" x14ac:dyDescent="0.3">
      <c r="F2533" s="314"/>
      <c r="G2533" s="314"/>
      <c r="H2533" s="314"/>
    </row>
    <row r="2534" spans="5:8" x14ac:dyDescent="0.3">
      <c r="F2534" s="313"/>
      <c r="G2534" s="313"/>
      <c r="H2534" s="313"/>
    </row>
    <row r="2535" spans="5:8" x14ac:dyDescent="0.3">
      <c r="F2535" s="313"/>
      <c r="G2535" s="313"/>
      <c r="H2535" s="313"/>
    </row>
    <row r="2536" spans="5:8" x14ac:dyDescent="0.3">
      <c r="F2536" s="314"/>
      <c r="G2536" s="314"/>
      <c r="H2536" s="314"/>
    </row>
    <row r="2537" spans="5:8" x14ac:dyDescent="0.3">
      <c r="F2537" s="313"/>
      <c r="G2537" s="313"/>
      <c r="H2537" s="313"/>
    </row>
    <row r="2538" spans="5:8" x14ac:dyDescent="0.3">
      <c r="F2538" s="314"/>
      <c r="G2538" s="314"/>
      <c r="H2538" s="314"/>
    </row>
    <row r="2539" spans="5:8" x14ac:dyDescent="0.3">
      <c r="F2539" s="313"/>
      <c r="G2539" s="313"/>
      <c r="H2539" s="313"/>
    </row>
    <row r="2540" spans="5:8" x14ac:dyDescent="0.3">
      <c r="E2540" s="314"/>
      <c r="F2540" s="314"/>
      <c r="G2540" s="314"/>
      <c r="H2540" s="314"/>
    </row>
    <row r="2541" spans="5:8" x14ac:dyDescent="0.3">
      <c r="E2541" s="314"/>
      <c r="F2541" s="314"/>
      <c r="G2541" s="314"/>
      <c r="H2541" s="314"/>
    </row>
    <row r="2542" spans="5:8" x14ac:dyDescent="0.3">
      <c r="E2542" s="314"/>
      <c r="F2542" s="314"/>
      <c r="G2542" s="314"/>
      <c r="H2542" s="314"/>
    </row>
    <row r="2543" spans="5:8" x14ac:dyDescent="0.3">
      <c r="F2543" s="314"/>
      <c r="G2543" s="314"/>
      <c r="H2543" s="314"/>
    </row>
    <row r="2544" spans="5:8" x14ac:dyDescent="0.3">
      <c r="E2544" s="314"/>
      <c r="F2544" s="314"/>
      <c r="G2544" s="314"/>
      <c r="H2544" s="314"/>
    </row>
    <row r="2545" spans="5:8" x14ac:dyDescent="0.3">
      <c r="E2545" s="314"/>
      <c r="F2545" s="314"/>
      <c r="G2545" s="314"/>
      <c r="H2545" s="314"/>
    </row>
    <row r="2546" spans="5:8" x14ac:dyDescent="0.3">
      <c r="F2546" s="314"/>
      <c r="G2546" s="314"/>
      <c r="H2546" s="314"/>
    </row>
    <row r="2547" spans="5:8" x14ac:dyDescent="0.3">
      <c r="F2547" s="314"/>
      <c r="G2547" s="314"/>
      <c r="H2547" s="314"/>
    </row>
    <row r="2548" spans="5:8" x14ac:dyDescent="0.3">
      <c r="F2548" s="314"/>
      <c r="G2548" s="314"/>
      <c r="H2548" s="314"/>
    </row>
    <row r="2549" spans="5:8" x14ac:dyDescent="0.3">
      <c r="F2549" s="313"/>
      <c r="G2549" s="313"/>
      <c r="H2549" s="313"/>
    </row>
    <row r="2550" spans="5:8" x14ac:dyDescent="0.3">
      <c r="F2550" s="314"/>
      <c r="G2550" s="314"/>
      <c r="H2550" s="314"/>
    </row>
    <row r="2551" spans="5:8" x14ac:dyDescent="0.3">
      <c r="F2551" s="313"/>
      <c r="G2551" s="313"/>
      <c r="H2551" s="313"/>
    </row>
    <row r="2552" spans="5:8" x14ac:dyDescent="0.3">
      <c r="E2552" s="314"/>
      <c r="F2552" s="314"/>
      <c r="G2552" s="314"/>
      <c r="H2552" s="314"/>
    </row>
    <row r="2553" spans="5:8" x14ac:dyDescent="0.3">
      <c r="F2553" s="314"/>
      <c r="G2553" s="314"/>
      <c r="H2553" s="314"/>
    </row>
    <row r="2554" spans="5:8" x14ac:dyDescent="0.3">
      <c r="F2554" s="313"/>
      <c r="G2554" s="313"/>
      <c r="H2554" s="313"/>
    </row>
    <row r="2555" spans="5:8" x14ac:dyDescent="0.3">
      <c r="E2555" s="314"/>
      <c r="F2555" s="314"/>
      <c r="G2555" s="314"/>
      <c r="H2555" s="314"/>
    </row>
    <row r="2556" spans="5:8" x14ac:dyDescent="0.3">
      <c r="F2556" s="313"/>
      <c r="G2556" s="313"/>
      <c r="H2556" s="313"/>
    </row>
    <row r="2557" spans="5:8" x14ac:dyDescent="0.3">
      <c r="E2557" s="314"/>
      <c r="F2557" s="314"/>
      <c r="G2557" s="314"/>
      <c r="H2557" s="314"/>
    </row>
    <row r="2558" spans="5:8" x14ac:dyDescent="0.3">
      <c r="F2558" s="314"/>
      <c r="G2558" s="314"/>
      <c r="H2558" s="314"/>
    </row>
    <row r="2559" spans="5:8" x14ac:dyDescent="0.3">
      <c r="E2559" s="314"/>
      <c r="F2559" s="314"/>
      <c r="G2559" s="314"/>
      <c r="H2559" s="314"/>
    </row>
    <row r="2560" spans="5:8" x14ac:dyDescent="0.3">
      <c r="E2560" s="314"/>
      <c r="F2560" s="314"/>
      <c r="G2560" s="314"/>
      <c r="H2560" s="314"/>
    </row>
    <row r="2561" spans="5:8" x14ac:dyDescent="0.3">
      <c r="E2561" s="314"/>
      <c r="F2561" s="314"/>
      <c r="G2561" s="314"/>
      <c r="H2561" s="314"/>
    </row>
    <row r="2562" spans="5:8" x14ac:dyDescent="0.3">
      <c r="F2562" s="313"/>
      <c r="G2562" s="313"/>
      <c r="H2562" s="313"/>
    </row>
    <row r="2563" spans="5:8" x14ac:dyDescent="0.3">
      <c r="E2563" s="314"/>
      <c r="F2563" s="314"/>
      <c r="G2563" s="314"/>
      <c r="H2563" s="314"/>
    </row>
    <row r="2564" spans="5:8" x14ac:dyDescent="0.3">
      <c r="E2564" s="314"/>
      <c r="F2564" s="314"/>
      <c r="G2564" s="314"/>
      <c r="H2564" s="314"/>
    </row>
    <row r="2565" spans="5:8" x14ac:dyDescent="0.3">
      <c r="F2565" s="313"/>
      <c r="G2565" s="313"/>
      <c r="H2565" s="313"/>
    </row>
    <row r="2566" spans="5:8" x14ac:dyDescent="0.3">
      <c r="F2566" s="314"/>
      <c r="G2566" s="314"/>
      <c r="H2566" s="314"/>
    </row>
    <row r="2567" spans="5:8" x14ac:dyDescent="0.3">
      <c r="F2567" s="313"/>
      <c r="G2567" s="313"/>
      <c r="H2567" s="313"/>
    </row>
    <row r="2568" spans="5:8" x14ac:dyDescent="0.3">
      <c r="F2568" s="314"/>
      <c r="G2568" s="314"/>
      <c r="H2568" s="314"/>
    </row>
    <row r="2569" spans="5:8" x14ac:dyDescent="0.3">
      <c r="E2569" s="314"/>
      <c r="F2569" s="314"/>
      <c r="G2569" s="314"/>
      <c r="H2569" s="314"/>
    </row>
    <row r="2570" spans="5:8" x14ac:dyDescent="0.3">
      <c r="E2570" s="314"/>
      <c r="F2570" s="314"/>
      <c r="G2570" s="314"/>
      <c r="H2570" s="314"/>
    </row>
    <row r="2571" spans="5:8" x14ac:dyDescent="0.3">
      <c r="F2571" s="313"/>
      <c r="G2571" s="313"/>
      <c r="H2571" s="313"/>
    </row>
    <row r="2572" spans="5:8" x14ac:dyDescent="0.3">
      <c r="E2572" s="314"/>
      <c r="F2572" s="314"/>
      <c r="G2572" s="314"/>
      <c r="H2572" s="314"/>
    </row>
    <row r="2573" spans="5:8" x14ac:dyDescent="0.3">
      <c r="F2573" s="314"/>
      <c r="G2573" s="314"/>
      <c r="H2573" s="314"/>
    </row>
    <row r="2574" spans="5:8" x14ac:dyDescent="0.3">
      <c r="F2574" s="313"/>
      <c r="G2574" s="313"/>
      <c r="H2574" s="313"/>
    </row>
    <row r="2575" spans="5:8" x14ac:dyDescent="0.3">
      <c r="F2575" s="314"/>
      <c r="G2575" s="314"/>
      <c r="H2575" s="314"/>
    </row>
    <row r="2576" spans="5:8" x14ac:dyDescent="0.3">
      <c r="F2576" s="313"/>
      <c r="G2576" s="313"/>
      <c r="H2576" s="313"/>
    </row>
    <row r="2577" spans="5:8" x14ac:dyDescent="0.3">
      <c r="F2577" s="314"/>
      <c r="G2577" s="314"/>
      <c r="H2577" s="314"/>
    </row>
    <row r="2578" spans="5:8" x14ac:dyDescent="0.3">
      <c r="E2578" s="314"/>
      <c r="F2578" s="314"/>
      <c r="G2578" s="314"/>
      <c r="H2578" s="314"/>
    </row>
    <row r="2579" spans="5:8" x14ac:dyDescent="0.3">
      <c r="E2579" s="314"/>
      <c r="F2579" s="314"/>
      <c r="G2579" s="314"/>
      <c r="H2579" s="314"/>
    </row>
    <row r="2580" spans="5:8" x14ac:dyDescent="0.3">
      <c r="F2580" s="313"/>
      <c r="G2580" s="313"/>
      <c r="H2580" s="313"/>
    </row>
    <row r="2581" spans="5:8" x14ac:dyDescent="0.3">
      <c r="F2581" s="313"/>
      <c r="G2581" s="313"/>
      <c r="H2581" s="313"/>
    </row>
    <row r="2582" spans="5:8" x14ac:dyDescent="0.3">
      <c r="E2582" s="314"/>
      <c r="F2582" s="314"/>
      <c r="G2582" s="314"/>
      <c r="H2582" s="314"/>
    </row>
    <row r="2583" spans="5:8" x14ac:dyDescent="0.3">
      <c r="F2583" s="314"/>
      <c r="G2583" s="314"/>
      <c r="H2583" s="314"/>
    </row>
    <row r="2584" spans="5:8" x14ac:dyDescent="0.3">
      <c r="F2584" s="313"/>
      <c r="G2584" s="313"/>
      <c r="H2584" s="313"/>
    </row>
    <row r="2585" spans="5:8" x14ac:dyDescent="0.3">
      <c r="F2585" s="314"/>
      <c r="G2585" s="314"/>
      <c r="H2585" s="314"/>
    </row>
    <row r="2586" spans="5:8" x14ac:dyDescent="0.3">
      <c r="F2586" s="313"/>
      <c r="G2586" s="313"/>
      <c r="H2586" s="313"/>
    </row>
    <row r="2587" spans="5:8" x14ac:dyDescent="0.3">
      <c r="F2587" s="314"/>
      <c r="G2587" s="314"/>
      <c r="H2587" s="314"/>
    </row>
    <row r="2588" spans="5:8" x14ac:dyDescent="0.3">
      <c r="E2588" s="314"/>
      <c r="F2588" s="314"/>
      <c r="G2588" s="314"/>
      <c r="H2588" s="314"/>
    </row>
    <row r="2589" spans="5:8" x14ac:dyDescent="0.3">
      <c r="E2589" s="314"/>
      <c r="F2589" s="314"/>
      <c r="G2589" s="314"/>
      <c r="H2589" s="314"/>
    </row>
    <row r="2590" spans="5:8" x14ac:dyDescent="0.3">
      <c r="F2590" s="314"/>
      <c r="G2590" s="314"/>
      <c r="H2590" s="314"/>
    </row>
    <row r="2591" spans="5:8" x14ac:dyDescent="0.3">
      <c r="F2591" s="314"/>
      <c r="G2591" s="314"/>
      <c r="H2591" s="314"/>
    </row>
    <row r="2592" spans="5:8" x14ac:dyDescent="0.3">
      <c r="F2592" s="314"/>
      <c r="G2592" s="314"/>
      <c r="H2592" s="314"/>
    </row>
    <row r="2593" spans="5:8" x14ac:dyDescent="0.3">
      <c r="F2593" s="313"/>
      <c r="G2593" s="313"/>
      <c r="H2593" s="313"/>
    </row>
    <row r="2594" spans="5:8" x14ac:dyDescent="0.3">
      <c r="F2594" s="314"/>
      <c r="G2594" s="314"/>
      <c r="H2594" s="314"/>
    </row>
    <row r="2595" spans="5:8" x14ac:dyDescent="0.3">
      <c r="E2595" s="314"/>
      <c r="F2595" s="314"/>
      <c r="G2595" s="314"/>
      <c r="H2595" s="314"/>
    </row>
    <row r="2596" spans="5:8" x14ac:dyDescent="0.3">
      <c r="F2596" s="313"/>
      <c r="G2596" s="313"/>
      <c r="H2596" s="313"/>
    </row>
    <row r="2597" spans="5:8" x14ac:dyDescent="0.3">
      <c r="F2597" s="314"/>
      <c r="G2597" s="314"/>
      <c r="H2597" s="314"/>
    </row>
    <row r="2598" spans="5:8" x14ac:dyDescent="0.3">
      <c r="F2598" s="313"/>
      <c r="G2598" s="313"/>
      <c r="H2598" s="313"/>
    </row>
    <row r="2599" spans="5:8" x14ac:dyDescent="0.3">
      <c r="F2599" s="314"/>
      <c r="G2599" s="314"/>
      <c r="H2599" s="314"/>
    </row>
    <row r="2600" spans="5:8" x14ac:dyDescent="0.3">
      <c r="E2600" s="314"/>
      <c r="F2600" s="314"/>
      <c r="G2600" s="314"/>
      <c r="H2600" s="314"/>
    </row>
    <row r="2601" spans="5:8" x14ac:dyDescent="0.3">
      <c r="F2601" s="313"/>
      <c r="G2601" s="313"/>
      <c r="H2601" s="313"/>
    </row>
    <row r="2602" spans="5:8" x14ac:dyDescent="0.3">
      <c r="F2602" s="314"/>
      <c r="G2602" s="314"/>
      <c r="H2602" s="314"/>
    </row>
    <row r="2603" spans="5:8" x14ac:dyDescent="0.3">
      <c r="F2603" s="313"/>
      <c r="G2603" s="313"/>
      <c r="H2603" s="313"/>
    </row>
    <row r="2604" spans="5:8" x14ac:dyDescent="0.3">
      <c r="F2604" s="314"/>
      <c r="G2604" s="314"/>
      <c r="H2604" s="314"/>
    </row>
    <row r="2605" spans="5:8" x14ac:dyDescent="0.3">
      <c r="E2605" s="314"/>
      <c r="F2605" s="314"/>
      <c r="G2605" s="314"/>
      <c r="H2605" s="314"/>
    </row>
    <row r="2606" spans="5:8" x14ac:dyDescent="0.3">
      <c r="F2606" s="313"/>
      <c r="G2606" s="313"/>
      <c r="H2606" s="313"/>
    </row>
    <row r="2607" spans="5:8" x14ac:dyDescent="0.3">
      <c r="F2607" s="314"/>
      <c r="G2607" s="314"/>
      <c r="H2607" s="314"/>
    </row>
    <row r="2608" spans="5:8" x14ac:dyDescent="0.3">
      <c r="F2608" s="313"/>
      <c r="G2608" s="313"/>
      <c r="H2608" s="313"/>
    </row>
    <row r="2609" spans="5:8" x14ac:dyDescent="0.3">
      <c r="F2609" s="314"/>
      <c r="G2609" s="314"/>
      <c r="H2609" s="314"/>
    </row>
    <row r="2610" spans="5:8" x14ac:dyDescent="0.3">
      <c r="E2610" s="314"/>
      <c r="F2610" s="314"/>
      <c r="G2610" s="314"/>
      <c r="H2610" s="314"/>
    </row>
    <row r="2611" spans="5:8" x14ac:dyDescent="0.3">
      <c r="F2611" s="313"/>
      <c r="G2611" s="313"/>
      <c r="H2611" s="313"/>
    </row>
    <row r="2612" spans="5:8" x14ac:dyDescent="0.3">
      <c r="F2612" s="314"/>
      <c r="G2612" s="314"/>
      <c r="H2612" s="314"/>
    </row>
    <row r="2613" spans="5:8" x14ac:dyDescent="0.3">
      <c r="F2613" s="313"/>
      <c r="G2613" s="313"/>
      <c r="H2613" s="313"/>
    </row>
    <row r="2614" spans="5:8" x14ac:dyDescent="0.3">
      <c r="F2614" s="314"/>
      <c r="G2614" s="314"/>
      <c r="H2614" s="314"/>
    </row>
    <row r="2615" spans="5:8" x14ac:dyDescent="0.3">
      <c r="F2615" s="313"/>
      <c r="G2615" s="313"/>
      <c r="H2615" s="313"/>
    </row>
    <row r="2616" spans="5:8" x14ac:dyDescent="0.3">
      <c r="F2616" s="314"/>
      <c r="G2616" s="314"/>
      <c r="H2616" s="314"/>
    </row>
    <row r="2617" spans="5:8" x14ac:dyDescent="0.3">
      <c r="F2617" s="313"/>
      <c r="G2617" s="313"/>
      <c r="H2617" s="313"/>
    </row>
    <row r="2618" spans="5:8" x14ac:dyDescent="0.3">
      <c r="F2618" s="314"/>
      <c r="G2618" s="314"/>
      <c r="H2618" s="314"/>
    </row>
    <row r="2619" spans="5:8" x14ac:dyDescent="0.3">
      <c r="F2619" s="313"/>
      <c r="G2619" s="313"/>
      <c r="H2619" s="313"/>
    </row>
    <row r="2620" spans="5:8" x14ac:dyDescent="0.3">
      <c r="F2620" s="313"/>
      <c r="G2620" s="313"/>
      <c r="H2620" s="313"/>
    </row>
    <row r="2621" spans="5:8" x14ac:dyDescent="0.3">
      <c r="F2621" s="314"/>
      <c r="G2621" s="314"/>
      <c r="H2621" s="314"/>
    </row>
    <row r="2622" spans="5:8" x14ac:dyDescent="0.3">
      <c r="F2622" s="313"/>
      <c r="G2622" s="313"/>
      <c r="H2622" s="313"/>
    </row>
    <row r="2623" spans="5:8" x14ac:dyDescent="0.3">
      <c r="F2623" s="314"/>
      <c r="G2623" s="314"/>
      <c r="H2623" s="314"/>
    </row>
    <row r="2624" spans="5:8" x14ac:dyDescent="0.3">
      <c r="F2624" s="313"/>
      <c r="G2624" s="313"/>
      <c r="H2624" s="313"/>
    </row>
    <row r="2625" spans="5:8" x14ac:dyDescent="0.3">
      <c r="F2625" s="314"/>
      <c r="G2625" s="314"/>
      <c r="H2625" s="314"/>
    </row>
    <row r="2626" spans="5:8" x14ac:dyDescent="0.3">
      <c r="F2626" s="313"/>
      <c r="G2626" s="313"/>
      <c r="H2626" s="313"/>
    </row>
    <row r="2627" spans="5:8" x14ac:dyDescent="0.3">
      <c r="F2627" s="314"/>
      <c r="G2627" s="314"/>
      <c r="H2627" s="314"/>
    </row>
    <row r="2628" spans="5:8" x14ac:dyDescent="0.3">
      <c r="F2628" s="313"/>
      <c r="G2628" s="313"/>
      <c r="H2628" s="313"/>
    </row>
    <row r="2629" spans="5:8" x14ac:dyDescent="0.3">
      <c r="F2629" s="314"/>
      <c r="G2629" s="314"/>
      <c r="H2629" s="314"/>
    </row>
    <row r="2630" spans="5:8" x14ac:dyDescent="0.3">
      <c r="E2630" s="314"/>
      <c r="F2630" s="314"/>
      <c r="G2630" s="314"/>
      <c r="H2630" s="314"/>
    </row>
    <row r="2631" spans="5:8" x14ac:dyDescent="0.3">
      <c r="F2631" s="313"/>
      <c r="G2631" s="313"/>
      <c r="H2631" s="313"/>
    </row>
    <row r="2632" spans="5:8" x14ac:dyDescent="0.3">
      <c r="F2632" s="314"/>
      <c r="G2632" s="314"/>
      <c r="H2632" s="314"/>
    </row>
    <row r="2633" spans="5:8" x14ac:dyDescent="0.3">
      <c r="F2633" s="313"/>
      <c r="G2633" s="313"/>
      <c r="H2633" s="313"/>
    </row>
    <row r="2634" spans="5:8" x14ac:dyDescent="0.3">
      <c r="F2634" s="314"/>
      <c r="G2634" s="314"/>
      <c r="H2634" s="314"/>
    </row>
    <row r="2635" spans="5:8" x14ac:dyDescent="0.3">
      <c r="F2635" s="313"/>
      <c r="G2635" s="313"/>
      <c r="H2635" s="313"/>
    </row>
    <row r="2636" spans="5:8" x14ac:dyDescent="0.3">
      <c r="E2636" s="314"/>
      <c r="F2636" s="314"/>
      <c r="G2636" s="314"/>
      <c r="H2636" s="314"/>
    </row>
    <row r="2637" spans="5:8" x14ac:dyDescent="0.3">
      <c r="F2637" s="314"/>
      <c r="G2637" s="314"/>
      <c r="H2637" s="314"/>
    </row>
    <row r="2638" spans="5:8" x14ac:dyDescent="0.3">
      <c r="F2638" s="313"/>
      <c r="G2638" s="313"/>
      <c r="H2638" s="313"/>
    </row>
    <row r="2639" spans="5:8" x14ac:dyDescent="0.3">
      <c r="F2639" s="314"/>
      <c r="G2639" s="314"/>
      <c r="H2639" s="314"/>
    </row>
    <row r="2640" spans="5:8" x14ac:dyDescent="0.3">
      <c r="F2640" s="313"/>
      <c r="G2640" s="313"/>
      <c r="H2640" s="313"/>
    </row>
    <row r="2641" spans="5:8" x14ac:dyDescent="0.3">
      <c r="F2641" s="314"/>
      <c r="G2641" s="314"/>
      <c r="H2641" s="314"/>
    </row>
    <row r="2642" spans="5:8" x14ac:dyDescent="0.3">
      <c r="F2642" s="313"/>
      <c r="G2642" s="313"/>
      <c r="H2642" s="313"/>
    </row>
    <row r="2643" spans="5:8" x14ac:dyDescent="0.3">
      <c r="E2643" s="314"/>
      <c r="F2643" s="314"/>
      <c r="G2643" s="314"/>
      <c r="H2643" s="314"/>
    </row>
    <row r="2644" spans="5:8" x14ac:dyDescent="0.3">
      <c r="F2644" s="314"/>
      <c r="G2644" s="314"/>
      <c r="H2644" s="314"/>
    </row>
    <row r="2645" spans="5:8" x14ac:dyDescent="0.3">
      <c r="F2645" s="313"/>
      <c r="G2645" s="313"/>
      <c r="H2645" s="313"/>
    </row>
    <row r="2646" spans="5:8" x14ac:dyDescent="0.3">
      <c r="F2646" s="314"/>
      <c r="G2646" s="314"/>
      <c r="H2646" s="314"/>
    </row>
    <row r="2647" spans="5:8" x14ac:dyDescent="0.3">
      <c r="F2647" s="314"/>
      <c r="G2647" s="314"/>
      <c r="H2647" s="314"/>
    </row>
    <row r="2648" spans="5:8" x14ac:dyDescent="0.3">
      <c r="F2648" s="313"/>
      <c r="G2648" s="313"/>
      <c r="H2648" s="313"/>
    </row>
    <row r="2649" spans="5:8" x14ac:dyDescent="0.3">
      <c r="F2649" s="314"/>
      <c r="G2649" s="314"/>
      <c r="H2649" s="314"/>
    </row>
    <row r="2650" spans="5:8" x14ac:dyDescent="0.3">
      <c r="F2650" s="313"/>
      <c r="G2650" s="313"/>
      <c r="H2650" s="313"/>
    </row>
    <row r="2651" spans="5:8" x14ac:dyDescent="0.3">
      <c r="F2651" s="314"/>
      <c r="G2651" s="314"/>
      <c r="H2651" s="314"/>
    </row>
    <row r="2652" spans="5:8" x14ac:dyDescent="0.3">
      <c r="F2652" s="313"/>
      <c r="G2652" s="313"/>
      <c r="H2652" s="313"/>
    </row>
    <row r="2653" spans="5:8" x14ac:dyDescent="0.3">
      <c r="F2653" s="314"/>
      <c r="G2653" s="314"/>
      <c r="H2653" s="314"/>
    </row>
    <row r="2654" spans="5:8" x14ac:dyDescent="0.3">
      <c r="E2654" s="314"/>
      <c r="F2654" s="314"/>
      <c r="G2654" s="314"/>
      <c r="H2654" s="314"/>
    </row>
    <row r="2655" spans="5:8" x14ac:dyDescent="0.3">
      <c r="F2655" s="313"/>
      <c r="G2655" s="313"/>
      <c r="H2655" s="313"/>
    </row>
    <row r="2656" spans="5:8" x14ac:dyDescent="0.3">
      <c r="E2656" s="314"/>
      <c r="F2656" s="314"/>
      <c r="G2656" s="314"/>
      <c r="H2656" s="314"/>
    </row>
    <row r="2657" spans="5:8" x14ac:dyDescent="0.3">
      <c r="E2657" s="314"/>
      <c r="F2657" s="314"/>
      <c r="G2657" s="314"/>
      <c r="H2657" s="314"/>
    </row>
    <row r="2658" spans="5:8" x14ac:dyDescent="0.3">
      <c r="F2658" s="314"/>
      <c r="G2658" s="314"/>
      <c r="H2658" s="314"/>
    </row>
    <row r="2659" spans="5:8" x14ac:dyDescent="0.3">
      <c r="F2659" s="313"/>
      <c r="G2659" s="313"/>
      <c r="H2659" s="313"/>
    </row>
    <row r="2660" spans="5:8" x14ac:dyDescent="0.3">
      <c r="F2660" s="314"/>
      <c r="G2660" s="314"/>
      <c r="H2660" s="314"/>
    </row>
    <row r="2661" spans="5:8" x14ac:dyDescent="0.3">
      <c r="F2661" s="313"/>
      <c r="G2661" s="313"/>
      <c r="H2661" s="313"/>
    </row>
    <row r="2662" spans="5:8" x14ac:dyDescent="0.3">
      <c r="F2662" s="314"/>
      <c r="G2662" s="314"/>
      <c r="H2662" s="314"/>
    </row>
    <row r="2663" spans="5:8" x14ac:dyDescent="0.3">
      <c r="F2663" s="313"/>
      <c r="G2663" s="313"/>
      <c r="H2663" s="313"/>
    </row>
    <row r="2664" spans="5:8" x14ac:dyDescent="0.3">
      <c r="F2664" s="314"/>
      <c r="G2664" s="314"/>
      <c r="H2664" s="314"/>
    </row>
    <row r="2665" spans="5:8" x14ac:dyDescent="0.3">
      <c r="F2665" s="313"/>
      <c r="G2665" s="313"/>
      <c r="H2665" s="313"/>
    </row>
    <row r="2666" spans="5:8" x14ac:dyDescent="0.3">
      <c r="F2666" s="314"/>
      <c r="G2666" s="314"/>
      <c r="H2666" s="314"/>
    </row>
    <row r="2667" spans="5:8" x14ac:dyDescent="0.3">
      <c r="E2667" s="314"/>
      <c r="F2667" s="314"/>
      <c r="G2667" s="314"/>
      <c r="H2667" s="314"/>
    </row>
    <row r="2668" spans="5:8" x14ac:dyDescent="0.3">
      <c r="F2668" s="313"/>
      <c r="G2668" s="313"/>
      <c r="H2668" s="313"/>
    </row>
    <row r="2669" spans="5:8" x14ac:dyDescent="0.3">
      <c r="F2669" s="314"/>
      <c r="G2669" s="314"/>
      <c r="H2669" s="314"/>
    </row>
    <row r="2670" spans="5:8" x14ac:dyDescent="0.3">
      <c r="F2670" s="313"/>
      <c r="G2670" s="313"/>
      <c r="H2670" s="313"/>
    </row>
    <row r="2671" spans="5:8" x14ac:dyDescent="0.3">
      <c r="F2671" s="314"/>
      <c r="G2671" s="314"/>
      <c r="H2671" s="314"/>
    </row>
    <row r="2672" spans="5:8" x14ac:dyDescent="0.3">
      <c r="F2672" s="313"/>
      <c r="G2672" s="313"/>
      <c r="H2672" s="313"/>
    </row>
    <row r="2673" spans="5:8" x14ac:dyDescent="0.3">
      <c r="F2673" s="314"/>
      <c r="G2673" s="314"/>
      <c r="H2673" s="314"/>
    </row>
    <row r="2674" spans="5:8" x14ac:dyDescent="0.3">
      <c r="F2674" s="313"/>
      <c r="G2674" s="313"/>
      <c r="H2674" s="313"/>
    </row>
    <row r="2675" spans="5:8" x14ac:dyDescent="0.3">
      <c r="F2675" s="313"/>
      <c r="G2675" s="313"/>
      <c r="H2675" s="313"/>
    </row>
    <row r="2676" spans="5:8" x14ac:dyDescent="0.3">
      <c r="F2676" s="314"/>
      <c r="G2676" s="314"/>
      <c r="H2676" s="314"/>
    </row>
    <row r="2677" spans="5:8" x14ac:dyDescent="0.3">
      <c r="E2677" s="314"/>
      <c r="F2677" s="314"/>
      <c r="G2677" s="314"/>
      <c r="H2677" s="314"/>
    </row>
    <row r="2678" spans="5:8" x14ac:dyDescent="0.3">
      <c r="F2678" s="313"/>
      <c r="G2678" s="313"/>
      <c r="H2678" s="313"/>
    </row>
    <row r="2679" spans="5:8" x14ac:dyDescent="0.3">
      <c r="F2679" s="313"/>
      <c r="G2679" s="313"/>
      <c r="H2679" s="313"/>
    </row>
    <row r="2680" spans="5:8" x14ac:dyDescent="0.3">
      <c r="F2680" s="313"/>
      <c r="G2680" s="313"/>
      <c r="H2680" s="313"/>
    </row>
    <row r="2681" spans="5:8" x14ac:dyDescent="0.3">
      <c r="E2681" s="314"/>
      <c r="F2681" s="314"/>
      <c r="G2681" s="314"/>
      <c r="H2681" s="314"/>
    </row>
    <row r="2682" spans="5:8" x14ac:dyDescent="0.3">
      <c r="F2682" s="314"/>
      <c r="G2682" s="314"/>
      <c r="H2682" s="314"/>
    </row>
    <row r="2683" spans="5:8" x14ac:dyDescent="0.3">
      <c r="E2683" s="314"/>
      <c r="F2683" s="314"/>
      <c r="G2683" s="314"/>
      <c r="H2683" s="314"/>
    </row>
    <row r="2684" spans="5:8" x14ac:dyDescent="0.3">
      <c r="F2684" s="314"/>
      <c r="G2684" s="314"/>
      <c r="H2684" s="314"/>
    </row>
    <row r="2685" spans="5:8" x14ac:dyDescent="0.3">
      <c r="F2685" s="314"/>
      <c r="G2685" s="314"/>
      <c r="H2685" s="314"/>
    </row>
    <row r="2686" spans="5:8" x14ac:dyDescent="0.3">
      <c r="F2686" s="313"/>
      <c r="G2686" s="313"/>
      <c r="H2686" s="313"/>
    </row>
    <row r="2687" spans="5:8" x14ac:dyDescent="0.3">
      <c r="F2687" s="313"/>
      <c r="G2687" s="313"/>
      <c r="H2687" s="313"/>
    </row>
    <row r="2688" spans="5:8" x14ac:dyDescent="0.3">
      <c r="F2688" s="314"/>
      <c r="G2688" s="314"/>
      <c r="H2688" s="314"/>
    </row>
    <row r="2689" spans="5:9" x14ac:dyDescent="0.3">
      <c r="F2689" s="313"/>
      <c r="G2689" s="313"/>
      <c r="H2689" s="313"/>
    </row>
    <row r="2690" spans="5:9" x14ac:dyDescent="0.3">
      <c r="E2690" s="314"/>
      <c r="F2690" s="314"/>
      <c r="G2690" s="314"/>
      <c r="H2690" s="314"/>
    </row>
    <row r="2691" spans="5:9" x14ac:dyDescent="0.3">
      <c r="F2691" s="314"/>
      <c r="G2691" s="314"/>
      <c r="H2691" s="314"/>
    </row>
    <row r="2692" spans="5:9" x14ac:dyDescent="0.3">
      <c r="F2692" s="314"/>
      <c r="G2692" s="314"/>
      <c r="H2692" s="314"/>
    </row>
    <row r="2693" spans="5:9" x14ac:dyDescent="0.3">
      <c r="F2693" s="313"/>
      <c r="G2693" s="313"/>
      <c r="H2693" s="313"/>
    </row>
    <row r="2694" spans="5:9" x14ac:dyDescent="0.3">
      <c r="F2694" s="314"/>
      <c r="G2694" s="314"/>
      <c r="H2694" s="314"/>
    </row>
    <row r="2695" spans="5:9" x14ac:dyDescent="0.3">
      <c r="F2695" s="313"/>
      <c r="G2695" s="313"/>
      <c r="H2695" s="313"/>
    </row>
    <row r="2696" spans="5:9" x14ac:dyDescent="0.3">
      <c r="E2696" s="314"/>
      <c r="F2696" s="314"/>
      <c r="G2696" s="314"/>
      <c r="H2696" s="314"/>
    </row>
    <row r="2697" spans="5:9" x14ac:dyDescent="0.3">
      <c r="F2697" s="314"/>
      <c r="G2697" s="314"/>
      <c r="H2697" s="314"/>
    </row>
    <row r="2698" spans="5:9" x14ac:dyDescent="0.3">
      <c r="F2698" s="313"/>
      <c r="G2698" s="313"/>
      <c r="H2698" s="313"/>
    </row>
    <row r="2699" spans="5:9" x14ac:dyDescent="0.3">
      <c r="F2699" s="314"/>
      <c r="G2699" s="314"/>
      <c r="H2699" s="314"/>
      <c r="I2699" s="318"/>
    </row>
    <row r="2700" spans="5:9" x14ac:dyDescent="0.3">
      <c r="F2700" s="313"/>
      <c r="G2700" s="313"/>
      <c r="H2700" s="313"/>
      <c r="I2700" s="319"/>
    </row>
    <row r="2701" spans="5:9" x14ac:dyDescent="0.3">
      <c r="F2701" s="314"/>
      <c r="G2701" s="314"/>
      <c r="H2701" s="314"/>
      <c r="I2701" s="318"/>
    </row>
    <row r="2702" spans="5:9" x14ac:dyDescent="0.3">
      <c r="F2702" s="313"/>
      <c r="G2702" s="313"/>
      <c r="H2702" s="313"/>
      <c r="I2702" s="319"/>
    </row>
    <row r="2703" spans="5:9" x14ac:dyDescent="0.3">
      <c r="F2703" s="314"/>
      <c r="G2703" s="314"/>
      <c r="H2703" s="314"/>
      <c r="I2703" s="318"/>
    </row>
    <row r="2704" spans="5:9" x14ac:dyDescent="0.3">
      <c r="F2704" s="313"/>
      <c r="G2704" s="313"/>
      <c r="H2704" s="313"/>
      <c r="I2704" s="319"/>
    </row>
    <row r="2705" spans="5:9" x14ac:dyDescent="0.3">
      <c r="F2705" s="314"/>
      <c r="G2705" s="314"/>
      <c r="H2705" s="314"/>
      <c r="I2705" s="318"/>
    </row>
    <row r="2706" spans="5:9" x14ac:dyDescent="0.3">
      <c r="F2706" s="313"/>
      <c r="G2706" s="313"/>
      <c r="H2706" s="313"/>
      <c r="I2706" s="319"/>
    </row>
    <row r="2707" spans="5:9" x14ac:dyDescent="0.3">
      <c r="F2707" s="314"/>
      <c r="G2707" s="314"/>
      <c r="H2707" s="314"/>
      <c r="I2707" s="318"/>
    </row>
    <row r="2708" spans="5:9" x14ac:dyDescent="0.3">
      <c r="E2708" s="314"/>
      <c r="F2708" s="314"/>
      <c r="G2708" s="314"/>
      <c r="H2708" s="314"/>
      <c r="I2708" s="319"/>
    </row>
    <row r="2709" spans="5:9" x14ac:dyDescent="0.3">
      <c r="F2709" s="313"/>
      <c r="G2709" s="313"/>
      <c r="H2709" s="313"/>
      <c r="I2709" s="319"/>
    </row>
    <row r="2710" spans="5:9" x14ac:dyDescent="0.3">
      <c r="F2710" s="314"/>
      <c r="G2710" s="314"/>
      <c r="H2710" s="314"/>
      <c r="I2710" s="318"/>
    </row>
    <row r="2711" spans="5:9" x14ac:dyDescent="0.3">
      <c r="F2711" s="313"/>
      <c r="G2711" s="313"/>
      <c r="H2711" s="313"/>
      <c r="I2711" s="319"/>
    </row>
    <row r="2712" spans="5:9" x14ac:dyDescent="0.3">
      <c r="F2712" s="314"/>
      <c r="G2712" s="314"/>
      <c r="H2712" s="314"/>
      <c r="I2712" s="318"/>
    </row>
    <row r="2713" spans="5:9" x14ac:dyDescent="0.3">
      <c r="F2713" s="313"/>
      <c r="G2713" s="313"/>
      <c r="H2713" s="313"/>
      <c r="I2713" s="319"/>
    </row>
    <row r="2714" spans="5:9" x14ac:dyDescent="0.3">
      <c r="F2714" s="314"/>
      <c r="G2714" s="314"/>
      <c r="H2714" s="314"/>
      <c r="I2714" s="318"/>
    </row>
    <row r="2715" spans="5:9" x14ac:dyDescent="0.3">
      <c r="F2715" s="313"/>
      <c r="G2715" s="313"/>
      <c r="H2715" s="313"/>
      <c r="I2715" s="319"/>
    </row>
    <row r="2716" spans="5:9" x14ac:dyDescent="0.3">
      <c r="F2716" s="314"/>
      <c r="G2716" s="314"/>
      <c r="H2716" s="314"/>
      <c r="I2716" s="318"/>
    </row>
    <row r="2717" spans="5:9" x14ac:dyDescent="0.3">
      <c r="F2717" s="313"/>
      <c r="G2717" s="313"/>
      <c r="H2717" s="313"/>
      <c r="I2717" s="319"/>
    </row>
    <row r="2718" spans="5:9" x14ac:dyDescent="0.3">
      <c r="F2718" s="314"/>
      <c r="G2718" s="314"/>
      <c r="H2718" s="314"/>
      <c r="I2718" s="318"/>
    </row>
    <row r="2719" spans="5:9" x14ac:dyDescent="0.3">
      <c r="F2719" s="313"/>
      <c r="G2719" s="313"/>
      <c r="H2719" s="313"/>
      <c r="I2719" s="319"/>
    </row>
    <row r="2720" spans="5:9" x14ac:dyDescent="0.3">
      <c r="F2720" s="314"/>
      <c r="G2720" s="314"/>
      <c r="H2720" s="314"/>
      <c r="I2720" s="318"/>
    </row>
    <row r="2721" spans="5:9" x14ac:dyDescent="0.3">
      <c r="F2721" s="313"/>
      <c r="G2721" s="313"/>
      <c r="H2721" s="313"/>
      <c r="I2721" s="319"/>
    </row>
    <row r="2722" spans="5:9" x14ac:dyDescent="0.3">
      <c r="E2722" s="314"/>
      <c r="F2722" s="314"/>
      <c r="G2722" s="314"/>
      <c r="H2722" s="314"/>
      <c r="I2722" s="319"/>
    </row>
    <row r="2723" spans="5:9" x14ac:dyDescent="0.3">
      <c r="F2723" s="314"/>
      <c r="G2723" s="314"/>
      <c r="H2723" s="314"/>
      <c r="I2723" s="318"/>
    </row>
    <row r="2724" spans="5:9" x14ac:dyDescent="0.3">
      <c r="F2724" s="313"/>
      <c r="G2724" s="313"/>
      <c r="H2724" s="313"/>
      <c r="I2724" s="319"/>
    </row>
    <row r="2725" spans="5:9" x14ac:dyDescent="0.3">
      <c r="F2725" s="314"/>
      <c r="G2725" s="314"/>
      <c r="H2725" s="314"/>
      <c r="I2725" s="318"/>
    </row>
    <row r="2726" spans="5:9" x14ac:dyDescent="0.3">
      <c r="E2726" s="314"/>
      <c r="F2726" s="314"/>
      <c r="G2726" s="314"/>
      <c r="H2726" s="314"/>
      <c r="I2726" s="319"/>
    </row>
    <row r="2727" spans="5:9" x14ac:dyDescent="0.3">
      <c r="F2727" s="313"/>
      <c r="G2727" s="313"/>
      <c r="H2727" s="313"/>
      <c r="I2727" s="319"/>
    </row>
    <row r="2728" spans="5:9" x14ac:dyDescent="0.3">
      <c r="F2728" s="314"/>
      <c r="G2728" s="314"/>
      <c r="H2728" s="314"/>
      <c r="I2728" s="318"/>
    </row>
    <row r="2729" spans="5:9" x14ac:dyDescent="0.3">
      <c r="F2729" s="313"/>
      <c r="G2729" s="313"/>
      <c r="H2729" s="313"/>
      <c r="I2729" s="319"/>
    </row>
    <row r="2730" spans="5:9" x14ac:dyDescent="0.3">
      <c r="F2730" s="314"/>
      <c r="G2730" s="314"/>
      <c r="H2730" s="314"/>
      <c r="I2730" s="318"/>
    </row>
    <row r="2731" spans="5:9" x14ac:dyDescent="0.3">
      <c r="F2731" s="313"/>
      <c r="G2731" s="313"/>
      <c r="H2731" s="313"/>
      <c r="I2731" s="319"/>
    </row>
    <row r="2732" spans="5:9" x14ac:dyDescent="0.3">
      <c r="F2732" s="314"/>
      <c r="G2732" s="314"/>
      <c r="H2732" s="314"/>
      <c r="I2732" s="318"/>
    </row>
    <row r="2733" spans="5:9" x14ac:dyDescent="0.3">
      <c r="E2733" s="314"/>
      <c r="F2733" s="314"/>
      <c r="G2733" s="314"/>
      <c r="H2733" s="314"/>
      <c r="I2733" s="319"/>
    </row>
    <row r="2734" spans="5:9" x14ac:dyDescent="0.3">
      <c r="E2734" s="314"/>
      <c r="F2734" s="314"/>
      <c r="G2734" s="314"/>
      <c r="H2734" s="314"/>
      <c r="I2734" s="319"/>
    </row>
    <row r="2735" spans="5:9" x14ac:dyDescent="0.3">
      <c r="F2735" s="313"/>
      <c r="G2735" s="313"/>
      <c r="H2735" s="313"/>
      <c r="I2735" s="319"/>
    </row>
    <row r="2736" spans="5:9" x14ac:dyDescent="0.3">
      <c r="E2736" s="314"/>
      <c r="F2736" s="314"/>
      <c r="G2736" s="314"/>
      <c r="H2736" s="314"/>
      <c r="I2736" s="319"/>
    </row>
    <row r="2737" spans="5:9" x14ac:dyDescent="0.3">
      <c r="F2737" s="314"/>
      <c r="G2737" s="314"/>
      <c r="H2737" s="314"/>
      <c r="I2737" s="318"/>
    </row>
    <row r="2738" spans="5:9" x14ac:dyDescent="0.3">
      <c r="F2738" s="313"/>
      <c r="G2738" s="313"/>
      <c r="H2738" s="313"/>
      <c r="I2738" s="319"/>
    </row>
    <row r="2739" spans="5:9" x14ac:dyDescent="0.3">
      <c r="F2739" s="314"/>
      <c r="G2739" s="314"/>
      <c r="H2739" s="314"/>
      <c r="I2739" s="318"/>
    </row>
    <row r="2740" spans="5:9" x14ac:dyDescent="0.3">
      <c r="E2740" s="314"/>
      <c r="F2740" s="314"/>
      <c r="G2740" s="314"/>
      <c r="H2740" s="314"/>
      <c r="I2740" s="319"/>
    </row>
    <row r="2741" spans="5:9" x14ac:dyDescent="0.3">
      <c r="F2741" s="313"/>
      <c r="G2741" s="313"/>
      <c r="H2741" s="313"/>
      <c r="I2741" s="319"/>
    </row>
    <row r="2742" spans="5:9" x14ac:dyDescent="0.3">
      <c r="F2742" s="314"/>
      <c r="G2742" s="314"/>
      <c r="H2742" s="314"/>
      <c r="I2742" s="318"/>
    </row>
    <row r="2743" spans="5:9" x14ac:dyDescent="0.3">
      <c r="E2743" s="314"/>
      <c r="F2743" s="314"/>
      <c r="G2743" s="314"/>
      <c r="H2743" s="314"/>
      <c r="I2743" s="319"/>
    </row>
    <row r="2744" spans="5:9" x14ac:dyDescent="0.3">
      <c r="F2744" s="313"/>
      <c r="G2744" s="313"/>
      <c r="H2744" s="313"/>
      <c r="I2744" s="319"/>
    </row>
    <row r="2745" spans="5:9" x14ac:dyDescent="0.3">
      <c r="F2745" s="314"/>
      <c r="G2745" s="314"/>
      <c r="H2745" s="314"/>
      <c r="I2745" s="318"/>
    </row>
    <row r="2746" spans="5:9" x14ac:dyDescent="0.3">
      <c r="F2746" s="313"/>
      <c r="G2746" s="313"/>
      <c r="H2746" s="313"/>
      <c r="I2746" s="319"/>
    </row>
    <row r="2747" spans="5:9" x14ac:dyDescent="0.3">
      <c r="F2747" s="314"/>
      <c r="G2747" s="314"/>
      <c r="H2747" s="314"/>
      <c r="I2747" s="318"/>
    </row>
    <row r="2748" spans="5:9" x14ac:dyDescent="0.3">
      <c r="F2748" s="313"/>
      <c r="G2748" s="313"/>
      <c r="H2748" s="313"/>
      <c r="I2748" s="319"/>
    </row>
    <row r="2749" spans="5:9" x14ac:dyDescent="0.3">
      <c r="F2749" s="314"/>
      <c r="G2749" s="314"/>
      <c r="H2749" s="314"/>
      <c r="I2749" s="318"/>
    </row>
    <row r="2750" spans="5:9" x14ac:dyDescent="0.3">
      <c r="F2750" s="313"/>
      <c r="G2750" s="313"/>
      <c r="H2750" s="313"/>
      <c r="I2750" s="319"/>
    </row>
    <row r="2751" spans="5:9" x14ac:dyDescent="0.3">
      <c r="F2751" s="314"/>
      <c r="G2751" s="314"/>
      <c r="H2751" s="314"/>
      <c r="I2751" s="318"/>
    </row>
    <row r="2752" spans="5:9" x14ac:dyDescent="0.3">
      <c r="F2752" s="313"/>
      <c r="G2752" s="313"/>
      <c r="H2752" s="313"/>
      <c r="I2752" s="319"/>
    </row>
    <row r="2753" spans="5:9" x14ac:dyDescent="0.3">
      <c r="F2753" s="314"/>
      <c r="G2753" s="314"/>
      <c r="H2753" s="314"/>
      <c r="I2753" s="318"/>
    </row>
    <row r="2754" spans="5:9" x14ac:dyDescent="0.3">
      <c r="F2754" s="313"/>
      <c r="G2754" s="313"/>
      <c r="H2754" s="313"/>
      <c r="I2754" s="319"/>
    </row>
    <row r="2755" spans="5:9" x14ac:dyDescent="0.3">
      <c r="F2755" s="314"/>
      <c r="G2755" s="314"/>
      <c r="H2755" s="314"/>
      <c r="I2755" s="318"/>
    </row>
    <row r="2756" spans="5:9" x14ac:dyDescent="0.3">
      <c r="F2756" s="313"/>
      <c r="G2756" s="313"/>
      <c r="H2756" s="313"/>
      <c r="I2756" s="319"/>
    </row>
    <row r="2757" spans="5:9" x14ac:dyDescent="0.3">
      <c r="F2757" s="314"/>
      <c r="G2757" s="314"/>
      <c r="H2757" s="314"/>
      <c r="I2757" s="318"/>
    </row>
    <row r="2758" spans="5:9" x14ac:dyDescent="0.3">
      <c r="F2758" s="313"/>
      <c r="G2758" s="313"/>
      <c r="H2758" s="313"/>
      <c r="I2758" s="319"/>
    </row>
    <row r="2759" spans="5:9" x14ac:dyDescent="0.3">
      <c r="F2759" s="314"/>
      <c r="G2759" s="314"/>
      <c r="H2759" s="314"/>
      <c r="I2759" s="318"/>
    </row>
    <row r="2760" spans="5:9" x14ac:dyDescent="0.3">
      <c r="F2760" s="313"/>
      <c r="G2760" s="313"/>
      <c r="H2760" s="313"/>
      <c r="I2760" s="319"/>
    </row>
    <row r="2761" spans="5:9" x14ac:dyDescent="0.3">
      <c r="F2761" s="314"/>
      <c r="G2761" s="314"/>
      <c r="H2761" s="314"/>
      <c r="I2761" s="318"/>
    </row>
    <row r="2762" spans="5:9" x14ac:dyDescent="0.3">
      <c r="F2762" s="313"/>
      <c r="G2762" s="313"/>
      <c r="H2762" s="313"/>
      <c r="I2762" s="319"/>
    </row>
    <row r="2763" spans="5:9" x14ac:dyDescent="0.3">
      <c r="F2763" s="314"/>
      <c r="G2763" s="314"/>
      <c r="H2763" s="314"/>
      <c r="I2763" s="318"/>
    </row>
    <row r="2764" spans="5:9" x14ac:dyDescent="0.3">
      <c r="F2764" s="313"/>
      <c r="G2764" s="313"/>
      <c r="H2764" s="313"/>
      <c r="I2764" s="319"/>
    </row>
    <row r="2765" spans="5:9" x14ac:dyDescent="0.3">
      <c r="F2765" s="314"/>
      <c r="G2765" s="314"/>
      <c r="H2765" s="314"/>
      <c r="I2765" s="318"/>
    </row>
    <row r="2766" spans="5:9" x14ac:dyDescent="0.3">
      <c r="E2766" s="314"/>
      <c r="F2766" s="314"/>
      <c r="G2766" s="314"/>
      <c r="H2766" s="314"/>
      <c r="I2766" s="319"/>
    </row>
    <row r="2767" spans="5:9" x14ac:dyDescent="0.3">
      <c r="F2767" s="313"/>
      <c r="G2767" s="313"/>
      <c r="H2767" s="313"/>
      <c r="I2767" s="319"/>
    </row>
    <row r="2768" spans="5:9" x14ac:dyDescent="0.3">
      <c r="F2768" s="314"/>
      <c r="G2768" s="314"/>
      <c r="H2768" s="314"/>
      <c r="I2768" s="318"/>
    </row>
    <row r="2769" spans="6:9" x14ac:dyDescent="0.3">
      <c r="F2769" s="313"/>
      <c r="G2769" s="313"/>
      <c r="H2769" s="313"/>
      <c r="I2769" s="319"/>
    </row>
    <row r="2770" spans="6:9" x14ac:dyDescent="0.3">
      <c r="F2770" s="314"/>
      <c r="G2770" s="314"/>
      <c r="H2770" s="314"/>
      <c r="I2770" s="318"/>
    </row>
    <row r="2771" spans="6:9" x14ac:dyDescent="0.3">
      <c r="F2771" s="313"/>
      <c r="G2771" s="313"/>
      <c r="H2771" s="313"/>
      <c r="I2771" s="319"/>
    </row>
    <row r="2772" spans="6:9" x14ac:dyDescent="0.3">
      <c r="F2772" s="314"/>
      <c r="G2772" s="314"/>
      <c r="H2772" s="314"/>
      <c r="I2772" s="318"/>
    </row>
    <row r="2773" spans="6:9" x14ac:dyDescent="0.3">
      <c r="F2773" s="313"/>
      <c r="G2773" s="313"/>
      <c r="H2773" s="313"/>
      <c r="I2773" s="319"/>
    </row>
    <row r="2774" spans="6:9" x14ac:dyDescent="0.3">
      <c r="F2774" s="314"/>
      <c r="G2774" s="314"/>
      <c r="H2774" s="314"/>
      <c r="I2774" s="318"/>
    </row>
    <row r="2775" spans="6:9" x14ac:dyDescent="0.3">
      <c r="F2775" s="313"/>
      <c r="G2775" s="313"/>
      <c r="H2775" s="313"/>
      <c r="I2775" s="319"/>
    </row>
    <row r="2776" spans="6:9" x14ac:dyDescent="0.3">
      <c r="F2776" s="314"/>
      <c r="G2776" s="314"/>
      <c r="H2776" s="314"/>
      <c r="I2776" s="318"/>
    </row>
    <row r="2777" spans="6:9" x14ac:dyDescent="0.3">
      <c r="F2777" s="313"/>
      <c r="G2777" s="313"/>
      <c r="H2777" s="313"/>
      <c r="I2777" s="319"/>
    </row>
    <row r="2778" spans="6:9" x14ac:dyDescent="0.3">
      <c r="F2778" s="314"/>
      <c r="G2778" s="314"/>
      <c r="H2778" s="314"/>
      <c r="I2778" s="318"/>
    </row>
    <row r="2779" spans="6:9" x14ac:dyDescent="0.3">
      <c r="F2779" s="313"/>
      <c r="G2779" s="313"/>
      <c r="H2779" s="313"/>
      <c r="I2779" s="319"/>
    </row>
    <row r="2780" spans="6:9" x14ac:dyDescent="0.3">
      <c r="F2780" s="314"/>
      <c r="G2780" s="314"/>
      <c r="H2780" s="314"/>
      <c r="I2780" s="318"/>
    </row>
    <row r="2781" spans="6:9" x14ac:dyDescent="0.3">
      <c r="F2781" s="313"/>
      <c r="G2781" s="313"/>
      <c r="H2781" s="313"/>
      <c r="I2781" s="319"/>
    </row>
    <row r="2782" spans="6:9" x14ac:dyDescent="0.3">
      <c r="F2782" s="314"/>
      <c r="G2782" s="314"/>
      <c r="H2782" s="314"/>
      <c r="I2782" s="318"/>
    </row>
    <row r="2783" spans="6:9" x14ac:dyDescent="0.3">
      <c r="F2783" s="313"/>
      <c r="G2783" s="313"/>
      <c r="H2783" s="313"/>
      <c r="I2783" s="319"/>
    </row>
    <row r="2784" spans="6:9" x14ac:dyDescent="0.3">
      <c r="F2784" s="314"/>
      <c r="G2784" s="314"/>
      <c r="H2784" s="314"/>
      <c r="I2784" s="318"/>
    </row>
    <row r="2785" spans="5:9" x14ac:dyDescent="0.3">
      <c r="F2785" s="313"/>
      <c r="G2785" s="313"/>
      <c r="H2785" s="313"/>
      <c r="I2785" s="319"/>
    </row>
    <row r="2786" spans="5:9" x14ac:dyDescent="0.3">
      <c r="F2786" s="314"/>
      <c r="G2786" s="314"/>
      <c r="H2786" s="314"/>
      <c r="I2786" s="318"/>
    </row>
    <row r="2787" spans="5:9" x14ac:dyDescent="0.3">
      <c r="F2787" s="313"/>
      <c r="G2787" s="313"/>
      <c r="H2787" s="313"/>
      <c r="I2787" s="319"/>
    </row>
    <row r="2788" spans="5:9" x14ac:dyDescent="0.3">
      <c r="F2788" s="314"/>
      <c r="G2788" s="314"/>
      <c r="H2788" s="314"/>
      <c r="I2788" s="318"/>
    </row>
    <row r="2789" spans="5:9" x14ac:dyDescent="0.3">
      <c r="F2789" s="313"/>
      <c r="G2789" s="313"/>
      <c r="H2789" s="313"/>
      <c r="I2789" s="319"/>
    </row>
    <row r="2790" spans="5:9" x14ac:dyDescent="0.3">
      <c r="F2790" s="314"/>
      <c r="G2790" s="314"/>
      <c r="H2790" s="314"/>
      <c r="I2790" s="318"/>
    </row>
    <row r="2791" spans="5:9" x14ac:dyDescent="0.3">
      <c r="F2791" s="313"/>
      <c r="G2791" s="313"/>
      <c r="H2791" s="313"/>
      <c r="I2791" s="319"/>
    </row>
    <row r="2792" spans="5:9" x14ac:dyDescent="0.3">
      <c r="F2792" s="314"/>
      <c r="G2792" s="314"/>
      <c r="H2792" s="314"/>
      <c r="I2792" s="318"/>
    </row>
    <row r="2793" spans="5:9" x14ac:dyDescent="0.3">
      <c r="F2793" s="313"/>
      <c r="G2793" s="313"/>
      <c r="H2793" s="313"/>
      <c r="I2793" s="319"/>
    </row>
    <row r="2794" spans="5:9" x14ac:dyDescent="0.3">
      <c r="F2794" s="314"/>
      <c r="G2794" s="314"/>
      <c r="H2794" s="314"/>
      <c r="I2794" s="318"/>
    </row>
    <row r="2795" spans="5:9" x14ac:dyDescent="0.3">
      <c r="E2795" s="314"/>
      <c r="F2795" s="314"/>
      <c r="G2795" s="314"/>
      <c r="H2795" s="314"/>
      <c r="I2795" s="319"/>
    </row>
    <row r="2796" spans="5:9" x14ac:dyDescent="0.3">
      <c r="E2796" s="314"/>
      <c r="F2796" s="314"/>
      <c r="G2796" s="314"/>
      <c r="H2796" s="314"/>
      <c r="I2796" s="319"/>
    </row>
    <row r="2797" spans="5:9" x14ac:dyDescent="0.3">
      <c r="E2797" s="314"/>
      <c r="F2797" s="314"/>
      <c r="G2797" s="314"/>
      <c r="H2797" s="314"/>
      <c r="I2797" s="319"/>
    </row>
    <row r="2798" spans="5:9" x14ac:dyDescent="0.3">
      <c r="F2798" s="313"/>
      <c r="G2798" s="313"/>
      <c r="H2798" s="313"/>
      <c r="I2798" s="319"/>
    </row>
    <row r="2799" spans="5:9" x14ac:dyDescent="0.3">
      <c r="F2799" s="314"/>
      <c r="G2799" s="314"/>
      <c r="H2799" s="314"/>
      <c r="I2799" s="318"/>
    </row>
    <row r="2800" spans="5:9" x14ac:dyDescent="0.3">
      <c r="F2800" s="313"/>
      <c r="G2800" s="313"/>
      <c r="H2800" s="313"/>
      <c r="I2800" s="319"/>
    </row>
    <row r="2801" spans="5:9" x14ac:dyDescent="0.3">
      <c r="F2801" s="314"/>
      <c r="G2801" s="314"/>
      <c r="H2801" s="314"/>
      <c r="I2801" s="318"/>
    </row>
    <row r="2802" spans="5:9" x14ac:dyDescent="0.3">
      <c r="F2802" s="313"/>
      <c r="G2802" s="313"/>
      <c r="H2802" s="313"/>
      <c r="I2802" s="319"/>
    </row>
    <row r="2803" spans="5:9" x14ac:dyDescent="0.3">
      <c r="F2803" s="314"/>
      <c r="G2803" s="314"/>
      <c r="H2803" s="314"/>
      <c r="I2803" s="318"/>
    </row>
    <row r="2804" spans="5:9" x14ac:dyDescent="0.3">
      <c r="F2804" s="313"/>
      <c r="G2804" s="313"/>
      <c r="H2804" s="313"/>
      <c r="I2804" s="319"/>
    </row>
    <row r="2805" spans="5:9" x14ac:dyDescent="0.3">
      <c r="F2805" s="314"/>
      <c r="G2805" s="314"/>
      <c r="H2805" s="314"/>
      <c r="I2805" s="318"/>
    </row>
    <row r="2806" spans="5:9" x14ac:dyDescent="0.3">
      <c r="F2806" s="313"/>
      <c r="G2806" s="313"/>
      <c r="H2806" s="313"/>
      <c r="I2806" s="319"/>
    </row>
    <row r="2807" spans="5:9" x14ac:dyDescent="0.3">
      <c r="F2807" s="314"/>
      <c r="G2807" s="314"/>
      <c r="H2807" s="314"/>
      <c r="I2807" s="318"/>
    </row>
    <row r="2808" spans="5:9" x14ac:dyDescent="0.3">
      <c r="F2808" s="313"/>
      <c r="G2808" s="313"/>
      <c r="H2808" s="313"/>
      <c r="I2808" s="319"/>
    </row>
    <row r="2809" spans="5:9" x14ac:dyDescent="0.3">
      <c r="F2809" s="314"/>
      <c r="G2809" s="314"/>
      <c r="H2809" s="314"/>
      <c r="I2809" s="318"/>
    </row>
    <row r="2810" spans="5:9" x14ac:dyDescent="0.3">
      <c r="E2810" s="314"/>
      <c r="F2810" s="314"/>
      <c r="G2810" s="314"/>
      <c r="H2810" s="314"/>
      <c r="I2810" s="319"/>
    </row>
    <row r="2811" spans="5:9" x14ac:dyDescent="0.3">
      <c r="F2811" s="313"/>
      <c r="G2811" s="313"/>
      <c r="H2811" s="313"/>
      <c r="I2811" s="319"/>
    </row>
    <row r="2812" spans="5:9" x14ac:dyDescent="0.3">
      <c r="F2812" s="314"/>
      <c r="G2812" s="314"/>
      <c r="H2812" s="314"/>
      <c r="I2812" s="318"/>
    </row>
    <row r="2813" spans="5:9" x14ac:dyDescent="0.3">
      <c r="F2813" s="313"/>
      <c r="G2813" s="313"/>
      <c r="H2813" s="313"/>
      <c r="I2813" s="319"/>
    </row>
    <row r="2814" spans="5:9" x14ac:dyDescent="0.3">
      <c r="F2814" s="314"/>
      <c r="G2814" s="314"/>
      <c r="H2814" s="314"/>
      <c r="I2814" s="318"/>
    </row>
    <row r="2815" spans="5:9" x14ac:dyDescent="0.3">
      <c r="F2815" s="313"/>
      <c r="G2815" s="313"/>
      <c r="H2815" s="313"/>
      <c r="I2815" s="319"/>
    </row>
    <row r="2816" spans="5:9" x14ac:dyDescent="0.3">
      <c r="F2816" s="314"/>
      <c r="G2816" s="314"/>
      <c r="H2816" s="314"/>
      <c r="I2816" s="318"/>
    </row>
    <row r="2817" spans="6:9" x14ac:dyDescent="0.3">
      <c r="F2817" s="313"/>
      <c r="G2817" s="313"/>
      <c r="H2817" s="313"/>
      <c r="I2817" s="319"/>
    </row>
    <row r="2818" spans="6:9" x14ac:dyDescent="0.3">
      <c r="F2818" s="314"/>
      <c r="G2818" s="314"/>
      <c r="H2818" s="314"/>
      <c r="I2818" s="318"/>
    </row>
    <row r="2819" spans="6:9" x14ac:dyDescent="0.3">
      <c r="F2819" s="313"/>
      <c r="G2819" s="313"/>
      <c r="H2819" s="313"/>
      <c r="I2819" s="319"/>
    </row>
    <row r="2820" spans="6:9" x14ac:dyDescent="0.3">
      <c r="F2820" s="314"/>
      <c r="G2820" s="314"/>
      <c r="H2820" s="314"/>
      <c r="I2820" s="318"/>
    </row>
    <row r="2821" spans="6:9" x14ac:dyDescent="0.3">
      <c r="F2821" s="313"/>
      <c r="G2821" s="313"/>
      <c r="H2821" s="313"/>
      <c r="I2821" s="319"/>
    </row>
    <row r="2822" spans="6:9" x14ac:dyDescent="0.3">
      <c r="F2822" s="314"/>
      <c r="G2822" s="314"/>
      <c r="H2822" s="314"/>
      <c r="I2822" s="318"/>
    </row>
    <row r="2823" spans="6:9" x14ac:dyDescent="0.3">
      <c r="F2823" s="313"/>
      <c r="G2823" s="313"/>
      <c r="H2823" s="313"/>
      <c r="I2823" s="319"/>
    </row>
    <row r="2824" spans="6:9" x14ac:dyDescent="0.3">
      <c r="F2824" s="314"/>
      <c r="G2824" s="314"/>
      <c r="H2824" s="314"/>
      <c r="I2824" s="318"/>
    </row>
    <row r="2825" spans="6:9" x14ac:dyDescent="0.3">
      <c r="F2825" s="313"/>
      <c r="G2825" s="313"/>
      <c r="H2825" s="313"/>
      <c r="I2825" s="319"/>
    </row>
    <row r="2826" spans="6:9" x14ac:dyDescent="0.3">
      <c r="F2826" s="314"/>
      <c r="G2826" s="314"/>
      <c r="H2826" s="314"/>
      <c r="I2826" s="318"/>
    </row>
    <row r="2827" spans="6:9" x14ac:dyDescent="0.3">
      <c r="F2827" s="313"/>
      <c r="G2827" s="313"/>
      <c r="H2827" s="313"/>
      <c r="I2827" s="319"/>
    </row>
    <row r="2828" spans="6:9" x14ac:dyDescent="0.3">
      <c r="F2828" s="314"/>
      <c r="G2828" s="314"/>
      <c r="H2828" s="314"/>
      <c r="I2828" s="318"/>
    </row>
    <row r="2829" spans="6:9" x14ac:dyDescent="0.3">
      <c r="F2829" s="313"/>
      <c r="G2829" s="313"/>
      <c r="H2829" s="313"/>
      <c r="I2829" s="319"/>
    </row>
    <row r="2830" spans="6:9" x14ac:dyDescent="0.3">
      <c r="F2830" s="314"/>
      <c r="G2830" s="314"/>
      <c r="H2830" s="314"/>
      <c r="I2830" s="318"/>
    </row>
    <row r="2831" spans="6:9" x14ac:dyDescent="0.3">
      <c r="F2831" s="313"/>
      <c r="G2831" s="313"/>
      <c r="H2831" s="313"/>
      <c r="I2831" s="319"/>
    </row>
    <row r="2832" spans="6:9" x14ac:dyDescent="0.3">
      <c r="F2832" s="314"/>
      <c r="G2832" s="314"/>
      <c r="H2832" s="314"/>
      <c r="I2832" s="318"/>
    </row>
    <row r="2833" spans="6:9" x14ac:dyDescent="0.3">
      <c r="F2833" s="313"/>
      <c r="G2833" s="313"/>
      <c r="H2833" s="313"/>
      <c r="I2833" s="319"/>
    </row>
    <row r="2834" spans="6:9" x14ac:dyDescent="0.3">
      <c r="F2834" s="314"/>
      <c r="G2834" s="314"/>
      <c r="H2834" s="314"/>
      <c r="I2834" s="318"/>
    </row>
    <row r="2835" spans="6:9" x14ac:dyDescent="0.3">
      <c r="F2835" s="313"/>
      <c r="G2835" s="313"/>
      <c r="H2835" s="313"/>
      <c r="I2835" s="319"/>
    </row>
    <row r="2836" spans="6:9" x14ac:dyDescent="0.3">
      <c r="F2836" s="314"/>
      <c r="G2836" s="314"/>
      <c r="H2836" s="314"/>
      <c r="I2836" s="318"/>
    </row>
    <row r="2837" spans="6:9" x14ac:dyDescent="0.3">
      <c r="F2837" s="313"/>
      <c r="G2837" s="313"/>
      <c r="H2837" s="313"/>
      <c r="I2837" s="319"/>
    </row>
    <row r="2838" spans="6:9" x14ac:dyDescent="0.3">
      <c r="F2838" s="314"/>
      <c r="G2838" s="314"/>
      <c r="H2838" s="314"/>
      <c r="I2838" s="318"/>
    </row>
    <row r="2839" spans="6:9" x14ac:dyDescent="0.3">
      <c r="F2839" s="313"/>
      <c r="G2839" s="313"/>
      <c r="H2839" s="313"/>
      <c r="I2839" s="319"/>
    </row>
    <row r="2840" spans="6:9" x14ac:dyDescent="0.3">
      <c r="F2840" s="314"/>
      <c r="G2840" s="314"/>
      <c r="H2840" s="314"/>
      <c r="I2840" s="318"/>
    </row>
    <row r="2841" spans="6:9" x14ac:dyDescent="0.3">
      <c r="F2841" s="313"/>
      <c r="G2841" s="313"/>
      <c r="H2841" s="313"/>
      <c r="I2841" s="319"/>
    </row>
    <row r="2842" spans="6:9" x14ac:dyDescent="0.3">
      <c r="F2842" s="314"/>
      <c r="G2842" s="314"/>
      <c r="H2842" s="314"/>
      <c r="I2842" s="318"/>
    </row>
    <row r="2843" spans="6:9" x14ac:dyDescent="0.3">
      <c r="F2843" s="313"/>
      <c r="G2843" s="313"/>
      <c r="H2843" s="313"/>
      <c r="I2843" s="319"/>
    </row>
    <row r="2844" spans="6:9" x14ac:dyDescent="0.3">
      <c r="F2844" s="314"/>
      <c r="G2844" s="314"/>
      <c r="H2844" s="314"/>
      <c r="I2844" s="318"/>
    </row>
    <row r="2845" spans="6:9" x14ac:dyDescent="0.3">
      <c r="F2845" s="313"/>
      <c r="G2845" s="313"/>
      <c r="H2845" s="313"/>
      <c r="I2845" s="319"/>
    </row>
    <row r="2846" spans="6:9" x14ac:dyDescent="0.3">
      <c r="F2846" s="314"/>
      <c r="G2846" s="314"/>
      <c r="H2846" s="314"/>
      <c r="I2846" s="318"/>
    </row>
    <row r="2847" spans="6:9" x14ac:dyDescent="0.3">
      <c r="F2847" s="313"/>
      <c r="G2847" s="313"/>
      <c r="H2847" s="313"/>
      <c r="I2847" s="319"/>
    </row>
    <row r="2848" spans="6:9" x14ac:dyDescent="0.3">
      <c r="F2848" s="314"/>
      <c r="G2848" s="314"/>
      <c r="H2848" s="314"/>
      <c r="I2848" s="318"/>
    </row>
    <row r="2849" spans="6:9" x14ac:dyDescent="0.3">
      <c r="F2849" s="313"/>
      <c r="G2849" s="313"/>
      <c r="H2849" s="313"/>
      <c r="I2849" s="319"/>
    </row>
    <row r="2850" spans="6:9" x14ac:dyDescent="0.3">
      <c r="F2850" s="314"/>
      <c r="G2850" s="314"/>
      <c r="H2850" s="314"/>
      <c r="I2850" s="318"/>
    </row>
    <row r="2851" spans="6:9" x14ac:dyDescent="0.3">
      <c r="F2851" s="313"/>
      <c r="G2851" s="313"/>
      <c r="H2851" s="313"/>
      <c r="I2851" s="319"/>
    </row>
    <row r="2852" spans="6:9" x14ac:dyDescent="0.3">
      <c r="F2852" s="314"/>
      <c r="G2852" s="314"/>
      <c r="H2852" s="314"/>
      <c r="I2852" s="318"/>
    </row>
    <row r="2853" spans="6:9" x14ac:dyDescent="0.3">
      <c r="F2853" s="313"/>
      <c r="G2853" s="313"/>
      <c r="H2853" s="313"/>
      <c r="I2853" s="319"/>
    </row>
    <row r="2854" spans="6:9" x14ac:dyDescent="0.3">
      <c r="F2854" s="314"/>
      <c r="G2854" s="314"/>
      <c r="H2854" s="314"/>
      <c r="I2854" s="318"/>
    </row>
    <row r="2855" spans="6:9" x14ac:dyDescent="0.3">
      <c r="F2855" s="313"/>
      <c r="G2855" s="313"/>
      <c r="H2855" s="313"/>
      <c r="I2855" s="319"/>
    </row>
    <row r="2856" spans="6:9" x14ac:dyDescent="0.3">
      <c r="F2856" s="314"/>
      <c r="G2856" s="314"/>
      <c r="H2856" s="314"/>
      <c r="I2856" s="318"/>
    </row>
    <row r="2857" spans="6:9" x14ac:dyDescent="0.3">
      <c r="F2857" s="313"/>
      <c r="G2857" s="313"/>
      <c r="H2857" s="313"/>
      <c r="I2857" s="319"/>
    </row>
    <row r="2858" spans="6:9" x14ac:dyDescent="0.3">
      <c r="F2858" s="314"/>
      <c r="G2858" s="314"/>
      <c r="H2858" s="314"/>
      <c r="I2858" s="318"/>
    </row>
    <row r="2859" spans="6:9" x14ac:dyDescent="0.3">
      <c r="F2859" s="313"/>
      <c r="G2859" s="313"/>
      <c r="H2859" s="313"/>
      <c r="I2859" s="319"/>
    </row>
    <row r="2860" spans="6:9" x14ac:dyDescent="0.3">
      <c r="F2860" s="314"/>
      <c r="G2860" s="314"/>
      <c r="H2860" s="314"/>
      <c r="I2860" s="318"/>
    </row>
    <row r="2861" spans="6:9" x14ac:dyDescent="0.3">
      <c r="F2861" s="313"/>
      <c r="G2861" s="313"/>
      <c r="H2861" s="313"/>
      <c r="I2861" s="319"/>
    </row>
    <row r="2862" spans="6:9" x14ac:dyDescent="0.3">
      <c r="F2862" s="314"/>
      <c r="G2862" s="314"/>
      <c r="H2862" s="314"/>
      <c r="I2862" s="318"/>
    </row>
    <row r="2863" spans="6:9" x14ac:dyDescent="0.3">
      <c r="F2863" s="313"/>
      <c r="G2863" s="313"/>
      <c r="H2863" s="313"/>
      <c r="I2863" s="319"/>
    </row>
    <row r="2864" spans="6:9" x14ac:dyDescent="0.3">
      <c r="F2864" s="314"/>
      <c r="G2864" s="314"/>
      <c r="H2864" s="314"/>
      <c r="I2864" s="318"/>
    </row>
    <row r="2865" spans="6:9" x14ac:dyDescent="0.3">
      <c r="F2865" s="313"/>
      <c r="G2865" s="313"/>
      <c r="H2865" s="313"/>
      <c r="I2865" s="319"/>
    </row>
    <row r="2866" spans="6:9" x14ac:dyDescent="0.3">
      <c r="F2866" s="314"/>
      <c r="G2866" s="314"/>
      <c r="H2866" s="314"/>
      <c r="I2866" s="318"/>
    </row>
    <row r="2867" spans="6:9" x14ac:dyDescent="0.3">
      <c r="F2867" s="313"/>
      <c r="G2867" s="313"/>
      <c r="H2867" s="313"/>
      <c r="I2867" s="319"/>
    </row>
    <row r="2868" spans="6:9" x14ac:dyDescent="0.3">
      <c r="F2868" s="314"/>
      <c r="G2868" s="314"/>
      <c r="H2868" s="314"/>
      <c r="I2868" s="318"/>
    </row>
    <row r="2869" spans="6:9" x14ac:dyDescent="0.3">
      <c r="F2869" s="313"/>
      <c r="G2869" s="313"/>
      <c r="H2869" s="313"/>
      <c r="I2869" s="319"/>
    </row>
    <row r="2870" spans="6:9" x14ac:dyDescent="0.3">
      <c r="F2870" s="314"/>
      <c r="G2870" s="314"/>
      <c r="H2870" s="314"/>
      <c r="I2870" s="318"/>
    </row>
    <row r="2871" spans="6:9" x14ac:dyDescent="0.3">
      <c r="F2871" s="313"/>
      <c r="G2871" s="313"/>
      <c r="H2871" s="313"/>
      <c r="I2871" s="319"/>
    </row>
    <row r="2872" spans="6:9" x14ac:dyDescent="0.3">
      <c r="F2872" s="314"/>
      <c r="G2872" s="314"/>
      <c r="H2872" s="314"/>
      <c r="I2872" s="318"/>
    </row>
    <row r="2873" spans="6:9" x14ac:dyDescent="0.3">
      <c r="F2873" s="313"/>
      <c r="G2873" s="313"/>
      <c r="H2873" s="313"/>
      <c r="I2873" s="319"/>
    </row>
    <row r="2874" spans="6:9" x14ac:dyDescent="0.3">
      <c r="F2874" s="314"/>
      <c r="G2874" s="314"/>
      <c r="H2874" s="314"/>
      <c r="I2874" s="318"/>
    </row>
    <row r="2875" spans="6:9" x14ac:dyDescent="0.3">
      <c r="F2875" s="313"/>
      <c r="G2875" s="313"/>
      <c r="H2875" s="313"/>
      <c r="I2875" s="319"/>
    </row>
    <row r="2876" spans="6:9" x14ac:dyDescent="0.3">
      <c r="F2876" s="314"/>
      <c r="G2876" s="314"/>
      <c r="H2876" s="314"/>
      <c r="I2876" s="318"/>
    </row>
    <row r="2877" spans="6:9" x14ac:dyDescent="0.3">
      <c r="F2877" s="313"/>
      <c r="G2877" s="313"/>
      <c r="H2877" s="313"/>
      <c r="I2877" s="319"/>
    </row>
    <row r="2878" spans="6:9" x14ac:dyDescent="0.3">
      <c r="F2878" s="314"/>
      <c r="G2878" s="314"/>
      <c r="H2878" s="314"/>
      <c r="I2878" s="318"/>
    </row>
    <row r="2879" spans="6:9" x14ac:dyDescent="0.3">
      <c r="F2879" s="313"/>
      <c r="G2879" s="313"/>
      <c r="H2879" s="313"/>
      <c r="I2879" s="319"/>
    </row>
    <row r="2880" spans="6:9" x14ac:dyDescent="0.3">
      <c r="F2880" s="314"/>
      <c r="G2880" s="314"/>
      <c r="H2880" s="314"/>
      <c r="I2880" s="318"/>
    </row>
    <row r="2881" spans="6:9" x14ac:dyDescent="0.3">
      <c r="F2881" s="313"/>
      <c r="G2881" s="313"/>
      <c r="H2881" s="313"/>
      <c r="I2881" s="319"/>
    </row>
    <row r="2882" spans="6:9" x14ac:dyDescent="0.3">
      <c r="F2882" s="314"/>
      <c r="G2882" s="314"/>
      <c r="H2882" s="314"/>
      <c r="I2882" s="318"/>
    </row>
    <row r="2883" spans="6:9" x14ac:dyDescent="0.3">
      <c r="F2883" s="313"/>
      <c r="G2883" s="313"/>
      <c r="H2883" s="313"/>
      <c r="I2883" s="319"/>
    </row>
    <row r="2884" spans="6:9" x14ac:dyDescent="0.3">
      <c r="F2884" s="314"/>
      <c r="G2884" s="314"/>
      <c r="H2884" s="314"/>
      <c r="I2884" s="318"/>
    </row>
    <row r="2885" spans="6:9" x14ac:dyDescent="0.3">
      <c r="F2885" s="313"/>
      <c r="G2885" s="313"/>
      <c r="H2885" s="313"/>
      <c r="I2885" s="319"/>
    </row>
    <row r="2886" spans="6:9" x14ac:dyDescent="0.3">
      <c r="F2886" s="314"/>
      <c r="G2886" s="314"/>
      <c r="H2886" s="314"/>
      <c r="I2886" s="318"/>
    </row>
    <row r="2887" spans="6:9" x14ac:dyDescent="0.3">
      <c r="F2887" s="313"/>
      <c r="G2887" s="313"/>
      <c r="H2887" s="313"/>
      <c r="I2887" s="319"/>
    </row>
    <row r="2888" spans="6:9" x14ac:dyDescent="0.3">
      <c r="F2888" s="314"/>
      <c r="G2888" s="314"/>
      <c r="H2888" s="314"/>
      <c r="I2888" s="318"/>
    </row>
    <row r="2889" spans="6:9" x14ac:dyDescent="0.3">
      <c r="F2889" s="313"/>
      <c r="G2889" s="313"/>
      <c r="H2889" s="313"/>
      <c r="I2889" s="319"/>
    </row>
    <row r="2890" spans="6:9" x14ac:dyDescent="0.3">
      <c r="F2890" s="314"/>
      <c r="G2890" s="314"/>
      <c r="H2890" s="314"/>
      <c r="I2890" s="318"/>
    </row>
    <row r="2891" spans="6:9" x14ac:dyDescent="0.3">
      <c r="F2891" s="313"/>
      <c r="G2891" s="313"/>
      <c r="H2891" s="313"/>
      <c r="I2891" s="319"/>
    </row>
    <row r="2892" spans="6:9" x14ac:dyDescent="0.3">
      <c r="F2892" s="314"/>
      <c r="G2892" s="314"/>
      <c r="H2892" s="314"/>
      <c r="I2892" s="318"/>
    </row>
    <row r="2893" spans="6:9" x14ac:dyDescent="0.3">
      <c r="F2893" s="313"/>
      <c r="G2893" s="313"/>
      <c r="H2893" s="313"/>
      <c r="I2893" s="319"/>
    </row>
    <row r="2894" spans="6:9" x14ac:dyDescent="0.3">
      <c r="F2894" s="314"/>
      <c r="G2894" s="314"/>
      <c r="H2894" s="314"/>
      <c r="I2894" s="318"/>
    </row>
    <row r="2895" spans="6:9" x14ac:dyDescent="0.3">
      <c r="F2895" s="313"/>
      <c r="G2895" s="313"/>
      <c r="H2895" s="313"/>
      <c r="I2895" s="319"/>
    </row>
    <row r="2896" spans="6:9" x14ac:dyDescent="0.3">
      <c r="F2896" s="314"/>
      <c r="G2896" s="314"/>
      <c r="H2896" s="314"/>
      <c r="I2896" s="318"/>
    </row>
    <row r="2897" spans="5:9" x14ac:dyDescent="0.3">
      <c r="F2897" s="313"/>
      <c r="G2897" s="313"/>
      <c r="H2897" s="313"/>
      <c r="I2897" s="319"/>
    </row>
    <row r="2898" spans="5:9" x14ac:dyDescent="0.3">
      <c r="E2898" s="314"/>
      <c r="F2898" s="314"/>
      <c r="G2898" s="314"/>
      <c r="H2898" s="314"/>
      <c r="I2898" s="319"/>
    </row>
    <row r="2899" spans="5:9" x14ac:dyDescent="0.3">
      <c r="F2899" s="314"/>
      <c r="G2899" s="314"/>
      <c r="H2899" s="314"/>
      <c r="I2899" s="318"/>
    </row>
    <row r="2900" spans="5:9" x14ac:dyDescent="0.3">
      <c r="F2900" s="313"/>
      <c r="G2900" s="313"/>
      <c r="H2900" s="313"/>
      <c r="I2900" s="319"/>
    </row>
    <row r="2901" spans="5:9" x14ac:dyDescent="0.3">
      <c r="F2901" s="314"/>
      <c r="G2901" s="314"/>
      <c r="H2901" s="314"/>
      <c r="I2901" s="318"/>
    </row>
    <row r="2902" spans="5:9" x14ac:dyDescent="0.3">
      <c r="F2902" s="313"/>
      <c r="G2902" s="313"/>
      <c r="H2902" s="313"/>
      <c r="I2902" s="319"/>
    </row>
    <row r="2903" spans="5:9" x14ac:dyDescent="0.3">
      <c r="F2903" s="314"/>
      <c r="G2903" s="314"/>
      <c r="H2903" s="314"/>
      <c r="I2903" s="318"/>
    </row>
    <row r="2904" spans="5:9" x14ac:dyDescent="0.3">
      <c r="F2904" s="313"/>
      <c r="G2904" s="313"/>
      <c r="H2904" s="313"/>
      <c r="I2904" s="319"/>
    </row>
    <row r="2905" spans="5:9" x14ac:dyDescent="0.3">
      <c r="F2905" s="314"/>
      <c r="G2905" s="314"/>
      <c r="H2905" s="314"/>
      <c r="I2905" s="318"/>
    </row>
    <row r="2906" spans="5:9" x14ac:dyDescent="0.3">
      <c r="F2906" s="313"/>
      <c r="G2906" s="313"/>
      <c r="H2906" s="313"/>
      <c r="I2906" s="319"/>
    </row>
    <row r="2907" spans="5:9" x14ac:dyDescent="0.3">
      <c r="F2907" s="314"/>
      <c r="G2907" s="314"/>
      <c r="H2907" s="314"/>
      <c r="I2907" s="318"/>
    </row>
    <row r="2908" spans="5:9" x14ac:dyDescent="0.3">
      <c r="F2908" s="313"/>
      <c r="G2908" s="313"/>
      <c r="H2908" s="313"/>
      <c r="I2908" s="319"/>
    </row>
    <row r="2909" spans="5:9" x14ac:dyDescent="0.3">
      <c r="F2909" s="314"/>
      <c r="G2909" s="314"/>
      <c r="H2909" s="314"/>
      <c r="I2909" s="318"/>
    </row>
    <row r="2910" spans="5:9" x14ac:dyDescent="0.3">
      <c r="F2910" s="313"/>
      <c r="G2910" s="313"/>
      <c r="H2910" s="313"/>
      <c r="I2910" s="319"/>
    </row>
    <row r="2911" spans="5:9" x14ac:dyDescent="0.3">
      <c r="F2911" s="314"/>
      <c r="G2911" s="314"/>
      <c r="H2911" s="314"/>
      <c r="I2911" s="318"/>
    </row>
    <row r="2912" spans="5:9" x14ac:dyDescent="0.3">
      <c r="F2912" s="313"/>
      <c r="G2912" s="313"/>
      <c r="H2912" s="313"/>
      <c r="I2912" s="319"/>
    </row>
    <row r="2913" spans="5:9" x14ac:dyDescent="0.3">
      <c r="F2913" s="314"/>
      <c r="G2913" s="314"/>
      <c r="H2913" s="314"/>
      <c r="I2913" s="318"/>
    </row>
    <row r="2914" spans="5:9" x14ac:dyDescent="0.3">
      <c r="E2914" s="314"/>
      <c r="F2914" s="314"/>
      <c r="G2914" s="314"/>
      <c r="H2914" s="314"/>
      <c r="I2914" s="319"/>
    </row>
    <row r="2915" spans="5:9" x14ac:dyDescent="0.3">
      <c r="F2915" s="313"/>
      <c r="G2915" s="313"/>
      <c r="H2915" s="313"/>
      <c r="I2915" s="319"/>
    </row>
    <row r="2916" spans="5:9" x14ac:dyDescent="0.3">
      <c r="F2916" s="314"/>
      <c r="G2916" s="314"/>
      <c r="H2916" s="314"/>
      <c r="I2916" s="318"/>
    </row>
    <row r="2917" spans="5:9" x14ac:dyDescent="0.3">
      <c r="F2917" s="313"/>
      <c r="G2917" s="313"/>
      <c r="H2917" s="313"/>
      <c r="I2917" s="319"/>
    </row>
    <row r="2918" spans="5:9" x14ac:dyDescent="0.3">
      <c r="F2918" s="314"/>
      <c r="G2918" s="314"/>
      <c r="H2918" s="314"/>
      <c r="I2918" s="318"/>
    </row>
    <row r="2919" spans="5:9" x14ac:dyDescent="0.3">
      <c r="F2919" s="313"/>
      <c r="G2919" s="313"/>
      <c r="H2919" s="313"/>
      <c r="I2919" s="319"/>
    </row>
    <row r="2920" spans="5:9" x14ac:dyDescent="0.3">
      <c r="F2920" s="314"/>
      <c r="G2920" s="314"/>
      <c r="H2920" s="314"/>
      <c r="I2920" s="318"/>
    </row>
    <row r="2921" spans="5:9" x14ac:dyDescent="0.3">
      <c r="F2921" s="313"/>
      <c r="G2921" s="313"/>
      <c r="H2921" s="313"/>
      <c r="I2921" s="319"/>
    </row>
    <row r="2922" spans="5:9" x14ac:dyDescent="0.3">
      <c r="F2922" s="314"/>
      <c r="G2922" s="314"/>
      <c r="H2922" s="314"/>
      <c r="I2922" s="318"/>
    </row>
    <row r="2923" spans="5:9" x14ac:dyDescent="0.3">
      <c r="F2923" s="313"/>
      <c r="G2923" s="313"/>
      <c r="H2923" s="313"/>
      <c r="I2923" s="319"/>
    </row>
    <row r="2924" spans="5:9" x14ac:dyDescent="0.3">
      <c r="F2924" s="314"/>
      <c r="G2924" s="314"/>
      <c r="H2924" s="314"/>
      <c r="I2924" s="318"/>
    </row>
    <row r="2925" spans="5:9" x14ac:dyDescent="0.3">
      <c r="F2925" s="313"/>
      <c r="G2925" s="313"/>
      <c r="H2925" s="313"/>
      <c r="I2925" s="319"/>
    </row>
    <row r="2926" spans="5:9" x14ac:dyDescent="0.3">
      <c r="F2926" s="314"/>
      <c r="G2926" s="314"/>
      <c r="H2926" s="314"/>
      <c r="I2926" s="318"/>
    </row>
    <row r="2927" spans="5:9" x14ac:dyDescent="0.3">
      <c r="F2927" s="313"/>
      <c r="G2927" s="313"/>
      <c r="H2927" s="313"/>
      <c r="I2927" s="319"/>
    </row>
    <row r="2928" spans="5:9" x14ac:dyDescent="0.3">
      <c r="F2928" s="314"/>
      <c r="G2928" s="314"/>
      <c r="H2928" s="314"/>
      <c r="I2928" s="318"/>
    </row>
    <row r="2929" spans="6:9" x14ac:dyDescent="0.3">
      <c r="F2929" s="313"/>
      <c r="G2929" s="313"/>
      <c r="H2929" s="313"/>
      <c r="I2929" s="319"/>
    </row>
    <row r="2930" spans="6:9" x14ac:dyDescent="0.3">
      <c r="F2930" s="314"/>
      <c r="G2930" s="314"/>
      <c r="H2930" s="314"/>
      <c r="I2930" s="318"/>
    </row>
    <row r="2931" spans="6:9" x14ac:dyDescent="0.3">
      <c r="F2931" s="313"/>
      <c r="G2931" s="313"/>
      <c r="H2931" s="313"/>
      <c r="I2931" s="319"/>
    </row>
    <row r="2932" spans="6:9" x14ac:dyDescent="0.3">
      <c r="F2932" s="314"/>
      <c r="G2932" s="314"/>
      <c r="H2932" s="314"/>
      <c r="I2932" s="318"/>
    </row>
    <row r="2933" spans="6:9" x14ac:dyDescent="0.3">
      <c r="F2933" s="313"/>
      <c r="G2933" s="313"/>
      <c r="H2933" s="313"/>
      <c r="I2933" s="319"/>
    </row>
    <row r="2934" spans="6:9" x14ac:dyDescent="0.3">
      <c r="F2934" s="314"/>
      <c r="G2934" s="314"/>
      <c r="H2934" s="314"/>
      <c r="I2934" s="318"/>
    </row>
    <row r="2935" spans="6:9" x14ac:dyDescent="0.3">
      <c r="F2935" s="313"/>
      <c r="G2935" s="313"/>
      <c r="H2935" s="313"/>
      <c r="I2935" s="319"/>
    </row>
    <row r="2936" spans="6:9" x14ac:dyDescent="0.3">
      <c r="F2936" s="314"/>
      <c r="G2936" s="314"/>
      <c r="H2936" s="314"/>
      <c r="I2936" s="318"/>
    </row>
    <row r="2937" spans="6:9" x14ac:dyDescent="0.3">
      <c r="F2937" s="313"/>
      <c r="G2937" s="313"/>
      <c r="H2937" s="313"/>
      <c r="I2937" s="319"/>
    </row>
    <row r="2938" spans="6:9" x14ac:dyDescent="0.3">
      <c r="F2938" s="314"/>
      <c r="G2938" s="314"/>
      <c r="H2938" s="314"/>
      <c r="I2938" s="318"/>
    </row>
    <row r="2939" spans="6:9" x14ac:dyDescent="0.3">
      <c r="F2939" s="313"/>
      <c r="G2939" s="313"/>
      <c r="H2939" s="313"/>
      <c r="I2939" s="319"/>
    </row>
    <row r="2940" spans="6:9" x14ac:dyDescent="0.3">
      <c r="F2940" s="314"/>
      <c r="G2940" s="314"/>
      <c r="H2940" s="314"/>
      <c r="I2940" s="318"/>
    </row>
    <row r="2941" spans="6:9" x14ac:dyDescent="0.3">
      <c r="F2941" s="313"/>
      <c r="G2941" s="313"/>
      <c r="H2941" s="313"/>
      <c r="I2941" s="319"/>
    </row>
    <row r="2942" spans="6:9" x14ac:dyDescent="0.3">
      <c r="F2942" s="314"/>
      <c r="G2942" s="314"/>
      <c r="H2942" s="314"/>
      <c r="I2942" s="318"/>
    </row>
    <row r="2943" spans="6:9" x14ac:dyDescent="0.3">
      <c r="F2943" s="313"/>
      <c r="G2943" s="313"/>
      <c r="H2943" s="313"/>
      <c r="I2943" s="319"/>
    </row>
    <row r="2944" spans="6:9" x14ac:dyDescent="0.3">
      <c r="F2944" s="314"/>
      <c r="G2944" s="314"/>
      <c r="H2944" s="314"/>
      <c r="I2944" s="318"/>
    </row>
    <row r="2945" spans="6:9" x14ac:dyDescent="0.3">
      <c r="F2945" s="313"/>
      <c r="G2945" s="313"/>
      <c r="H2945" s="313"/>
      <c r="I2945" s="319"/>
    </row>
    <row r="2946" spans="6:9" x14ac:dyDescent="0.3">
      <c r="F2946" s="314"/>
      <c r="G2946" s="314"/>
      <c r="H2946" s="314"/>
      <c r="I2946" s="318"/>
    </row>
    <row r="2947" spans="6:9" x14ac:dyDescent="0.3">
      <c r="F2947" s="313"/>
      <c r="G2947" s="313"/>
      <c r="H2947" s="313"/>
      <c r="I2947" s="319"/>
    </row>
    <row r="2948" spans="6:9" x14ac:dyDescent="0.3">
      <c r="F2948" s="314"/>
      <c r="G2948" s="314"/>
      <c r="H2948" s="314"/>
      <c r="I2948" s="318"/>
    </row>
    <row r="2949" spans="6:9" x14ac:dyDescent="0.3">
      <c r="F2949" s="313"/>
      <c r="G2949" s="313"/>
      <c r="H2949" s="313"/>
      <c r="I2949" s="319"/>
    </row>
    <row r="2950" spans="6:9" x14ac:dyDescent="0.3">
      <c r="F2950" s="314"/>
      <c r="G2950" s="314"/>
      <c r="H2950" s="314"/>
      <c r="I2950" s="318"/>
    </row>
    <row r="2951" spans="6:9" x14ac:dyDescent="0.3">
      <c r="F2951" s="313"/>
      <c r="G2951" s="313"/>
      <c r="H2951" s="313"/>
      <c r="I2951" s="319"/>
    </row>
    <row r="2952" spans="6:9" x14ac:dyDescent="0.3">
      <c r="F2952" s="314"/>
      <c r="G2952" s="314"/>
      <c r="H2952" s="314"/>
      <c r="I2952" s="318"/>
    </row>
    <row r="2953" spans="6:9" x14ac:dyDescent="0.3">
      <c r="F2953" s="313"/>
      <c r="G2953" s="313"/>
      <c r="H2953" s="313"/>
      <c r="I2953" s="319"/>
    </row>
    <row r="2954" spans="6:9" x14ac:dyDescent="0.3">
      <c r="F2954" s="314"/>
      <c r="G2954" s="314"/>
      <c r="H2954" s="314"/>
      <c r="I2954" s="318"/>
    </row>
    <row r="2955" spans="6:9" x14ac:dyDescent="0.3">
      <c r="F2955" s="313"/>
      <c r="G2955" s="313"/>
      <c r="H2955" s="313"/>
      <c r="I2955" s="319"/>
    </row>
    <row r="2956" spans="6:9" x14ac:dyDescent="0.3">
      <c r="F2956" s="314"/>
      <c r="G2956" s="314"/>
      <c r="H2956" s="314"/>
      <c r="I2956" s="318"/>
    </row>
    <row r="2957" spans="6:9" x14ac:dyDescent="0.3">
      <c r="F2957" s="313"/>
      <c r="G2957" s="313"/>
      <c r="H2957" s="313"/>
      <c r="I2957" s="319"/>
    </row>
    <row r="2958" spans="6:9" x14ac:dyDescent="0.3">
      <c r="F2958" s="314"/>
      <c r="G2958" s="314"/>
      <c r="H2958" s="314"/>
      <c r="I2958" s="318"/>
    </row>
    <row r="2959" spans="6:9" x14ac:dyDescent="0.3">
      <c r="F2959" s="313"/>
      <c r="G2959" s="313"/>
      <c r="H2959" s="313"/>
      <c r="I2959" s="319"/>
    </row>
    <row r="2960" spans="6:9" x14ac:dyDescent="0.3">
      <c r="F2960" s="314"/>
      <c r="G2960" s="314"/>
      <c r="H2960" s="314"/>
      <c r="I2960" s="318"/>
    </row>
    <row r="2961" spans="6:9" x14ac:dyDescent="0.3">
      <c r="F2961" s="313"/>
      <c r="G2961" s="313"/>
      <c r="H2961" s="313"/>
      <c r="I2961" s="319"/>
    </row>
    <row r="2962" spans="6:9" x14ac:dyDescent="0.3">
      <c r="F2962" s="314"/>
      <c r="G2962" s="314"/>
      <c r="H2962" s="314"/>
      <c r="I2962" s="318"/>
    </row>
    <row r="2963" spans="6:9" x14ac:dyDescent="0.3">
      <c r="F2963" s="313"/>
      <c r="G2963" s="313"/>
      <c r="H2963" s="313"/>
      <c r="I2963" s="319"/>
    </row>
    <row r="2964" spans="6:9" x14ac:dyDescent="0.3">
      <c r="F2964" s="314"/>
      <c r="G2964" s="314"/>
      <c r="H2964" s="314"/>
      <c r="I2964" s="318"/>
    </row>
    <row r="2965" spans="6:9" x14ac:dyDescent="0.3">
      <c r="F2965" s="313"/>
      <c r="G2965" s="313"/>
      <c r="H2965" s="313"/>
      <c r="I2965" s="319"/>
    </row>
    <row r="2966" spans="6:9" x14ac:dyDescent="0.3">
      <c r="F2966" s="314"/>
      <c r="G2966" s="314"/>
      <c r="H2966" s="314"/>
      <c r="I2966" s="318"/>
    </row>
    <row r="2967" spans="6:9" x14ac:dyDescent="0.3">
      <c r="F2967" s="313"/>
      <c r="G2967" s="313"/>
      <c r="H2967" s="313"/>
      <c r="I2967" s="319"/>
    </row>
    <row r="2968" spans="6:9" x14ac:dyDescent="0.3">
      <c r="F2968" s="314"/>
      <c r="G2968" s="314"/>
      <c r="H2968" s="314"/>
      <c r="I2968" s="318"/>
    </row>
    <row r="2969" spans="6:9" x14ac:dyDescent="0.3">
      <c r="F2969" s="313"/>
      <c r="G2969" s="313"/>
      <c r="H2969" s="313"/>
      <c r="I2969" s="319"/>
    </row>
    <row r="2970" spans="6:9" x14ac:dyDescent="0.3">
      <c r="F2970" s="314"/>
      <c r="G2970" s="314"/>
      <c r="H2970" s="314"/>
      <c r="I2970" s="318"/>
    </row>
    <row r="2971" spans="6:9" x14ac:dyDescent="0.3">
      <c r="F2971" s="313"/>
      <c r="G2971" s="313"/>
      <c r="H2971" s="313"/>
      <c r="I2971" s="319"/>
    </row>
    <row r="2972" spans="6:9" x14ac:dyDescent="0.3">
      <c r="F2972" s="314"/>
      <c r="G2972" s="314"/>
      <c r="H2972" s="314"/>
      <c r="I2972" s="318"/>
    </row>
    <row r="2973" spans="6:9" x14ac:dyDescent="0.3">
      <c r="F2973" s="313"/>
      <c r="G2973" s="313"/>
      <c r="H2973" s="313"/>
      <c r="I2973" s="319"/>
    </row>
    <row r="2974" spans="6:9" x14ac:dyDescent="0.3">
      <c r="F2974" s="314"/>
      <c r="G2974" s="314"/>
      <c r="H2974" s="314"/>
      <c r="I2974" s="318"/>
    </row>
    <row r="2975" spans="6:9" x14ac:dyDescent="0.3">
      <c r="F2975" s="313"/>
      <c r="G2975" s="313"/>
      <c r="H2975" s="313"/>
      <c r="I2975" s="319"/>
    </row>
    <row r="2976" spans="6:9" x14ac:dyDescent="0.3">
      <c r="F2976" s="314"/>
      <c r="G2976" s="314"/>
      <c r="H2976" s="314"/>
      <c r="I2976" s="318"/>
    </row>
    <row r="2977" spans="5:9" x14ac:dyDescent="0.3">
      <c r="F2977" s="313"/>
      <c r="G2977" s="313"/>
      <c r="H2977" s="313"/>
      <c r="I2977" s="319"/>
    </row>
    <row r="2978" spans="5:9" x14ac:dyDescent="0.3">
      <c r="F2978" s="314"/>
      <c r="G2978" s="314"/>
      <c r="H2978" s="314"/>
      <c r="I2978" s="318"/>
    </row>
    <row r="2979" spans="5:9" x14ac:dyDescent="0.3">
      <c r="F2979" s="313"/>
      <c r="G2979" s="313"/>
      <c r="H2979" s="313"/>
      <c r="I2979" s="319"/>
    </row>
    <row r="2980" spans="5:9" x14ac:dyDescent="0.3">
      <c r="F2980" s="314"/>
      <c r="G2980" s="314"/>
      <c r="H2980" s="314"/>
      <c r="I2980" s="318"/>
    </row>
    <row r="2981" spans="5:9" x14ac:dyDescent="0.3">
      <c r="F2981" s="313"/>
      <c r="G2981" s="313"/>
      <c r="H2981" s="313"/>
      <c r="I2981" s="319"/>
    </row>
    <row r="2982" spans="5:9" x14ac:dyDescent="0.3">
      <c r="F2982" s="314"/>
      <c r="G2982" s="314"/>
      <c r="H2982" s="314"/>
      <c r="I2982" s="318"/>
    </row>
    <row r="2983" spans="5:9" x14ac:dyDescent="0.3">
      <c r="F2983" s="313"/>
      <c r="G2983" s="313"/>
      <c r="H2983" s="313"/>
      <c r="I2983" s="319"/>
    </row>
    <row r="2984" spans="5:9" x14ac:dyDescent="0.3">
      <c r="F2984" s="314"/>
      <c r="G2984" s="314"/>
      <c r="H2984" s="314"/>
      <c r="I2984" s="318"/>
    </row>
    <row r="2985" spans="5:9" x14ac:dyDescent="0.3">
      <c r="F2985" s="313"/>
      <c r="G2985" s="313"/>
      <c r="H2985" s="313"/>
      <c r="I2985" s="319"/>
    </row>
    <row r="2986" spans="5:9" x14ac:dyDescent="0.3">
      <c r="F2986" s="314"/>
      <c r="G2986" s="314"/>
      <c r="H2986" s="314"/>
      <c r="I2986" s="318"/>
    </row>
    <row r="2987" spans="5:9" x14ac:dyDescent="0.3">
      <c r="F2987" s="313"/>
      <c r="G2987" s="313"/>
      <c r="H2987" s="313"/>
      <c r="I2987" s="319"/>
    </row>
    <row r="2988" spans="5:9" x14ac:dyDescent="0.3">
      <c r="E2988" s="314"/>
      <c r="F2988" s="314"/>
      <c r="G2988" s="314"/>
      <c r="H2988" s="314"/>
      <c r="I2988" s="319"/>
    </row>
    <row r="2989" spans="5:9" x14ac:dyDescent="0.3">
      <c r="F2989" s="314"/>
      <c r="G2989" s="314"/>
      <c r="H2989" s="314"/>
      <c r="I2989" s="318"/>
    </row>
    <row r="2990" spans="5:9" x14ac:dyDescent="0.3">
      <c r="F2990" s="313"/>
      <c r="G2990" s="313"/>
      <c r="H2990" s="313"/>
      <c r="I2990" s="319"/>
    </row>
    <row r="2991" spans="5:9" x14ac:dyDescent="0.3">
      <c r="F2991" s="314"/>
      <c r="G2991" s="314"/>
      <c r="H2991" s="314"/>
      <c r="I2991" s="318"/>
    </row>
    <row r="2992" spans="5:9" x14ac:dyDescent="0.3">
      <c r="F2992" s="313"/>
      <c r="G2992" s="313"/>
      <c r="H2992" s="313"/>
      <c r="I2992" s="319"/>
    </row>
    <row r="2993" spans="5:9" x14ac:dyDescent="0.3">
      <c r="F2993" s="314"/>
      <c r="G2993" s="314"/>
      <c r="H2993" s="314"/>
      <c r="I2993" s="318"/>
    </row>
    <row r="2994" spans="5:9" x14ac:dyDescent="0.3">
      <c r="F2994" s="313"/>
      <c r="G2994" s="313"/>
      <c r="H2994" s="313"/>
      <c r="I2994" s="319"/>
    </row>
    <row r="2995" spans="5:9" x14ac:dyDescent="0.3">
      <c r="F2995" s="314"/>
      <c r="G2995" s="314"/>
      <c r="H2995" s="314"/>
      <c r="I2995" s="318"/>
    </row>
    <row r="2996" spans="5:9" x14ac:dyDescent="0.3">
      <c r="F2996" s="313"/>
      <c r="G2996" s="313"/>
      <c r="H2996" s="313"/>
      <c r="I2996" s="319"/>
    </row>
    <row r="2997" spans="5:9" x14ac:dyDescent="0.3">
      <c r="F2997" s="314"/>
      <c r="G2997" s="314"/>
      <c r="H2997" s="314"/>
      <c r="I2997" s="318"/>
    </row>
    <row r="2998" spans="5:9" x14ac:dyDescent="0.3">
      <c r="F2998" s="313"/>
      <c r="G2998" s="313"/>
      <c r="H2998" s="313"/>
      <c r="I2998" s="319"/>
    </row>
    <row r="2999" spans="5:9" x14ac:dyDescent="0.3">
      <c r="F2999" s="314"/>
      <c r="G2999" s="314"/>
      <c r="H2999" s="314"/>
      <c r="I2999" s="318"/>
    </row>
    <row r="3000" spans="5:9" x14ac:dyDescent="0.3">
      <c r="F3000" s="313"/>
      <c r="G3000" s="313"/>
      <c r="H3000" s="313"/>
      <c r="I3000" s="319"/>
    </row>
    <row r="3001" spans="5:9" x14ac:dyDescent="0.3">
      <c r="F3001" s="314"/>
      <c r="G3001" s="314"/>
      <c r="H3001" s="314"/>
      <c r="I3001" s="318"/>
    </row>
    <row r="3002" spans="5:9" x14ac:dyDescent="0.3">
      <c r="F3002" s="313"/>
      <c r="G3002" s="313"/>
      <c r="H3002" s="313"/>
      <c r="I3002" s="319"/>
    </row>
    <row r="3003" spans="5:9" x14ac:dyDescent="0.3">
      <c r="F3003" s="314"/>
      <c r="G3003" s="314"/>
      <c r="H3003" s="314"/>
      <c r="I3003" s="318"/>
    </row>
    <row r="3004" spans="5:9" x14ac:dyDescent="0.3">
      <c r="F3004" s="313"/>
      <c r="G3004" s="313"/>
      <c r="H3004" s="313"/>
      <c r="I3004" s="319"/>
    </row>
    <row r="3005" spans="5:9" x14ac:dyDescent="0.3">
      <c r="F3005" s="314"/>
      <c r="G3005" s="314"/>
      <c r="H3005" s="314"/>
      <c r="I3005" s="318"/>
    </row>
    <row r="3006" spans="5:9" x14ac:dyDescent="0.3">
      <c r="F3006" s="313"/>
      <c r="G3006" s="313"/>
      <c r="H3006" s="313"/>
      <c r="I3006" s="319"/>
    </row>
    <row r="3007" spans="5:9" x14ac:dyDescent="0.3">
      <c r="E3007" s="314"/>
      <c r="F3007" s="314"/>
      <c r="G3007" s="314"/>
      <c r="H3007" s="314"/>
      <c r="I3007" s="319"/>
    </row>
    <row r="3008" spans="5:9" x14ac:dyDescent="0.3">
      <c r="F3008" s="314"/>
      <c r="G3008" s="314"/>
      <c r="H3008" s="314"/>
      <c r="I3008" s="318"/>
    </row>
    <row r="3009" spans="5:9" x14ac:dyDescent="0.3">
      <c r="F3009" s="313"/>
      <c r="G3009" s="313"/>
      <c r="H3009" s="313"/>
      <c r="I3009" s="319"/>
    </row>
    <row r="3010" spans="5:9" x14ac:dyDescent="0.3">
      <c r="F3010" s="314"/>
      <c r="G3010" s="314"/>
      <c r="H3010" s="314"/>
      <c r="I3010" s="318"/>
    </row>
    <row r="3011" spans="5:9" x14ac:dyDescent="0.3">
      <c r="F3011" s="313"/>
      <c r="G3011" s="313"/>
      <c r="H3011" s="313"/>
      <c r="I3011" s="319"/>
    </row>
    <row r="3012" spans="5:9" x14ac:dyDescent="0.3">
      <c r="F3012" s="314"/>
      <c r="G3012" s="314"/>
      <c r="H3012" s="314"/>
      <c r="I3012" s="318"/>
    </row>
    <row r="3013" spans="5:9" x14ac:dyDescent="0.3">
      <c r="F3013" s="313"/>
      <c r="G3013" s="313"/>
      <c r="H3013" s="313"/>
      <c r="I3013" s="319"/>
    </row>
    <row r="3014" spans="5:9" x14ac:dyDescent="0.3">
      <c r="F3014" s="314"/>
      <c r="G3014" s="314"/>
      <c r="H3014" s="314"/>
      <c r="I3014" s="318"/>
    </row>
    <row r="3015" spans="5:9" x14ac:dyDescent="0.3">
      <c r="F3015" s="313"/>
      <c r="G3015" s="313"/>
      <c r="H3015" s="313"/>
      <c r="I3015" s="319"/>
    </row>
    <row r="3016" spans="5:9" x14ac:dyDescent="0.3">
      <c r="F3016" s="314"/>
      <c r="G3016" s="314"/>
      <c r="H3016" s="314"/>
      <c r="I3016" s="318"/>
    </row>
    <row r="3017" spans="5:9" x14ac:dyDescent="0.3">
      <c r="F3017" s="313"/>
      <c r="G3017" s="313"/>
      <c r="H3017" s="313"/>
      <c r="I3017" s="319"/>
    </row>
    <row r="3018" spans="5:9" x14ac:dyDescent="0.3">
      <c r="E3018" s="314"/>
      <c r="F3018" s="314"/>
      <c r="G3018" s="314"/>
      <c r="H3018" s="314"/>
      <c r="I3018" s="319"/>
    </row>
    <row r="3019" spans="5:9" x14ac:dyDescent="0.3">
      <c r="F3019" s="314"/>
      <c r="G3019" s="314"/>
      <c r="H3019" s="314"/>
      <c r="I3019" s="318"/>
    </row>
    <row r="3020" spans="5:9" x14ac:dyDescent="0.3">
      <c r="F3020" s="313"/>
      <c r="G3020" s="313"/>
      <c r="H3020" s="313"/>
      <c r="I3020" s="319"/>
    </row>
    <row r="3021" spans="5:9" x14ac:dyDescent="0.3">
      <c r="F3021" s="314"/>
      <c r="G3021" s="314"/>
      <c r="H3021" s="314"/>
      <c r="I3021" s="318"/>
    </row>
    <row r="3022" spans="5:9" x14ac:dyDescent="0.3">
      <c r="F3022" s="313"/>
      <c r="G3022" s="313"/>
      <c r="H3022" s="313"/>
      <c r="I3022" s="319"/>
    </row>
    <row r="3023" spans="5:9" x14ac:dyDescent="0.3">
      <c r="E3023" s="314"/>
      <c r="F3023" s="314"/>
      <c r="G3023" s="314"/>
      <c r="H3023" s="314"/>
      <c r="I3023" s="319"/>
    </row>
    <row r="3024" spans="5:9" x14ac:dyDescent="0.3">
      <c r="F3024" s="314"/>
      <c r="G3024" s="314"/>
      <c r="H3024" s="314"/>
      <c r="I3024" s="318"/>
    </row>
    <row r="3025" spans="6:9" x14ac:dyDescent="0.3">
      <c r="F3025" s="313"/>
      <c r="G3025" s="313"/>
      <c r="H3025" s="313"/>
      <c r="I3025" s="319"/>
    </row>
    <row r="3026" spans="6:9" x14ac:dyDescent="0.3">
      <c r="F3026" s="314"/>
      <c r="G3026" s="314"/>
      <c r="H3026" s="314"/>
      <c r="I3026" s="318"/>
    </row>
    <row r="3027" spans="6:9" x14ac:dyDescent="0.3">
      <c r="F3027" s="313"/>
      <c r="G3027" s="313"/>
      <c r="H3027" s="313"/>
      <c r="I3027" s="319"/>
    </row>
    <row r="3028" spans="6:9" x14ac:dyDescent="0.3">
      <c r="F3028" s="314"/>
      <c r="G3028" s="314"/>
      <c r="H3028" s="314"/>
      <c r="I3028" s="318"/>
    </row>
    <row r="3029" spans="6:9" x14ac:dyDescent="0.3">
      <c r="F3029" s="313"/>
      <c r="G3029" s="313"/>
      <c r="H3029" s="313"/>
      <c r="I3029" s="319"/>
    </row>
    <row r="3030" spans="6:9" x14ac:dyDescent="0.3">
      <c r="F3030" s="314"/>
      <c r="G3030" s="314"/>
      <c r="H3030" s="314"/>
      <c r="I3030" s="318"/>
    </row>
    <row r="3031" spans="6:9" x14ac:dyDescent="0.3">
      <c r="F3031" s="313"/>
      <c r="G3031" s="313"/>
      <c r="H3031" s="313"/>
      <c r="I3031" s="319"/>
    </row>
    <row r="3032" spans="6:9" x14ac:dyDescent="0.3">
      <c r="F3032" s="314"/>
      <c r="G3032" s="314"/>
      <c r="H3032" s="314"/>
      <c r="I3032" s="318"/>
    </row>
    <row r="3033" spans="6:9" x14ac:dyDescent="0.3">
      <c r="F3033" s="313"/>
      <c r="G3033" s="313"/>
      <c r="H3033" s="313"/>
      <c r="I3033" s="319"/>
    </row>
    <row r="3034" spans="6:9" x14ac:dyDescent="0.3">
      <c r="F3034" s="314"/>
      <c r="G3034" s="314"/>
      <c r="H3034" s="314"/>
      <c r="I3034" s="318"/>
    </row>
    <row r="3035" spans="6:9" x14ac:dyDescent="0.3">
      <c r="F3035" s="313"/>
      <c r="G3035" s="313"/>
      <c r="H3035" s="313"/>
      <c r="I3035" s="319"/>
    </row>
    <row r="3036" spans="6:9" x14ac:dyDescent="0.3">
      <c r="F3036" s="314"/>
      <c r="G3036" s="314"/>
      <c r="H3036" s="314"/>
      <c r="I3036" s="318"/>
    </row>
    <row r="3037" spans="6:9" x14ac:dyDescent="0.3">
      <c r="F3037" s="313"/>
      <c r="G3037" s="313"/>
      <c r="H3037" s="313"/>
      <c r="I3037" s="319"/>
    </row>
    <row r="3038" spans="6:9" x14ac:dyDescent="0.3">
      <c r="F3038" s="314"/>
      <c r="G3038" s="314"/>
      <c r="H3038" s="314"/>
      <c r="I3038" s="318"/>
    </row>
    <row r="3039" spans="6:9" x14ac:dyDescent="0.3">
      <c r="F3039" s="313"/>
      <c r="G3039" s="313"/>
      <c r="H3039" s="313"/>
      <c r="I3039" s="319"/>
    </row>
    <row r="3040" spans="6:9" x14ac:dyDescent="0.3">
      <c r="F3040" s="314"/>
      <c r="G3040" s="314"/>
      <c r="H3040" s="314"/>
      <c r="I3040" s="318"/>
    </row>
    <row r="3041" spans="5:9" x14ac:dyDescent="0.3">
      <c r="F3041" s="313"/>
      <c r="G3041" s="313"/>
      <c r="H3041" s="313"/>
      <c r="I3041" s="319"/>
    </row>
    <row r="3042" spans="5:9" x14ac:dyDescent="0.3">
      <c r="F3042" s="314"/>
      <c r="G3042" s="314"/>
      <c r="H3042" s="314"/>
      <c r="I3042" s="318"/>
    </row>
    <row r="3043" spans="5:9" x14ac:dyDescent="0.3">
      <c r="F3043" s="313"/>
      <c r="G3043" s="313"/>
      <c r="H3043" s="313"/>
      <c r="I3043" s="319"/>
    </row>
    <row r="3044" spans="5:9" x14ac:dyDescent="0.3">
      <c r="F3044" s="314"/>
      <c r="G3044" s="314"/>
      <c r="H3044" s="314"/>
      <c r="I3044" s="318"/>
    </row>
    <row r="3045" spans="5:9" x14ac:dyDescent="0.3">
      <c r="F3045" s="313"/>
      <c r="G3045" s="313"/>
      <c r="H3045" s="313"/>
      <c r="I3045" s="319"/>
    </row>
    <row r="3046" spans="5:9" x14ac:dyDescent="0.3">
      <c r="F3046" s="314"/>
      <c r="G3046" s="314"/>
      <c r="H3046" s="314"/>
      <c r="I3046" s="318"/>
    </row>
    <row r="3047" spans="5:9" x14ac:dyDescent="0.3">
      <c r="F3047" s="313"/>
      <c r="G3047" s="313"/>
      <c r="H3047" s="313"/>
      <c r="I3047" s="319"/>
    </row>
    <row r="3048" spans="5:9" x14ac:dyDescent="0.3">
      <c r="F3048" s="314"/>
      <c r="G3048" s="314"/>
      <c r="H3048" s="314"/>
      <c r="I3048" s="318"/>
    </row>
    <row r="3049" spans="5:9" x14ac:dyDescent="0.3">
      <c r="E3049" s="314"/>
      <c r="F3049" s="314"/>
      <c r="G3049" s="314"/>
      <c r="H3049" s="314"/>
      <c r="I3049" s="319"/>
    </row>
    <row r="3050" spans="5:9" x14ac:dyDescent="0.3">
      <c r="F3050" s="313"/>
      <c r="G3050" s="313"/>
      <c r="H3050" s="313"/>
      <c r="I3050" s="319"/>
    </row>
    <row r="3051" spans="5:9" x14ac:dyDescent="0.3">
      <c r="F3051" s="314"/>
      <c r="G3051" s="314"/>
      <c r="H3051" s="314"/>
      <c r="I3051" s="318"/>
    </row>
    <row r="3052" spans="5:9" x14ac:dyDescent="0.3">
      <c r="F3052" s="313"/>
      <c r="G3052" s="313"/>
      <c r="H3052" s="313"/>
      <c r="I3052" s="319"/>
    </row>
    <row r="3053" spans="5:9" x14ac:dyDescent="0.3">
      <c r="F3053" s="314"/>
      <c r="G3053" s="314"/>
      <c r="H3053" s="314"/>
      <c r="I3053" s="318"/>
    </row>
    <row r="3054" spans="5:9" x14ac:dyDescent="0.3">
      <c r="F3054" s="313"/>
      <c r="G3054" s="313"/>
      <c r="H3054" s="313"/>
      <c r="I3054" s="319"/>
    </row>
    <row r="3055" spans="5:9" x14ac:dyDescent="0.3">
      <c r="F3055" s="314"/>
      <c r="G3055" s="314"/>
      <c r="H3055" s="314"/>
      <c r="I3055" s="318"/>
    </row>
    <row r="3056" spans="5:9" x14ac:dyDescent="0.3">
      <c r="F3056" s="313"/>
      <c r="G3056" s="313"/>
      <c r="H3056" s="313"/>
      <c r="I3056" s="319"/>
    </row>
    <row r="3057" spans="6:9" x14ac:dyDescent="0.3">
      <c r="F3057" s="314"/>
      <c r="G3057" s="314"/>
      <c r="H3057" s="314"/>
      <c r="I3057" s="318"/>
    </row>
    <row r="3058" spans="6:9" x14ac:dyDescent="0.3">
      <c r="F3058" s="313"/>
      <c r="G3058" s="313"/>
      <c r="H3058" s="313"/>
      <c r="I3058" s="319"/>
    </row>
    <row r="3059" spans="6:9" x14ac:dyDescent="0.3">
      <c r="F3059" s="314"/>
      <c r="G3059" s="314"/>
      <c r="H3059" s="314"/>
      <c r="I3059" s="318"/>
    </row>
    <row r="3060" spans="6:9" x14ac:dyDescent="0.3">
      <c r="F3060" s="313"/>
      <c r="G3060" s="313"/>
      <c r="H3060" s="313"/>
      <c r="I3060" s="319"/>
    </row>
    <row r="3061" spans="6:9" x14ac:dyDescent="0.3">
      <c r="F3061" s="314"/>
      <c r="G3061" s="314"/>
      <c r="H3061" s="314"/>
      <c r="I3061" s="318"/>
    </row>
    <row r="3062" spans="6:9" x14ac:dyDescent="0.3">
      <c r="F3062" s="313"/>
      <c r="G3062" s="313"/>
      <c r="H3062" s="313"/>
      <c r="I3062" s="319"/>
    </row>
    <row r="3063" spans="6:9" x14ac:dyDescent="0.3">
      <c r="F3063" s="314"/>
      <c r="G3063" s="314"/>
      <c r="H3063" s="314"/>
      <c r="I3063" s="318"/>
    </row>
    <row r="3064" spans="6:9" x14ac:dyDescent="0.3">
      <c r="F3064" s="313"/>
      <c r="G3064" s="313"/>
      <c r="H3064" s="313"/>
      <c r="I3064" s="319"/>
    </row>
    <row r="3065" spans="6:9" x14ac:dyDescent="0.3">
      <c r="F3065" s="314"/>
      <c r="G3065" s="314"/>
      <c r="H3065" s="314"/>
      <c r="I3065" s="318"/>
    </row>
    <row r="3066" spans="6:9" x14ac:dyDescent="0.3">
      <c r="F3066" s="313"/>
      <c r="G3066" s="313"/>
      <c r="H3066" s="313"/>
      <c r="I3066" s="319"/>
    </row>
    <row r="3067" spans="6:9" x14ac:dyDescent="0.3">
      <c r="F3067" s="314"/>
      <c r="G3067" s="314"/>
      <c r="H3067" s="314"/>
      <c r="I3067" s="318"/>
    </row>
    <row r="3068" spans="6:9" x14ac:dyDescent="0.3">
      <c r="F3068" s="313"/>
      <c r="G3068" s="313"/>
      <c r="H3068" s="313"/>
      <c r="I3068" s="319"/>
    </row>
    <row r="3069" spans="6:9" x14ac:dyDescent="0.3">
      <c r="F3069" s="314"/>
      <c r="G3069" s="314"/>
      <c r="H3069" s="314"/>
      <c r="I3069" s="318"/>
    </row>
    <row r="3070" spans="6:9" x14ac:dyDescent="0.3">
      <c r="F3070" s="313"/>
      <c r="G3070" s="313"/>
      <c r="H3070" s="313"/>
      <c r="I3070" s="319"/>
    </row>
    <row r="3071" spans="6:9" x14ac:dyDescent="0.3">
      <c r="F3071" s="314"/>
      <c r="G3071" s="314"/>
      <c r="H3071" s="314"/>
      <c r="I3071" s="318"/>
    </row>
    <row r="3072" spans="6:9" x14ac:dyDescent="0.3">
      <c r="F3072" s="313"/>
      <c r="G3072" s="313"/>
      <c r="H3072" s="313"/>
      <c r="I3072" s="319"/>
    </row>
    <row r="3073" spans="5:9" x14ac:dyDescent="0.3">
      <c r="F3073" s="314"/>
      <c r="G3073" s="314"/>
      <c r="H3073" s="314"/>
      <c r="I3073" s="318"/>
    </row>
    <row r="3074" spans="5:9" x14ac:dyDescent="0.3">
      <c r="F3074" s="313"/>
      <c r="G3074" s="313"/>
      <c r="H3074" s="313"/>
      <c r="I3074" s="319"/>
    </row>
    <row r="3075" spans="5:9" x14ac:dyDescent="0.3">
      <c r="F3075" s="314"/>
      <c r="G3075" s="314"/>
      <c r="H3075" s="314"/>
      <c r="I3075" s="318"/>
    </row>
    <row r="3076" spans="5:9" x14ac:dyDescent="0.3">
      <c r="F3076" s="313"/>
      <c r="G3076" s="313"/>
      <c r="H3076" s="313"/>
      <c r="I3076" s="319"/>
    </row>
    <row r="3077" spans="5:9" x14ac:dyDescent="0.3">
      <c r="F3077" s="314"/>
      <c r="G3077" s="314"/>
      <c r="H3077" s="314"/>
      <c r="I3077" s="318"/>
    </row>
    <row r="3078" spans="5:9" x14ac:dyDescent="0.3">
      <c r="F3078" s="313"/>
      <c r="G3078" s="313"/>
      <c r="H3078" s="313"/>
      <c r="I3078" s="319"/>
    </row>
    <row r="3079" spans="5:9" x14ac:dyDescent="0.3">
      <c r="F3079" s="314"/>
      <c r="G3079" s="314"/>
      <c r="H3079" s="314"/>
      <c r="I3079" s="318"/>
    </row>
    <row r="3080" spans="5:9" x14ac:dyDescent="0.3">
      <c r="F3080" s="313"/>
      <c r="G3080" s="313"/>
      <c r="H3080" s="313"/>
      <c r="I3080" s="319"/>
    </row>
    <row r="3081" spans="5:9" x14ac:dyDescent="0.3">
      <c r="F3081" s="314"/>
      <c r="G3081" s="314"/>
      <c r="H3081" s="314"/>
      <c r="I3081" s="318"/>
    </row>
    <row r="3082" spans="5:9" x14ac:dyDescent="0.3">
      <c r="F3082" s="313"/>
      <c r="G3082" s="313"/>
      <c r="H3082" s="313"/>
      <c r="I3082" s="319"/>
    </row>
    <row r="3083" spans="5:9" x14ac:dyDescent="0.3">
      <c r="E3083" s="314"/>
      <c r="F3083" s="314"/>
      <c r="G3083" s="314"/>
      <c r="H3083" s="314"/>
      <c r="I3083" s="319"/>
    </row>
    <row r="3084" spans="5:9" x14ac:dyDescent="0.3">
      <c r="F3084" s="314"/>
      <c r="G3084" s="314"/>
      <c r="H3084" s="314"/>
      <c r="I3084" s="318"/>
    </row>
    <row r="3085" spans="5:9" x14ac:dyDescent="0.3">
      <c r="F3085" s="313"/>
      <c r="G3085" s="313"/>
      <c r="H3085" s="313"/>
      <c r="I3085" s="319"/>
    </row>
    <row r="3086" spans="5:9" x14ac:dyDescent="0.3">
      <c r="F3086" s="314"/>
      <c r="G3086" s="314"/>
      <c r="H3086" s="314"/>
      <c r="I3086" s="318"/>
    </row>
    <row r="3087" spans="5:9" x14ac:dyDescent="0.3">
      <c r="F3087" s="313"/>
      <c r="G3087" s="313"/>
      <c r="H3087" s="313"/>
      <c r="I3087" s="319"/>
    </row>
    <row r="3088" spans="5:9" x14ac:dyDescent="0.3">
      <c r="F3088" s="314"/>
      <c r="G3088" s="314"/>
      <c r="H3088" s="314"/>
      <c r="I3088" s="318"/>
    </row>
    <row r="3089" spans="5:9" x14ac:dyDescent="0.3">
      <c r="F3089" s="313"/>
      <c r="G3089" s="313"/>
      <c r="H3089" s="313"/>
      <c r="I3089" s="319"/>
    </row>
    <row r="3090" spans="5:9" x14ac:dyDescent="0.3">
      <c r="F3090" s="314"/>
      <c r="G3090" s="314"/>
      <c r="H3090" s="314"/>
      <c r="I3090" s="318"/>
    </row>
    <row r="3091" spans="5:9" x14ac:dyDescent="0.3">
      <c r="E3091" s="314"/>
      <c r="F3091" s="314"/>
      <c r="G3091" s="314"/>
      <c r="H3091" s="314"/>
      <c r="I3091" s="319"/>
    </row>
    <row r="3092" spans="5:9" x14ac:dyDescent="0.3">
      <c r="F3092" s="313"/>
      <c r="G3092" s="313"/>
      <c r="H3092" s="313"/>
      <c r="I3092" s="319"/>
    </row>
    <row r="3093" spans="5:9" x14ac:dyDescent="0.3">
      <c r="F3093" s="314"/>
      <c r="G3093" s="314"/>
      <c r="H3093" s="314"/>
      <c r="I3093" s="318"/>
    </row>
    <row r="3094" spans="5:9" x14ac:dyDescent="0.3">
      <c r="F3094" s="313"/>
      <c r="G3094" s="313"/>
      <c r="H3094" s="313"/>
      <c r="I3094" s="319"/>
    </row>
    <row r="3095" spans="5:9" x14ac:dyDescent="0.3">
      <c r="F3095" s="314"/>
      <c r="G3095" s="314"/>
      <c r="H3095" s="314"/>
      <c r="I3095" s="318"/>
    </row>
    <row r="3096" spans="5:9" x14ac:dyDescent="0.3">
      <c r="F3096" s="313"/>
      <c r="G3096" s="313"/>
      <c r="H3096" s="313"/>
      <c r="I3096" s="319"/>
    </row>
    <row r="3097" spans="5:9" x14ac:dyDescent="0.3">
      <c r="F3097" s="314"/>
      <c r="G3097" s="314"/>
      <c r="H3097" s="314"/>
      <c r="I3097" s="318"/>
    </row>
    <row r="3098" spans="5:9" x14ac:dyDescent="0.3">
      <c r="F3098" s="313"/>
      <c r="G3098" s="313"/>
      <c r="H3098" s="313"/>
      <c r="I3098" s="319"/>
    </row>
    <row r="3099" spans="5:9" x14ac:dyDescent="0.3">
      <c r="F3099" s="314"/>
      <c r="G3099" s="314"/>
      <c r="H3099" s="314"/>
      <c r="I3099" s="318"/>
    </row>
    <row r="3100" spans="5:9" x14ac:dyDescent="0.3">
      <c r="F3100" s="313"/>
      <c r="G3100" s="313"/>
      <c r="H3100" s="313"/>
      <c r="I3100" s="319"/>
    </row>
    <row r="3101" spans="5:9" x14ac:dyDescent="0.3">
      <c r="F3101" s="314"/>
      <c r="G3101" s="314"/>
      <c r="H3101" s="314"/>
      <c r="I3101" s="318"/>
    </row>
    <row r="3102" spans="5:9" x14ac:dyDescent="0.3">
      <c r="F3102" s="313"/>
      <c r="G3102" s="313"/>
      <c r="H3102" s="313"/>
      <c r="I3102" s="319"/>
    </row>
    <row r="3103" spans="5:9" x14ac:dyDescent="0.3">
      <c r="F3103" s="314"/>
      <c r="G3103" s="314"/>
      <c r="H3103" s="314"/>
      <c r="I3103" s="318"/>
    </row>
    <row r="3104" spans="5:9" x14ac:dyDescent="0.3">
      <c r="F3104" s="313"/>
      <c r="G3104" s="313"/>
      <c r="H3104" s="313"/>
      <c r="I3104" s="319"/>
    </row>
    <row r="3105" spans="5:9" x14ac:dyDescent="0.3">
      <c r="F3105" s="314"/>
      <c r="G3105" s="314"/>
      <c r="H3105" s="314"/>
      <c r="I3105" s="318"/>
    </row>
    <row r="3106" spans="5:9" x14ac:dyDescent="0.3">
      <c r="F3106" s="313"/>
      <c r="G3106" s="313"/>
      <c r="H3106" s="313"/>
      <c r="I3106" s="319"/>
    </row>
    <row r="3107" spans="5:9" x14ac:dyDescent="0.3">
      <c r="F3107" s="314"/>
      <c r="G3107" s="314"/>
      <c r="H3107" s="314"/>
      <c r="I3107" s="318"/>
    </row>
    <row r="3108" spans="5:9" x14ac:dyDescent="0.3">
      <c r="F3108" s="313"/>
      <c r="G3108" s="313"/>
      <c r="H3108" s="313"/>
      <c r="I3108" s="319"/>
    </row>
    <row r="3109" spans="5:9" x14ac:dyDescent="0.3">
      <c r="F3109" s="314"/>
      <c r="G3109" s="314"/>
      <c r="H3109" s="314"/>
      <c r="I3109" s="318"/>
    </row>
    <row r="3110" spans="5:9" x14ac:dyDescent="0.3">
      <c r="F3110" s="313"/>
      <c r="G3110" s="313"/>
      <c r="H3110" s="313"/>
      <c r="I3110" s="319"/>
    </row>
    <row r="3111" spans="5:9" x14ac:dyDescent="0.3">
      <c r="F3111" s="314"/>
      <c r="G3111" s="314"/>
      <c r="H3111" s="314"/>
      <c r="I3111" s="318"/>
    </row>
    <row r="3112" spans="5:9" x14ac:dyDescent="0.3">
      <c r="F3112" s="313"/>
      <c r="G3112" s="313"/>
      <c r="H3112" s="313"/>
      <c r="I3112" s="319"/>
    </row>
    <row r="3113" spans="5:9" x14ac:dyDescent="0.3">
      <c r="F3113" s="314"/>
      <c r="G3113" s="314"/>
      <c r="H3113" s="314"/>
      <c r="I3113" s="318"/>
    </row>
    <row r="3114" spans="5:9" x14ac:dyDescent="0.3">
      <c r="F3114" s="313"/>
      <c r="G3114" s="313"/>
      <c r="H3114" s="313"/>
      <c r="I3114" s="319"/>
    </row>
    <row r="3115" spans="5:9" x14ac:dyDescent="0.3">
      <c r="F3115" s="314"/>
      <c r="G3115" s="314"/>
      <c r="H3115" s="314"/>
      <c r="I3115" s="318"/>
    </row>
    <row r="3116" spans="5:9" x14ac:dyDescent="0.3">
      <c r="F3116" s="313"/>
      <c r="G3116" s="313"/>
      <c r="H3116" s="313"/>
      <c r="I3116" s="319"/>
    </row>
    <row r="3117" spans="5:9" x14ac:dyDescent="0.3">
      <c r="F3117" s="314"/>
      <c r="G3117" s="314"/>
      <c r="H3117" s="314"/>
      <c r="I3117" s="318"/>
    </row>
    <row r="3118" spans="5:9" x14ac:dyDescent="0.3">
      <c r="E3118" s="314"/>
      <c r="F3118" s="314"/>
      <c r="G3118" s="314"/>
      <c r="H3118" s="314"/>
      <c r="I3118" s="319"/>
    </row>
    <row r="3119" spans="5:9" x14ac:dyDescent="0.3">
      <c r="F3119" s="313"/>
      <c r="G3119" s="313"/>
      <c r="H3119" s="313"/>
      <c r="I3119" s="319"/>
    </row>
    <row r="3120" spans="5:9" x14ac:dyDescent="0.3">
      <c r="F3120" s="314"/>
      <c r="G3120" s="314"/>
      <c r="H3120" s="314"/>
      <c r="I3120" s="318"/>
    </row>
    <row r="3121" spans="6:9" x14ac:dyDescent="0.3">
      <c r="F3121" s="313"/>
      <c r="G3121" s="313"/>
      <c r="H3121" s="313"/>
      <c r="I3121" s="319"/>
    </row>
    <row r="3122" spans="6:9" x14ac:dyDescent="0.3">
      <c r="F3122" s="314"/>
      <c r="G3122" s="314"/>
      <c r="H3122" s="314"/>
      <c r="I3122" s="318"/>
    </row>
    <row r="3123" spans="6:9" x14ac:dyDescent="0.3">
      <c r="F3123" s="313"/>
      <c r="G3123" s="313"/>
      <c r="H3123" s="313"/>
      <c r="I3123" s="319"/>
    </row>
    <row r="3124" spans="6:9" x14ac:dyDescent="0.3">
      <c r="F3124" s="314"/>
      <c r="G3124" s="314"/>
      <c r="H3124" s="314"/>
      <c r="I3124" s="318"/>
    </row>
    <row r="3125" spans="6:9" x14ac:dyDescent="0.3">
      <c r="F3125" s="313"/>
      <c r="G3125" s="313"/>
      <c r="H3125" s="313"/>
      <c r="I3125" s="319"/>
    </row>
    <row r="3126" spans="6:9" x14ac:dyDescent="0.3">
      <c r="F3126" s="314"/>
      <c r="G3126" s="314"/>
      <c r="H3126" s="314"/>
      <c r="I3126" s="318"/>
    </row>
    <row r="3127" spans="6:9" x14ac:dyDescent="0.3">
      <c r="F3127" s="313"/>
      <c r="G3127" s="313"/>
      <c r="H3127" s="313"/>
      <c r="I3127" s="319"/>
    </row>
    <row r="3128" spans="6:9" x14ac:dyDescent="0.3">
      <c r="F3128" s="314"/>
      <c r="G3128" s="314"/>
      <c r="H3128" s="314"/>
      <c r="I3128" s="318"/>
    </row>
    <row r="3129" spans="6:9" x14ac:dyDescent="0.3">
      <c r="F3129" s="313"/>
      <c r="G3129" s="313"/>
      <c r="H3129" s="313"/>
      <c r="I3129" s="319"/>
    </row>
    <row r="3130" spans="6:9" x14ac:dyDescent="0.3">
      <c r="F3130" s="314"/>
      <c r="G3130" s="314"/>
      <c r="H3130" s="314"/>
      <c r="I3130" s="318"/>
    </row>
    <row r="3131" spans="6:9" x14ac:dyDescent="0.3">
      <c r="F3131" s="313"/>
      <c r="G3131" s="313"/>
      <c r="H3131" s="313"/>
      <c r="I3131" s="319"/>
    </row>
    <row r="3132" spans="6:9" x14ac:dyDescent="0.3">
      <c r="F3132" s="314"/>
      <c r="G3132" s="314"/>
      <c r="H3132" s="314"/>
      <c r="I3132" s="318"/>
    </row>
    <row r="3133" spans="6:9" x14ac:dyDescent="0.3">
      <c r="F3133" s="313"/>
      <c r="G3133" s="313"/>
      <c r="H3133" s="313"/>
      <c r="I3133" s="319"/>
    </row>
    <row r="3134" spans="6:9" x14ac:dyDescent="0.3">
      <c r="F3134" s="314"/>
      <c r="G3134" s="314"/>
      <c r="H3134" s="314"/>
      <c r="I3134" s="318"/>
    </row>
    <row r="3135" spans="6:9" x14ac:dyDescent="0.3">
      <c r="F3135" s="313"/>
      <c r="G3135" s="313"/>
      <c r="H3135" s="313"/>
      <c r="I3135" s="319"/>
    </row>
    <row r="3136" spans="6:9" x14ac:dyDescent="0.3">
      <c r="F3136" s="314"/>
      <c r="G3136" s="314"/>
      <c r="H3136" s="314"/>
      <c r="I3136" s="318"/>
    </row>
    <row r="3137" spans="5:9" x14ac:dyDescent="0.3">
      <c r="F3137" s="313"/>
      <c r="G3137" s="313"/>
      <c r="H3137" s="313"/>
      <c r="I3137" s="319"/>
    </row>
    <row r="3138" spans="5:9" x14ac:dyDescent="0.3">
      <c r="F3138" s="314"/>
      <c r="G3138" s="314"/>
      <c r="H3138" s="314"/>
      <c r="I3138" s="318"/>
    </row>
    <row r="3139" spans="5:9" x14ac:dyDescent="0.3">
      <c r="F3139" s="313"/>
      <c r="G3139" s="313"/>
      <c r="H3139" s="313"/>
      <c r="I3139" s="319"/>
    </row>
    <row r="3140" spans="5:9" x14ac:dyDescent="0.3">
      <c r="F3140" s="314"/>
      <c r="G3140" s="314"/>
      <c r="H3140" s="314"/>
      <c r="I3140" s="318"/>
    </row>
    <row r="3141" spans="5:9" x14ac:dyDescent="0.3">
      <c r="F3141" s="313"/>
      <c r="G3141" s="313"/>
      <c r="H3141" s="313"/>
      <c r="I3141" s="319"/>
    </row>
    <row r="3142" spans="5:9" x14ac:dyDescent="0.3">
      <c r="F3142" s="314"/>
      <c r="G3142" s="314"/>
      <c r="H3142" s="314"/>
      <c r="I3142" s="318"/>
    </row>
    <row r="3143" spans="5:9" x14ac:dyDescent="0.3">
      <c r="E3143" s="314"/>
      <c r="F3143" s="314"/>
      <c r="G3143" s="314"/>
      <c r="H3143" s="314"/>
      <c r="I3143" s="319"/>
    </row>
    <row r="3144" spans="5:9" x14ac:dyDescent="0.3">
      <c r="F3144" s="313"/>
      <c r="G3144" s="313"/>
      <c r="H3144" s="313"/>
      <c r="I3144" s="319"/>
    </row>
    <row r="3145" spans="5:9" x14ac:dyDescent="0.3">
      <c r="F3145" s="314"/>
      <c r="G3145" s="314"/>
      <c r="H3145" s="314"/>
      <c r="I3145" s="318"/>
    </row>
    <row r="3146" spans="5:9" x14ac:dyDescent="0.3">
      <c r="F3146" s="313"/>
      <c r="G3146" s="313"/>
      <c r="H3146" s="313"/>
      <c r="I3146" s="319"/>
    </row>
    <row r="3147" spans="5:9" x14ac:dyDescent="0.3">
      <c r="F3147" s="314"/>
      <c r="G3147" s="314"/>
      <c r="H3147" s="314"/>
      <c r="I3147" s="318"/>
    </row>
    <row r="3148" spans="5:9" x14ac:dyDescent="0.3">
      <c r="F3148" s="313"/>
      <c r="G3148" s="313"/>
      <c r="H3148" s="313"/>
      <c r="I3148" s="319"/>
    </row>
    <row r="3149" spans="5:9" x14ac:dyDescent="0.3">
      <c r="F3149" s="314"/>
      <c r="G3149" s="314"/>
      <c r="H3149" s="314"/>
      <c r="I3149" s="318"/>
    </row>
    <row r="3150" spans="5:9" x14ac:dyDescent="0.3">
      <c r="F3150" s="313"/>
      <c r="G3150" s="313"/>
      <c r="H3150" s="313"/>
      <c r="I3150" s="319"/>
    </row>
    <row r="3151" spans="5:9" x14ac:dyDescent="0.3">
      <c r="F3151" s="314"/>
      <c r="G3151" s="314"/>
      <c r="H3151" s="314"/>
      <c r="I3151" s="318"/>
    </row>
    <row r="3152" spans="5:9" x14ac:dyDescent="0.3">
      <c r="E3152" s="314"/>
      <c r="F3152" s="314"/>
      <c r="G3152" s="314"/>
      <c r="H3152" s="314"/>
      <c r="I3152" s="319"/>
    </row>
    <row r="3153" spans="5:9" x14ac:dyDescent="0.3">
      <c r="F3153" s="313"/>
      <c r="G3153" s="313"/>
      <c r="H3153" s="313"/>
      <c r="I3153" s="319"/>
    </row>
    <row r="3154" spans="5:9" x14ac:dyDescent="0.3">
      <c r="F3154" s="314"/>
      <c r="G3154" s="314"/>
      <c r="H3154" s="314"/>
      <c r="I3154" s="318"/>
    </row>
    <row r="3155" spans="5:9" x14ac:dyDescent="0.3">
      <c r="E3155" s="314"/>
      <c r="F3155" s="314"/>
      <c r="G3155" s="314"/>
      <c r="H3155" s="314"/>
      <c r="I3155" s="319"/>
    </row>
    <row r="3156" spans="5:9" x14ac:dyDescent="0.3">
      <c r="F3156" s="313"/>
      <c r="G3156" s="313"/>
      <c r="H3156" s="313"/>
      <c r="I3156" s="319"/>
    </row>
    <row r="3157" spans="5:9" x14ac:dyDescent="0.3">
      <c r="E3157" s="314"/>
      <c r="F3157" s="314"/>
      <c r="G3157" s="314"/>
      <c r="H3157" s="314"/>
      <c r="I3157" s="319"/>
    </row>
    <row r="3158" spans="5:9" x14ac:dyDescent="0.3">
      <c r="F3158" s="314"/>
      <c r="G3158" s="314"/>
      <c r="H3158" s="314"/>
      <c r="I3158" s="318"/>
    </row>
    <row r="3159" spans="5:9" x14ac:dyDescent="0.3">
      <c r="F3159" s="313"/>
      <c r="G3159" s="313"/>
      <c r="H3159" s="313"/>
      <c r="I3159" s="319"/>
    </row>
    <row r="3160" spans="5:9" x14ac:dyDescent="0.3">
      <c r="F3160" s="314"/>
      <c r="G3160" s="314"/>
      <c r="H3160" s="314"/>
      <c r="I3160" s="318"/>
    </row>
    <row r="3161" spans="5:9" x14ac:dyDescent="0.3">
      <c r="F3161" s="313"/>
      <c r="G3161" s="313"/>
      <c r="H3161" s="313"/>
      <c r="I3161" s="319"/>
    </row>
    <row r="3162" spans="5:9" x14ac:dyDescent="0.3">
      <c r="F3162" s="314"/>
      <c r="G3162" s="314"/>
      <c r="H3162" s="314"/>
      <c r="I3162" s="318"/>
    </row>
    <row r="3163" spans="5:9" x14ac:dyDescent="0.3">
      <c r="F3163" s="313"/>
      <c r="G3163" s="313"/>
      <c r="H3163" s="313"/>
      <c r="I3163" s="319"/>
    </row>
    <row r="3164" spans="5:9" x14ac:dyDescent="0.3">
      <c r="E3164" s="314"/>
      <c r="F3164" s="314"/>
      <c r="G3164" s="314"/>
      <c r="H3164" s="314"/>
      <c r="I3164" s="319"/>
    </row>
    <row r="3165" spans="5:9" x14ac:dyDescent="0.3">
      <c r="F3165" s="314"/>
      <c r="G3165" s="314"/>
      <c r="H3165" s="314"/>
      <c r="I3165" s="318"/>
    </row>
    <row r="3166" spans="5:9" x14ac:dyDescent="0.3">
      <c r="F3166" s="313"/>
      <c r="G3166" s="313"/>
      <c r="H3166" s="313"/>
      <c r="I3166" s="319"/>
    </row>
    <row r="3167" spans="5:9" x14ac:dyDescent="0.3">
      <c r="F3167" s="314"/>
      <c r="G3167" s="314"/>
      <c r="H3167" s="314"/>
      <c r="I3167" s="318"/>
    </row>
    <row r="3168" spans="5:9" x14ac:dyDescent="0.3">
      <c r="E3168" s="314"/>
      <c r="F3168" s="314"/>
      <c r="G3168" s="314"/>
      <c r="H3168" s="314"/>
      <c r="I3168" s="319"/>
    </row>
    <row r="3169" spans="5:9" x14ac:dyDescent="0.3">
      <c r="F3169" s="313"/>
      <c r="G3169" s="313"/>
      <c r="H3169" s="313"/>
      <c r="I3169" s="319"/>
    </row>
    <row r="3170" spans="5:9" x14ac:dyDescent="0.3">
      <c r="F3170" s="314"/>
      <c r="G3170" s="314"/>
      <c r="H3170" s="314"/>
      <c r="I3170" s="318"/>
    </row>
    <row r="3171" spans="5:9" x14ac:dyDescent="0.3">
      <c r="F3171" s="313"/>
      <c r="G3171" s="313"/>
      <c r="H3171" s="313"/>
      <c r="I3171" s="319"/>
    </row>
    <row r="3172" spans="5:9" x14ac:dyDescent="0.3">
      <c r="F3172" s="314"/>
      <c r="G3172" s="314"/>
      <c r="H3172" s="314"/>
      <c r="I3172" s="318"/>
    </row>
    <row r="3173" spans="5:9" x14ac:dyDescent="0.3">
      <c r="F3173" s="313"/>
      <c r="G3173" s="313"/>
      <c r="H3173" s="313"/>
      <c r="I3173" s="319"/>
    </row>
    <row r="3174" spans="5:9" x14ac:dyDescent="0.3">
      <c r="F3174" s="314"/>
      <c r="G3174" s="314"/>
      <c r="H3174" s="314"/>
      <c r="I3174" s="318"/>
    </row>
    <row r="3175" spans="5:9" x14ac:dyDescent="0.3">
      <c r="F3175" s="313"/>
      <c r="G3175" s="313"/>
      <c r="H3175" s="313"/>
      <c r="I3175" s="319"/>
    </row>
    <row r="3176" spans="5:9" x14ac:dyDescent="0.3">
      <c r="F3176" s="314"/>
      <c r="G3176" s="314"/>
      <c r="H3176" s="314"/>
      <c r="I3176" s="318"/>
    </row>
    <row r="3177" spans="5:9" x14ac:dyDescent="0.3">
      <c r="F3177" s="313"/>
      <c r="G3177" s="313"/>
      <c r="H3177" s="313"/>
      <c r="I3177" s="319"/>
    </row>
    <row r="3178" spans="5:9" x14ac:dyDescent="0.3">
      <c r="F3178" s="314"/>
      <c r="G3178" s="314"/>
      <c r="H3178" s="314"/>
      <c r="I3178" s="318"/>
    </row>
    <row r="3179" spans="5:9" x14ac:dyDescent="0.3">
      <c r="F3179" s="313"/>
      <c r="G3179" s="313"/>
      <c r="H3179" s="313"/>
      <c r="I3179" s="319"/>
    </row>
    <row r="3180" spans="5:9" x14ac:dyDescent="0.3">
      <c r="F3180" s="314"/>
      <c r="G3180" s="314"/>
      <c r="H3180" s="314"/>
      <c r="I3180" s="318"/>
    </row>
    <row r="3181" spans="5:9" x14ac:dyDescent="0.3">
      <c r="F3181" s="313"/>
      <c r="G3181" s="313"/>
      <c r="H3181" s="313"/>
      <c r="I3181" s="319"/>
    </row>
    <row r="3182" spans="5:9" x14ac:dyDescent="0.3">
      <c r="F3182" s="314"/>
      <c r="G3182" s="314"/>
      <c r="H3182" s="314"/>
      <c r="I3182" s="318"/>
    </row>
    <row r="3183" spans="5:9" x14ac:dyDescent="0.3">
      <c r="F3183" s="313"/>
      <c r="G3183" s="313"/>
      <c r="H3183" s="313"/>
      <c r="I3183" s="319"/>
    </row>
    <row r="3184" spans="5:9" x14ac:dyDescent="0.3">
      <c r="E3184" s="314"/>
      <c r="F3184" s="314"/>
      <c r="G3184" s="314"/>
      <c r="H3184" s="314"/>
      <c r="I3184" s="319"/>
    </row>
    <row r="3185" spans="5:9" x14ac:dyDescent="0.3">
      <c r="F3185" s="314"/>
      <c r="G3185" s="314"/>
      <c r="H3185" s="314"/>
      <c r="I3185" s="318"/>
    </row>
    <row r="3186" spans="5:9" x14ac:dyDescent="0.3">
      <c r="F3186" s="313"/>
      <c r="G3186" s="313"/>
      <c r="H3186" s="313"/>
      <c r="I3186" s="319"/>
    </row>
    <row r="3187" spans="5:9" x14ac:dyDescent="0.3">
      <c r="F3187" s="314"/>
      <c r="G3187" s="314"/>
      <c r="H3187" s="314"/>
      <c r="I3187" s="318"/>
    </row>
    <row r="3188" spans="5:9" x14ac:dyDescent="0.3">
      <c r="E3188" s="314"/>
      <c r="F3188" s="314"/>
      <c r="G3188" s="314"/>
      <c r="H3188" s="314"/>
      <c r="I3188" s="319"/>
    </row>
    <row r="3189" spans="5:9" x14ac:dyDescent="0.3">
      <c r="E3189" s="314"/>
      <c r="F3189" s="314"/>
      <c r="G3189" s="314"/>
      <c r="H3189" s="314"/>
      <c r="I3189" s="319"/>
    </row>
    <row r="3190" spans="5:9" x14ac:dyDescent="0.3">
      <c r="F3190" s="313"/>
      <c r="G3190" s="313"/>
      <c r="H3190" s="313"/>
      <c r="I3190" s="319"/>
    </row>
    <row r="3191" spans="5:9" x14ac:dyDescent="0.3">
      <c r="F3191" s="314"/>
      <c r="G3191" s="314"/>
      <c r="H3191" s="314"/>
      <c r="I3191" s="318"/>
    </row>
    <row r="3192" spans="5:9" x14ac:dyDescent="0.3">
      <c r="F3192" s="313"/>
      <c r="G3192" s="313"/>
      <c r="H3192" s="313"/>
      <c r="I3192" s="319"/>
    </row>
    <row r="3193" spans="5:9" x14ac:dyDescent="0.3">
      <c r="E3193" s="314"/>
      <c r="F3193" s="314"/>
      <c r="G3193" s="314"/>
      <c r="H3193" s="314"/>
      <c r="I3193" s="319"/>
    </row>
    <row r="3194" spans="5:9" x14ac:dyDescent="0.3">
      <c r="F3194" s="314"/>
      <c r="G3194" s="314"/>
      <c r="H3194" s="314"/>
      <c r="I3194" s="318"/>
    </row>
    <row r="3195" spans="5:9" x14ac:dyDescent="0.3">
      <c r="F3195" s="313"/>
      <c r="G3195" s="313"/>
      <c r="H3195" s="313"/>
      <c r="I3195" s="319"/>
    </row>
    <row r="3196" spans="5:9" x14ac:dyDescent="0.3">
      <c r="F3196" s="314"/>
      <c r="G3196" s="314"/>
      <c r="H3196" s="314"/>
      <c r="I3196" s="318"/>
    </row>
    <row r="3197" spans="5:9" x14ac:dyDescent="0.3">
      <c r="F3197" s="313"/>
      <c r="G3197" s="313"/>
      <c r="H3197" s="313"/>
      <c r="I3197" s="319"/>
    </row>
    <row r="3198" spans="5:9" x14ac:dyDescent="0.3">
      <c r="F3198" s="314"/>
      <c r="G3198" s="314"/>
      <c r="H3198" s="314"/>
      <c r="I3198" s="318"/>
    </row>
    <row r="3199" spans="5:9" x14ac:dyDescent="0.3">
      <c r="F3199" s="313"/>
      <c r="G3199" s="313"/>
      <c r="H3199" s="313"/>
      <c r="I3199" s="319"/>
    </row>
    <row r="3200" spans="5:9" x14ac:dyDescent="0.3">
      <c r="F3200" s="314"/>
      <c r="G3200" s="314"/>
      <c r="H3200" s="314"/>
      <c r="I3200" s="318"/>
    </row>
    <row r="3201" spans="6:9" x14ac:dyDescent="0.3">
      <c r="F3201" s="313"/>
      <c r="G3201" s="313"/>
      <c r="H3201" s="313"/>
      <c r="I3201" s="319"/>
    </row>
    <row r="3202" spans="6:9" x14ac:dyDescent="0.3">
      <c r="F3202" s="314"/>
      <c r="G3202" s="314"/>
      <c r="H3202" s="314"/>
      <c r="I3202" s="318"/>
    </row>
    <row r="3203" spans="6:9" x14ac:dyDescent="0.3">
      <c r="F3203" s="313"/>
      <c r="G3203" s="313"/>
      <c r="H3203" s="313"/>
      <c r="I3203" s="319"/>
    </row>
    <row r="3204" spans="6:9" x14ac:dyDescent="0.3">
      <c r="F3204" s="314"/>
      <c r="G3204" s="314"/>
      <c r="H3204" s="314"/>
      <c r="I3204" s="318"/>
    </row>
    <row r="3205" spans="6:9" x14ac:dyDescent="0.3">
      <c r="F3205" s="313"/>
      <c r="G3205" s="313"/>
      <c r="H3205" s="313"/>
      <c r="I3205" s="319"/>
    </row>
    <row r="3206" spans="6:9" x14ac:dyDescent="0.3">
      <c r="F3206" s="314"/>
      <c r="G3206" s="314"/>
      <c r="H3206" s="314"/>
      <c r="I3206" s="318"/>
    </row>
    <row r="3207" spans="6:9" x14ac:dyDescent="0.3">
      <c r="F3207" s="313"/>
      <c r="G3207" s="313"/>
      <c r="H3207" s="313"/>
      <c r="I3207" s="319"/>
    </row>
    <row r="3208" spans="6:9" x14ac:dyDescent="0.3">
      <c r="F3208" s="314"/>
      <c r="G3208" s="314"/>
      <c r="H3208" s="314"/>
      <c r="I3208" s="318"/>
    </row>
    <row r="3209" spans="6:9" x14ac:dyDescent="0.3">
      <c r="F3209" s="313"/>
      <c r="G3209" s="313"/>
      <c r="H3209" s="313"/>
      <c r="I3209" s="319"/>
    </row>
    <row r="3210" spans="6:9" x14ac:dyDescent="0.3">
      <c r="F3210" s="314"/>
      <c r="G3210" s="314"/>
      <c r="H3210" s="314"/>
      <c r="I3210" s="318"/>
    </row>
    <row r="3211" spans="6:9" x14ac:dyDescent="0.3">
      <c r="F3211" s="313"/>
      <c r="G3211" s="313"/>
      <c r="H3211" s="313"/>
      <c r="I3211" s="319"/>
    </row>
    <row r="3212" spans="6:9" x14ac:dyDescent="0.3">
      <c r="F3212" s="314"/>
      <c r="G3212" s="314"/>
      <c r="H3212" s="314"/>
      <c r="I3212" s="318"/>
    </row>
    <row r="3213" spans="6:9" x14ac:dyDescent="0.3">
      <c r="F3213" s="313"/>
      <c r="G3213" s="313"/>
      <c r="H3213" s="313"/>
      <c r="I3213" s="319"/>
    </row>
    <row r="3214" spans="6:9" x14ac:dyDescent="0.3">
      <c r="F3214" s="314"/>
      <c r="G3214" s="314"/>
      <c r="H3214" s="314"/>
      <c r="I3214" s="318"/>
    </row>
    <row r="3215" spans="6:9" x14ac:dyDescent="0.3">
      <c r="F3215" s="313"/>
      <c r="G3215" s="313"/>
      <c r="H3215" s="313"/>
      <c r="I3215" s="319"/>
    </row>
    <row r="3216" spans="6:9" x14ac:dyDescent="0.3">
      <c r="F3216" s="314"/>
      <c r="G3216" s="314"/>
      <c r="H3216" s="314"/>
      <c r="I3216" s="318"/>
    </row>
    <row r="3217" spans="5:9" x14ac:dyDescent="0.3">
      <c r="F3217" s="313"/>
      <c r="G3217" s="313"/>
      <c r="H3217" s="313"/>
      <c r="I3217" s="319"/>
    </row>
    <row r="3218" spans="5:9" x14ac:dyDescent="0.3">
      <c r="F3218" s="314"/>
      <c r="G3218" s="314"/>
      <c r="H3218" s="314"/>
      <c r="I3218" s="318"/>
    </row>
    <row r="3219" spans="5:9" x14ac:dyDescent="0.3">
      <c r="F3219" s="313"/>
      <c r="G3219" s="313"/>
      <c r="H3219" s="313"/>
      <c r="I3219" s="319"/>
    </row>
    <row r="3220" spans="5:9" x14ac:dyDescent="0.3">
      <c r="F3220" s="314"/>
      <c r="G3220" s="314"/>
      <c r="H3220" s="314"/>
      <c r="I3220" s="318"/>
    </row>
    <row r="3221" spans="5:9" x14ac:dyDescent="0.3">
      <c r="F3221" s="313"/>
      <c r="G3221" s="313"/>
      <c r="H3221" s="313"/>
      <c r="I3221" s="319"/>
    </row>
    <row r="3222" spans="5:9" x14ac:dyDescent="0.3">
      <c r="E3222" s="314"/>
      <c r="F3222" s="314"/>
      <c r="G3222" s="314"/>
      <c r="H3222" s="314"/>
      <c r="I3222" s="319"/>
    </row>
    <row r="3223" spans="5:9" x14ac:dyDescent="0.3">
      <c r="F3223" s="314"/>
      <c r="G3223" s="314"/>
      <c r="H3223" s="314"/>
      <c r="I3223" s="318"/>
    </row>
    <row r="3224" spans="5:9" x14ac:dyDescent="0.3">
      <c r="F3224" s="313"/>
      <c r="G3224" s="313"/>
      <c r="H3224" s="313"/>
      <c r="I3224" s="319"/>
    </row>
    <row r="3225" spans="5:9" x14ac:dyDescent="0.3">
      <c r="F3225" s="314"/>
      <c r="G3225" s="314"/>
      <c r="H3225" s="314"/>
      <c r="I3225" s="318"/>
    </row>
    <row r="3226" spans="5:9" x14ac:dyDescent="0.3">
      <c r="F3226" s="313"/>
      <c r="G3226" s="313"/>
      <c r="H3226" s="313"/>
      <c r="I3226" s="319"/>
    </row>
    <row r="3227" spans="5:9" x14ac:dyDescent="0.3">
      <c r="F3227" s="314"/>
      <c r="G3227" s="314"/>
      <c r="H3227" s="314"/>
      <c r="I3227" s="318"/>
    </row>
    <row r="3228" spans="5:9" x14ac:dyDescent="0.3">
      <c r="E3228" s="314"/>
      <c r="F3228" s="314"/>
      <c r="G3228" s="314"/>
      <c r="H3228" s="314"/>
      <c r="I3228" s="319"/>
    </row>
    <row r="3229" spans="5:9" x14ac:dyDescent="0.3">
      <c r="F3229" s="313"/>
      <c r="G3229" s="313"/>
      <c r="H3229" s="313"/>
      <c r="I3229" s="319"/>
    </row>
    <row r="3230" spans="5:9" x14ac:dyDescent="0.3">
      <c r="F3230" s="314"/>
      <c r="G3230" s="314"/>
      <c r="H3230" s="314"/>
      <c r="I3230" s="318"/>
    </row>
    <row r="3231" spans="5:9" x14ac:dyDescent="0.3">
      <c r="F3231" s="313"/>
      <c r="G3231" s="313"/>
      <c r="H3231" s="313"/>
      <c r="I3231" s="319"/>
    </row>
    <row r="3232" spans="5:9" x14ac:dyDescent="0.3">
      <c r="F3232" s="314"/>
      <c r="G3232" s="314"/>
      <c r="H3232" s="314"/>
      <c r="I3232" s="318"/>
    </row>
    <row r="3233" spans="5:9" x14ac:dyDescent="0.3">
      <c r="F3233" s="313"/>
      <c r="G3233" s="313"/>
      <c r="H3233" s="313"/>
      <c r="I3233" s="319"/>
    </row>
    <row r="3234" spans="5:9" x14ac:dyDescent="0.3">
      <c r="F3234" s="314"/>
      <c r="G3234" s="314"/>
      <c r="H3234" s="314"/>
      <c r="I3234" s="318"/>
    </row>
    <row r="3235" spans="5:9" x14ac:dyDescent="0.3">
      <c r="F3235" s="313"/>
      <c r="G3235" s="313"/>
      <c r="H3235" s="313"/>
      <c r="I3235" s="319"/>
    </row>
    <row r="3236" spans="5:9" x14ac:dyDescent="0.3">
      <c r="F3236" s="314"/>
      <c r="G3236" s="314"/>
      <c r="H3236" s="314"/>
      <c r="I3236" s="318"/>
    </row>
    <row r="3237" spans="5:9" x14ac:dyDescent="0.3">
      <c r="E3237" s="314"/>
      <c r="F3237" s="314"/>
      <c r="G3237" s="314"/>
      <c r="H3237" s="314"/>
      <c r="I3237" s="319"/>
    </row>
    <row r="3238" spans="5:9" x14ac:dyDescent="0.3">
      <c r="F3238" s="313"/>
      <c r="G3238" s="313"/>
      <c r="H3238" s="313"/>
      <c r="I3238" s="319"/>
    </row>
    <row r="3239" spans="5:9" x14ac:dyDescent="0.3">
      <c r="F3239" s="314"/>
      <c r="G3239" s="314"/>
      <c r="H3239" s="314"/>
      <c r="I3239" s="318"/>
    </row>
    <row r="3240" spans="5:9" x14ac:dyDescent="0.3">
      <c r="E3240" s="314"/>
      <c r="F3240" s="314"/>
      <c r="G3240" s="314"/>
      <c r="H3240" s="314"/>
      <c r="I3240" s="319"/>
    </row>
    <row r="3241" spans="5:9" x14ac:dyDescent="0.3">
      <c r="F3241" s="313"/>
      <c r="G3241" s="313"/>
      <c r="H3241" s="313"/>
      <c r="I3241" s="319"/>
    </row>
    <row r="3242" spans="5:9" x14ac:dyDescent="0.3">
      <c r="F3242" s="314"/>
      <c r="G3242" s="314"/>
      <c r="H3242" s="314"/>
      <c r="I3242" s="318"/>
    </row>
    <row r="3243" spans="5:9" x14ac:dyDescent="0.3">
      <c r="F3243" s="313"/>
      <c r="G3243" s="313"/>
      <c r="H3243" s="313"/>
      <c r="I3243" s="319"/>
    </row>
    <row r="3244" spans="5:9" x14ac:dyDescent="0.3">
      <c r="F3244" s="314"/>
      <c r="G3244" s="314"/>
      <c r="H3244" s="314"/>
      <c r="I3244" s="318"/>
    </row>
    <row r="3245" spans="5:9" x14ac:dyDescent="0.3">
      <c r="F3245" s="313"/>
      <c r="G3245" s="313"/>
      <c r="H3245" s="313"/>
      <c r="I3245" s="319"/>
    </row>
    <row r="3246" spans="5:9" x14ac:dyDescent="0.3">
      <c r="F3246" s="314"/>
      <c r="G3246" s="314"/>
      <c r="H3246" s="314"/>
      <c r="I3246" s="318"/>
    </row>
    <row r="3247" spans="5:9" x14ac:dyDescent="0.3">
      <c r="F3247" s="313"/>
      <c r="G3247" s="313"/>
      <c r="H3247" s="313"/>
      <c r="I3247" s="319"/>
    </row>
    <row r="3248" spans="5:9" x14ac:dyDescent="0.3">
      <c r="F3248" s="314"/>
      <c r="G3248" s="314"/>
      <c r="H3248" s="314"/>
      <c r="I3248" s="318"/>
    </row>
    <row r="3249" spans="5:9" x14ac:dyDescent="0.3">
      <c r="F3249" s="313"/>
      <c r="G3249" s="313"/>
      <c r="H3249" s="313"/>
      <c r="I3249" s="319"/>
    </row>
    <row r="3250" spans="5:9" x14ac:dyDescent="0.3">
      <c r="F3250" s="314"/>
      <c r="G3250" s="314"/>
      <c r="H3250" s="314"/>
      <c r="I3250" s="318"/>
    </row>
    <row r="3251" spans="5:9" x14ac:dyDescent="0.3">
      <c r="F3251" s="313"/>
      <c r="G3251" s="313"/>
      <c r="H3251" s="313"/>
      <c r="I3251" s="319"/>
    </row>
    <row r="3252" spans="5:9" x14ac:dyDescent="0.3">
      <c r="F3252" s="314"/>
      <c r="G3252" s="314"/>
      <c r="H3252" s="314"/>
      <c r="I3252" s="318"/>
    </row>
    <row r="3253" spans="5:9" x14ac:dyDescent="0.3">
      <c r="F3253" s="313"/>
      <c r="G3253" s="313"/>
      <c r="H3253" s="313"/>
      <c r="I3253" s="319"/>
    </row>
    <row r="3254" spans="5:9" x14ac:dyDescent="0.3">
      <c r="E3254" s="314"/>
      <c r="F3254" s="314"/>
      <c r="G3254" s="314"/>
      <c r="H3254" s="314"/>
      <c r="I3254" s="319"/>
    </row>
    <row r="3255" spans="5:9" x14ac:dyDescent="0.3">
      <c r="F3255" s="314"/>
      <c r="G3255" s="314"/>
      <c r="H3255" s="314"/>
      <c r="I3255" s="318"/>
    </row>
    <row r="3256" spans="5:9" x14ac:dyDescent="0.3">
      <c r="F3256" s="313"/>
      <c r="G3256" s="313"/>
      <c r="H3256" s="313"/>
      <c r="I3256" s="319"/>
    </row>
    <row r="3257" spans="5:9" x14ac:dyDescent="0.3">
      <c r="F3257" s="314"/>
      <c r="G3257" s="314"/>
      <c r="H3257" s="314"/>
      <c r="I3257" s="318"/>
    </row>
    <row r="3258" spans="5:9" x14ac:dyDescent="0.3">
      <c r="F3258" s="313"/>
      <c r="G3258" s="313"/>
      <c r="H3258" s="313"/>
      <c r="I3258" s="319"/>
    </row>
    <row r="3259" spans="5:9" x14ac:dyDescent="0.3">
      <c r="F3259" s="314"/>
      <c r="G3259" s="314"/>
      <c r="H3259" s="314"/>
      <c r="I3259" s="318"/>
    </row>
    <row r="3260" spans="5:9" x14ac:dyDescent="0.3">
      <c r="F3260" s="313"/>
      <c r="G3260" s="313"/>
      <c r="H3260" s="313"/>
      <c r="I3260" s="319"/>
    </row>
    <row r="3261" spans="5:9" x14ac:dyDescent="0.3">
      <c r="F3261" s="314"/>
      <c r="G3261" s="314"/>
      <c r="H3261" s="314"/>
      <c r="I3261" s="318"/>
    </row>
    <row r="3262" spans="5:9" x14ac:dyDescent="0.3">
      <c r="E3262" s="314"/>
      <c r="F3262" s="314"/>
      <c r="G3262" s="314"/>
      <c r="H3262" s="314"/>
      <c r="I3262" s="319"/>
    </row>
    <row r="3263" spans="5:9" x14ac:dyDescent="0.3">
      <c r="F3263" s="313"/>
      <c r="G3263" s="313"/>
      <c r="H3263" s="313"/>
      <c r="I3263" s="319"/>
    </row>
    <row r="3264" spans="5:9" x14ac:dyDescent="0.3">
      <c r="F3264" s="314"/>
      <c r="G3264" s="314"/>
      <c r="H3264" s="314"/>
      <c r="I3264" s="318"/>
    </row>
    <row r="3265" spans="6:9" x14ac:dyDescent="0.3">
      <c r="F3265" s="313"/>
      <c r="G3265" s="313"/>
      <c r="H3265" s="313"/>
      <c r="I3265" s="319"/>
    </row>
    <row r="3266" spans="6:9" x14ac:dyDescent="0.3">
      <c r="F3266" s="314"/>
      <c r="G3266" s="314"/>
      <c r="H3266" s="314"/>
      <c r="I3266" s="318"/>
    </row>
    <row r="3267" spans="6:9" x14ac:dyDescent="0.3">
      <c r="F3267" s="313"/>
      <c r="G3267" s="313"/>
      <c r="H3267" s="313"/>
      <c r="I3267" s="319"/>
    </row>
    <row r="3268" spans="6:9" x14ac:dyDescent="0.3">
      <c r="F3268" s="314"/>
      <c r="G3268" s="314"/>
      <c r="H3268" s="314"/>
      <c r="I3268" s="318"/>
    </row>
    <row r="3269" spans="6:9" x14ac:dyDescent="0.3">
      <c r="F3269" s="313"/>
      <c r="G3269" s="313"/>
      <c r="H3269" s="313"/>
      <c r="I3269" s="319"/>
    </row>
    <row r="3270" spans="6:9" x14ac:dyDescent="0.3">
      <c r="F3270" s="314"/>
      <c r="G3270" s="314"/>
      <c r="H3270" s="314"/>
      <c r="I3270" s="318"/>
    </row>
    <row r="3271" spans="6:9" x14ac:dyDescent="0.3">
      <c r="F3271" s="313"/>
      <c r="G3271" s="313"/>
      <c r="H3271" s="313"/>
      <c r="I3271" s="319"/>
    </row>
    <row r="3272" spans="6:9" x14ac:dyDescent="0.3">
      <c r="F3272" s="314"/>
      <c r="G3272" s="314"/>
      <c r="H3272" s="314"/>
      <c r="I3272" s="318"/>
    </row>
    <row r="3273" spans="6:9" x14ac:dyDescent="0.3">
      <c r="F3273" s="313"/>
      <c r="G3273" s="313"/>
      <c r="H3273" s="313"/>
      <c r="I3273" s="319"/>
    </row>
    <row r="3274" spans="6:9" x14ac:dyDescent="0.3">
      <c r="F3274" s="314"/>
      <c r="G3274" s="314"/>
      <c r="H3274" s="314"/>
      <c r="I3274" s="318"/>
    </row>
    <row r="3275" spans="6:9" x14ac:dyDescent="0.3">
      <c r="F3275" s="313"/>
      <c r="G3275" s="313"/>
      <c r="H3275" s="313"/>
      <c r="I3275" s="319"/>
    </row>
    <row r="3276" spans="6:9" x14ac:dyDescent="0.3">
      <c r="F3276" s="314"/>
      <c r="G3276" s="314"/>
      <c r="H3276" s="314"/>
      <c r="I3276" s="318"/>
    </row>
    <row r="3277" spans="6:9" x14ac:dyDescent="0.3">
      <c r="F3277" s="313"/>
      <c r="G3277" s="313"/>
      <c r="H3277" s="313"/>
      <c r="I3277" s="319"/>
    </row>
    <row r="3278" spans="6:9" x14ac:dyDescent="0.3">
      <c r="F3278" s="314"/>
      <c r="G3278" s="314"/>
      <c r="H3278" s="314"/>
      <c r="I3278" s="318"/>
    </row>
    <row r="3279" spans="6:9" x14ac:dyDescent="0.3">
      <c r="F3279" s="313"/>
      <c r="G3279" s="313"/>
      <c r="H3279" s="313"/>
      <c r="I3279" s="319"/>
    </row>
    <row r="3280" spans="6:9" x14ac:dyDescent="0.3">
      <c r="F3280" s="314"/>
      <c r="G3280" s="314"/>
      <c r="H3280" s="314"/>
      <c r="I3280" s="318"/>
    </row>
    <row r="3281" spans="5:9" x14ac:dyDescent="0.3">
      <c r="F3281" s="313"/>
      <c r="G3281" s="313"/>
      <c r="H3281" s="313"/>
      <c r="I3281" s="319"/>
    </row>
    <row r="3282" spans="5:9" x14ac:dyDescent="0.3">
      <c r="F3282" s="314"/>
      <c r="G3282" s="314"/>
      <c r="H3282" s="314"/>
      <c r="I3282" s="318"/>
    </row>
    <row r="3283" spans="5:9" x14ac:dyDescent="0.3">
      <c r="E3283" s="314"/>
      <c r="F3283" s="314"/>
      <c r="G3283" s="314"/>
      <c r="H3283" s="314"/>
      <c r="I3283" s="319"/>
    </row>
    <row r="3284" spans="5:9" x14ac:dyDescent="0.3">
      <c r="F3284" s="313"/>
      <c r="G3284" s="313"/>
      <c r="H3284" s="313"/>
      <c r="I3284" s="319"/>
    </row>
    <row r="3285" spans="5:9" x14ac:dyDescent="0.3">
      <c r="F3285" s="314"/>
      <c r="G3285" s="314"/>
      <c r="H3285" s="314"/>
      <c r="I3285" s="318"/>
    </row>
    <row r="3286" spans="5:9" x14ac:dyDescent="0.3">
      <c r="F3286" s="313"/>
      <c r="G3286" s="313"/>
      <c r="H3286" s="313"/>
      <c r="I3286" s="319"/>
    </row>
    <row r="3287" spans="5:9" x14ac:dyDescent="0.3">
      <c r="F3287" s="314"/>
      <c r="G3287" s="314"/>
      <c r="H3287" s="314"/>
      <c r="I3287" s="318"/>
    </row>
    <row r="3288" spans="5:9" x14ac:dyDescent="0.3">
      <c r="F3288" s="313"/>
      <c r="G3288" s="313"/>
      <c r="H3288" s="313"/>
      <c r="I3288" s="319"/>
    </row>
    <row r="3289" spans="5:9" x14ac:dyDescent="0.3">
      <c r="F3289" s="314"/>
      <c r="G3289" s="314"/>
      <c r="H3289" s="314"/>
      <c r="I3289" s="318"/>
    </row>
    <row r="3290" spans="5:9" x14ac:dyDescent="0.3">
      <c r="F3290" s="313"/>
      <c r="G3290" s="313"/>
      <c r="H3290" s="313"/>
      <c r="I3290" s="319"/>
    </row>
    <row r="3291" spans="5:9" x14ac:dyDescent="0.3">
      <c r="F3291" s="314"/>
      <c r="G3291" s="314"/>
      <c r="H3291" s="314"/>
      <c r="I3291" s="318"/>
    </row>
    <row r="3292" spans="5:9" x14ac:dyDescent="0.3">
      <c r="F3292" s="313"/>
      <c r="G3292" s="313"/>
      <c r="H3292" s="313"/>
      <c r="I3292" s="319"/>
    </row>
    <row r="3293" spans="5:9" x14ac:dyDescent="0.3">
      <c r="F3293" s="314"/>
      <c r="G3293" s="314"/>
      <c r="H3293" s="314"/>
      <c r="I3293" s="318"/>
    </row>
    <row r="3294" spans="5:9" x14ac:dyDescent="0.3">
      <c r="F3294" s="313"/>
      <c r="G3294" s="313"/>
      <c r="H3294" s="313"/>
      <c r="I3294" s="319"/>
    </row>
    <row r="3295" spans="5:9" x14ac:dyDescent="0.3">
      <c r="F3295" s="314"/>
      <c r="G3295" s="314"/>
      <c r="H3295" s="314"/>
      <c r="I3295" s="318"/>
    </row>
    <row r="3296" spans="5:9" x14ac:dyDescent="0.3">
      <c r="F3296" s="313"/>
      <c r="G3296" s="313"/>
      <c r="H3296" s="313"/>
      <c r="I3296" s="319"/>
    </row>
    <row r="3297" spans="5:9" x14ac:dyDescent="0.3">
      <c r="E3297" s="314"/>
      <c r="F3297" s="314"/>
      <c r="G3297" s="314"/>
      <c r="H3297" s="314"/>
      <c r="I3297" s="319"/>
    </row>
    <row r="3298" spans="5:9" x14ac:dyDescent="0.3">
      <c r="F3298" s="314"/>
      <c r="G3298" s="314"/>
      <c r="H3298" s="314"/>
      <c r="I3298" s="318"/>
    </row>
    <row r="3299" spans="5:9" x14ac:dyDescent="0.3">
      <c r="F3299" s="313"/>
      <c r="G3299" s="313"/>
      <c r="H3299" s="313"/>
      <c r="I3299" s="319"/>
    </row>
    <row r="3300" spans="5:9" x14ac:dyDescent="0.3">
      <c r="F3300" s="314"/>
      <c r="G3300" s="314"/>
      <c r="H3300" s="314"/>
      <c r="I3300" s="318"/>
    </row>
    <row r="3301" spans="5:9" x14ac:dyDescent="0.3">
      <c r="E3301" s="314"/>
      <c r="F3301" s="314"/>
      <c r="G3301" s="314"/>
      <c r="H3301" s="314"/>
      <c r="I3301" s="319"/>
    </row>
    <row r="3302" spans="5:9" x14ac:dyDescent="0.3">
      <c r="F3302" s="313"/>
      <c r="G3302" s="313"/>
      <c r="H3302" s="313"/>
      <c r="I3302" s="319"/>
    </row>
    <row r="3303" spans="5:9" x14ac:dyDescent="0.3">
      <c r="F3303" s="314"/>
      <c r="G3303" s="314"/>
      <c r="H3303" s="314"/>
      <c r="I3303" s="318"/>
    </row>
    <row r="3304" spans="5:9" x14ac:dyDescent="0.3">
      <c r="F3304" s="313"/>
      <c r="G3304" s="313"/>
      <c r="H3304" s="313"/>
      <c r="I3304" s="319"/>
    </row>
    <row r="3305" spans="5:9" x14ac:dyDescent="0.3">
      <c r="F3305" s="314"/>
      <c r="G3305" s="314"/>
      <c r="H3305" s="314"/>
      <c r="I3305" s="318"/>
    </row>
    <row r="3306" spans="5:9" x14ac:dyDescent="0.3">
      <c r="F3306" s="313"/>
      <c r="G3306" s="313"/>
      <c r="H3306" s="313"/>
      <c r="I3306" s="319"/>
    </row>
    <row r="3307" spans="5:9" x14ac:dyDescent="0.3">
      <c r="F3307" s="314"/>
      <c r="G3307" s="314"/>
      <c r="H3307" s="314"/>
      <c r="I3307" s="318"/>
    </row>
    <row r="3308" spans="5:9" x14ac:dyDescent="0.3">
      <c r="F3308" s="313"/>
      <c r="G3308" s="313"/>
      <c r="H3308" s="313"/>
      <c r="I3308" s="319"/>
    </row>
    <row r="3309" spans="5:9" x14ac:dyDescent="0.3">
      <c r="F3309" s="314"/>
      <c r="G3309" s="314"/>
      <c r="H3309" s="314"/>
      <c r="I3309" s="318"/>
    </row>
    <row r="3310" spans="5:9" x14ac:dyDescent="0.3">
      <c r="E3310" s="314"/>
      <c r="F3310" s="314"/>
      <c r="G3310" s="314"/>
      <c r="H3310" s="314"/>
      <c r="I3310" s="319"/>
    </row>
    <row r="3311" spans="5:9" x14ac:dyDescent="0.3">
      <c r="F3311" s="313"/>
      <c r="G3311" s="313"/>
      <c r="H3311" s="313"/>
      <c r="I3311" s="319"/>
    </row>
    <row r="3312" spans="5:9" x14ac:dyDescent="0.3">
      <c r="F3312" s="314"/>
      <c r="G3312" s="314"/>
      <c r="H3312" s="314"/>
      <c r="I3312" s="318"/>
    </row>
    <row r="3313" spans="5:9" x14ac:dyDescent="0.3">
      <c r="E3313" s="314"/>
      <c r="F3313" s="314"/>
      <c r="G3313" s="314"/>
      <c r="H3313" s="314"/>
      <c r="I3313" s="319"/>
    </row>
    <row r="3314" spans="5:9" x14ac:dyDescent="0.3">
      <c r="F3314" s="313"/>
      <c r="G3314" s="313"/>
      <c r="H3314" s="313"/>
      <c r="I3314" s="319"/>
    </row>
    <row r="3315" spans="5:9" x14ac:dyDescent="0.3">
      <c r="F3315" s="314"/>
      <c r="G3315" s="314"/>
      <c r="H3315" s="314"/>
      <c r="I3315" s="318"/>
    </row>
    <row r="3316" spans="5:9" x14ac:dyDescent="0.3">
      <c r="F3316" s="313"/>
      <c r="G3316" s="313"/>
      <c r="H3316" s="313"/>
      <c r="I3316" s="319"/>
    </row>
    <row r="3317" spans="5:9" x14ac:dyDescent="0.3">
      <c r="F3317" s="314"/>
      <c r="G3317" s="314"/>
      <c r="H3317" s="314"/>
      <c r="I3317" s="318"/>
    </row>
    <row r="3318" spans="5:9" x14ac:dyDescent="0.3">
      <c r="F3318" s="313"/>
      <c r="G3318" s="313"/>
      <c r="H3318" s="313"/>
      <c r="I3318" s="319"/>
    </row>
    <row r="3319" spans="5:9" x14ac:dyDescent="0.3">
      <c r="F3319" s="314"/>
      <c r="G3319" s="314"/>
      <c r="H3319" s="314"/>
      <c r="I3319" s="318"/>
    </row>
    <row r="3320" spans="5:9" x14ac:dyDescent="0.3">
      <c r="F3320" s="313"/>
      <c r="G3320" s="313"/>
      <c r="H3320" s="313"/>
      <c r="I3320" s="319"/>
    </row>
    <row r="3321" spans="5:9" x14ac:dyDescent="0.3">
      <c r="F3321" s="314"/>
      <c r="G3321" s="314"/>
      <c r="H3321" s="314"/>
      <c r="I3321" s="318"/>
    </row>
    <row r="3322" spans="5:9" x14ac:dyDescent="0.3">
      <c r="F3322" s="313"/>
      <c r="G3322" s="313"/>
      <c r="H3322" s="313"/>
      <c r="I3322" s="319"/>
    </row>
    <row r="3323" spans="5:9" x14ac:dyDescent="0.3">
      <c r="F3323" s="314"/>
      <c r="G3323" s="314"/>
      <c r="H3323" s="314"/>
      <c r="I3323" s="318"/>
    </row>
    <row r="3324" spans="5:9" x14ac:dyDescent="0.3">
      <c r="F3324" s="313"/>
      <c r="G3324" s="313"/>
      <c r="H3324" s="313"/>
      <c r="I3324" s="319"/>
    </row>
    <row r="3325" spans="5:9" x14ac:dyDescent="0.3">
      <c r="F3325" s="314"/>
      <c r="G3325" s="314"/>
      <c r="H3325" s="314"/>
      <c r="I3325" s="318"/>
    </row>
    <row r="3326" spans="5:9" x14ac:dyDescent="0.3">
      <c r="F3326" s="313"/>
      <c r="G3326" s="313"/>
      <c r="H3326" s="313"/>
      <c r="I3326" s="319"/>
    </row>
    <row r="3327" spans="5:9" x14ac:dyDescent="0.3">
      <c r="F3327" s="314"/>
      <c r="G3327" s="314"/>
      <c r="H3327" s="314"/>
      <c r="I3327" s="318"/>
    </row>
    <row r="3328" spans="5:9" x14ac:dyDescent="0.3">
      <c r="F3328" s="313"/>
      <c r="G3328" s="313"/>
      <c r="H3328" s="313"/>
      <c r="I3328" s="319"/>
    </row>
    <row r="3329" spans="5:9" x14ac:dyDescent="0.3">
      <c r="F3329" s="314"/>
      <c r="G3329" s="314"/>
      <c r="H3329" s="314"/>
      <c r="I3329" s="318"/>
    </row>
    <row r="3330" spans="5:9" x14ac:dyDescent="0.3">
      <c r="E3330" s="314"/>
      <c r="F3330" s="314"/>
      <c r="G3330" s="314"/>
      <c r="H3330" s="314"/>
      <c r="I3330" s="319"/>
    </row>
    <row r="3331" spans="5:9" x14ac:dyDescent="0.3">
      <c r="F3331" s="313"/>
      <c r="G3331" s="313"/>
      <c r="H3331" s="313"/>
      <c r="I3331" s="319"/>
    </row>
    <row r="3332" spans="5:9" x14ac:dyDescent="0.3">
      <c r="F3332" s="314"/>
      <c r="G3332" s="314"/>
      <c r="H3332" s="314"/>
      <c r="I3332" s="318"/>
    </row>
    <row r="3333" spans="5:9" x14ac:dyDescent="0.3">
      <c r="F3333" s="313"/>
      <c r="G3333" s="313"/>
      <c r="H3333" s="313"/>
      <c r="I3333" s="319"/>
    </row>
    <row r="3334" spans="5:9" x14ac:dyDescent="0.3">
      <c r="F3334" s="314"/>
      <c r="G3334" s="314"/>
      <c r="H3334" s="314"/>
      <c r="I3334" s="318"/>
    </row>
    <row r="3335" spans="5:9" x14ac:dyDescent="0.3">
      <c r="F3335" s="313"/>
      <c r="G3335" s="313"/>
      <c r="H3335" s="313"/>
      <c r="I3335" s="319"/>
    </row>
    <row r="3336" spans="5:9" x14ac:dyDescent="0.3">
      <c r="F3336" s="314"/>
      <c r="G3336" s="314"/>
      <c r="H3336" s="314"/>
      <c r="I3336" s="318"/>
    </row>
    <row r="3337" spans="5:9" x14ac:dyDescent="0.3">
      <c r="F3337" s="313"/>
      <c r="G3337" s="313"/>
      <c r="H3337" s="313"/>
      <c r="I3337" s="319"/>
    </row>
    <row r="3338" spans="5:9" x14ac:dyDescent="0.3">
      <c r="F3338" s="314"/>
      <c r="G3338" s="314"/>
      <c r="H3338" s="314"/>
      <c r="I3338" s="318"/>
    </row>
    <row r="3339" spans="5:9" x14ac:dyDescent="0.3">
      <c r="F3339" s="313"/>
      <c r="G3339" s="313"/>
      <c r="H3339" s="313"/>
      <c r="I3339" s="319"/>
    </row>
    <row r="3340" spans="5:9" x14ac:dyDescent="0.3">
      <c r="F3340" s="314"/>
      <c r="G3340" s="314"/>
      <c r="H3340" s="314"/>
      <c r="I3340" s="318"/>
    </row>
    <row r="3341" spans="5:9" x14ac:dyDescent="0.3">
      <c r="F3341" s="313"/>
      <c r="G3341" s="313"/>
      <c r="H3341" s="313"/>
      <c r="I3341" s="319"/>
    </row>
    <row r="3342" spans="5:9" x14ac:dyDescent="0.3">
      <c r="F3342" s="314"/>
      <c r="G3342" s="314"/>
      <c r="H3342" s="314"/>
      <c r="I3342" s="318"/>
    </row>
    <row r="3343" spans="5:9" x14ac:dyDescent="0.3">
      <c r="F3343" s="313"/>
      <c r="G3343" s="313"/>
      <c r="H3343" s="313"/>
      <c r="I3343" s="319"/>
    </row>
    <row r="3344" spans="5:9" x14ac:dyDescent="0.3">
      <c r="F3344" s="314"/>
      <c r="G3344" s="314"/>
      <c r="H3344" s="314"/>
      <c r="I3344" s="318"/>
    </row>
    <row r="3345" spans="5:9" x14ac:dyDescent="0.3">
      <c r="F3345" s="313"/>
      <c r="G3345" s="313"/>
      <c r="H3345" s="313"/>
      <c r="I3345" s="319"/>
    </row>
    <row r="3346" spans="5:9" x14ac:dyDescent="0.3">
      <c r="F3346" s="314"/>
      <c r="G3346" s="314"/>
      <c r="H3346" s="314"/>
      <c r="I3346" s="318"/>
    </row>
    <row r="3347" spans="5:9" x14ac:dyDescent="0.3">
      <c r="F3347" s="313"/>
      <c r="G3347" s="313"/>
      <c r="H3347" s="313"/>
      <c r="I3347" s="319"/>
    </row>
    <row r="3348" spans="5:9" x14ac:dyDescent="0.3">
      <c r="F3348" s="314"/>
      <c r="G3348" s="314"/>
      <c r="H3348" s="314"/>
      <c r="I3348" s="318"/>
    </row>
    <row r="3349" spans="5:9" x14ac:dyDescent="0.3">
      <c r="F3349" s="313"/>
      <c r="G3349" s="313"/>
      <c r="H3349" s="313"/>
      <c r="I3349" s="319"/>
    </row>
    <row r="3350" spans="5:9" x14ac:dyDescent="0.3">
      <c r="F3350" s="314"/>
      <c r="G3350" s="314"/>
      <c r="H3350" s="314"/>
      <c r="I3350" s="318"/>
    </row>
    <row r="3351" spans="5:9" x14ac:dyDescent="0.3">
      <c r="F3351" s="313"/>
      <c r="G3351" s="313"/>
      <c r="H3351" s="313"/>
      <c r="I3351" s="319"/>
    </row>
    <row r="3352" spans="5:9" x14ac:dyDescent="0.3">
      <c r="F3352" s="314"/>
      <c r="G3352" s="314"/>
      <c r="H3352" s="314"/>
      <c r="I3352" s="318"/>
    </row>
    <row r="3353" spans="5:9" x14ac:dyDescent="0.3">
      <c r="F3353" s="313"/>
      <c r="G3353" s="313"/>
      <c r="H3353" s="313"/>
      <c r="I3353" s="319"/>
    </row>
    <row r="3354" spans="5:9" x14ac:dyDescent="0.3">
      <c r="E3354" s="314"/>
      <c r="F3354" s="314"/>
      <c r="G3354" s="314"/>
      <c r="H3354" s="314"/>
      <c r="I3354" s="319"/>
    </row>
    <row r="3355" spans="5:9" x14ac:dyDescent="0.3">
      <c r="E3355" s="314"/>
      <c r="F3355" s="314"/>
      <c r="G3355" s="314"/>
      <c r="H3355" s="314"/>
      <c r="I3355" s="319"/>
    </row>
    <row r="3356" spans="5:9" x14ac:dyDescent="0.3">
      <c r="E3356" s="314"/>
      <c r="F3356" s="314"/>
      <c r="G3356" s="314"/>
      <c r="H3356" s="314"/>
      <c r="I3356" s="319"/>
    </row>
    <row r="3357" spans="5:9" x14ac:dyDescent="0.3">
      <c r="E3357" s="314"/>
      <c r="F3357" s="314"/>
      <c r="G3357" s="314"/>
      <c r="H3357" s="314"/>
      <c r="I3357" s="319"/>
    </row>
    <row r="3358" spans="5:9" x14ac:dyDescent="0.3">
      <c r="E3358" s="314"/>
      <c r="F3358" s="314"/>
      <c r="G3358" s="314"/>
      <c r="H3358" s="314"/>
      <c r="I3358" s="319"/>
    </row>
    <row r="3359" spans="5:9" x14ac:dyDescent="0.3">
      <c r="E3359" s="314"/>
      <c r="F3359" s="314"/>
      <c r="G3359" s="314"/>
      <c r="H3359" s="314"/>
      <c r="I3359" s="319"/>
    </row>
    <row r="3360" spans="5:9" x14ac:dyDescent="0.3">
      <c r="E3360" s="314"/>
      <c r="F3360" s="314"/>
      <c r="G3360" s="314"/>
      <c r="H3360" s="314"/>
      <c r="I3360" s="319"/>
    </row>
    <row r="3361" spans="5:9" x14ac:dyDescent="0.3">
      <c r="E3361" s="314"/>
      <c r="F3361" s="314"/>
      <c r="G3361" s="314"/>
      <c r="H3361" s="314"/>
      <c r="I3361" s="319"/>
    </row>
    <row r="3362" spans="5:9" x14ac:dyDescent="0.3">
      <c r="E3362" s="314"/>
      <c r="F3362" s="314"/>
      <c r="G3362" s="314"/>
      <c r="H3362" s="314"/>
      <c r="I3362" s="319"/>
    </row>
    <row r="3363" spans="5:9" x14ac:dyDescent="0.3">
      <c r="E3363" s="314"/>
      <c r="F3363" s="314"/>
      <c r="G3363" s="314"/>
      <c r="H3363" s="314"/>
      <c r="I3363" s="319"/>
    </row>
    <row r="3364" spans="5:9" x14ac:dyDescent="0.3">
      <c r="E3364" s="314"/>
      <c r="F3364" s="314"/>
      <c r="G3364" s="314"/>
      <c r="H3364" s="314"/>
      <c r="I3364" s="319"/>
    </row>
    <row r="3365" spans="5:9" x14ac:dyDescent="0.3">
      <c r="E3365" s="314"/>
      <c r="F3365" s="314"/>
      <c r="G3365" s="314"/>
      <c r="H3365" s="314"/>
      <c r="I3365" s="319"/>
    </row>
    <row r="3366" spans="5:9" x14ac:dyDescent="0.3">
      <c r="E3366" s="314"/>
      <c r="F3366" s="314"/>
      <c r="G3366" s="314"/>
      <c r="H3366" s="314"/>
      <c r="I3366" s="319"/>
    </row>
    <row r="3367" spans="5:9" x14ac:dyDescent="0.3">
      <c r="E3367" s="314"/>
      <c r="F3367" s="314"/>
      <c r="G3367" s="314"/>
      <c r="H3367" s="314"/>
      <c r="I3367" s="319"/>
    </row>
    <row r="3368" spans="5:9" x14ac:dyDescent="0.3">
      <c r="E3368" s="314"/>
      <c r="F3368" s="314"/>
      <c r="G3368" s="314"/>
      <c r="H3368" s="314"/>
      <c r="I3368" s="319"/>
    </row>
    <row r="3369" spans="5:9" x14ac:dyDescent="0.3">
      <c r="E3369" s="314"/>
      <c r="F3369" s="314"/>
      <c r="G3369" s="314"/>
      <c r="H3369" s="314"/>
      <c r="I3369" s="319"/>
    </row>
    <row r="3370" spans="5:9" x14ac:dyDescent="0.3">
      <c r="E3370" s="314"/>
      <c r="F3370" s="314"/>
      <c r="G3370" s="314"/>
      <c r="H3370" s="314"/>
      <c r="I3370" s="319"/>
    </row>
    <row r="3371" spans="5:9" x14ac:dyDescent="0.3">
      <c r="E3371" s="314"/>
      <c r="F3371" s="314"/>
      <c r="G3371" s="314"/>
      <c r="H3371" s="314"/>
      <c r="I3371" s="319"/>
    </row>
    <row r="3372" spans="5:9" x14ac:dyDescent="0.3">
      <c r="E3372" s="314"/>
      <c r="F3372" s="314"/>
      <c r="G3372" s="314"/>
      <c r="H3372" s="314"/>
      <c r="I3372" s="319"/>
    </row>
    <row r="3373" spans="5:9" x14ac:dyDescent="0.3">
      <c r="E3373" s="314"/>
      <c r="F3373" s="314"/>
      <c r="G3373" s="314"/>
      <c r="H3373" s="314"/>
      <c r="I3373" s="319"/>
    </row>
    <row r="3374" spans="5:9" x14ac:dyDescent="0.3">
      <c r="E3374" s="314"/>
      <c r="F3374" s="314"/>
      <c r="G3374" s="314"/>
      <c r="H3374" s="314"/>
      <c r="I3374" s="319"/>
    </row>
    <row r="3375" spans="5:9" x14ac:dyDescent="0.3">
      <c r="E3375" s="314"/>
      <c r="F3375" s="314"/>
      <c r="G3375" s="314"/>
      <c r="H3375" s="314"/>
      <c r="I3375" s="319"/>
    </row>
    <row r="3376" spans="5:9" x14ac:dyDescent="0.3">
      <c r="E3376" s="314"/>
      <c r="F3376" s="314"/>
      <c r="G3376" s="314"/>
      <c r="H3376" s="314"/>
      <c r="I3376" s="319"/>
    </row>
    <row r="3377" spans="5:9" x14ac:dyDescent="0.3">
      <c r="E3377" s="314"/>
      <c r="F3377" s="314"/>
      <c r="G3377" s="314"/>
      <c r="H3377" s="314"/>
      <c r="I3377" s="319"/>
    </row>
    <row r="3378" spans="5:9" x14ac:dyDescent="0.3">
      <c r="E3378" s="314"/>
      <c r="F3378" s="314"/>
      <c r="G3378" s="314"/>
      <c r="H3378" s="314"/>
      <c r="I3378" s="319"/>
    </row>
    <row r="3379" spans="5:9" x14ac:dyDescent="0.3">
      <c r="E3379" s="314"/>
      <c r="F3379" s="314"/>
      <c r="G3379" s="314"/>
      <c r="H3379" s="314"/>
      <c r="I3379" s="319"/>
    </row>
    <row r="3380" spans="5:9" x14ac:dyDescent="0.3">
      <c r="E3380" s="314"/>
      <c r="F3380" s="314"/>
      <c r="G3380" s="314"/>
      <c r="H3380" s="314"/>
      <c r="I3380" s="319"/>
    </row>
    <row r="3381" spans="5:9" x14ac:dyDescent="0.3">
      <c r="E3381" s="314"/>
      <c r="F3381" s="314"/>
      <c r="G3381" s="314"/>
      <c r="H3381" s="314"/>
      <c r="I3381" s="319"/>
    </row>
    <row r="3382" spans="5:9" x14ac:dyDescent="0.3">
      <c r="E3382" s="314"/>
      <c r="F3382" s="314"/>
      <c r="G3382" s="314"/>
      <c r="H3382" s="314"/>
      <c r="I3382" s="319"/>
    </row>
    <row r="3383" spans="5:9" x14ac:dyDescent="0.3">
      <c r="E3383" s="314"/>
      <c r="F3383" s="314"/>
      <c r="G3383" s="314"/>
      <c r="H3383" s="314"/>
      <c r="I3383" s="319"/>
    </row>
    <row r="3384" spans="5:9" x14ac:dyDescent="0.3">
      <c r="E3384" s="314"/>
      <c r="F3384" s="314"/>
      <c r="G3384" s="314"/>
      <c r="H3384" s="314"/>
      <c r="I3384" s="319"/>
    </row>
    <row r="3385" spans="5:9" x14ac:dyDescent="0.3">
      <c r="E3385" s="314"/>
      <c r="F3385" s="314"/>
      <c r="G3385" s="314"/>
      <c r="H3385" s="314"/>
      <c r="I3385" s="319"/>
    </row>
    <row r="3386" spans="5:9" x14ac:dyDescent="0.3">
      <c r="E3386" s="314"/>
      <c r="F3386" s="314"/>
      <c r="G3386" s="314"/>
      <c r="H3386" s="314"/>
      <c r="I3386" s="319"/>
    </row>
    <row r="3387" spans="5:9" x14ac:dyDescent="0.3">
      <c r="E3387" s="314"/>
      <c r="F3387" s="314"/>
      <c r="G3387" s="314"/>
      <c r="H3387" s="314"/>
      <c r="I3387" s="319"/>
    </row>
    <row r="3388" spans="5:9" x14ac:dyDescent="0.3">
      <c r="E3388" s="314"/>
      <c r="F3388" s="314"/>
      <c r="G3388" s="314"/>
      <c r="H3388" s="314"/>
      <c r="I3388" s="319"/>
    </row>
    <row r="3389" spans="5:9" x14ac:dyDescent="0.3">
      <c r="E3389" s="314"/>
      <c r="F3389" s="314"/>
      <c r="G3389" s="314"/>
      <c r="H3389" s="314"/>
      <c r="I3389" s="319"/>
    </row>
    <row r="3390" spans="5:9" x14ac:dyDescent="0.3">
      <c r="E3390" s="314"/>
      <c r="F3390" s="314"/>
      <c r="G3390" s="314"/>
      <c r="H3390" s="314"/>
      <c r="I3390" s="319"/>
    </row>
    <row r="3391" spans="5:9" x14ac:dyDescent="0.3">
      <c r="E3391" s="314"/>
      <c r="F3391" s="314"/>
      <c r="G3391" s="314"/>
      <c r="H3391" s="314"/>
      <c r="I3391" s="319"/>
    </row>
    <row r="3392" spans="5:9" x14ac:dyDescent="0.3">
      <c r="E3392" s="314"/>
      <c r="F3392" s="314"/>
      <c r="G3392" s="314"/>
      <c r="H3392" s="314"/>
      <c r="I3392" s="319"/>
    </row>
    <row r="3393" spans="5:9" x14ac:dyDescent="0.3">
      <c r="E3393" s="314"/>
      <c r="F3393" s="314"/>
      <c r="G3393" s="314"/>
      <c r="H3393" s="314"/>
      <c r="I3393" s="319"/>
    </row>
    <row r="3394" spans="5:9" x14ac:dyDescent="0.3">
      <c r="E3394" s="314"/>
      <c r="F3394" s="314"/>
      <c r="G3394" s="314"/>
      <c r="H3394" s="314"/>
      <c r="I3394" s="319"/>
    </row>
    <row r="3395" spans="5:9" x14ac:dyDescent="0.3">
      <c r="E3395" s="314"/>
      <c r="F3395" s="314"/>
      <c r="G3395" s="314"/>
      <c r="H3395" s="314"/>
      <c r="I3395" s="319"/>
    </row>
    <row r="3396" spans="5:9" x14ac:dyDescent="0.3">
      <c r="E3396" s="314"/>
      <c r="F3396" s="314"/>
      <c r="G3396" s="314"/>
      <c r="H3396" s="314"/>
      <c r="I3396" s="319"/>
    </row>
    <row r="3397" spans="5:9" x14ac:dyDescent="0.3">
      <c r="E3397" s="314"/>
      <c r="F3397" s="314"/>
      <c r="G3397" s="314"/>
      <c r="H3397" s="314"/>
      <c r="I3397" s="319"/>
    </row>
    <row r="3398" spans="5:9" x14ac:dyDescent="0.3">
      <c r="E3398" s="314"/>
      <c r="F3398" s="314"/>
      <c r="G3398" s="314"/>
      <c r="H3398" s="314"/>
      <c r="I3398" s="319"/>
    </row>
    <row r="3399" spans="5:9" x14ac:dyDescent="0.3">
      <c r="E3399" s="314"/>
      <c r="F3399" s="314"/>
      <c r="G3399" s="314"/>
      <c r="H3399" s="314"/>
      <c r="I3399" s="319"/>
    </row>
    <row r="3400" spans="5:9" x14ac:dyDescent="0.3">
      <c r="E3400" s="314"/>
      <c r="F3400" s="314"/>
      <c r="G3400" s="314"/>
      <c r="H3400" s="314"/>
      <c r="I3400" s="319"/>
    </row>
    <row r="3401" spans="5:9" x14ac:dyDescent="0.3">
      <c r="E3401" s="314"/>
      <c r="F3401" s="314"/>
      <c r="G3401" s="314"/>
      <c r="H3401" s="314"/>
      <c r="I3401" s="319"/>
    </row>
    <row r="3402" spans="5:9" x14ac:dyDescent="0.3">
      <c r="E3402" s="314"/>
      <c r="F3402" s="314"/>
      <c r="G3402" s="314"/>
      <c r="H3402" s="314"/>
      <c r="I3402" s="319"/>
    </row>
    <row r="3403" spans="5:9" x14ac:dyDescent="0.3">
      <c r="E3403" s="314"/>
      <c r="F3403" s="314"/>
      <c r="G3403" s="314"/>
      <c r="H3403" s="314"/>
      <c r="I3403" s="319"/>
    </row>
    <row r="3404" spans="5:9" x14ac:dyDescent="0.3">
      <c r="E3404" s="314"/>
      <c r="F3404" s="314"/>
      <c r="G3404" s="314"/>
      <c r="H3404" s="314"/>
      <c r="I3404" s="319"/>
    </row>
    <row r="3405" spans="5:9" x14ac:dyDescent="0.3">
      <c r="E3405" s="314"/>
      <c r="F3405" s="314"/>
      <c r="G3405" s="314"/>
      <c r="H3405" s="314"/>
      <c r="I3405" s="319"/>
    </row>
    <row r="3406" spans="5:9" x14ac:dyDescent="0.3">
      <c r="E3406" s="314"/>
      <c r="F3406" s="314"/>
      <c r="G3406" s="314"/>
      <c r="H3406" s="314"/>
      <c r="I3406" s="319"/>
    </row>
    <row r="3407" spans="5:9" x14ac:dyDescent="0.3">
      <c r="E3407" s="314"/>
      <c r="F3407" s="314"/>
      <c r="G3407" s="314"/>
      <c r="H3407" s="314"/>
      <c r="I3407" s="319"/>
    </row>
    <row r="3408" spans="5:9" x14ac:dyDescent="0.3">
      <c r="E3408" s="314"/>
      <c r="F3408" s="314"/>
      <c r="G3408" s="314"/>
      <c r="H3408" s="314"/>
      <c r="I3408" s="319"/>
    </row>
    <row r="3409" spans="5:9" x14ac:dyDescent="0.3">
      <c r="E3409" s="314"/>
      <c r="F3409" s="314"/>
      <c r="G3409" s="314"/>
      <c r="H3409" s="314"/>
      <c r="I3409" s="319"/>
    </row>
    <row r="3410" spans="5:9" x14ac:dyDescent="0.3">
      <c r="E3410" s="314"/>
      <c r="F3410" s="314"/>
      <c r="G3410" s="314"/>
      <c r="H3410" s="314"/>
      <c r="I3410" s="319"/>
    </row>
    <row r="3411" spans="5:9" x14ac:dyDescent="0.3">
      <c r="E3411" s="314"/>
      <c r="F3411" s="314"/>
      <c r="G3411" s="314"/>
      <c r="H3411" s="314"/>
      <c r="I3411" s="319"/>
    </row>
    <row r="3412" spans="5:9" x14ac:dyDescent="0.3">
      <c r="E3412" s="314"/>
      <c r="F3412" s="314"/>
      <c r="G3412" s="314"/>
      <c r="H3412" s="314"/>
      <c r="I3412" s="319"/>
    </row>
    <row r="3413" spans="5:9" x14ac:dyDescent="0.3">
      <c r="E3413" s="314"/>
      <c r="F3413" s="314"/>
      <c r="G3413" s="314"/>
      <c r="H3413" s="314"/>
      <c r="I3413" s="319"/>
    </row>
    <row r="3414" spans="5:9" x14ac:dyDescent="0.3">
      <c r="E3414" s="314"/>
      <c r="F3414" s="314"/>
      <c r="G3414" s="314"/>
      <c r="H3414" s="314"/>
      <c r="I3414" s="319"/>
    </row>
    <row r="3415" spans="5:9" x14ac:dyDescent="0.3">
      <c r="E3415" s="314"/>
      <c r="F3415" s="314"/>
      <c r="G3415" s="314"/>
      <c r="H3415" s="314"/>
      <c r="I3415" s="319"/>
    </row>
    <row r="3416" spans="5:9" x14ac:dyDescent="0.3">
      <c r="E3416" s="314"/>
      <c r="F3416" s="314"/>
      <c r="G3416" s="314"/>
      <c r="H3416" s="314"/>
      <c r="I3416" s="319"/>
    </row>
    <row r="3417" spans="5:9" x14ac:dyDescent="0.3">
      <c r="E3417" s="314"/>
      <c r="F3417" s="314"/>
      <c r="G3417" s="314"/>
      <c r="H3417" s="314"/>
      <c r="I3417" s="319"/>
    </row>
    <row r="3418" spans="5:9" x14ac:dyDescent="0.3">
      <c r="E3418" s="314"/>
      <c r="F3418" s="314"/>
      <c r="G3418" s="314"/>
      <c r="H3418" s="314"/>
      <c r="I3418" s="319"/>
    </row>
    <row r="3419" spans="5:9" x14ac:dyDescent="0.3">
      <c r="E3419" s="314"/>
      <c r="F3419" s="314"/>
      <c r="G3419" s="314"/>
      <c r="H3419" s="314"/>
      <c r="I3419" s="319"/>
    </row>
    <row r="3420" spans="5:9" x14ac:dyDescent="0.3">
      <c r="E3420" s="314"/>
      <c r="F3420" s="314"/>
      <c r="G3420" s="314"/>
      <c r="H3420" s="314"/>
      <c r="I3420" s="319"/>
    </row>
    <row r="3421" spans="5:9" x14ac:dyDescent="0.3">
      <c r="E3421" s="314"/>
      <c r="F3421" s="314"/>
      <c r="G3421" s="314"/>
      <c r="H3421" s="314"/>
      <c r="I3421" s="319"/>
    </row>
    <row r="3422" spans="5:9" x14ac:dyDescent="0.3">
      <c r="E3422" s="314"/>
      <c r="F3422" s="314"/>
      <c r="G3422" s="314"/>
      <c r="H3422" s="314"/>
      <c r="I3422" s="319"/>
    </row>
    <row r="3423" spans="5:9" x14ac:dyDescent="0.3">
      <c r="E3423" s="314"/>
      <c r="F3423" s="314"/>
      <c r="G3423" s="314"/>
      <c r="H3423" s="314"/>
      <c r="I3423" s="319"/>
    </row>
    <row r="3424" spans="5:9" x14ac:dyDescent="0.3">
      <c r="E3424" s="314"/>
      <c r="F3424" s="314"/>
      <c r="G3424" s="314"/>
      <c r="H3424" s="314"/>
      <c r="I3424" s="319"/>
    </row>
    <row r="3425" spans="5:9" x14ac:dyDescent="0.3">
      <c r="E3425" s="314"/>
      <c r="F3425" s="314"/>
      <c r="G3425" s="314"/>
      <c r="H3425" s="314"/>
      <c r="I3425" s="319"/>
    </row>
    <row r="3426" spans="5:9" x14ac:dyDescent="0.3">
      <c r="E3426" s="314"/>
      <c r="F3426" s="314"/>
      <c r="G3426" s="314"/>
      <c r="H3426" s="314"/>
      <c r="I3426" s="319"/>
    </row>
    <row r="3427" spans="5:9" x14ac:dyDescent="0.3">
      <c r="E3427" s="314"/>
      <c r="F3427" s="314"/>
      <c r="G3427" s="314"/>
      <c r="H3427" s="314"/>
      <c r="I3427" s="319"/>
    </row>
    <row r="3428" spans="5:9" x14ac:dyDescent="0.3">
      <c r="E3428" s="314"/>
      <c r="F3428" s="314"/>
      <c r="G3428" s="314"/>
      <c r="H3428" s="314"/>
      <c r="I3428" s="319"/>
    </row>
    <row r="3429" spans="5:9" x14ac:dyDescent="0.3">
      <c r="E3429" s="314"/>
      <c r="F3429" s="314"/>
      <c r="G3429" s="314"/>
      <c r="H3429" s="314"/>
      <c r="I3429" s="319"/>
    </row>
    <row r="3430" spans="5:9" x14ac:dyDescent="0.3">
      <c r="E3430" s="314"/>
      <c r="F3430" s="314"/>
      <c r="G3430" s="314"/>
      <c r="H3430" s="314"/>
      <c r="I3430" s="319"/>
    </row>
    <row r="3431" spans="5:9" x14ac:dyDescent="0.3">
      <c r="E3431" s="314"/>
      <c r="F3431" s="314"/>
      <c r="G3431" s="314"/>
      <c r="H3431" s="314"/>
      <c r="I3431" s="319"/>
    </row>
    <row r="3432" spans="5:9" x14ac:dyDescent="0.3">
      <c r="E3432" s="314"/>
      <c r="F3432" s="314"/>
      <c r="G3432" s="314"/>
      <c r="H3432" s="314"/>
      <c r="I3432" s="319"/>
    </row>
    <row r="3433" spans="5:9" x14ac:dyDescent="0.3">
      <c r="E3433" s="314"/>
      <c r="F3433" s="314"/>
      <c r="G3433" s="314"/>
      <c r="H3433" s="314"/>
      <c r="I3433" s="319"/>
    </row>
    <row r="3434" spans="5:9" x14ac:dyDescent="0.3">
      <c r="E3434" s="314"/>
      <c r="F3434" s="314"/>
      <c r="G3434" s="314"/>
      <c r="H3434" s="314"/>
      <c r="I3434" s="319"/>
    </row>
    <row r="3435" spans="5:9" x14ac:dyDescent="0.3">
      <c r="E3435" s="314"/>
      <c r="F3435" s="314"/>
      <c r="G3435" s="314"/>
      <c r="H3435" s="314"/>
      <c r="I3435" s="319"/>
    </row>
    <row r="3436" spans="5:9" x14ac:dyDescent="0.3">
      <c r="E3436" s="314"/>
      <c r="F3436" s="314"/>
      <c r="G3436" s="314"/>
      <c r="H3436" s="314"/>
      <c r="I3436" s="319"/>
    </row>
    <row r="3437" spans="5:9" x14ac:dyDescent="0.3">
      <c r="E3437" s="314"/>
      <c r="F3437" s="314"/>
      <c r="G3437" s="314"/>
      <c r="H3437" s="314"/>
      <c r="I3437" s="319"/>
    </row>
    <row r="3438" spans="5:9" x14ac:dyDescent="0.3">
      <c r="E3438" s="314"/>
      <c r="F3438" s="314"/>
      <c r="G3438" s="314"/>
      <c r="H3438" s="314"/>
      <c r="I3438" s="319"/>
    </row>
    <row r="3439" spans="5:9" x14ac:dyDescent="0.3">
      <c r="E3439" s="314"/>
      <c r="F3439" s="314"/>
      <c r="G3439" s="314"/>
      <c r="H3439" s="314"/>
      <c r="I3439" s="319"/>
    </row>
    <row r="3440" spans="5:9" x14ac:dyDescent="0.3">
      <c r="E3440" s="314"/>
      <c r="F3440" s="314"/>
      <c r="G3440" s="314"/>
      <c r="H3440" s="314"/>
      <c r="I3440" s="319"/>
    </row>
    <row r="3441" spans="5:9" x14ac:dyDescent="0.3">
      <c r="E3441" s="314"/>
      <c r="F3441" s="314"/>
      <c r="G3441" s="314"/>
      <c r="H3441" s="314"/>
      <c r="I3441" s="319"/>
    </row>
    <row r="3442" spans="5:9" x14ac:dyDescent="0.3">
      <c r="E3442" s="314"/>
      <c r="F3442" s="314"/>
      <c r="G3442" s="314"/>
      <c r="H3442" s="314"/>
      <c r="I3442" s="319"/>
    </row>
    <row r="3443" spans="5:9" x14ac:dyDescent="0.3">
      <c r="E3443" s="314"/>
      <c r="F3443" s="314"/>
      <c r="G3443" s="314"/>
      <c r="H3443" s="314"/>
      <c r="I3443" s="319"/>
    </row>
    <row r="3444" spans="5:9" x14ac:dyDescent="0.3">
      <c r="E3444" s="314"/>
      <c r="F3444" s="314"/>
      <c r="G3444" s="314"/>
      <c r="H3444" s="314"/>
      <c r="I3444" s="319"/>
    </row>
    <row r="3445" spans="5:9" x14ac:dyDescent="0.3">
      <c r="E3445" s="314"/>
      <c r="F3445" s="314"/>
      <c r="G3445" s="314"/>
      <c r="H3445" s="314"/>
      <c r="I3445" s="319"/>
    </row>
    <row r="3446" spans="5:9" x14ac:dyDescent="0.3">
      <c r="E3446" s="314"/>
      <c r="F3446" s="314"/>
      <c r="G3446" s="314"/>
      <c r="H3446" s="314"/>
      <c r="I3446" s="319"/>
    </row>
    <row r="3447" spans="5:9" x14ac:dyDescent="0.3">
      <c r="E3447" s="314"/>
      <c r="F3447" s="314"/>
      <c r="G3447" s="314"/>
      <c r="H3447" s="314"/>
      <c r="I3447" s="319"/>
    </row>
    <row r="3448" spans="5:9" x14ac:dyDescent="0.3">
      <c r="E3448" s="314"/>
      <c r="F3448" s="314"/>
      <c r="G3448" s="314"/>
      <c r="H3448" s="314"/>
      <c r="I3448" s="319"/>
    </row>
    <row r="3449" spans="5:9" x14ac:dyDescent="0.3">
      <c r="E3449" s="314"/>
      <c r="F3449" s="314"/>
      <c r="G3449" s="314"/>
      <c r="H3449" s="314"/>
      <c r="I3449" s="319"/>
    </row>
    <row r="3450" spans="5:9" x14ac:dyDescent="0.3">
      <c r="E3450" s="314"/>
      <c r="F3450" s="314"/>
      <c r="G3450" s="314"/>
      <c r="H3450" s="314"/>
      <c r="I3450" s="319"/>
    </row>
    <row r="3451" spans="5:9" x14ac:dyDescent="0.3">
      <c r="E3451" s="314"/>
      <c r="F3451" s="314"/>
      <c r="G3451" s="314"/>
      <c r="H3451" s="314"/>
      <c r="I3451" s="319"/>
    </row>
    <row r="3452" spans="5:9" x14ac:dyDescent="0.3">
      <c r="E3452" s="314"/>
      <c r="F3452" s="314"/>
      <c r="G3452" s="314"/>
      <c r="H3452" s="314"/>
      <c r="I3452" s="319"/>
    </row>
    <row r="3453" spans="5:9" x14ac:dyDescent="0.3">
      <c r="E3453" s="314"/>
      <c r="F3453" s="314"/>
      <c r="G3453" s="314"/>
      <c r="H3453" s="314"/>
      <c r="I3453" s="319"/>
    </row>
    <row r="3454" spans="5:9" x14ac:dyDescent="0.3">
      <c r="E3454" s="314"/>
      <c r="F3454" s="314"/>
      <c r="G3454" s="314"/>
      <c r="H3454" s="314"/>
      <c r="I3454" s="319"/>
    </row>
    <row r="3455" spans="5:9" x14ac:dyDescent="0.3">
      <c r="E3455" s="314"/>
      <c r="F3455" s="314"/>
      <c r="G3455" s="314"/>
      <c r="H3455" s="314"/>
      <c r="I3455" s="319"/>
    </row>
    <row r="3456" spans="5:9" x14ac:dyDescent="0.3">
      <c r="E3456" s="314"/>
      <c r="F3456" s="314"/>
      <c r="G3456" s="314"/>
      <c r="H3456" s="314"/>
      <c r="I3456" s="319"/>
    </row>
    <row r="3457" spans="5:9" x14ac:dyDescent="0.3">
      <c r="E3457" s="314"/>
      <c r="F3457" s="314"/>
      <c r="G3457" s="314"/>
      <c r="H3457" s="314"/>
      <c r="I3457" s="319"/>
    </row>
    <row r="3458" spans="5:9" x14ac:dyDescent="0.3">
      <c r="E3458" s="314"/>
      <c r="F3458" s="314"/>
      <c r="G3458" s="314"/>
      <c r="H3458" s="314"/>
      <c r="I3458" s="319"/>
    </row>
    <row r="3459" spans="5:9" x14ac:dyDescent="0.3">
      <c r="E3459" s="314"/>
      <c r="F3459" s="314"/>
      <c r="G3459" s="314"/>
      <c r="H3459" s="314"/>
      <c r="I3459" s="319"/>
    </row>
    <row r="3460" spans="5:9" x14ac:dyDescent="0.3">
      <c r="E3460" s="314"/>
      <c r="F3460" s="314"/>
      <c r="G3460" s="314"/>
      <c r="H3460" s="314"/>
      <c r="I3460" s="319"/>
    </row>
    <row r="3461" spans="5:9" x14ac:dyDescent="0.3">
      <c r="E3461" s="314"/>
      <c r="F3461" s="314"/>
      <c r="G3461" s="314"/>
      <c r="H3461" s="314"/>
      <c r="I3461" s="319"/>
    </row>
    <row r="3462" spans="5:9" x14ac:dyDescent="0.3">
      <c r="E3462" s="314"/>
      <c r="F3462" s="314"/>
      <c r="G3462" s="314"/>
      <c r="H3462" s="314"/>
      <c r="I3462" s="319"/>
    </row>
    <row r="3463" spans="5:9" x14ac:dyDescent="0.3">
      <c r="E3463" s="314"/>
      <c r="F3463" s="314"/>
      <c r="G3463" s="314"/>
      <c r="H3463" s="314"/>
      <c r="I3463" s="319"/>
    </row>
    <row r="3464" spans="5:9" x14ac:dyDescent="0.3">
      <c r="E3464" s="314"/>
      <c r="F3464" s="314"/>
      <c r="G3464" s="314"/>
      <c r="H3464" s="314"/>
      <c r="I3464" s="319"/>
    </row>
    <row r="3465" spans="5:9" x14ac:dyDescent="0.3">
      <c r="E3465" s="314"/>
      <c r="F3465" s="314"/>
      <c r="G3465" s="314"/>
      <c r="H3465" s="314"/>
      <c r="I3465" s="319"/>
    </row>
    <row r="3466" spans="5:9" x14ac:dyDescent="0.3">
      <c r="E3466" s="314"/>
      <c r="F3466" s="314"/>
      <c r="G3466" s="314"/>
      <c r="H3466" s="314"/>
      <c r="I3466" s="319"/>
    </row>
    <row r="3467" spans="5:9" x14ac:dyDescent="0.3">
      <c r="E3467" s="314"/>
      <c r="F3467" s="314"/>
      <c r="G3467" s="314"/>
      <c r="H3467" s="314"/>
      <c r="I3467" s="319"/>
    </row>
    <row r="3468" spans="5:9" x14ac:dyDescent="0.3">
      <c r="E3468" s="314"/>
      <c r="F3468" s="314"/>
      <c r="G3468" s="314"/>
      <c r="H3468" s="314"/>
      <c r="I3468" s="319"/>
    </row>
    <row r="3469" spans="5:9" x14ac:dyDescent="0.3">
      <c r="E3469" s="314"/>
      <c r="F3469" s="314"/>
      <c r="G3469" s="314"/>
      <c r="H3469" s="314"/>
      <c r="I3469" s="319"/>
    </row>
    <row r="3470" spans="5:9" x14ac:dyDescent="0.3">
      <c r="E3470" s="314"/>
      <c r="F3470" s="314"/>
      <c r="G3470" s="314"/>
      <c r="H3470" s="314"/>
      <c r="I3470" s="319"/>
    </row>
    <row r="3471" spans="5:9" x14ac:dyDescent="0.3">
      <c r="E3471" s="314"/>
      <c r="F3471" s="314"/>
      <c r="G3471" s="314"/>
      <c r="H3471" s="314"/>
      <c r="I3471" s="319"/>
    </row>
    <row r="3472" spans="5:9" x14ac:dyDescent="0.3">
      <c r="E3472" s="314"/>
      <c r="F3472" s="314"/>
      <c r="G3472" s="314"/>
      <c r="H3472" s="314"/>
      <c r="I3472" s="319"/>
    </row>
    <row r="3473" spans="5:9" x14ac:dyDescent="0.3">
      <c r="E3473" s="314"/>
      <c r="F3473" s="314"/>
      <c r="G3473" s="314"/>
      <c r="H3473" s="314"/>
      <c r="I3473" s="319"/>
    </row>
    <row r="3474" spans="5:9" x14ac:dyDescent="0.3">
      <c r="E3474" s="314"/>
      <c r="F3474" s="314"/>
      <c r="G3474" s="314"/>
      <c r="H3474" s="314"/>
      <c r="I3474" s="319"/>
    </row>
    <row r="3475" spans="5:9" x14ac:dyDescent="0.3">
      <c r="E3475" s="314"/>
      <c r="F3475" s="314"/>
      <c r="G3475" s="314"/>
      <c r="H3475" s="314"/>
      <c r="I3475" s="319"/>
    </row>
    <row r="3476" spans="5:9" x14ac:dyDescent="0.3">
      <c r="E3476" s="314"/>
      <c r="F3476" s="314"/>
      <c r="G3476" s="314"/>
      <c r="H3476" s="314"/>
      <c r="I3476" s="319"/>
    </row>
    <row r="3477" spans="5:9" x14ac:dyDescent="0.3">
      <c r="E3477" s="314"/>
      <c r="F3477" s="314"/>
      <c r="G3477" s="314"/>
      <c r="H3477" s="314"/>
      <c r="I3477" s="319"/>
    </row>
    <row r="3478" spans="5:9" x14ac:dyDescent="0.3">
      <c r="E3478" s="314"/>
      <c r="F3478" s="314"/>
      <c r="G3478" s="314"/>
      <c r="H3478" s="314"/>
      <c r="I3478" s="319"/>
    </row>
    <row r="3479" spans="5:9" x14ac:dyDescent="0.3">
      <c r="E3479" s="314"/>
      <c r="F3479" s="314"/>
      <c r="G3479" s="314"/>
      <c r="H3479" s="314"/>
      <c r="I3479" s="319"/>
    </row>
    <row r="3480" spans="5:9" x14ac:dyDescent="0.3">
      <c r="E3480" s="314"/>
      <c r="F3480" s="314"/>
      <c r="G3480" s="314"/>
      <c r="H3480" s="314"/>
      <c r="I3480" s="319"/>
    </row>
    <row r="3481" spans="5:9" x14ac:dyDescent="0.3">
      <c r="F3481" s="314"/>
      <c r="G3481" s="314"/>
      <c r="H3481" s="314"/>
      <c r="I3481" s="318"/>
    </row>
    <row r="3482" spans="5:9" x14ac:dyDescent="0.3">
      <c r="F3482" s="313"/>
      <c r="G3482" s="313"/>
      <c r="H3482" s="313"/>
      <c r="I3482" s="319"/>
    </row>
    <row r="3483" spans="5:9" x14ac:dyDescent="0.3">
      <c r="E3483" s="314"/>
      <c r="F3483" s="314"/>
      <c r="G3483" s="314"/>
      <c r="H3483" s="314"/>
      <c r="I3483" s="319"/>
    </row>
    <row r="3484" spans="5:9" x14ac:dyDescent="0.3">
      <c r="F3484" s="314"/>
      <c r="G3484" s="314"/>
      <c r="H3484" s="314"/>
      <c r="I3484" s="318"/>
    </row>
    <row r="3485" spans="5:9" x14ac:dyDescent="0.3">
      <c r="F3485" s="313"/>
      <c r="G3485" s="313"/>
      <c r="H3485" s="313"/>
      <c r="I3485" s="319"/>
    </row>
    <row r="3486" spans="5:9" x14ac:dyDescent="0.3">
      <c r="F3486" s="314"/>
      <c r="G3486" s="314"/>
      <c r="H3486" s="314"/>
      <c r="I3486" s="318"/>
    </row>
    <row r="3487" spans="5:9" x14ac:dyDescent="0.3">
      <c r="F3487" s="313"/>
      <c r="G3487" s="313"/>
      <c r="H3487" s="313"/>
      <c r="I3487" s="319"/>
    </row>
    <row r="3488" spans="5:9" x14ac:dyDescent="0.3">
      <c r="F3488" s="314"/>
      <c r="G3488" s="314"/>
      <c r="H3488" s="314"/>
      <c r="I3488" s="318"/>
    </row>
    <row r="3489" spans="5:9" x14ac:dyDescent="0.3">
      <c r="E3489" s="314"/>
      <c r="F3489" s="314"/>
      <c r="G3489" s="314"/>
      <c r="H3489" s="314"/>
      <c r="I3489" s="319"/>
    </row>
    <row r="3490" spans="5:9" x14ac:dyDescent="0.3">
      <c r="E3490" s="320"/>
      <c r="F3490" s="313"/>
      <c r="G3490" s="313"/>
      <c r="H3490" s="313"/>
      <c r="I3490" s="319"/>
    </row>
    <row r="3491" spans="5:9" x14ac:dyDescent="0.3">
      <c r="E3491" s="314"/>
      <c r="F3491" s="314"/>
      <c r="G3491" s="314"/>
      <c r="H3491" s="314"/>
      <c r="I3491" s="319"/>
    </row>
    <row r="3492" spans="5:9" x14ac:dyDescent="0.3">
      <c r="E3492" s="314"/>
      <c r="F3492" s="314"/>
      <c r="G3492" s="314"/>
      <c r="H3492" s="314"/>
      <c r="I3492" s="319"/>
    </row>
    <row r="3493" spans="5:9" x14ac:dyDescent="0.3">
      <c r="E3493" s="314"/>
      <c r="F3493" s="314"/>
      <c r="G3493" s="314"/>
      <c r="H3493" s="314"/>
      <c r="I3493" s="319"/>
    </row>
    <row r="3494" spans="5:9" x14ac:dyDescent="0.3">
      <c r="E3494" s="314"/>
      <c r="F3494" s="314"/>
      <c r="G3494" s="314"/>
      <c r="H3494" s="314"/>
      <c r="I3494" s="319"/>
    </row>
    <row r="3495" spans="5:9" x14ac:dyDescent="0.3">
      <c r="E3495" s="314"/>
      <c r="F3495" s="314"/>
      <c r="G3495" s="314"/>
      <c r="H3495" s="314"/>
      <c r="I3495" s="319"/>
    </row>
    <row r="3496" spans="5:9" x14ac:dyDescent="0.3">
      <c r="E3496" s="314"/>
      <c r="F3496" s="314"/>
      <c r="G3496" s="314"/>
      <c r="H3496" s="314"/>
      <c r="I3496" s="319"/>
    </row>
    <row r="3497" spans="5:9" x14ac:dyDescent="0.3">
      <c r="E3497" s="320"/>
      <c r="F3497" s="314"/>
      <c r="G3497" s="314"/>
      <c r="H3497" s="314"/>
      <c r="I3497" s="318"/>
    </row>
    <row r="3498" spans="5:9" x14ac:dyDescent="0.3">
      <c r="E3498" s="320"/>
      <c r="F3498" s="313"/>
      <c r="G3498" s="313"/>
      <c r="H3498" s="313"/>
      <c r="I3498" s="319"/>
    </row>
    <row r="3499" spans="5:9" x14ac:dyDescent="0.3">
      <c r="E3499" s="320"/>
      <c r="F3499" s="314"/>
      <c r="G3499" s="314"/>
      <c r="H3499" s="314"/>
      <c r="I3499" s="318"/>
    </row>
    <row r="3500" spans="5:9" x14ac:dyDescent="0.3">
      <c r="E3500" s="320"/>
      <c r="F3500" s="313"/>
      <c r="G3500" s="313"/>
      <c r="H3500" s="313"/>
      <c r="I3500" s="319"/>
    </row>
    <row r="3501" spans="5:9" x14ac:dyDescent="0.3">
      <c r="E3501" s="320"/>
      <c r="F3501" s="314"/>
      <c r="G3501" s="314"/>
      <c r="H3501" s="314"/>
      <c r="I3501" s="318"/>
    </row>
    <row r="3502" spans="5:9" x14ac:dyDescent="0.3">
      <c r="E3502" s="320"/>
      <c r="F3502" s="313"/>
      <c r="G3502" s="313"/>
      <c r="H3502" s="313"/>
      <c r="I3502" s="319"/>
    </row>
    <row r="3503" spans="5:9" x14ac:dyDescent="0.3">
      <c r="E3503" s="320"/>
      <c r="F3503" s="314"/>
      <c r="G3503" s="314"/>
      <c r="H3503" s="314"/>
      <c r="I3503" s="318"/>
    </row>
    <row r="3504" spans="5:9" x14ac:dyDescent="0.3">
      <c r="E3504" s="320"/>
      <c r="F3504" s="313"/>
      <c r="G3504" s="313"/>
      <c r="H3504" s="313"/>
      <c r="I3504" s="319"/>
    </row>
    <row r="3505" spans="5:9" x14ac:dyDescent="0.3">
      <c r="E3505" s="320"/>
      <c r="F3505" s="314"/>
      <c r="G3505" s="314"/>
      <c r="H3505" s="314"/>
      <c r="I3505" s="318"/>
    </row>
    <row r="3506" spans="5:9" x14ac:dyDescent="0.3">
      <c r="E3506" s="320"/>
      <c r="F3506" s="313"/>
      <c r="G3506" s="313"/>
      <c r="H3506" s="313"/>
      <c r="I3506" s="319"/>
    </row>
    <row r="3507" spans="5:9" x14ac:dyDescent="0.3">
      <c r="E3507" s="320"/>
      <c r="F3507" s="314"/>
      <c r="G3507" s="314"/>
      <c r="H3507" s="314"/>
      <c r="I3507" s="318"/>
    </row>
    <row r="3508" spans="5:9" x14ac:dyDescent="0.3">
      <c r="E3508" s="320"/>
      <c r="F3508" s="313"/>
      <c r="G3508" s="313"/>
      <c r="H3508" s="313"/>
      <c r="I3508" s="319"/>
    </row>
    <row r="3509" spans="5:9" x14ac:dyDescent="0.3">
      <c r="E3509" s="314"/>
      <c r="F3509" s="314"/>
      <c r="G3509" s="314"/>
      <c r="H3509" s="314"/>
      <c r="I3509" s="319"/>
    </row>
    <row r="3510" spans="5:9" x14ac:dyDescent="0.3">
      <c r="E3510" s="314"/>
      <c r="F3510" s="314"/>
      <c r="G3510" s="314"/>
      <c r="H3510" s="314"/>
      <c r="I3510" s="319"/>
    </row>
    <row r="3511" spans="5:9" x14ac:dyDescent="0.3">
      <c r="E3511" s="314"/>
      <c r="F3511" s="314"/>
      <c r="G3511" s="314"/>
      <c r="H3511" s="314"/>
      <c r="I3511" s="319"/>
    </row>
    <row r="3512" spans="5:9" x14ac:dyDescent="0.3">
      <c r="E3512" s="314"/>
      <c r="F3512" s="314"/>
      <c r="G3512" s="314"/>
      <c r="H3512" s="314"/>
      <c r="I3512" s="319"/>
    </row>
    <row r="3513" spans="5:9" x14ac:dyDescent="0.3">
      <c r="E3513" s="314"/>
      <c r="F3513" s="314"/>
      <c r="G3513" s="314"/>
      <c r="H3513" s="314"/>
      <c r="I3513" s="319"/>
    </row>
    <row r="3514" spans="5:9" x14ac:dyDescent="0.3">
      <c r="E3514" s="320"/>
      <c r="F3514" s="314"/>
      <c r="G3514" s="314"/>
      <c r="H3514" s="314"/>
      <c r="I3514" s="318"/>
    </row>
    <row r="3515" spans="5:9" x14ac:dyDescent="0.3">
      <c r="E3515" s="320"/>
      <c r="F3515" s="313"/>
      <c r="G3515" s="313"/>
      <c r="H3515" s="313"/>
      <c r="I3515" s="319"/>
    </row>
    <row r="3516" spans="5:9" x14ac:dyDescent="0.3">
      <c r="E3516" s="320"/>
      <c r="F3516" s="314"/>
      <c r="G3516" s="314"/>
      <c r="H3516" s="314"/>
      <c r="I3516" s="318"/>
    </row>
    <row r="3517" spans="5:9" x14ac:dyDescent="0.3">
      <c r="E3517" s="320"/>
      <c r="F3517" s="313"/>
      <c r="G3517" s="313"/>
      <c r="H3517" s="313"/>
      <c r="I3517" s="319"/>
    </row>
    <row r="3518" spans="5:9" x14ac:dyDescent="0.3">
      <c r="E3518" s="320"/>
      <c r="F3518" s="314"/>
      <c r="G3518" s="314"/>
      <c r="H3518" s="314"/>
      <c r="I3518" s="318"/>
    </row>
    <row r="3519" spans="5:9" x14ac:dyDescent="0.3">
      <c r="E3519" s="320"/>
      <c r="F3519" s="313"/>
      <c r="G3519" s="313"/>
      <c r="H3519" s="313"/>
      <c r="I3519" s="319"/>
    </row>
    <row r="3520" spans="5:9" x14ac:dyDescent="0.3">
      <c r="E3520" s="314"/>
      <c r="F3520" s="314"/>
      <c r="G3520" s="314"/>
      <c r="H3520" s="314"/>
      <c r="I3520" s="321"/>
    </row>
    <row r="3521" spans="5:9" x14ac:dyDescent="0.3">
      <c r="E3521" s="320"/>
      <c r="F3521" s="314"/>
      <c r="G3521" s="314"/>
      <c r="H3521" s="314"/>
      <c r="I3521" s="318"/>
    </row>
    <row r="3522" spans="5:9" x14ac:dyDescent="0.3">
      <c r="E3522" s="314"/>
      <c r="F3522" s="314"/>
      <c r="G3522" s="314"/>
      <c r="H3522" s="314"/>
      <c r="I3522" s="319"/>
    </row>
    <row r="3523" spans="5:9" x14ac:dyDescent="0.3">
      <c r="E3523" s="320"/>
      <c r="F3523" s="313"/>
      <c r="G3523" s="313"/>
      <c r="H3523" s="313"/>
      <c r="I3523" s="319"/>
    </row>
    <row r="3524" spans="5:9" x14ac:dyDescent="0.3">
      <c r="E3524" s="322"/>
      <c r="F3524" s="322"/>
      <c r="I3524" s="322"/>
    </row>
    <row r="3525" spans="5:9" x14ac:dyDescent="0.3">
      <c r="E3525" s="322"/>
      <c r="F3525" s="322"/>
      <c r="I3525" s="322"/>
    </row>
    <row r="3526" spans="5:9" x14ac:dyDescent="0.3">
      <c r="E3526" s="322"/>
      <c r="F3526" s="322"/>
      <c r="I3526" s="322"/>
    </row>
    <row r="3527" spans="5:9" x14ac:dyDescent="0.3">
      <c r="E3527" s="322"/>
      <c r="F3527" s="322"/>
      <c r="I3527" s="322"/>
    </row>
    <row r="3528" spans="5:9" x14ac:dyDescent="0.3">
      <c r="E3528" s="322"/>
      <c r="F3528" s="322"/>
      <c r="I3528" s="322"/>
    </row>
    <row r="3529" spans="5:9" x14ac:dyDescent="0.3">
      <c r="E3529" s="322"/>
      <c r="F3529" s="322"/>
      <c r="I3529" s="322"/>
    </row>
    <row r="3530" spans="5:9" x14ac:dyDescent="0.3">
      <c r="E3530" s="322"/>
      <c r="F3530" s="322"/>
      <c r="I3530" s="322"/>
    </row>
    <row r="3531" spans="5:9" x14ac:dyDescent="0.3">
      <c r="E3531" s="322"/>
      <c r="F3531" s="322"/>
      <c r="I3531" s="322"/>
    </row>
    <row r="3532" spans="5:9" x14ac:dyDescent="0.3">
      <c r="E3532" s="322"/>
      <c r="F3532" s="322"/>
      <c r="I3532" s="322"/>
    </row>
    <row r="3533" spans="5:9" x14ac:dyDescent="0.3">
      <c r="E3533" s="322"/>
      <c r="F3533" s="322"/>
      <c r="I3533" s="322"/>
    </row>
    <row r="3534" spans="5:9" x14ac:dyDescent="0.3">
      <c r="E3534" s="322"/>
      <c r="F3534" s="322"/>
      <c r="I3534" s="322"/>
    </row>
    <row r="3535" spans="5:9" x14ac:dyDescent="0.3">
      <c r="E3535" s="322"/>
      <c r="F3535" s="322"/>
      <c r="I3535" s="322"/>
    </row>
    <row r="3536" spans="5:9" x14ac:dyDescent="0.3">
      <c r="E3536" s="322"/>
      <c r="F3536" s="322"/>
      <c r="I3536" s="322"/>
    </row>
    <row r="3537" spans="5:9" x14ac:dyDescent="0.3">
      <c r="E3537" s="322"/>
      <c r="F3537" s="322"/>
      <c r="I3537" s="322"/>
    </row>
    <row r="3538" spans="5:9" x14ac:dyDescent="0.3">
      <c r="E3538" s="322"/>
      <c r="F3538" s="322"/>
      <c r="I3538" s="322"/>
    </row>
    <row r="3539" spans="5:9" x14ac:dyDescent="0.3">
      <c r="E3539" s="322"/>
      <c r="F3539" s="322"/>
      <c r="I3539" s="322"/>
    </row>
    <row r="3540" spans="5:9" x14ac:dyDescent="0.3">
      <c r="E3540" s="322"/>
      <c r="F3540" s="322"/>
      <c r="I3540" s="322"/>
    </row>
    <row r="3541" spans="5:9" x14ac:dyDescent="0.3">
      <c r="E3541" s="322"/>
      <c r="F3541" s="322"/>
      <c r="I3541" s="322"/>
    </row>
    <row r="3542" spans="5:9" x14ac:dyDescent="0.3">
      <c r="E3542" s="322"/>
      <c r="F3542" s="322"/>
      <c r="I3542" s="322"/>
    </row>
    <row r="3543" spans="5:9" x14ac:dyDescent="0.3">
      <c r="E3543" s="322"/>
      <c r="F3543" s="322"/>
      <c r="I3543" s="322"/>
    </row>
    <row r="3544" spans="5:9" x14ac:dyDescent="0.3">
      <c r="E3544" s="322"/>
      <c r="F3544" s="322"/>
      <c r="I3544" s="322"/>
    </row>
    <row r="3545" spans="5:9" x14ac:dyDescent="0.3">
      <c r="E3545" s="322"/>
      <c r="F3545" s="322"/>
      <c r="I3545" s="322"/>
    </row>
    <row r="3546" spans="5:9" x14ac:dyDescent="0.3">
      <c r="E3546" s="322"/>
      <c r="F3546" s="322"/>
      <c r="I3546" s="322"/>
    </row>
    <row r="3547" spans="5:9" x14ac:dyDescent="0.3">
      <c r="E3547" s="322"/>
      <c r="F3547" s="322"/>
      <c r="I3547" s="322"/>
    </row>
    <row r="3548" spans="5:9" x14ac:dyDescent="0.3">
      <c r="E3548" s="322"/>
      <c r="F3548" s="322"/>
      <c r="I3548" s="322"/>
    </row>
    <row r="3549" spans="5:9" x14ac:dyDescent="0.3">
      <c r="E3549" s="322"/>
      <c r="F3549" s="322"/>
      <c r="I3549" s="322"/>
    </row>
    <row r="3550" spans="5:9" x14ac:dyDescent="0.3">
      <c r="E3550" s="322"/>
      <c r="F3550" s="322"/>
      <c r="I3550" s="322"/>
    </row>
    <row r="3551" spans="5:9" x14ac:dyDescent="0.3">
      <c r="E3551" s="322"/>
      <c r="F3551" s="322"/>
      <c r="I3551" s="322"/>
    </row>
    <row r="3552" spans="5:9" x14ac:dyDescent="0.3">
      <c r="E3552" s="322"/>
      <c r="F3552" s="322"/>
      <c r="I3552" s="322"/>
    </row>
    <row r="3553" spans="5:9" x14ac:dyDescent="0.3">
      <c r="E3553" s="322"/>
      <c r="F3553" s="322"/>
      <c r="I3553" s="322"/>
    </row>
    <row r="3554" spans="5:9" x14ac:dyDescent="0.3">
      <c r="E3554" s="322"/>
      <c r="F3554" s="322"/>
      <c r="I3554" s="322"/>
    </row>
    <row r="3555" spans="5:9" x14ac:dyDescent="0.3">
      <c r="E3555" s="322"/>
      <c r="F3555" s="322"/>
      <c r="I3555" s="322"/>
    </row>
    <row r="3556" spans="5:9" x14ac:dyDescent="0.3">
      <c r="E3556" s="322"/>
      <c r="F3556" s="322"/>
      <c r="I3556" s="322"/>
    </row>
    <row r="3557" spans="5:9" x14ac:dyDescent="0.3">
      <c r="E3557" s="322"/>
      <c r="F3557" s="322"/>
      <c r="I3557" s="322"/>
    </row>
    <row r="3558" spans="5:9" x14ac:dyDescent="0.3">
      <c r="E3558" s="322"/>
      <c r="F3558" s="322"/>
      <c r="I3558" s="322"/>
    </row>
    <row r="3559" spans="5:9" x14ac:dyDescent="0.3">
      <c r="E3559" s="322"/>
      <c r="F3559" s="322"/>
      <c r="I3559" s="322"/>
    </row>
    <row r="3560" spans="5:9" x14ac:dyDescent="0.3">
      <c r="E3560" s="322"/>
      <c r="F3560" s="322"/>
      <c r="I3560" s="322"/>
    </row>
    <row r="3561" spans="5:9" x14ac:dyDescent="0.3">
      <c r="E3561" s="322"/>
      <c r="F3561" s="322"/>
      <c r="I3561" s="322"/>
    </row>
    <row r="3562" spans="5:9" x14ac:dyDescent="0.3">
      <c r="E3562" s="322"/>
      <c r="F3562" s="322"/>
      <c r="I3562" s="322"/>
    </row>
    <row r="3563" spans="5:9" x14ac:dyDescent="0.3">
      <c r="E3563" s="322"/>
      <c r="F3563" s="322"/>
      <c r="I3563" s="322"/>
    </row>
    <row r="3564" spans="5:9" x14ac:dyDescent="0.3">
      <c r="E3564" s="322"/>
      <c r="F3564" s="322"/>
      <c r="I3564" s="322"/>
    </row>
    <row r="3565" spans="5:9" x14ac:dyDescent="0.3">
      <c r="E3565" s="322"/>
      <c r="F3565" s="322"/>
      <c r="I3565" s="322"/>
    </row>
    <row r="3566" spans="5:9" x14ac:dyDescent="0.3">
      <c r="E3566" s="322"/>
      <c r="F3566" s="322"/>
      <c r="I3566" s="322"/>
    </row>
    <row r="3567" spans="5:9" x14ac:dyDescent="0.3">
      <c r="E3567" s="322"/>
      <c r="F3567" s="322"/>
      <c r="I3567" s="322"/>
    </row>
    <row r="3568" spans="5:9" x14ac:dyDescent="0.3">
      <c r="E3568" s="322"/>
      <c r="F3568" s="322"/>
      <c r="I3568" s="322"/>
    </row>
    <row r="3569" spans="5:9" x14ac:dyDescent="0.3">
      <c r="E3569" s="322"/>
      <c r="F3569" s="322"/>
      <c r="I3569" s="322"/>
    </row>
    <row r="3570" spans="5:9" x14ac:dyDescent="0.3">
      <c r="E3570" s="322"/>
      <c r="F3570" s="322"/>
      <c r="I3570" s="322"/>
    </row>
    <row r="3571" spans="5:9" x14ac:dyDescent="0.3">
      <c r="E3571" s="322"/>
      <c r="F3571" s="322"/>
      <c r="I3571" s="322"/>
    </row>
    <row r="3572" spans="5:9" x14ac:dyDescent="0.3">
      <c r="E3572" s="322"/>
      <c r="F3572" s="322"/>
      <c r="I3572" s="322"/>
    </row>
    <row r="3573" spans="5:9" x14ac:dyDescent="0.3">
      <c r="E3573" s="322"/>
      <c r="F3573" s="322"/>
      <c r="I3573" s="322"/>
    </row>
    <row r="3574" spans="5:9" x14ac:dyDescent="0.3">
      <c r="E3574" s="322"/>
      <c r="F3574" s="322"/>
      <c r="I3574" s="322"/>
    </row>
    <row r="3575" spans="5:9" x14ac:dyDescent="0.3">
      <c r="E3575" s="322"/>
      <c r="F3575" s="322"/>
      <c r="I3575" s="322"/>
    </row>
    <row r="3576" spans="5:9" x14ac:dyDescent="0.3">
      <c r="E3576" s="322"/>
      <c r="F3576" s="322"/>
      <c r="I3576" s="322"/>
    </row>
    <row r="3577" spans="5:9" x14ac:dyDescent="0.3">
      <c r="E3577" s="322"/>
      <c r="F3577" s="322"/>
      <c r="I3577" s="322"/>
    </row>
    <row r="3578" spans="5:9" x14ac:dyDescent="0.3">
      <c r="E3578" s="322"/>
      <c r="F3578" s="322"/>
      <c r="I3578" s="322"/>
    </row>
    <row r="3579" spans="5:9" x14ac:dyDescent="0.3">
      <c r="E3579" s="322"/>
      <c r="F3579" s="322"/>
      <c r="I3579" s="322"/>
    </row>
    <row r="3580" spans="5:9" x14ac:dyDescent="0.3">
      <c r="E3580" s="322"/>
      <c r="F3580" s="322"/>
      <c r="I3580" s="322"/>
    </row>
    <row r="3581" spans="5:9" x14ac:dyDescent="0.3">
      <c r="E3581" s="322"/>
      <c r="F3581" s="322"/>
      <c r="I3581" s="322"/>
    </row>
    <row r="3582" spans="5:9" x14ac:dyDescent="0.3">
      <c r="E3582" s="322"/>
      <c r="F3582" s="322"/>
      <c r="I3582" s="322"/>
    </row>
    <row r="3583" spans="5:9" x14ac:dyDescent="0.3">
      <c r="E3583" s="322"/>
      <c r="F3583" s="322"/>
      <c r="I3583" s="322"/>
    </row>
    <row r="3584" spans="5:9" x14ac:dyDescent="0.3">
      <c r="E3584" s="322"/>
      <c r="F3584" s="322"/>
      <c r="I3584" s="322"/>
    </row>
    <row r="3585" spans="5:9" x14ac:dyDescent="0.3">
      <c r="E3585" s="322"/>
      <c r="F3585" s="322"/>
      <c r="I3585" s="322"/>
    </row>
    <row r="3586" spans="5:9" x14ac:dyDescent="0.3">
      <c r="E3586" s="322"/>
      <c r="F3586" s="322"/>
      <c r="I3586" s="322"/>
    </row>
    <row r="3587" spans="5:9" x14ac:dyDescent="0.3">
      <c r="E3587" s="322"/>
      <c r="F3587" s="322"/>
      <c r="I3587" s="322"/>
    </row>
    <row r="3588" spans="5:9" x14ac:dyDescent="0.3">
      <c r="E3588" s="322"/>
      <c r="F3588" s="322"/>
      <c r="I3588" s="322"/>
    </row>
    <row r="3589" spans="5:9" x14ac:dyDescent="0.3">
      <c r="E3589" s="322"/>
      <c r="F3589" s="322"/>
      <c r="I3589" s="322"/>
    </row>
    <row r="3590" spans="5:9" x14ac:dyDescent="0.3">
      <c r="E3590" s="322"/>
      <c r="F3590" s="322"/>
      <c r="I3590" s="322"/>
    </row>
    <row r="3591" spans="5:9" x14ac:dyDescent="0.3">
      <c r="E3591" s="322"/>
      <c r="F3591" s="322"/>
      <c r="I3591" s="322"/>
    </row>
    <row r="3592" spans="5:9" x14ac:dyDescent="0.3">
      <c r="E3592" s="322"/>
      <c r="F3592" s="322"/>
      <c r="I3592" s="322"/>
    </row>
    <row r="3593" spans="5:9" x14ac:dyDescent="0.3">
      <c r="E3593" s="322"/>
      <c r="F3593" s="322"/>
      <c r="I3593" s="322"/>
    </row>
    <row r="3594" spans="5:9" x14ac:dyDescent="0.3">
      <c r="E3594" s="322"/>
      <c r="F3594" s="322"/>
      <c r="I3594" s="322"/>
    </row>
    <row r="3595" spans="5:9" x14ac:dyDescent="0.3">
      <c r="E3595" s="322"/>
      <c r="F3595" s="322"/>
      <c r="I3595" s="322"/>
    </row>
    <row r="3596" spans="5:9" x14ac:dyDescent="0.3">
      <c r="E3596" s="322"/>
      <c r="F3596" s="322"/>
      <c r="I3596" s="322"/>
    </row>
    <row r="3597" spans="5:9" x14ac:dyDescent="0.3">
      <c r="E3597" s="322"/>
      <c r="F3597" s="322"/>
      <c r="I3597" s="322"/>
    </row>
    <row r="3598" spans="5:9" x14ac:dyDescent="0.3">
      <c r="E3598" s="322"/>
      <c r="F3598" s="322"/>
      <c r="I3598" s="322"/>
    </row>
    <row r="3599" spans="5:9" x14ac:dyDescent="0.3">
      <c r="E3599" s="322"/>
      <c r="F3599" s="322"/>
      <c r="I3599" s="322"/>
    </row>
    <row r="3600" spans="5:9" x14ac:dyDescent="0.3">
      <c r="E3600" s="322"/>
      <c r="F3600" s="322"/>
      <c r="I3600" s="322"/>
    </row>
    <row r="3601" spans="5:9" x14ac:dyDescent="0.3">
      <c r="E3601" s="322"/>
      <c r="F3601" s="322"/>
      <c r="I3601" s="322"/>
    </row>
    <row r="3602" spans="5:9" x14ac:dyDescent="0.3">
      <c r="E3602" s="322"/>
      <c r="F3602" s="322"/>
      <c r="I3602" s="322"/>
    </row>
    <row r="3603" spans="5:9" x14ac:dyDescent="0.3">
      <c r="E3603" s="322"/>
      <c r="F3603" s="322"/>
      <c r="I3603" s="322"/>
    </row>
    <row r="3604" spans="5:9" x14ac:dyDescent="0.3">
      <c r="E3604" s="322"/>
      <c r="F3604" s="322"/>
      <c r="I3604" s="322"/>
    </row>
    <row r="3605" spans="5:9" x14ac:dyDescent="0.3">
      <c r="E3605" s="322"/>
      <c r="F3605" s="322"/>
      <c r="I3605" s="322"/>
    </row>
    <row r="3606" spans="5:9" x14ac:dyDescent="0.3">
      <c r="E3606" s="322"/>
      <c r="F3606" s="322"/>
      <c r="I3606" s="322"/>
    </row>
    <row r="3607" spans="5:9" x14ac:dyDescent="0.3">
      <c r="E3607" s="322"/>
      <c r="F3607" s="322"/>
      <c r="I3607" s="322"/>
    </row>
    <row r="3608" spans="5:9" x14ac:dyDescent="0.3">
      <c r="E3608" s="322"/>
      <c r="F3608" s="322"/>
      <c r="I3608" s="322"/>
    </row>
    <row r="3609" spans="5:9" x14ac:dyDescent="0.3">
      <c r="E3609" s="322"/>
      <c r="F3609" s="322"/>
      <c r="I3609" s="322"/>
    </row>
    <row r="3610" spans="5:9" x14ac:dyDescent="0.3">
      <c r="E3610" s="322"/>
      <c r="F3610" s="322"/>
      <c r="I3610" s="322"/>
    </row>
    <row r="3611" spans="5:9" x14ac:dyDescent="0.3">
      <c r="E3611" s="322"/>
      <c r="F3611" s="322"/>
      <c r="I3611" s="322"/>
    </row>
    <row r="3612" spans="5:9" x14ac:dyDescent="0.3">
      <c r="E3612" s="322"/>
      <c r="F3612" s="322"/>
      <c r="I3612" s="322"/>
    </row>
    <row r="3613" spans="5:9" x14ac:dyDescent="0.3">
      <c r="E3613" s="322"/>
      <c r="F3613" s="322"/>
      <c r="I3613" s="322"/>
    </row>
    <row r="3614" spans="5:9" x14ac:dyDescent="0.3">
      <c r="E3614" s="322"/>
      <c r="F3614" s="322"/>
      <c r="I3614" s="322"/>
    </row>
    <row r="3615" spans="5:9" x14ac:dyDescent="0.3">
      <c r="E3615" s="322"/>
      <c r="F3615" s="322"/>
      <c r="I3615" s="322"/>
    </row>
    <row r="3616" spans="5:9" x14ac:dyDescent="0.3">
      <c r="E3616" s="322"/>
      <c r="F3616" s="322"/>
      <c r="I3616" s="322"/>
    </row>
    <row r="3617" spans="5:9" x14ac:dyDescent="0.3">
      <c r="E3617" s="322"/>
      <c r="F3617" s="322"/>
      <c r="I3617" s="322"/>
    </row>
    <row r="3618" spans="5:9" x14ac:dyDescent="0.3">
      <c r="E3618" s="322"/>
      <c r="F3618" s="322"/>
      <c r="I3618" s="322"/>
    </row>
    <row r="3619" spans="5:9" x14ac:dyDescent="0.3">
      <c r="E3619" s="322"/>
      <c r="F3619" s="322"/>
      <c r="I3619" s="322"/>
    </row>
    <row r="3620" spans="5:9" x14ac:dyDescent="0.3">
      <c r="E3620" s="322"/>
      <c r="F3620" s="322"/>
      <c r="I3620" s="322"/>
    </row>
    <row r="3621" spans="5:9" x14ac:dyDescent="0.3">
      <c r="E3621" s="322"/>
      <c r="F3621" s="322"/>
      <c r="I3621" s="322"/>
    </row>
    <row r="3622" spans="5:9" x14ac:dyDescent="0.3">
      <c r="E3622" s="322"/>
      <c r="F3622" s="322"/>
      <c r="I3622" s="322"/>
    </row>
    <row r="3623" spans="5:9" x14ac:dyDescent="0.3">
      <c r="E3623" s="322"/>
      <c r="F3623" s="322"/>
      <c r="I3623" s="322"/>
    </row>
    <row r="3624" spans="5:9" x14ac:dyDescent="0.3">
      <c r="E3624" s="322"/>
      <c r="F3624" s="322"/>
      <c r="I3624" s="322"/>
    </row>
    <row r="3625" spans="5:9" x14ac:dyDescent="0.3">
      <c r="E3625" s="322"/>
      <c r="F3625" s="322"/>
      <c r="I3625" s="322"/>
    </row>
    <row r="3626" spans="5:9" x14ac:dyDescent="0.3">
      <c r="E3626" s="322"/>
      <c r="F3626" s="322"/>
      <c r="I3626" s="322"/>
    </row>
    <row r="3627" spans="5:9" x14ac:dyDescent="0.3">
      <c r="E3627" s="322"/>
      <c r="F3627" s="322"/>
      <c r="I3627" s="322"/>
    </row>
    <row r="3628" spans="5:9" x14ac:dyDescent="0.3">
      <c r="E3628" s="322"/>
      <c r="F3628" s="322"/>
      <c r="I3628" s="322"/>
    </row>
    <row r="3629" spans="5:9" x14ac:dyDescent="0.3">
      <c r="E3629" s="322"/>
      <c r="F3629" s="322"/>
      <c r="I3629" s="322"/>
    </row>
    <row r="3630" spans="5:9" x14ac:dyDescent="0.3">
      <c r="E3630" s="322"/>
      <c r="F3630" s="322"/>
      <c r="I3630" s="322"/>
    </row>
    <row r="3631" spans="5:9" x14ac:dyDescent="0.3">
      <c r="E3631" s="322"/>
      <c r="F3631" s="322"/>
      <c r="I3631" s="322"/>
    </row>
    <row r="3632" spans="5:9" x14ac:dyDescent="0.3">
      <c r="E3632" s="322"/>
      <c r="F3632" s="322"/>
      <c r="I3632" s="322"/>
    </row>
    <row r="3633" spans="5:9" x14ac:dyDescent="0.3">
      <c r="E3633" s="322"/>
      <c r="F3633" s="322"/>
      <c r="I3633" s="322"/>
    </row>
    <row r="3634" spans="5:9" x14ac:dyDescent="0.3">
      <c r="E3634" s="322"/>
      <c r="F3634" s="322"/>
      <c r="I3634" s="322"/>
    </row>
    <row r="3635" spans="5:9" x14ac:dyDescent="0.3">
      <c r="E3635" s="322"/>
      <c r="F3635" s="322"/>
      <c r="I3635" s="322"/>
    </row>
    <row r="3636" spans="5:9" x14ac:dyDescent="0.3">
      <c r="E3636" s="322"/>
      <c r="F3636" s="322"/>
      <c r="I3636" s="322"/>
    </row>
    <row r="3637" spans="5:9" x14ac:dyDescent="0.3">
      <c r="E3637" s="322"/>
      <c r="F3637" s="322"/>
      <c r="I3637" s="322"/>
    </row>
    <row r="3638" spans="5:9" x14ac:dyDescent="0.3">
      <c r="E3638" s="322"/>
      <c r="F3638" s="322"/>
      <c r="I3638" s="322"/>
    </row>
    <row r="3639" spans="5:9" x14ac:dyDescent="0.3">
      <c r="E3639" s="322"/>
      <c r="F3639" s="322"/>
      <c r="I3639" s="322"/>
    </row>
    <row r="3640" spans="5:9" x14ac:dyDescent="0.3">
      <c r="E3640" s="322"/>
      <c r="F3640" s="322"/>
      <c r="I3640" s="322"/>
    </row>
    <row r="3641" spans="5:9" x14ac:dyDescent="0.3">
      <c r="E3641" s="322"/>
      <c r="F3641" s="322"/>
      <c r="I3641" s="322"/>
    </row>
    <row r="3642" spans="5:9" x14ac:dyDescent="0.3">
      <c r="E3642" s="322"/>
      <c r="F3642" s="322"/>
      <c r="I3642" s="322"/>
    </row>
    <row r="3643" spans="5:9" x14ac:dyDescent="0.3">
      <c r="E3643" s="322"/>
      <c r="F3643" s="322"/>
      <c r="I3643" s="322"/>
    </row>
    <row r="3644" spans="5:9" x14ac:dyDescent="0.3">
      <c r="E3644" s="322"/>
      <c r="F3644" s="322"/>
      <c r="I3644" s="322"/>
    </row>
    <row r="3645" spans="5:9" x14ac:dyDescent="0.3">
      <c r="E3645" s="322"/>
      <c r="F3645" s="322"/>
      <c r="I3645" s="322"/>
    </row>
    <row r="3646" spans="5:9" x14ac:dyDescent="0.3">
      <c r="E3646" s="322"/>
      <c r="F3646" s="322"/>
      <c r="I3646" s="322"/>
    </row>
    <row r="3647" spans="5:9" x14ac:dyDescent="0.3">
      <c r="E3647" s="322"/>
      <c r="F3647" s="322"/>
      <c r="I3647" s="322"/>
    </row>
    <row r="3648" spans="5:9" x14ac:dyDescent="0.3">
      <c r="E3648" s="322"/>
      <c r="F3648" s="322"/>
      <c r="I3648" s="322"/>
    </row>
    <row r="3649" spans="5:9" x14ac:dyDescent="0.3">
      <c r="E3649" s="322"/>
      <c r="F3649" s="322"/>
      <c r="I3649" s="322"/>
    </row>
    <row r="3650" spans="5:9" x14ac:dyDescent="0.3">
      <c r="E3650" s="322"/>
      <c r="F3650" s="322"/>
      <c r="I3650" s="322"/>
    </row>
    <row r="3651" spans="5:9" x14ac:dyDescent="0.3">
      <c r="E3651" s="322"/>
      <c r="F3651" s="322"/>
      <c r="I3651" s="322"/>
    </row>
    <row r="3652" spans="5:9" x14ac:dyDescent="0.3">
      <c r="E3652" s="322"/>
      <c r="F3652" s="322"/>
      <c r="I3652" s="322"/>
    </row>
    <row r="3653" spans="5:9" x14ac:dyDescent="0.3">
      <c r="E3653" s="322"/>
      <c r="F3653" s="322"/>
      <c r="I3653" s="322"/>
    </row>
    <row r="3654" spans="5:9" x14ac:dyDescent="0.3">
      <c r="E3654" s="322"/>
      <c r="F3654" s="322"/>
      <c r="I3654" s="322"/>
    </row>
    <row r="3655" spans="5:9" x14ac:dyDescent="0.3">
      <c r="E3655" s="322"/>
      <c r="F3655" s="322"/>
      <c r="I3655" s="322"/>
    </row>
    <row r="3656" spans="5:9" x14ac:dyDescent="0.3">
      <c r="E3656" s="322"/>
      <c r="F3656" s="322"/>
      <c r="I3656" s="322"/>
    </row>
    <row r="3657" spans="5:9" x14ac:dyDescent="0.3">
      <c r="E3657" s="322"/>
      <c r="F3657" s="322"/>
      <c r="I3657" s="322"/>
    </row>
    <row r="3658" spans="5:9" x14ac:dyDescent="0.3">
      <c r="E3658" s="322"/>
      <c r="F3658" s="322"/>
      <c r="I3658" s="322"/>
    </row>
    <row r="3659" spans="5:9" x14ac:dyDescent="0.3">
      <c r="E3659" s="322"/>
      <c r="F3659" s="322"/>
      <c r="I3659" s="322"/>
    </row>
    <row r="3660" spans="5:9" x14ac:dyDescent="0.3">
      <c r="E3660" s="322"/>
      <c r="F3660" s="322"/>
      <c r="I3660" s="322"/>
    </row>
    <row r="3661" spans="5:9" x14ac:dyDescent="0.3">
      <c r="E3661" s="322"/>
      <c r="F3661" s="322"/>
      <c r="I3661" s="322"/>
    </row>
    <row r="3662" spans="5:9" x14ac:dyDescent="0.3">
      <c r="E3662" s="322"/>
      <c r="F3662" s="322"/>
      <c r="I3662" s="322"/>
    </row>
    <row r="3663" spans="5:9" x14ac:dyDescent="0.3">
      <c r="E3663" s="322"/>
      <c r="F3663" s="322"/>
      <c r="I3663" s="322"/>
    </row>
    <row r="3664" spans="5:9" x14ac:dyDescent="0.3">
      <c r="E3664" s="322"/>
      <c r="F3664" s="322"/>
      <c r="I3664" s="322"/>
    </row>
    <row r="3665" spans="5:9" x14ac:dyDescent="0.3">
      <c r="E3665" s="322"/>
      <c r="F3665" s="322"/>
      <c r="I3665" s="322"/>
    </row>
    <row r="3666" spans="5:9" x14ac:dyDescent="0.3">
      <c r="E3666" s="322"/>
      <c r="F3666" s="322"/>
      <c r="I3666" s="322"/>
    </row>
    <row r="3667" spans="5:9" x14ac:dyDescent="0.3">
      <c r="E3667" s="322"/>
      <c r="F3667" s="322"/>
      <c r="I3667" s="322"/>
    </row>
    <row r="3668" spans="5:9" x14ac:dyDescent="0.3">
      <c r="E3668" s="322"/>
      <c r="F3668" s="322"/>
      <c r="I3668" s="322"/>
    </row>
    <row r="3669" spans="5:9" x14ac:dyDescent="0.3">
      <c r="E3669" s="322"/>
      <c r="F3669" s="322"/>
      <c r="I3669" s="322"/>
    </row>
    <row r="3670" spans="5:9" x14ac:dyDescent="0.3">
      <c r="E3670" s="322"/>
      <c r="F3670" s="322"/>
      <c r="I3670" s="322"/>
    </row>
    <row r="3671" spans="5:9" x14ac:dyDescent="0.3">
      <c r="E3671" s="322"/>
      <c r="F3671" s="322"/>
      <c r="I3671" s="322"/>
    </row>
    <row r="3672" spans="5:9" x14ac:dyDescent="0.3">
      <c r="E3672" s="322"/>
      <c r="F3672" s="322"/>
      <c r="I3672" s="322"/>
    </row>
    <row r="3673" spans="5:9" x14ac:dyDescent="0.3">
      <c r="E3673" s="322"/>
      <c r="F3673" s="322"/>
      <c r="I3673" s="322"/>
    </row>
    <row r="3674" spans="5:9" x14ac:dyDescent="0.3">
      <c r="E3674" s="322"/>
      <c r="F3674" s="322"/>
      <c r="I3674" s="322"/>
    </row>
    <row r="3675" spans="5:9" x14ac:dyDescent="0.3">
      <c r="E3675" s="322"/>
      <c r="F3675" s="322"/>
      <c r="I3675" s="322"/>
    </row>
    <row r="3676" spans="5:9" x14ac:dyDescent="0.3">
      <c r="E3676" s="322"/>
      <c r="F3676" s="322"/>
      <c r="I3676" s="322"/>
    </row>
    <row r="3677" spans="5:9" x14ac:dyDescent="0.3">
      <c r="E3677" s="322"/>
      <c r="F3677" s="322"/>
      <c r="I3677" s="322"/>
    </row>
    <row r="3678" spans="5:9" x14ac:dyDescent="0.3">
      <c r="E3678" s="322"/>
      <c r="F3678" s="322"/>
      <c r="I3678" s="322"/>
    </row>
    <row r="3679" spans="5:9" x14ac:dyDescent="0.3">
      <c r="E3679" s="322"/>
      <c r="F3679" s="322"/>
      <c r="I3679" s="322"/>
    </row>
    <row r="3680" spans="5:9" x14ac:dyDescent="0.3">
      <c r="E3680" s="322"/>
      <c r="F3680" s="322"/>
      <c r="I3680" s="322"/>
    </row>
    <row r="3681" spans="5:9" x14ac:dyDescent="0.3">
      <c r="E3681" s="322"/>
      <c r="F3681" s="322"/>
      <c r="I3681" s="322"/>
    </row>
    <row r="3682" spans="5:9" x14ac:dyDescent="0.3">
      <c r="E3682" s="322"/>
      <c r="F3682" s="322"/>
      <c r="I3682" s="322"/>
    </row>
    <row r="3683" spans="5:9" x14ac:dyDescent="0.3">
      <c r="E3683" s="322"/>
      <c r="F3683" s="322"/>
      <c r="I3683" s="322"/>
    </row>
    <row r="3684" spans="5:9" x14ac:dyDescent="0.3">
      <c r="E3684" s="322"/>
      <c r="F3684" s="322"/>
      <c r="I3684" s="322"/>
    </row>
    <row r="3685" spans="5:9" x14ac:dyDescent="0.3">
      <c r="E3685" s="322"/>
      <c r="F3685" s="322"/>
      <c r="I3685" s="322"/>
    </row>
    <row r="3686" spans="5:9" x14ac:dyDescent="0.3">
      <c r="E3686" s="322"/>
      <c r="F3686" s="322"/>
      <c r="I3686" s="322"/>
    </row>
    <row r="3687" spans="5:9" x14ac:dyDescent="0.3">
      <c r="E3687" s="322"/>
      <c r="F3687" s="322"/>
      <c r="I3687" s="322"/>
    </row>
    <row r="3688" spans="5:9" x14ac:dyDescent="0.3">
      <c r="E3688" s="322"/>
      <c r="F3688" s="322"/>
      <c r="I3688" s="322"/>
    </row>
    <row r="3689" spans="5:9" x14ac:dyDescent="0.3">
      <c r="E3689" s="322"/>
      <c r="F3689" s="322"/>
      <c r="I3689" s="322"/>
    </row>
    <row r="3690" spans="5:9" x14ac:dyDescent="0.3">
      <c r="E3690" s="322"/>
      <c r="F3690" s="322"/>
      <c r="I3690" s="322"/>
    </row>
    <row r="3691" spans="5:9" x14ac:dyDescent="0.3">
      <c r="E3691" s="322"/>
      <c r="F3691" s="322"/>
      <c r="I3691" s="322"/>
    </row>
    <row r="3692" spans="5:9" x14ac:dyDescent="0.3">
      <c r="E3692" s="322"/>
      <c r="F3692" s="322"/>
      <c r="I3692" s="322"/>
    </row>
    <row r="3693" spans="5:9" x14ac:dyDescent="0.3">
      <c r="E3693" s="322"/>
      <c r="F3693" s="322"/>
      <c r="I3693" s="322"/>
    </row>
    <row r="3694" spans="5:9" x14ac:dyDescent="0.3">
      <c r="E3694" s="322"/>
      <c r="F3694" s="322"/>
      <c r="I3694" s="322"/>
    </row>
    <row r="3695" spans="5:9" x14ac:dyDescent="0.3">
      <c r="E3695" s="322"/>
      <c r="F3695" s="322"/>
      <c r="I3695" s="322"/>
    </row>
    <row r="3696" spans="5:9" x14ac:dyDescent="0.3">
      <c r="E3696" s="322"/>
      <c r="F3696" s="322"/>
      <c r="I3696" s="322"/>
    </row>
    <row r="3697" spans="5:9" x14ac:dyDescent="0.3">
      <c r="E3697" s="322"/>
      <c r="F3697" s="322"/>
      <c r="I3697" s="322"/>
    </row>
    <row r="3698" spans="5:9" x14ac:dyDescent="0.3">
      <c r="E3698" s="322"/>
      <c r="F3698" s="322"/>
      <c r="I3698" s="322"/>
    </row>
    <row r="3699" spans="5:9" x14ac:dyDescent="0.3">
      <c r="E3699" s="322"/>
      <c r="F3699" s="322"/>
      <c r="I3699" s="322"/>
    </row>
    <row r="3700" spans="5:9" x14ac:dyDescent="0.3">
      <c r="E3700" s="322"/>
      <c r="F3700" s="322"/>
      <c r="I3700" s="322"/>
    </row>
    <row r="3701" spans="5:9" x14ac:dyDescent="0.3">
      <c r="E3701" s="322"/>
      <c r="F3701" s="322"/>
      <c r="I3701" s="322"/>
    </row>
    <row r="3702" spans="5:9" x14ac:dyDescent="0.3">
      <c r="E3702" s="322"/>
      <c r="F3702" s="322"/>
      <c r="I3702" s="322"/>
    </row>
    <row r="3703" spans="5:9" x14ac:dyDescent="0.3">
      <c r="E3703" s="322"/>
      <c r="F3703" s="322"/>
      <c r="I3703" s="322"/>
    </row>
    <row r="3704" spans="5:9" x14ac:dyDescent="0.3">
      <c r="E3704" s="322"/>
      <c r="F3704" s="322"/>
      <c r="I3704" s="322"/>
    </row>
    <row r="3705" spans="5:9" x14ac:dyDescent="0.3">
      <c r="E3705" s="322"/>
      <c r="F3705" s="322"/>
      <c r="I3705" s="322"/>
    </row>
    <row r="3706" spans="5:9" x14ac:dyDescent="0.3">
      <c r="E3706" s="322"/>
      <c r="F3706" s="322"/>
      <c r="I3706" s="322"/>
    </row>
    <row r="3707" spans="5:9" x14ac:dyDescent="0.3">
      <c r="E3707" s="322"/>
      <c r="F3707" s="322"/>
      <c r="I3707" s="322"/>
    </row>
    <row r="3708" spans="5:9" x14ac:dyDescent="0.3">
      <c r="E3708" s="322"/>
      <c r="F3708" s="322"/>
      <c r="I3708" s="322"/>
    </row>
    <row r="3709" spans="5:9" x14ac:dyDescent="0.3">
      <c r="E3709" s="322"/>
      <c r="F3709" s="322"/>
      <c r="I3709" s="322"/>
    </row>
    <row r="3710" spans="5:9" x14ac:dyDescent="0.3">
      <c r="E3710" s="322"/>
      <c r="F3710" s="322"/>
      <c r="I3710" s="322"/>
    </row>
    <row r="3711" spans="5:9" x14ac:dyDescent="0.3">
      <c r="E3711" s="322"/>
      <c r="F3711" s="322"/>
      <c r="I3711" s="322"/>
    </row>
    <row r="3712" spans="5:9" x14ac:dyDescent="0.3">
      <c r="E3712" s="322"/>
      <c r="F3712" s="322"/>
      <c r="I3712" s="322"/>
    </row>
    <row r="3713" spans="5:9" x14ac:dyDescent="0.3">
      <c r="E3713" s="322"/>
      <c r="F3713" s="322"/>
      <c r="I3713" s="322"/>
    </row>
    <row r="3714" spans="5:9" x14ac:dyDescent="0.3">
      <c r="E3714" s="322"/>
      <c r="F3714" s="322"/>
      <c r="I3714" s="322"/>
    </row>
    <row r="3715" spans="5:9" x14ac:dyDescent="0.3">
      <c r="E3715" s="322"/>
      <c r="F3715" s="322"/>
      <c r="I3715" s="322"/>
    </row>
    <row r="3716" spans="5:9" x14ac:dyDescent="0.3">
      <c r="E3716" s="322"/>
      <c r="F3716" s="322"/>
      <c r="I3716" s="322"/>
    </row>
    <row r="3717" spans="5:9" x14ac:dyDescent="0.3">
      <c r="E3717" s="322"/>
      <c r="F3717" s="322"/>
      <c r="I3717" s="322"/>
    </row>
    <row r="3718" spans="5:9" x14ac:dyDescent="0.3">
      <c r="E3718" s="322"/>
      <c r="F3718" s="322"/>
      <c r="I3718" s="322"/>
    </row>
    <row r="3719" spans="5:9" x14ac:dyDescent="0.3">
      <c r="E3719" s="322"/>
      <c r="F3719" s="322"/>
      <c r="I3719" s="322"/>
    </row>
    <row r="3720" spans="5:9" x14ac:dyDescent="0.3">
      <c r="E3720" s="322"/>
      <c r="F3720" s="322"/>
      <c r="I3720" s="322"/>
    </row>
    <row r="3721" spans="5:9" x14ac:dyDescent="0.3">
      <c r="E3721" s="322"/>
      <c r="F3721" s="322"/>
      <c r="I3721" s="322"/>
    </row>
    <row r="3722" spans="5:9" x14ac:dyDescent="0.3">
      <c r="E3722" s="322"/>
      <c r="F3722" s="322"/>
      <c r="I3722" s="322"/>
    </row>
    <row r="3723" spans="5:9" x14ac:dyDescent="0.3">
      <c r="E3723" s="322"/>
      <c r="F3723" s="322"/>
      <c r="I3723" s="322"/>
    </row>
    <row r="3724" spans="5:9" x14ac:dyDescent="0.3">
      <c r="E3724" s="323"/>
      <c r="F3724" s="323"/>
      <c r="I3724" s="322"/>
    </row>
    <row r="3725" spans="5:9" x14ac:dyDescent="0.3">
      <c r="E3725" s="322"/>
      <c r="F3725" s="322"/>
      <c r="I3725" s="322"/>
    </row>
    <row r="3726" spans="5:9" x14ac:dyDescent="0.3">
      <c r="E3726" s="322"/>
      <c r="F3726" s="322"/>
      <c r="I3726" s="322"/>
    </row>
    <row r="3727" spans="5:9" x14ac:dyDescent="0.3">
      <c r="E3727" s="322"/>
      <c r="F3727" s="322"/>
      <c r="I3727" s="322"/>
    </row>
    <row r="3728" spans="5:9" x14ac:dyDescent="0.3">
      <c r="E3728" s="322"/>
      <c r="F3728" s="322"/>
      <c r="I3728" s="322"/>
    </row>
  </sheetData>
  <sheetProtection algorithmName="SHA-512" hashValue="5DqC3ibYSasQD0epKrk1qTBAsVvdbe00zc+KRDSt5QsnSG597lHJ7ppGWCX1ecRLnQk7Laya2cPxVoI/d1khEQ==" saltValue="IN8mMIrOPCk4cJuTqMdIXw==" spinCount="100000" sheet="1" selectLockedCells="1" selectUnlockedCells="1"/>
  <autoFilter ref="A1:AF2067" xr:uid="{00000000-0009-0000-0000-000007000000}">
    <sortState xmlns:xlrd2="http://schemas.microsoft.com/office/spreadsheetml/2017/richdata2" ref="A2:AE2067">
      <sortCondition ref="I1"/>
    </sortState>
  </autoFilter>
  <conditionalFormatting sqref="A1:A1048576">
    <cfRule type="duplicateValues" dxfId="3" priority="1"/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46" t="s">
        <v>118</v>
      </c>
      <c r="B1" s="46" t="s">
        <v>119</v>
      </c>
      <c r="C1" s="1"/>
    </row>
    <row r="2" spans="1:3" x14ac:dyDescent="0.3">
      <c r="A2" s="46">
        <v>700980</v>
      </c>
      <c r="B2" s="46" t="s">
        <v>115</v>
      </c>
      <c r="C2" s="1"/>
    </row>
    <row r="3" spans="1:3" x14ac:dyDescent="0.3">
      <c r="A3" s="46">
        <v>700653</v>
      </c>
      <c r="B3" s="46" t="s">
        <v>120</v>
      </c>
      <c r="C3" s="1"/>
    </row>
    <row r="4" spans="1:3" x14ac:dyDescent="0.3">
      <c r="A4" s="46">
        <v>700124</v>
      </c>
      <c r="B4" s="46" t="s">
        <v>121</v>
      </c>
      <c r="C4" s="1"/>
    </row>
    <row r="5" spans="1:3" x14ac:dyDescent="0.3">
      <c r="A5" s="46">
        <v>700934</v>
      </c>
      <c r="B5" s="46" t="s">
        <v>122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إدخال البيانات</vt:lpstr>
      <vt:lpstr>اختيار المقررات</vt:lpstr>
      <vt:lpstr>الإستمارة</vt:lpstr>
      <vt:lpstr>21-22-أطفال</vt:lpstr>
      <vt:lpstr>السجل العام</vt:lpstr>
      <vt:lpstr>ورقة4</vt:lpstr>
      <vt:lpstr>ورقة2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2022-01-09T00:33:10Z</cp:lastPrinted>
  <dcterms:created xsi:type="dcterms:W3CDTF">2015-06-05T18:17:20Z</dcterms:created>
  <dcterms:modified xsi:type="dcterms:W3CDTF">2022-01-16T10:07:00Z</dcterms:modified>
</cp:coreProperties>
</file>