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محاسبة\"/>
    </mc:Choice>
  </mc:AlternateContent>
  <xr:revisionPtr revIDLastSave="0" documentId="13_ncr:1_{E4674748-A03B-4325-A29E-DDF1A0E03E2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21-22-محاسبة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البيانات'!$L$4:$L$16</definedName>
    <definedName name="_xlnm._FilterDatabase" localSheetId="6" hidden="1">ورقة2!$A$2:$AF$2000</definedName>
    <definedName name="_xlnm._FilterDatabase" localSheetId="5" hidden="1">ورقة4!$A$1:$AS$7423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5" i="2" l="1"/>
  <c r="DI5" i="2"/>
  <c r="DC5" i="2"/>
  <c r="D1" i="5"/>
  <c r="D1" i="7"/>
  <c r="A29" i="5" l="1"/>
  <c r="A31" i="5"/>
  <c r="A30" i="5"/>
  <c r="A28" i="5"/>
  <c r="A27" i="5"/>
  <c r="J1" i="5"/>
  <c r="D4" i="5"/>
  <c r="D3" i="5"/>
  <c r="J3" i="5"/>
  <c r="P4" i="5"/>
  <c r="AH1" i="5"/>
  <c r="AB1" i="5"/>
  <c r="J4" i="5"/>
  <c r="V1" i="5"/>
  <c r="P1" i="5"/>
  <c r="P3" i="5" l="1"/>
  <c r="AH3" i="5"/>
  <c r="AE22" i="11"/>
  <c r="Y23" i="11" l="1"/>
  <c r="Y24" i="11"/>
  <c r="Y25" i="11"/>
  <c r="AH11" i="5" l="1"/>
  <c r="AB5" i="5"/>
  <c r="DB5" i="2" s="1"/>
  <c r="V5" i="5"/>
  <c r="DA5" i="2" s="1"/>
  <c r="P5" i="5"/>
  <c r="CZ5" i="2" s="1"/>
  <c r="D2" i="5"/>
  <c r="AH7" i="5" s="1"/>
  <c r="H2" i="11"/>
  <c r="J7" i="5" l="1"/>
  <c r="A2" i="7"/>
  <c r="BR54" i="5"/>
  <c r="BR53" i="5"/>
  <c r="BR52" i="5"/>
  <c r="BR51" i="5"/>
  <c r="BR50" i="5"/>
  <c r="BR48" i="5"/>
  <c r="BR47" i="5"/>
  <c r="BR46" i="5"/>
  <c r="BR45" i="5"/>
  <c r="BR44" i="5"/>
  <c r="BR42" i="5"/>
  <c r="BR41" i="5"/>
  <c r="BR40" i="5"/>
  <c r="BR39" i="5"/>
  <c r="BR38" i="5"/>
  <c r="BR36" i="5"/>
  <c r="BR35" i="5"/>
  <c r="BR34" i="5"/>
  <c r="BR33" i="5"/>
  <c r="BR32" i="5"/>
  <c r="BR30" i="5"/>
  <c r="BR29" i="5"/>
  <c r="BR28" i="5"/>
  <c r="BR27" i="5"/>
  <c r="BR26" i="5"/>
  <c r="BR24" i="5"/>
  <c r="BR23" i="5"/>
  <c r="BR22" i="5"/>
  <c r="BR21" i="5"/>
  <c r="BR20" i="5"/>
  <c r="BR19" i="5"/>
  <c r="BR17" i="5"/>
  <c r="BR16" i="5"/>
  <c r="BR15" i="5"/>
  <c r="BR14" i="5"/>
  <c r="BR13" i="5"/>
  <c r="BR11" i="5"/>
  <c r="BR10" i="5"/>
  <c r="BR9" i="5"/>
  <c r="BR8" i="5"/>
  <c r="BR7" i="5"/>
  <c r="BR6" i="5"/>
  <c r="U14" i="5" l="1"/>
  <c r="U15" i="5"/>
  <c r="U16" i="5"/>
  <c r="U17" i="5"/>
  <c r="U13" i="5"/>
  <c r="V13" i="5" s="1"/>
  <c r="J27" i="11"/>
  <c r="E23" i="11"/>
  <c r="V31" i="11"/>
  <c r="V29" i="11"/>
  <c r="V33" i="11"/>
  <c r="V27" i="11"/>
  <c r="V17" i="5" l="1"/>
  <c r="DY5" i="2" s="1"/>
  <c r="V16" i="5"/>
  <c r="DX5" i="2" s="1"/>
  <c r="V15" i="5"/>
  <c r="DW5" i="2" s="1"/>
  <c r="V14" i="5"/>
  <c r="DV5" i="2" s="1"/>
  <c r="AH10" i="5"/>
  <c r="DU5" i="2"/>
  <c r="B32" i="11" l="1"/>
  <c r="AH9" i="5"/>
  <c r="DD5" i="2"/>
  <c r="G30" i="11"/>
  <c r="B31" i="11"/>
  <c r="G31" i="11"/>
  <c r="E24" i="11" l="1"/>
  <c r="DE5" i="2"/>
  <c r="N23" i="11"/>
  <c r="K23" i="11"/>
  <c r="B30" i="11"/>
  <c r="K24" i="11"/>
  <c r="E25" i="11"/>
  <c r="BN16" i="5"/>
  <c r="BN23" i="5"/>
  <c r="BN39" i="5"/>
  <c r="BN46" i="5"/>
  <c r="BN54" i="5"/>
  <c r="BN11" i="5"/>
  <c r="BN24" i="5"/>
  <c r="J19" i="11"/>
  <c r="T3" i="2"/>
  <c r="V3" i="2"/>
  <c r="X3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V4" i="5" l="1"/>
  <c r="D7" i="11" s="1"/>
  <c r="Z20" i="11" s="1"/>
  <c r="Y20" i="11" s="1"/>
  <c r="AB4" i="5"/>
  <c r="H7" i="11" s="1"/>
  <c r="Z21" i="11" s="1"/>
  <c r="Y21" i="11" s="1"/>
  <c r="G2" i="5"/>
  <c r="P2" i="5"/>
  <c r="V2" i="5"/>
  <c r="BK12" i="5"/>
  <c r="BK18" i="5"/>
  <c r="BK25" i="5"/>
  <c r="BK31" i="5"/>
  <c r="BK37" i="5"/>
  <c r="N4" i="11" l="1"/>
  <c r="Z11" i="11" s="1"/>
  <c r="DS5" i="2"/>
  <c r="F3" i="11"/>
  <c r="Z7" i="11" s="1"/>
  <c r="Y7" i="11" s="1"/>
  <c r="DR5" i="2"/>
  <c r="J3" i="11"/>
  <c r="Z6" i="11" s="1"/>
  <c r="Y6" i="11" s="1"/>
  <c r="DQ5" i="2"/>
  <c r="DF5" i="2"/>
  <c r="AC3" i="5"/>
  <c r="AC4" i="5"/>
  <c r="AH4" i="5"/>
  <c r="K7" i="11" s="1"/>
  <c r="Z22" i="11" s="1"/>
  <c r="Y22" i="11" s="1"/>
  <c r="E26" i="11" l="1"/>
  <c r="BT7" i="5"/>
  <c r="W5" i="2"/>
  <c r="BT6" i="5"/>
  <c r="U5" i="2"/>
  <c r="BT13" i="5"/>
  <c r="AG5" i="2"/>
  <c r="BK7" i="5"/>
  <c r="BK6" i="5"/>
  <c r="BS6" i="5"/>
  <c r="BK13" i="5"/>
  <c r="BS13" i="5"/>
  <c r="C5" i="7" l="1"/>
  <c r="BA5" i="2"/>
  <c r="AY5" i="2"/>
  <c r="AW5" i="2"/>
  <c r="Y5" i="2" l="1"/>
  <c r="BR55" i="5"/>
  <c r="BR57" i="5"/>
  <c r="BR56" i="5"/>
  <c r="BT14" i="5"/>
  <c r="AI5" i="2"/>
  <c r="BT17" i="5"/>
  <c r="AO5" i="2"/>
  <c r="BT21" i="5"/>
  <c r="AU5" i="2"/>
  <c r="BT32" i="5"/>
  <c r="BM5" i="2"/>
  <c r="BT39" i="5"/>
  <c r="BY5" i="2"/>
  <c r="BT40" i="5"/>
  <c r="CA5" i="2"/>
  <c r="BT41" i="5"/>
  <c r="CC5" i="2"/>
  <c r="BT42" i="5"/>
  <c r="CE5" i="2"/>
  <c r="BT44" i="5"/>
  <c r="CG5" i="2"/>
  <c r="BT45" i="5"/>
  <c r="CI5" i="2"/>
  <c r="BT46" i="5"/>
  <c r="CK5" i="2"/>
  <c r="BT47" i="5"/>
  <c r="CM5" i="2"/>
  <c r="BT48" i="5"/>
  <c r="CO5" i="2"/>
  <c r="BT9" i="5"/>
  <c r="AA5" i="2"/>
  <c r="BT10" i="5"/>
  <c r="AC5" i="2"/>
  <c r="BT11" i="5"/>
  <c r="AE5" i="2"/>
  <c r="BT50" i="5"/>
  <c r="CQ5" i="2"/>
  <c r="BT51" i="5"/>
  <c r="CS5" i="2"/>
  <c r="BT52" i="5"/>
  <c r="CU5" i="2"/>
  <c r="BT53" i="5"/>
  <c r="CW5" i="2"/>
  <c r="BT54" i="5"/>
  <c r="CY5" i="2"/>
  <c r="BT38" i="5"/>
  <c r="BW5" i="2"/>
  <c r="BT16" i="5"/>
  <c r="AM5" i="2"/>
  <c r="BT15" i="5"/>
  <c r="AK5" i="2"/>
  <c r="BT19" i="5"/>
  <c r="AQ5" i="2"/>
  <c r="BT20" i="5"/>
  <c r="AS5" i="2"/>
  <c r="BT33" i="5"/>
  <c r="BO5" i="2"/>
  <c r="BT34" i="5"/>
  <c r="BQ5" i="2"/>
  <c r="BT35" i="5"/>
  <c r="BS5" i="2"/>
  <c r="BT36" i="5"/>
  <c r="BU5" i="2"/>
  <c r="BT26" i="5"/>
  <c r="BC5" i="2"/>
  <c r="BT27" i="5"/>
  <c r="BE5" i="2"/>
  <c r="BT28" i="5"/>
  <c r="BG5" i="2"/>
  <c r="BT29" i="5"/>
  <c r="BI5" i="2"/>
  <c r="BT30" i="5"/>
  <c r="BK5" i="2"/>
  <c r="BK8" i="5"/>
  <c r="BT8" i="5"/>
  <c r="BK22" i="5"/>
  <c r="BT22" i="5"/>
  <c r="BK23" i="5"/>
  <c r="BT23" i="5"/>
  <c r="BK24" i="5"/>
  <c r="BT24" i="5"/>
  <c r="AB2" i="5"/>
  <c r="BS40" i="5"/>
  <c r="BK40" i="5"/>
  <c r="BS43" i="5"/>
  <c r="BK43" i="5"/>
  <c r="BS46" i="5"/>
  <c r="BK46" i="5"/>
  <c r="BS38" i="5"/>
  <c r="BK38" i="5"/>
  <c r="BK9" i="5"/>
  <c r="BK10" i="5"/>
  <c r="BK11" i="5"/>
  <c r="BS48" i="5"/>
  <c r="BK48" i="5"/>
  <c r="BS49" i="5"/>
  <c r="BK49" i="5"/>
  <c r="BS50" i="5"/>
  <c r="BK50" i="5"/>
  <c r="BS51" i="5"/>
  <c r="BK51" i="5"/>
  <c r="BS52" i="5"/>
  <c r="BK52" i="5"/>
  <c r="BS39" i="5"/>
  <c r="BK39" i="5"/>
  <c r="BS42" i="5"/>
  <c r="BK42" i="5"/>
  <c r="BS45" i="5"/>
  <c r="BK45" i="5"/>
  <c r="BK14" i="5"/>
  <c r="BK15" i="5"/>
  <c r="BK16" i="5"/>
  <c r="BK17" i="5"/>
  <c r="BK19" i="5"/>
  <c r="BK20" i="5"/>
  <c r="BK21" i="5"/>
  <c r="BS32" i="5"/>
  <c r="BK32" i="5"/>
  <c r="BS41" i="5"/>
  <c r="BK41" i="5"/>
  <c r="BS44" i="5"/>
  <c r="BK44" i="5"/>
  <c r="BS47" i="5"/>
  <c r="BK47" i="5"/>
  <c r="BS33" i="5"/>
  <c r="BK33" i="5"/>
  <c r="BS34" i="5"/>
  <c r="BK34" i="5"/>
  <c r="BS35" i="5"/>
  <c r="BK35" i="5"/>
  <c r="BS36" i="5"/>
  <c r="BK36" i="5"/>
  <c r="BS26" i="5"/>
  <c r="BK26" i="5"/>
  <c r="BS27" i="5"/>
  <c r="BK27" i="5"/>
  <c r="BS28" i="5"/>
  <c r="BK28" i="5"/>
  <c r="BS29" i="5"/>
  <c r="BK29" i="5"/>
  <c r="BS30" i="5"/>
  <c r="BK30" i="5"/>
  <c r="BS22" i="5"/>
  <c r="BS23" i="5"/>
  <c r="BS24" i="5"/>
  <c r="BS9" i="5"/>
  <c r="BS14" i="5"/>
  <c r="BS15" i="5"/>
  <c r="BS16" i="5"/>
  <c r="BS17" i="5"/>
  <c r="BS19" i="5"/>
  <c r="BS20" i="5"/>
  <c r="BS21" i="5"/>
  <c r="BS7" i="5"/>
  <c r="BS10" i="5"/>
  <c r="BS8" i="5"/>
  <c r="BS11" i="5"/>
  <c r="A5" i="2"/>
  <c r="D2" i="11"/>
  <c r="E36" i="11" s="1"/>
  <c r="E42" i="11" s="1"/>
  <c r="B1" i="11"/>
  <c r="N5" i="2"/>
  <c r="M5" i="2"/>
  <c r="S5" i="2"/>
  <c r="B5" i="2"/>
  <c r="N3" i="11" l="1"/>
  <c r="Z5" i="11" s="1"/>
  <c r="Y5" i="11" s="1"/>
  <c r="DP5" i="2"/>
  <c r="V3" i="5"/>
  <c r="V12" i="5"/>
  <c r="B29" i="11" s="1"/>
  <c r="K4" i="11"/>
  <c r="K6" i="11"/>
  <c r="F5" i="2"/>
  <c r="Q5" i="2"/>
  <c r="D5" i="2"/>
  <c r="P5" i="2"/>
  <c r="C5" i="2"/>
  <c r="BT37" i="5"/>
  <c r="BR58" i="5"/>
  <c r="BT31" i="5"/>
  <c r="BT25" i="5"/>
  <c r="BT49" i="5"/>
  <c r="BT43" i="5"/>
  <c r="BT12" i="5"/>
  <c r="BT18" i="5"/>
  <c r="W14" i="11"/>
  <c r="W16" i="11"/>
  <c r="BS37" i="5"/>
  <c r="W17" i="11"/>
  <c r="W20" i="11"/>
  <c r="W12" i="11"/>
  <c r="W15" i="11"/>
  <c r="BT5" i="5"/>
  <c r="W13" i="11"/>
  <c r="W18" i="11"/>
  <c r="W11" i="11"/>
  <c r="W10" i="11"/>
  <c r="W19" i="11"/>
  <c r="J20" i="11" s="1"/>
  <c r="BS18" i="5"/>
  <c r="BS12" i="5"/>
  <c r="BS25" i="5"/>
  <c r="BS31" i="5"/>
  <c r="BS5" i="5"/>
  <c r="O5" i="2"/>
  <c r="D3" i="11"/>
  <c r="M35" i="11"/>
  <c r="L41" i="11" s="1"/>
  <c r="J5" i="2" l="1"/>
  <c r="AB3" i="5"/>
  <c r="Z18" i="11"/>
  <c r="Z10" i="11"/>
  <c r="Y10" i="11" s="1"/>
  <c r="I5" i="2"/>
  <c r="G24" i="5"/>
  <c r="H24" i="5" s="1"/>
  <c r="J24" i="5" s="1"/>
  <c r="G25" i="5"/>
  <c r="H25" i="5" s="1"/>
  <c r="J25" i="5" s="1"/>
  <c r="G26" i="5"/>
  <c r="G23" i="5"/>
  <c r="H23" i="5" s="1"/>
  <c r="J23" i="5" s="1"/>
  <c r="G27" i="5"/>
  <c r="H27" i="5" s="1"/>
  <c r="J27" i="5" s="1"/>
  <c r="G12" i="5"/>
  <c r="H12" i="5" s="1"/>
  <c r="G19" i="5"/>
  <c r="H19" i="5" s="1"/>
  <c r="G14" i="5"/>
  <c r="H14" i="5" s="1"/>
  <c r="G15" i="5"/>
  <c r="H15" i="5" s="1"/>
  <c r="G16" i="5"/>
  <c r="H16" i="5" s="1"/>
  <c r="J16" i="5" s="1"/>
  <c r="G13" i="5"/>
  <c r="H13" i="5" s="1"/>
  <c r="G11" i="5"/>
  <c r="H11" i="5" s="1"/>
  <c r="G18" i="5"/>
  <c r="H18" i="5" s="1"/>
  <c r="G21" i="5"/>
  <c r="H21" i="5" s="1"/>
  <c r="G20" i="5"/>
  <c r="H20" i="5" s="1"/>
  <c r="K20" i="5" s="1"/>
  <c r="G17" i="5"/>
  <c r="H17" i="5" s="1"/>
  <c r="G22" i="5"/>
  <c r="H22" i="5" s="1"/>
  <c r="G10" i="5"/>
  <c r="H10" i="5" s="1"/>
  <c r="G9" i="5"/>
  <c r="K9" i="5" s="1"/>
  <c r="A22" i="5"/>
  <c r="B22" i="5" s="1"/>
  <c r="A21" i="5"/>
  <c r="B21" i="5" s="1"/>
  <c r="P6" i="11"/>
  <c r="D5" i="11"/>
  <c r="D4" i="11"/>
  <c r="Z8" i="11" s="1"/>
  <c r="Y8" i="11" s="1"/>
  <c r="H4" i="11"/>
  <c r="R5" i="2"/>
  <c r="E5" i="2"/>
  <c r="M2" i="11"/>
  <c r="Z3" i="11" s="1"/>
  <c r="P2" i="11"/>
  <c r="Z4" i="11" s="1"/>
  <c r="Y4" i="11" s="1"/>
  <c r="H6" i="11"/>
  <c r="G5" i="2" l="1"/>
  <c r="K5" i="11"/>
  <c r="Z14" i="11" s="1"/>
  <c r="Y14" i="11" s="1"/>
  <c r="D6" i="11"/>
  <c r="Z16" i="11" s="1"/>
  <c r="Y16" i="11" s="1"/>
  <c r="L5" i="2"/>
  <c r="P5" i="11"/>
  <c r="Z15" i="11" s="1"/>
  <c r="Y15" i="11" s="1"/>
  <c r="H5" i="11"/>
  <c r="Z13" i="11" s="1"/>
  <c r="Y13" i="11" s="1"/>
  <c r="H5" i="2"/>
  <c r="K5" i="2"/>
  <c r="Z9" i="11"/>
  <c r="Y9" i="11" s="1"/>
  <c r="Z17" i="11"/>
  <c r="Y17" i="11" s="1"/>
  <c r="Y18" i="11"/>
  <c r="Z19" i="11"/>
  <c r="Y19" i="11" s="1"/>
  <c r="Y11" i="11"/>
  <c r="Z12" i="11"/>
  <c r="Y12" i="11" s="1"/>
  <c r="B36" i="11"/>
  <c r="B42" i="11" s="1"/>
  <c r="Y3" i="11"/>
  <c r="W3" i="11"/>
  <c r="H35" i="11"/>
  <c r="H41" i="11" s="1"/>
  <c r="H9" i="5"/>
  <c r="K22" i="5"/>
  <c r="S22" i="5" s="1"/>
  <c r="I22" i="5" s="1"/>
  <c r="J22" i="5"/>
  <c r="K18" i="5"/>
  <c r="J18" i="5"/>
  <c r="K15" i="5"/>
  <c r="J15" i="5"/>
  <c r="K23" i="5"/>
  <c r="S23" i="5" s="1"/>
  <c r="I23" i="5" s="1"/>
  <c r="K17" i="5"/>
  <c r="J17" i="5"/>
  <c r="K11" i="5"/>
  <c r="J11" i="5"/>
  <c r="K14" i="5"/>
  <c r="J14" i="5"/>
  <c r="H26" i="5"/>
  <c r="J26" i="5" s="1"/>
  <c r="J20" i="5"/>
  <c r="K13" i="5"/>
  <c r="J13" i="5"/>
  <c r="K19" i="5"/>
  <c r="J19" i="5"/>
  <c r="K25" i="5"/>
  <c r="S25" i="5" s="1"/>
  <c r="I25" i="5" s="1"/>
  <c r="J10" i="5"/>
  <c r="K10" i="5"/>
  <c r="K21" i="5"/>
  <c r="J21" i="5"/>
  <c r="K16" i="5"/>
  <c r="K12" i="5"/>
  <c r="J12" i="5"/>
  <c r="K27" i="5"/>
  <c r="S27" i="5" s="1"/>
  <c r="I27" i="5" s="1"/>
  <c r="K24" i="5"/>
  <c r="S24" i="5" s="1"/>
  <c r="I24" i="5" s="1"/>
  <c r="AA4" i="11" l="1"/>
  <c r="AE4" i="11" s="1"/>
  <c r="AA20" i="11"/>
  <c r="AE20" i="11" s="1"/>
  <c r="AA9" i="11"/>
  <c r="AE9" i="11" s="1"/>
  <c r="AA18" i="11"/>
  <c r="AE18" i="11" s="1"/>
  <c r="AA8" i="11"/>
  <c r="AE8" i="11" s="1"/>
  <c r="AA19" i="11"/>
  <c r="AE19" i="11" s="1"/>
  <c r="AA6" i="11"/>
  <c r="AE6" i="11" s="1"/>
  <c r="AA21" i="11"/>
  <c r="AE21" i="11" s="1"/>
  <c r="AA15" i="11"/>
  <c r="AE15" i="11" s="1"/>
  <c r="AA17" i="11"/>
  <c r="AE17" i="11" s="1"/>
  <c r="AA12" i="11"/>
  <c r="AE12" i="11" s="1"/>
  <c r="AA13" i="11"/>
  <c r="AE13" i="11" s="1"/>
  <c r="AA11" i="11"/>
  <c r="AE11" i="11" s="1"/>
  <c r="AA10" i="11"/>
  <c r="AE10" i="11" s="1"/>
  <c r="AA16" i="11"/>
  <c r="AE16" i="11" s="1"/>
  <c r="AA7" i="11"/>
  <c r="AE7" i="11" s="1"/>
  <c r="AA3" i="11"/>
  <c r="AE3" i="11" s="1"/>
  <c r="AA14" i="11"/>
  <c r="AE14" i="11" s="1"/>
  <c r="AA5" i="11"/>
  <c r="AE5" i="11" s="1"/>
  <c r="E27" i="5"/>
  <c r="D27" i="5" s="1"/>
  <c r="E23" i="5"/>
  <c r="D23" i="5" s="1"/>
  <c r="E24" i="5"/>
  <c r="D24" i="5" s="1"/>
  <c r="E22" i="5"/>
  <c r="D22" i="5" s="1"/>
  <c r="E25" i="5"/>
  <c r="D25" i="5" s="1"/>
  <c r="F22" i="5"/>
  <c r="F24" i="5"/>
  <c r="F25" i="5"/>
  <c r="F23" i="5"/>
  <c r="F27" i="5"/>
  <c r="K26" i="5"/>
  <c r="S26" i="5" s="1"/>
  <c r="I26" i="5" s="1"/>
  <c r="AJ1" i="11" l="1"/>
  <c r="E26" i="5"/>
  <c r="D26" i="5" s="1"/>
  <c r="F26" i="5"/>
  <c r="S9" i="5"/>
  <c r="S21" i="5"/>
  <c r="I21" i="5" s="1"/>
  <c r="S20" i="5"/>
  <c r="I20" i="5" s="1"/>
  <c r="S19" i="5"/>
  <c r="I19" i="5" s="1"/>
  <c r="AD1" i="11" l="1"/>
  <c r="B8" i="11" s="1"/>
  <c r="AN1" i="5"/>
  <c r="F19" i="5"/>
  <c r="F20" i="5"/>
  <c r="F21" i="5"/>
  <c r="F9" i="5"/>
  <c r="S10" i="5"/>
  <c r="I10" i="5" s="1"/>
  <c r="S14" i="5"/>
  <c r="I14" i="5" s="1"/>
  <c r="S18" i="5"/>
  <c r="I18" i="5" s="1"/>
  <c r="S11" i="5"/>
  <c r="I11" i="5" s="1"/>
  <c r="S15" i="5"/>
  <c r="I15" i="5" s="1"/>
  <c r="S12" i="5"/>
  <c r="I12" i="5" s="1"/>
  <c r="S16" i="5"/>
  <c r="I16" i="5" s="1"/>
  <c r="S13" i="5"/>
  <c r="I13" i="5" s="1"/>
  <c r="S17" i="5"/>
  <c r="I17" i="5" s="1"/>
  <c r="E14" i="5" l="1"/>
  <c r="D14" i="5" s="1"/>
  <c r="E19" i="5" s="1"/>
  <c r="D19" i="5" s="1"/>
  <c r="E15" i="5"/>
  <c r="D15" i="5" s="1"/>
  <c r="E20" i="5" s="1"/>
  <c r="D20" i="5" s="1"/>
  <c r="E12" i="5"/>
  <c r="D12" i="5" s="1"/>
  <c r="E17" i="5" s="1"/>
  <c r="D17" i="5" s="1"/>
  <c r="E13" i="5"/>
  <c r="D13" i="5" s="1"/>
  <c r="E18" i="5" s="1"/>
  <c r="D18" i="5" s="1"/>
  <c r="E11" i="5"/>
  <c r="D11" i="5" s="1"/>
  <c r="E16" i="5"/>
  <c r="D16" i="5" s="1"/>
  <c r="E21" i="5" s="1"/>
  <c r="D21" i="5" s="1"/>
  <c r="E10" i="5"/>
  <c r="D10" i="5" s="1"/>
  <c r="F16" i="5"/>
  <c r="F17" i="5"/>
  <c r="F18" i="5"/>
  <c r="F13" i="5"/>
  <c r="BQ9" i="5"/>
  <c r="F11" i="5"/>
  <c r="BQ7" i="5"/>
  <c r="F12" i="5"/>
  <c r="BQ8" i="5"/>
  <c r="F14" i="5"/>
  <c r="BQ10" i="5"/>
  <c r="F15" i="5"/>
  <c r="BQ11" i="5"/>
  <c r="F10" i="5"/>
  <c r="BQ6" i="5"/>
  <c r="AH17" i="5"/>
  <c r="AH18" i="5"/>
  <c r="AH16" i="5"/>
  <c r="BQ14" i="5"/>
  <c r="BQ18" i="5"/>
  <c r="BQ32" i="5"/>
  <c r="BQ29" i="5"/>
  <c r="BQ41" i="5"/>
  <c r="BQ19" i="5"/>
  <c r="BQ20" i="5"/>
  <c r="BQ23" i="5"/>
  <c r="BQ52" i="5"/>
  <c r="BQ47" i="5"/>
  <c r="BQ53" i="5"/>
  <c r="BQ27" i="5"/>
  <c r="BQ12" i="5"/>
  <c r="BQ36" i="5"/>
  <c r="BQ44" i="5"/>
  <c r="BQ54" i="5"/>
  <c r="BQ50" i="5"/>
  <c r="BQ24" i="5"/>
  <c r="BQ51" i="5"/>
  <c r="BQ30" i="5"/>
  <c r="BQ48" i="5"/>
  <c r="BQ46" i="5"/>
  <c r="BQ35" i="5"/>
  <c r="BQ34" i="5"/>
  <c r="BQ15" i="5"/>
  <c r="BQ17" i="5"/>
  <c r="BQ45" i="5"/>
  <c r="BQ39" i="5"/>
  <c r="BQ26" i="5"/>
  <c r="BQ21" i="5"/>
  <c r="BQ42" i="5"/>
  <c r="BQ40" i="5"/>
  <c r="BQ22" i="5"/>
  <c r="BQ13" i="5"/>
  <c r="BQ28" i="5"/>
  <c r="BQ16" i="5"/>
  <c r="BQ33" i="5"/>
  <c r="BQ38" i="5"/>
  <c r="K22" i="11" l="1"/>
  <c r="DM5" i="2"/>
  <c r="Q22" i="11"/>
  <c r="DN5" i="2"/>
  <c r="F22" i="11"/>
  <c r="DL5" i="2"/>
  <c r="V15" i="11"/>
  <c r="V20" i="11"/>
  <c r="V10" i="11"/>
  <c r="V17" i="11"/>
  <c r="V13" i="11"/>
  <c r="V21" i="11"/>
  <c r="V19" i="11"/>
  <c r="V11" i="11"/>
  <c r="V16" i="11"/>
  <c r="V14" i="11"/>
  <c r="V18" i="11"/>
  <c r="V12" i="11"/>
  <c r="V23" i="11"/>
  <c r="C10" i="5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V25" i="11"/>
  <c r="V24" i="11"/>
  <c r="V22" i="11"/>
  <c r="AH8" i="5"/>
  <c r="DG5" i="2" s="1"/>
  <c r="I28" i="5"/>
  <c r="AH19" i="5"/>
  <c r="F28" i="5"/>
  <c r="DO5" i="2" l="1"/>
  <c r="B11" i="11"/>
  <c r="AH12" i="5"/>
  <c r="AE24" i="5"/>
  <c r="AE23" i="5"/>
  <c r="E27" i="11"/>
  <c r="AH14" i="5" l="1"/>
  <c r="DJ5" i="2" s="1"/>
  <c r="DH5" i="2"/>
  <c r="C11" i="11"/>
  <c r="B12" i="11"/>
  <c r="E28" i="11"/>
  <c r="AE26" i="5"/>
  <c r="AE25" i="5"/>
  <c r="D11" i="11"/>
  <c r="B13" i="11" l="1"/>
  <c r="C12" i="11"/>
  <c r="D12" i="11"/>
  <c r="AH15" i="5"/>
  <c r="DK5" i="2" s="1"/>
  <c r="I11" i="11"/>
  <c r="H11" i="11"/>
  <c r="H12" i="11" l="1"/>
  <c r="I12" i="11"/>
  <c r="B14" i="11"/>
  <c r="C13" i="11"/>
  <c r="D13" i="11"/>
  <c r="F35" i="11"/>
  <c r="I13" i="11" l="1"/>
  <c r="H13" i="11"/>
  <c r="B15" i="11"/>
  <c r="C14" i="11"/>
  <c r="D14" i="11"/>
  <c r="F41" i="11"/>
  <c r="I14" i="11" l="1"/>
  <c r="H14" i="11"/>
  <c r="B16" i="11"/>
  <c r="D15" i="11"/>
  <c r="C15" i="11"/>
  <c r="I15" i="11" l="1"/>
  <c r="H15" i="11"/>
  <c r="B17" i="11"/>
  <c r="C16" i="11"/>
  <c r="D16" i="11"/>
  <c r="B18" i="11" l="1"/>
  <c r="J11" i="11" s="1"/>
  <c r="J12" i="11" s="1"/>
  <c r="D17" i="11"/>
  <c r="C17" i="11"/>
  <c r="I16" i="11"/>
  <c r="H16" i="11"/>
  <c r="J13" i="11" l="1"/>
  <c r="K12" i="11"/>
  <c r="L12" i="11"/>
  <c r="I17" i="11"/>
  <c r="H17" i="11"/>
  <c r="C18" i="11"/>
  <c r="D18" i="11"/>
  <c r="Q12" i="11" l="1"/>
  <c r="P12" i="11"/>
  <c r="J14" i="11"/>
  <c r="K13" i="11"/>
  <c r="L13" i="11"/>
  <c r="I18" i="11"/>
  <c r="H18" i="11"/>
  <c r="L11" i="11"/>
  <c r="K11" i="11"/>
  <c r="Q13" i="11" l="1"/>
  <c r="P13" i="11"/>
  <c r="J15" i="11"/>
  <c r="L14" i="11"/>
  <c r="K14" i="11"/>
  <c r="P11" i="11"/>
  <c r="Q11" i="11"/>
  <c r="Q14" i="11" l="1"/>
  <c r="P14" i="11"/>
  <c r="J16" i="11"/>
  <c r="L15" i="11"/>
  <c r="K15" i="11"/>
  <c r="P15" i="11" l="1"/>
  <c r="Q15" i="11"/>
  <c r="J17" i="11"/>
  <c r="L16" i="11"/>
  <c r="K16" i="11"/>
  <c r="Q16" i="11" l="1"/>
  <c r="P16" i="11"/>
  <c r="J18" i="11"/>
  <c r="L17" i="11"/>
  <c r="K17" i="11"/>
  <c r="Q17" i="11" l="1"/>
  <c r="P17" i="11"/>
  <c r="BV5" i="2"/>
  <c r="CX5" i="2"/>
  <c r="L18" i="11"/>
  <c r="CH5" i="2" s="1"/>
  <c r="K18" i="11"/>
  <c r="X5" i="2"/>
  <c r="AJ5" i="2"/>
  <c r="AV5" i="2"/>
  <c r="AR5" i="2"/>
  <c r="T5" i="2"/>
  <c r="BT5" i="2"/>
  <c r="CF5" i="2"/>
  <c r="AN5" i="2"/>
  <c r="AB5" i="2"/>
  <c r="AP5" i="2" l="1"/>
  <c r="BF5" i="2"/>
  <c r="AX5" i="2"/>
  <c r="P18" i="11"/>
  <c r="Q18" i="11"/>
  <c r="BJ5" i="2"/>
  <c r="AD5" i="2"/>
  <c r="AZ5" i="2"/>
  <c r="Z5" i="2"/>
  <c r="CN5" i="2"/>
  <c r="CJ5" i="2"/>
  <c r="BH5" i="2"/>
  <c r="CP5" i="2"/>
  <c r="AT5" i="2"/>
  <c r="BR5" i="2"/>
  <c r="CV5" i="2"/>
  <c r="BD5" i="2"/>
  <c r="AF5" i="2"/>
  <c r="V5" i="2"/>
  <c r="CR5" i="2"/>
  <c r="BZ5" i="2"/>
  <c r="CL5" i="2"/>
  <c r="BL5" i="2"/>
  <c r="AL5" i="2"/>
  <c r="BP5" i="2"/>
  <c r="CD5" i="2"/>
  <c r="CB5" i="2"/>
  <c r="BX5" i="2"/>
  <c r="AH5" i="2"/>
  <c r="BB5" i="2"/>
  <c r="BN5" i="2"/>
  <c r="CT5" i="2"/>
</calcChain>
</file>

<file path=xl/sharedStrings.xml><?xml version="1.0" encoding="utf-8"?>
<sst xmlns="http://schemas.openxmlformats.org/spreadsheetml/2006/main" count="59676" uniqueCount="4037">
  <si>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</si>
  <si>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</si>
  <si>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</si>
  <si>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</si>
  <si>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</si>
  <si>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</si>
  <si>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</si>
  <si>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</si>
  <si>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</si>
  <si>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</si>
  <si>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</si>
  <si>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</si>
  <si>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</si>
  <si>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</si>
  <si>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</si>
  <si>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</si>
  <si>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</si>
  <si>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</si>
  <si>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</si>
  <si>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</si>
  <si>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</si>
  <si>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</si>
  <si>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</si>
  <si>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</si>
  <si>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</si>
  <si>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</si>
  <si>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</si>
  <si>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</si>
  <si>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</si>
  <si>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</si>
  <si>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</si>
  <si>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</si>
  <si>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</si>
  <si>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</si>
  <si>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</si>
  <si>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</si>
  <si>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</si>
  <si>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</si>
  <si>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</si>
  <si>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</si>
  <si>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</si>
  <si>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</si>
  <si>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</si>
  <si>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</si>
  <si>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</si>
  <si>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</si>
  <si>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</si>
  <si>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</si>
  <si>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</si>
  <si>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</si>
  <si>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</si>
  <si>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</si>
  <si>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</si>
  <si>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</si>
  <si>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الهاتف</t>
  </si>
  <si>
    <t>رقم الموبايل</t>
  </si>
  <si>
    <t>ذوي الشهداء وجرحى الجيش العربي السوري</t>
  </si>
  <si>
    <t>حسين</t>
  </si>
  <si>
    <t>الأولى</t>
  </si>
  <si>
    <t>صالح</t>
  </si>
  <si>
    <t>محمود</t>
  </si>
  <si>
    <t>مروان</t>
  </si>
  <si>
    <t>محمد</t>
  </si>
  <si>
    <t>عدنان</t>
  </si>
  <si>
    <t>علي</t>
  </si>
  <si>
    <t>يوسف</t>
  </si>
  <si>
    <t>أحمد</t>
  </si>
  <si>
    <t>جمال</t>
  </si>
  <si>
    <t>صلاح</t>
  </si>
  <si>
    <t>محمد علي</t>
  </si>
  <si>
    <t>فواز</t>
  </si>
  <si>
    <t>ماهر</t>
  </si>
  <si>
    <t>محسن</t>
  </si>
  <si>
    <t>جميل</t>
  </si>
  <si>
    <t>بسام</t>
  </si>
  <si>
    <t>محي الدين</t>
  </si>
  <si>
    <t>رفيق</t>
  </si>
  <si>
    <t>عبد الرزاق</t>
  </si>
  <si>
    <t>ابراهيم</t>
  </si>
  <si>
    <t>محمد خير</t>
  </si>
  <si>
    <t>زياد</t>
  </si>
  <si>
    <t>عصام</t>
  </si>
  <si>
    <t>احمد</t>
  </si>
  <si>
    <t>خليل</t>
  </si>
  <si>
    <t>محمد عماد</t>
  </si>
  <si>
    <t>نزار</t>
  </si>
  <si>
    <t>فؤاد</t>
  </si>
  <si>
    <t>بشار</t>
  </si>
  <si>
    <t>عبد الهادي</t>
  </si>
  <si>
    <t>نضال</t>
  </si>
  <si>
    <t>صباح</t>
  </si>
  <si>
    <t>خالد</t>
  </si>
  <si>
    <t>حمد</t>
  </si>
  <si>
    <t>عبد الله</t>
  </si>
  <si>
    <t>مازن</t>
  </si>
  <si>
    <t>ايمن</t>
  </si>
  <si>
    <t>مصطفى</t>
  </si>
  <si>
    <t>عماد</t>
  </si>
  <si>
    <t>محمد سامر</t>
  </si>
  <si>
    <t>محمد زهير</t>
  </si>
  <si>
    <t>محمد كمال</t>
  </si>
  <si>
    <t>محمد سمير</t>
  </si>
  <si>
    <t>وليد</t>
  </si>
  <si>
    <t>سمير</t>
  </si>
  <si>
    <t>كمال</t>
  </si>
  <si>
    <t>ياسر</t>
  </si>
  <si>
    <t>قاسم</t>
  </si>
  <si>
    <t>غازي</t>
  </si>
  <si>
    <t>محمد هشام</t>
  </si>
  <si>
    <t>محمد معتز</t>
  </si>
  <si>
    <t>فايز</t>
  </si>
  <si>
    <t>رياض</t>
  </si>
  <si>
    <t>هيثم</t>
  </si>
  <si>
    <t>مفيد</t>
  </si>
  <si>
    <t>عبد القادر</t>
  </si>
  <si>
    <t>جهاد</t>
  </si>
  <si>
    <t>عبد الكريم</t>
  </si>
  <si>
    <t>طلال</t>
  </si>
  <si>
    <t>حسان</t>
  </si>
  <si>
    <t>أنور</t>
  </si>
  <si>
    <t>لطفي</t>
  </si>
  <si>
    <t>محمد بسام</t>
  </si>
  <si>
    <t>محمد زياد</t>
  </si>
  <si>
    <t>اسامه</t>
  </si>
  <si>
    <t>معتز</t>
  </si>
  <si>
    <t>احسان</t>
  </si>
  <si>
    <t>محمد عدنان</t>
  </si>
  <si>
    <t>عثمان</t>
  </si>
  <si>
    <t>سامر</t>
  </si>
  <si>
    <t>منال</t>
  </si>
  <si>
    <t>غفران</t>
  </si>
  <si>
    <t>اياد</t>
  </si>
  <si>
    <t>باسم</t>
  </si>
  <si>
    <t>خلدون</t>
  </si>
  <si>
    <t>سهام</t>
  </si>
  <si>
    <t>سيف الدين</t>
  </si>
  <si>
    <t>اتبع الخطوات التالية:</t>
  </si>
  <si>
    <t>الموبايل</t>
  </si>
  <si>
    <t>الهاتف</t>
  </si>
  <si>
    <t>شعبة التجنيد</t>
  </si>
  <si>
    <t>ذكر</t>
  </si>
  <si>
    <t>أنثى</t>
  </si>
  <si>
    <t>العنوان :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</si>
  <si>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</si>
  <si>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</si>
  <si>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</si>
  <si>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</si>
  <si>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</si>
  <si>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</si>
  <si>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</si>
  <si>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</si>
  <si>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</si>
  <si>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</si>
  <si>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</si>
  <si>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</si>
  <si>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</si>
  <si>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</si>
  <si>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</si>
  <si>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</si>
  <si>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</si>
  <si>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</si>
  <si>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</si>
  <si>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</si>
  <si>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</si>
  <si>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</si>
  <si>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</si>
  <si>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</si>
  <si>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</si>
  <si>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</si>
  <si>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</si>
  <si>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</si>
  <si>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</si>
  <si>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</si>
  <si>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</si>
  <si>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</si>
  <si>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</si>
  <si>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</si>
  <si>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</si>
  <si>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</si>
  <si>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</si>
  <si>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</si>
  <si>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</si>
  <si>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</si>
  <si>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</si>
  <si>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</si>
  <si>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</si>
  <si>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</si>
  <si>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</si>
  <si>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</si>
  <si>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</si>
  <si>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>حنان</t>
  </si>
  <si>
    <t>امينه</t>
  </si>
  <si>
    <t>هناء</t>
  </si>
  <si>
    <t>سوسن</t>
  </si>
  <si>
    <t>فاطمة</t>
  </si>
  <si>
    <t>مريم</t>
  </si>
  <si>
    <t>قمر</t>
  </si>
  <si>
    <t>ناديا</t>
  </si>
  <si>
    <t>مها</t>
  </si>
  <si>
    <t>منى</t>
  </si>
  <si>
    <t>سحر</t>
  </si>
  <si>
    <t>نوال</t>
  </si>
  <si>
    <t>امنه</t>
  </si>
  <si>
    <t>خديجه</t>
  </si>
  <si>
    <t>مرفت</t>
  </si>
  <si>
    <t>وفاء</t>
  </si>
  <si>
    <t>عليا</t>
  </si>
  <si>
    <t>رنا</t>
  </si>
  <si>
    <t>كوثر</t>
  </si>
  <si>
    <t>انتصار</t>
  </si>
  <si>
    <t>هيام</t>
  </si>
  <si>
    <t>سمر</t>
  </si>
  <si>
    <t>مسلم</t>
  </si>
  <si>
    <t>هيفاء</t>
  </si>
  <si>
    <t>هنادي</t>
  </si>
  <si>
    <t>مياده</t>
  </si>
  <si>
    <t>يسرى</t>
  </si>
  <si>
    <t>باسمه</t>
  </si>
  <si>
    <t>غاده</t>
  </si>
  <si>
    <t>وصال</t>
  </si>
  <si>
    <t>سعاد</t>
  </si>
  <si>
    <t>فريال</t>
  </si>
  <si>
    <t>ايمان</t>
  </si>
  <si>
    <t>سناء</t>
  </si>
  <si>
    <t>ميساء</t>
  </si>
  <si>
    <t>رغداء</t>
  </si>
  <si>
    <t>سميره</t>
  </si>
  <si>
    <t>فلك</t>
  </si>
  <si>
    <t>فاطمه</t>
  </si>
  <si>
    <t>اميره</t>
  </si>
  <si>
    <t>هدى</t>
  </si>
  <si>
    <t>عائده</t>
  </si>
  <si>
    <t>رجاء</t>
  </si>
  <si>
    <t>نجاح</t>
  </si>
  <si>
    <t>نجوى</t>
  </si>
  <si>
    <t>رانيا</t>
  </si>
  <si>
    <t>زينب</t>
  </si>
  <si>
    <t>محمد هيثم</t>
  </si>
  <si>
    <t>فايزه</t>
  </si>
  <si>
    <t>لينا</t>
  </si>
  <si>
    <t>جمانه</t>
  </si>
  <si>
    <t>رويده</t>
  </si>
  <si>
    <t>فدوى</t>
  </si>
  <si>
    <t>أمل</t>
  </si>
  <si>
    <t>عائشه</t>
  </si>
  <si>
    <t>نور الهدى</t>
  </si>
  <si>
    <t>ماجده</t>
  </si>
  <si>
    <t>ابتسام</t>
  </si>
  <si>
    <t>فاتن</t>
  </si>
  <si>
    <t>سلوى</t>
  </si>
  <si>
    <t>سوزان</t>
  </si>
  <si>
    <t>ثروت</t>
  </si>
  <si>
    <t>حوريه</t>
  </si>
  <si>
    <t>اسما صادق</t>
  </si>
  <si>
    <t>فرزات</t>
  </si>
  <si>
    <t>صبحيه</t>
  </si>
  <si>
    <t>شهناز</t>
  </si>
  <si>
    <t>اميمه</t>
  </si>
  <si>
    <t>ربيعه</t>
  </si>
  <si>
    <t>فضه</t>
  </si>
  <si>
    <t>سوريا</t>
  </si>
  <si>
    <t>محمد سالم</t>
  </si>
  <si>
    <t>فراس</t>
  </si>
  <si>
    <t>هبه</t>
  </si>
  <si>
    <t>سماهر</t>
  </si>
  <si>
    <t>أسماء</t>
  </si>
  <si>
    <t>افتكار</t>
  </si>
  <si>
    <t>رباح</t>
  </si>
  <si>
    <t>أماني</t>
  </si>
  <si>
    <t>وجيها</t>
  </si>
  <si>
    <t>منتهى</t>
  </si>
  <si>
    <t>رشا</t>
  </si>
  <si>
    <t>هديل الاشقر</t>
  </si>
  <si>
    <t>Father Name</t>
  </si>
  <si>
    <t>Mother Name</t>
  </si>
  <si>
    <t>Full Name</t>
  </si>
  <si>
    <t>place of birth</t>
  </si>
  <si>
    <t>مكان ورقم القيد</t>
  </si>
  <si>
    <t>ذوي الاحتياجات الخاصة</t>
  </si>
  <si>
    <t>لا</t>
  </si>
  <si>
    <t>نعم</t>
  </si>
  <si>
    <t>دمشق</t>
  </si>
  <si>
    <t>دير الزور</t>
  </si>
  <si>
    <t>درعا</t>
  </si>
  <si>
    <t>حماة</t>
  </si>
  <si>
    <t>الرقة</t>
  </si>
  <si>
    <t>ريف دمشق</t>
  </si>
  <si>
    <t>حمص</t>
  </si>
  <si>
    <t>حلب</t>
  </si>
  <si>
    <t>اللاذقية</t>
  </si>
  <si>
    <t>طرطوس</t>
  </si>
  <si>
    <t>السويداء</t>
  </si>
  <si>
    <t>القنيطرة</t>
  </si>
  <si>
    <t>الحسكة</t>
  </si>
  <si>
    <t>إدلب</t>
  </si>
  <si>
    <t>تجارية</t>
  </si>
  <si>
    <t>علمي</t>
  </si>
  <si>
    <t xml:space="preserve">تعليمات التسجيل </t>
  </si>
  <si>
    <t>يستفيد من الحسم</t>
  </si>
  <si>
    <t>نسبة الحسم</t>
  </si>
  <si>
    <t>الانتقال إلى صفحة اختيار المقررات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</si>
  <si>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</si>
  <si>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</si>
  <si>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 xml:space="preserve">يسدد (500ل.س) فقط رسم كل مقرر 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</si>
  <si>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</si>
  <si>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</si>
  <si>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</si>
  <si>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</si>
  <si>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</si>
  <si>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محمد رفيق</t>
  </si>
  <si>
    <t>مطيع</t>
  </si>
  <si>
    <t>نوفه</t>
  </si>
  <si>
    <t>كاسم</t>
  </si>
  <si>
    <t>بركات</t>
  </si>
  <si>
    <t>عبد المجيد</t>
  </si>
  <si>
    <t>رسلان</t>
  </si>
  <si>
    <t>عزات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</si>
  <si>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</si>
  <si>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</si>
  <si>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</si>
  <si>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</si>
  <si>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</si>
  <si>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مقررات السنة الأولى (فصل أول)</t>
  </si>
  <si>
    <t>مقررات السنة الأولى (فصل ثاني)</t>
  </si>
  <si>
    <t>مقررات السنة الثانية (فصل أول)</t>
  </si>
  <si>
    <t>مقررات السنة الثانية (فصل ثاني)</t>
  </si>
  <si>
    <t>مقررات السنة الثالثة (فصل أول)</t>
  </si>
  <si>
    <t>مقررات السنة الثالثة (فصل ثاني)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</si>
  <si>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</si>
  <si>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</si>
  <si>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</si>
  <si>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</si>
  <si>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</si>
  <si>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</si>
  <si>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تاريخ الميلاد:</t>
  </si>
  <si>
    <t>الرقم الوطني:</t>
  </si>
  <si>
    <t>نوع الثانوية:</t>
  </si>
  <si>
    <t>الهاتف:</t>
  </si>
  <si>
    <t>مكان الميلاد:</t>
  </si>
  <si>
    <t>مكان ورقم القيد:</t>
  </si>
  <si>
    <t>محافظتها:</t>
  </si>
  <si>
    <t>المحافظة الدائمة:</t>
  </si>
  <si>
    <t>عامها:</t>
  </si>
  <si>
    <t>رسم المقررات</t>
  </si>
  <si>
    <t>عدد المقررات المسجلة</t>
  </si>
  <si>
    <t>هنا</t>
  </si>
  <si>
    <t>نزيه</t>
  </si>
  <si>
    <t>امال</t>
  </si>
  <si>
    <t>محمد وليد</t>
  </si>
  <si>
    <t>ثناء</t>
  </si>
  <si>
    <t>حسن</t>
  </si>
  <si>
    <t>آمنه</t>
  </si>
  <si>
    <t>سهير</t>
  </si>
  <si>
    <t>فريز</t>
  </si>
  <si>
    <t>بشرى</t>
  </si>
  <si>
    <t>ديب</t>
  </si>
  <si>
    <t>نزهه</t>
  </si>
  <si>
    <t>ريما</t>
  </si>
  <si>
    <t>نسرين</t>
  </si>
  <si>
    <t>فاديه</t>
  </si>
  <si>
    <t>حمدي</t>
  </si>
  <si>
    <t>راغده</t>
  </si>
  <si>
    <t>ندى</t>
  </si>
  <si>
    <t>فاديا</t>
  </si>
  <si>
    <t>ميسون</t>
  </si>
  <si>
    <t>زكيه</t>
  </si>
  <si>
    <t>عمر</t>
  </si>
  <si>
    <t>موسى</t>
  </si>
  <si>
    <t>تغريد</t>
  </si>
  <si>
    <t>نهيد</t>
  </si>
  <si>
    <t>نورس</t>
  </si>
  <si>
    <t>امل</t>
  </si>
  <si>
    <t>محمد جميل</t>
  </si>
  <si>
    <t>سلمان</t>
  </si>
  <si>
    <t>سميرة</t>
  </si>
  <si>
    <t>شهيره</t>
  </si>
  <si>
    <t>جوزيف</t>
  </si>
  <si>
    <t>محمد جمال</t>
  </si>
  <si>
    <t>هشام</t>
  </si>
  <si>
    <t>عبد الغني</t>
  </si>
  <si>
    <t>دلال</t>
  </si>
  <si>
    <t>اسماعيل</t>
  </si>
  <si>
    <t>فائز</t>
  </si>
  <si>
    <t>هديه</t>
  </si>
  <si>
    <t>ماجد</t>
  </si>
  <si>
    <t>تيسير</t>
  </si>
  <si>
    <t>طالب</t>
  </si>
  <si>
    <t>سعيد</t>
  </si>
  <si>
    <t>عبد اللطيف</t>
  </si>
  <si>
    <t>معين</t>
  </si>
  <si>
    <t>نصر</t>
  </si>
  <si>
    <t>ازدهار</t>
  </si>
  <si>
    <t>امين</t>
  </si>
  <si>
    <t>نبيل</t>
  </si>
  <si>
    <t>نواف</t>
  </si>
  <si>
    <t>يحيى</t>
  </si>
  <si>
    <t>رنده</t>
  </si>
  <si>
    <t>عبد الرحمن</t>
  </si>
  <si>
    <t>لطيفه</t>
  </si>
  <si>
    <t>نوفل</t>
  </si>
  <si>
    <t>أديب</t>
  </si>
  <si>
    <t>ليلاس المصري</t>
  </si>
  <si>
    <t>غسان</t>
  </si>
  <si>
    <t>محمد خلدون</t>
  </si>
  <si>
    <t>عماد الدين</t>
  </si>
  <si>
    <t>جمعه</t>
  </si>
  <si>
    <t>ممدوح</t>
  </si>
  <si>
    <t>نجلاء</t>
  </si>
  <si>
    <t>عبير</t>
  </si>
  <si>
    <t>عيد</t>
  </si>
  <si>
    <t>سليم</t>
  </si>
  <si>
    <t>موفق</t>
  </si>
  <si>
    <t>محمد زيدان</t>
  </si>
  <si>
    <t>نايفه</t>
  </si>
  <si>
    <t>ناريمان</t>
  </si>
  <si>
    <t>محمد رياض</t>
  </si>
  <si>
    <t>حسام</t>
  </si>
  <si>
    <t>حافظ</t>
  </si>
  <si>
    <t>امتثال</t>
  </si>
  <si>
    <t>توفيق</t>
  </si>
  <si>
    <t>منا</t>
  </si>
  <si>
    <t>نعيمه</t>
  </si>
  <si>
    <t>ليلى</t>
  </si>
  <si>
    <t>عادل</t>
  </si>
  <si>
    <t>سليمان</t>
  </si>
  <si>
    <t>انصاف</t>
  </si>
  <si>
    <t>جهان</t>
  </si>
  <si>
    <t>فيصل</t>
  </si>
  <si>
    <t>نذير</t>
  </si>
  <si>
    <t>حليمه</t>
  </si>
  <si>
    <t>نايف</t>
  </si>
  <si>
    <t>فاتنه</t>
  </si>
  <si>
    <t>محمد حسام</t>
  </si>
  <si>
    <t>معضاد</t>
  </si>
  <si>
    <t>منيره</t>
  </si>
  <si>
    <t>عفاف</t>
  </si>
  <si>
    <t>جرجي</t>
  </si>
  <si>
    <t>عبدالرزاق</t>
  </si>
  <si>
    <t>سماح</t>
  </si>
  <si>
    <t>محمد فايز</t>
  </si>
  <si>
    <t>اسما</t>
  </si>
  <si>
    <t>منير</t>
  </si>
  <si>
    <t>محمد حمد</t>
  </si>
  <si>
    <t>حامد</t>
  </si>
  <si>
    <t>لؤي</t>
  </si>
  <si>
    <t>بديع</t>
  </si>
  <si>
    <t>نوره</t>
  </si>
  <si>
    <t>ادمون</t>
  </si>
  <si>
    <t>محمد مازن</t>
  </si>
  <si>
    <t>خضر</t>
  </si>
  <si>
    <t>محمد بشار</t>
  </si>
  <si>
    <t>رزان</t>
  </si>
  <si>
    <t>الهام</t>
  </si>
  <si>
    <t>محمد ماجد</t>
  </si>
  <si>
    <t>ناهد</t>
  </si>
  <si>
    <t>هاله</t>
  </si>
  <si>
    <t>زهير</t>
  </si>
  <si>
    <t>ملك</t>
  </si>
  <si>
    <t>مامون</t>
  </si>
  <si>
    <t>علاء محمد</t>
  </si>
  <si>
    <t>فهد</t>
  </si>
  <si>
    <t>اسماء</t>
  </si>
  <si>
    <t>اعتدال</t>
  </si>
  <si>
    <t>خولة</t>
  </si>
  <si>
    <t>نجود</t>
  </si>
  <si>
    <t>اسيمه</t>
  </si>
  <si>
    <t>عيسى</t>
  </si>
  <si>
    <t>دعد</t>
  </si>
  <si>
    <t>عبده</t>
  </si>
  <si>
    <t>ناصر</t>
  </si>
  <si>
    <t>نقولا</t>
  </si>
  <si>
    <t>عامر</t>
  </si>
  <si>
    <t>عبد الفتاح</t>
  </si>
  <si>
    <t>طلعت</t>
  </si>
  <si>
    <t>محمد جهاد</t>
  </si>
  <si>
    <t>هلال</t>
  </si>
  <si>
    <t>فداء</t>
  </si>
  <si>
    <t>منذر</t>
  </si>
  <si>
    <t>سميحه</t>
  </si>
  <si>
    <t>محمد ياسر</t>
  </si>
  <si>
    <t>عبدالله</t>
  </si>
  <si>
    <t>كوكب</t>
  </si>
  <si>
    <t>دياب</t>
  </si>
  <si>
    <t>حمده</t>
  </si>
  <si>
    <t>رفيقه</t>
  </si>
  <si>
    <t>ريم</t>
  </si>
  <si>
    <t>عمار</t>
  </si>
  <si>
    <t>وداد</t>
  </si>
  <si>
    <t>حسام الدين</t>
  </si>
  <si>
    <t>محمدعدنان</t>
  </si>
  <si>
    <t>فارس</t>
  </si>
  <si>
    <t>سميه</t>
  </si>
  <si>
    <t>رائده</t>
  </si>
  <si>
    <t>فتحيه</t>
  </si>
  <si>
    <t>شكريه</t>
  </si>
  <si>
    <t>فاروق</t>
  </si>
  <si>
    <t>شحاده</t>
  </si>
  <si>
    <t>فراس ديب</t>
  </si>
  <si>
    <t>محمدحسن</t>
  </si>
  <si>
    <t>ردينه</t>
  </si>
  <si>
    <t>فوزي</t>
  </si>
  <si>
    <t>اكرم</t>
  </si>
  <si>
    <t>عبدالكريم</t>
  </si>
  <si>
    <t>تركية</t>
  </si>
  <si>
    <t>كامل</t>
  </si>
  <si>
    <t>ياسين</t>
  </si>
  <si>
    <t>محمد بشير</t>
  </si>
  <si>
    <t>الياس</t>
  </si>
  <si>
    <t>روضه</t>
  </si>
  <si>
    <t>رضوان</t>
  </si>
  <si>
    <t>اسامة</t>
  </si>
  <si>
    <t>غيداء</t>
  </si>
  <si>
    <t>شيراز</t>
  </si>
  <si>
    <t>كفاح</t>
  </si>
  <si>
    <t>مهند</t>
  </si>
  <si>
    <t>محمد فريز</t>
  </si>
  <si>
    <t>زبيده</t>
  </si>
  <si>
    <t>جميله</t>
  </si>
  <si>
    <t>هنديه</t>
  </si>
  <si>
    <t>محمد امين</t>
  </si>
  <si>
    <t>نعيم</t>
  </si>
  <si>
    <t>خالديه</t>
  </si>
  <si>
    <t>حياة</t>
  </si>
  <si>
    <t>عاطفه</t>
  </si>
  <si>
    <t>روعه</t>
  </si>
  <si>
    <t>محمد مصطفى</t>
  </si>
  <si>
    <t>انعام</t>
  </si>
  <si>
    <t>لمياء</t>
  </si>
  <si>
    <t>اماني</t>
  </si>
  <si>
    <t>صبحه</t>
  </si>
  <si>
    <t>سهيله</t>
  </si>
  <si>
    <t>حميده</t>
  </si>
  <si>
    <t>فتحي</t>
  </si>
  <si>
    <t>نديم</t>
  </si>
  <si>
    <t>أيمن</t>
  </si>
  <si>
    <t>اميرة</t>
  </si>
  <si>
    <t>رغده</t>
  </si>
  <si>
    <t>عروبه</t>
  </si>
  <si>
    <t>فضل الله</t>
  </si>
  <si>
    <t>عوض</t>
  </si>
  <si>
    <t>عبد السلام</t>
  </si>
  <si>
    <t>مديحه</t>
  </si>
  <si>
    <t>شكري</t>
  </si>
  <si>
    <t>روان الحموي</t>
  </si>
  <si>
    <t>رابعه</t>
  </si>
  <si>
    <t>علاء الدين</t>
  </si>
  <si>
    <t>محمد غسان</t>
  </si>
  <si>
    <t>رسميه</t>
  </si>
  <si>
    <t>نور</t>
  </si>
  <si>
    <t>غصون</t>
  </si>
  <si>
    <t>صفوان</t>
  </si>
  <si>
    <t>رحاب</t>
  </si>
  <si>
    <t>عبد الرؤوف</t>
  </si>
  <si>
    <t>فوزية</t>
  </si>
  <si>
    <t>محمد عبد الله</t>
  </si>
  <si>
    <t>محمد سميح</t>
  </si>
  <si>
    <t>المعتز بالله</t>
  </si>
  <si>
    <t>صفاء</t>
  </si>
  <si>
    <t>اميه</t>
  </si>
  <si>
    <t>عبد العزيز</t>
  </si>
  <si>
    <t>لميس</t>
  </si>
  <si>
    <t>سامي</t>
  </si>
  <si>
    <t>هاني</t>
  </si>
  <si>
    <t>جاسم</t>
  </si>
  <si>
    <t>عواطف</t>
  </si>
  <si>
    <t>محمدخير</t>
  </si>
  <si>
    <t>حفيظه</t>
  </si>
  <si>
    <t>زكريا</t>
  </si>
  <si>
    <t>عبدو</t>
  </si>
  <si>
    <t>محمدبشار</t>
  </si>
  <si>
    <t>خلود</t>
  </si>
  <si>
    <t>حكمت</t>
  </si>
  <si>
    <t>اسمهان</t>
  </si>
  <si>
    <t>نهاد</t>
  </si>
  <si>
    <t>عبد المعين</t>
  </si>
  <si>
    <t>هند</t>
  </si>
  <si>
    <t>طارق</t>
  </si>
  <si>
    <t>أميرة</t>
  </si>
  <si>
    <t>هايل</t>
  </si>
  <si>
    <t>احلام</t>
  </si>
  <si>
    <t>اسعد</t>
  </si>
  <si>
    <t>شاهر</t>
  </si>
  <si>
    <t>ناجي</t>
  </si>
  <si>
    <t>عطاف</t>
  </si>
  <si>
    <t>فرحان</t>
  </si>
  <si>
    <t>نبيله</t>
  </si>
  <si>
    <t>محمد سعيد</t>
  </si>
  <si>
    <t>محمدفايز</t>
  </si>
  <si>
    <t>فريزه</t>
  </si>
  <si>
    <t>محمد اسامه</t>
  </si>
  <si>
    <t>وائل سعد</t>
  </si>
  <si>
    <t>سهيل</t>
  </si>
  <si>
    <t>احمد الحسين</t>
  </si>
  <si>
    <t>صبحي</t>
  </si>
  <si>
    <t>سعود</t>
  </si>
  <si>
    <t>حسنه</t>
  </si>
  <si>
    <t>رزان عبيد</t>
  </si>
  <si>
    <t>آمال</t>
  </si>
  <si>
    <t>منار</t>
  </si>
  <si>
    <t>محمدسليم</t>
  </si>
  <si>
    <t>حيدر</t>
  </si>
  <si>
    <t>درويش</t>
  </si>
  <si>
    <t>مفيده</t>
  </si>
  <si>
    <t>محمد منى</t>
  </si>
  <si>
    <t>فتحية</t>
  </si>
  <si>
    <t>ميسر</t>
  </si>
  <si>
    <t>تامر</t>
  </si>
  <si>
    <t>باسل</t>
  </si>
  <si>
    <t>ادهم</t>
  </si>
  <si>
    <t>فائزه</t>
  </si>
  <si>
    <t>ميرفت</t>
  </si>
  <si>
    <t>نديمه</t>
  </si>
  <si>
    <t>سلوه</t>
  </si>
  <si>
    <t>فوزه</t>
  </si>
  <si>
    <t>سكرى</t>
  </si>
  <si>
    <t>رانيه</t>
  </si>
  <si>
    <t>فيروز</t>
  </si>
  <si>
    <t>نداء</t>
  </si>
  <si>
    <t>فريد</t>
  </si>
  <si>
    <t>محمد نبيل</t>
  </si>
  <si>
    <t>علا علي</t>
  </si>
  <si>
    <t>مالك</t>
  </si>
  <si>
    <t>فطمه</t>
  </si>
  <si>
    <t>محمد رضوان</t>
  </si>
  <si>
    <t>ورده</t>
  </si>
  <si>
    <t>محاسن</t>
  </si>
  <si>
    <t>سكينه</t>
  </si>
  <si>
    <t>عبد الحميد</t>
  </si>
  <si>
    <t>محمد ابراهيم</t>
  </si>
  <si>
    <t>مأمون</t>
  </si>
  <si>
    <t>هويده</t>
  </si>
  <si>
    <t>محمد ديب</t>
  </si>
  <si>
    <t>ريمه</t>
  </si>
  <si>
    <t>جيهان</t>
  </si>
  <si>
    <t xml:space="preserve">محمد </t>
  </si>
  <si>
    <t>سلمى</t>
  </si>
  <si>
    <t>بشير</t>
  </si>
  <si>
    <t>محمد شاكر</t>
  </si>
  <si>
    <t>زهره</t>
  </si>
  <si>
    <t>جورج</t>
  </si>
  <si>
    <t>وسام</t>
  </si>
  <si>
    <t>ملكه</t>
  </si>
  <si>
    <t>نذيره الطحان</t>
  </si>
  <si>
    <t>نادر</t>
  </si>
  <si>
    <t>خوله</t>
  </si>
  <si>
    <t>ناهده</t>
  </si>
  <si>
    <t>ناجيه</t>
  </si>
  <si>
    <t>اخلاص</t>
  </si>
  <si>
    <t>محمد عيد</t>
  </si>
  <si>
    <t>ماري</t>
  </si>
  <si>
    <t>حسيب</t>
  </si>
  <si>
    <t>مزيد</t>
  </si>
  <si>
    <t>محمدعلي</t>
  </si>
  <si>
    <t>رمزيه</t>
  </si>
  <si>
    <t>بثينه</t>
  </si>
  <si>
    <t>محمد ماهر</t>
  </si>
  <si>
    <t>عبد الناصر</t>
  </si>
  <si>
    <t>محمد دياب</t>
  </si>
  <si>
    <t>محمد ايمن</t>
  </si>
  <si>
    <t>إيمان</t>
  </si>
  <si>
    <t>محمد غالب</t>
  </si>
  <si>
    <t>سالم</t>
  </si>
  <si>
    <t>عبدالرحمن</t>
  </si>
  <si>
    <t>ساره</t>
  </si>
  <si>
    <t>رولا</t>
  </si>
  <si>
    <t>ميشيل</t>
  </si>
  <si>
    <t>مرعي</t>
  </si>
  <si>
    <t>خالد الحسن</t>
  </si>
  <si>
    <t>عليه</t>
  </si>
  <si>
    <t>شوكت</t>
  </si>
  <si>
    <t>عبد المحسن</t>
  </si>
  <si>
    <t>محمد عمر</t>
  </si>
  <si>
    <t>نهى</t>
  </si>
  <si>
    <t>محمد نذير</t>
  </si>
  <si>
    <t>فوزيه</t>
  </si>
  <si>
    <t>عبد الحكيم</t>
  </si>
  <si>
    <t>محمد مأمون</t>
  </si>
  <si>
    <t>ناديه</t>
  </si>
  <si>
    <t>فادي</t>
  </si>
  <si>
    <t>محمد منير</t>
  </si>
  <si>
    <t>ربى</t>
  </si>
  <si>
    <t>شعلان</t>
  </si>
  <si>
    <t>رفيف</t>
  </si>
  <si>
    <t>نورالهدى</t>
  </si>
  <si>
    <t>نسيب</t>
  </si>
  <si>
    <t>فتاه</t>
  </si>
  <si>
    <t>غزاله</t>
  </si>
  <si>
    <t>ثائر</t>
  </si>
  <si>
    <t>عز الدين</t>
  </si>
  <si>
    <t>رضا</t>
  </si>
  <si>
    <t>نجاه</t>
  </si>
  <si>
    <t>زهيه</t>
  </si>
  <si>
    <t>هديل</t>
  </si>
  <si>
    <t>نورالدين</t>
  </si>
  <si>
    <t>وفيق</t>
  </si>
  <si>
    <t>تهاني</t>
  </si>
  <si>
    <t>نمر</t>
  </si>
  <si>
    <t>حميدي</t>
  </si>
  <si>
    <t>جهينه</t>
  </si>
  <si>
    <t>محمد حسين</t>
  </si>
  <si>
    <t>فياض</t>
  </si>
  <si>
    <t>محمدسمير</t>
  </si>
  <si>
    <t>معروف</t>
  </si>
  <si>
    <t>محمدحسان</t>
  </si>
  <si>
    <t>علاء عباس</t>
  </si>
  <si>
    <t>محمد راتب</t>
  </si>
  <si>
    <t>هناده</t>
  </si>
  <si>
    <t>بدر الدين</t>
  </si>
  <si>
    <t>عبد الحسيب</t>
  </si>
  <si>
    <t>مؤيد</t>
  </si>
  <si>
    <t>محمد مامون</t>
  </si>
  <si>
    <t>ربيع</t>
  </si>
  <si>
    <t>محمد باسم</t>
  </si>
  <si>
    <t>غالب</t>
  </si>
  <si>
    <t>كمال الدين</t>
  </si>
  <si>
    <t>ثريا</t>
  </si>
  <si>
    <t>نازك</t>
  </si>
  <si>
    <t>بلال</t>
  </si>
  <si>
    <t>شذى</t>
  </si>
  <si>
    <t>عهد</t>
  </si>
  <si>
    <t>يوسف الحلبي</t>
  </si>
  <si>
    <t>وجيه</t>
  </si>
  <si>
    <t>مقررات السنة الرابعة (فصل أول )</t>
  </si>
  <si>
    <t>مقررات السنة الرابعة (فصل ثاني)</t>
  </si>
  <si>
    <t>عدد المقررات المسجلة للمرة الثانية</t>
  </si>
  <si>
    <t>عدد المقررات المسجلة لأكثر من مرتين</t>
  </si>
  <si>
    <t>المقررات التي يحق للطالب تسجيلها</t>
  </si>
  <si>
    <t>الفرنسية</t>
  </si>
  <si>
    <t>الإنكليزية</t>
  </si>
  <si>
    <t>تملأ صفحة إدخال البيانات بالمعلومات المطلوبة وبشكل دقيق وصحيح</t>
  </si>
  <si>
    <t>عند اختيار المقرر تضع بجانب اسم المقرر بالعمود الأزرق رقم /1/</t>
  </si>
  <si>
    <t xml:space="preserve">بعد الإنتهاء من عملية اختيار المقررات انتقل إلى صفحة </t>
  </si>
  <si>
    <t>ذوي شهداء الجيش وقوى الأمن الداخلي والجرحى وأبنائهم وأبناء المفقودين وأزواجهم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</si>
  <si>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</si>
  <si>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عناصر الجيش العربي السوري والقوات المسلحة وقوى الامن الداخلي</t>
  </si>
  <si>
    <t>الاستمارة واطبع منها أربع نسخ</t>
  </si>
  <si>
    <t>رقم الإيقاف</t>
  </si>
  <si>
    <t>تدوير الرسوم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</si>
  <si>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</si>
  <si>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</si>
  <si>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</si>
  <si>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</si>
  <si>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</si>
  <si>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</si>
  <si>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لغة الطالب</t>
  </si>
  <si>
    <t>العاملين في وزارة التعليم العالي والمؤسسات والجامعات التابعة لها وأبنائهم</t>
  </si>
  <si>
    <t>فاطمه بنيان</t>
  </si>
  <si>
    <t>دعاس</t>
  </si>
  <si>
    <t>مظهر</t>
  </si>
  <si>
    <t>احمد عطايا</t>
  </si>
  <si>
    <t>منى سبع الليل</t>
  </si>
  <si>
    <t>محمد مروان</t>
  </si>
  <si>
    <t>انشراح</t>
  </si>
  <si>
    <t>منصوره</t>
  </si>
  <si>
    <t>خالد الخصي</t>
  </si>
  <si>
    <t>حفيظه خصي</t>
  </si>
  <si>
    <t>نايل</t>
  </si>
  <si>
    <t>كفاء</t>
  </si>
  <si>
    <t>عبد الحليم</t>
  </si>
  <si>
    <t>محمد الشيخ</t>
  </si>
  <si>
    <t>نذار</t>
  </si>
  <si>
    <t>الفت</t>
  </si>
  <si>
    <t>محمد يحيى</t>
  </si>
  <si>
    <t>محمد بهاء الدين</t>
  </si>
  <si>
    <t>تحسين</t>
  </si>
  <si>
    <t>نبيهه</t>
  </si>
  <si>
    <t>رياض قنبر</t>
  </si>
  <si>
    <t>اسامه عاشور</t>
  </si>
  <si>
    <t>شريفه</t>
  </si>
  <si>
    <t>ممتاز</t>
  </si>
  <si>
    <t>رانيا السليمان</t>
  </si>
  <si>
    <t>دعاء هرموش</t>
  </si>
  <si>
    <t>منجد</t>
  </si>
  <si>
    <t>شيرين</t>
  </si>
  <si>
    <t>محمد فراس</t>
  </si>
  <si>
    <t>مارلين</t>
  </si>
  <si>
    <t>محمدزياد</t>
  </si>
  <si>
    <t>محمد صالح</t>
  </si>
  <si>
    <t>بكري</t>
  </si>
  <si>
    <t>نها</t>
  </si>
  <si>
    <t>سوزانا الحداد</t>
  </si>
  <si>
    <t>منهل</t>
  </si>
  <si>
    <t>علا بغدادي</t>
  </si>
  <si>
    <t>نهى البسيط</t>
  </si>
  <si>
    <t>اميره البسيط</t>
  </si>
  <si>
    <t>نجيب</t>
  </si>
  <si>
    <t>مكيه</t>
  </si>
  <si>
    <t>رمزيه قاسم</t>
  </si>
  <si>
    <t>فاطمه طه</t>
  </si>
  <si>
    <t>عبد الرحيم</t>
  </si>
  <si>
    <t>عبيده</t>
  </si>
  <si>
    <t>نعمان مياله</t>
  </si>
  <si>
    <t>نزهى</t>
  </si>
  <si>
    <t>محمد ياسين</t>
  </si>
  <si>
    <t>محمد نعمان</t>
  </si>
  <si>
    <t>هدى علي</t>
  </si>
  <si>
    <t>عيسى الحداد</t>
  </si>
  <si>
    <t>عرفان</t>
  </si>
  <si>
    <t>عبد الاله</t>
  </si>
  <si>
    <t>عمار جحا</t>
  </si>
  <si>
    <t>عفاف جحا</t>
  </si>
  <si>
    <t>محمد ممدوح</t>
  </si>
  <si>
    <t>محمد صفوان الخطيب</t>
  </si>
  <si>
    <t>محمد صهيب قطه</t>
  </si>
  <si>
    <t>اديبه</t>
  </si>
  <si>
    <t>عبد الرحمن تركماني</t>
  </si>
  <si>
    <t>حمزه</t>
  </si>
  <si>
    <t>باسل كونان</t>
  </si>
  <si>
    <t>عبد الرحمن شاهين</t>
  </si>
  <si>
    <t>عدي النجم</t>
  </si>
  <si>
    <t>محمد حتاحت</t>
  </si>
  <si>
    <t>منى دوابي</t>
  </si>
  <si>
    <t>ريحاب</t>
  </si>
  <si>
    <t>جمال الدين</t>
  </si>
  <si>
    <t>تقى ظاظا</t>
  </si>
  <si>
    <t>انفال</t>
  </si>
  <si>
    <t>رؤى حيدر</t>
  </si>
  <si>
    <t>لينه</t>
  </si>
  <si>
    <t>نهال</t>
  </si>
  <si>
    <t>ديبه</t>
  </si>
  <si>
    <t>غدق يوسف</t>
  </si>
  <si>
    <t>محمد طاهر</t>
  </si>
  <si>
    <t>هبه السقا</t>
  </si>
  <si>
    <t>يارا منصور</t>
  </si>
  <si>
    <t>محمد اديب</t>
  </si>
  <si>
    <t>احمد الجبالي</t>
  </si>
  <si>
    <t>ريمان</t>
  </si>
  <si>
    <t>احمد الخطيب</t>
  </si>
  <si>
    <t>ايه جمران</t>
  </si>
  <si>
    <t>محمد رجب</t>
  </si>
  <si>
    <t>محمد أيمن</t>
  </si>
  <si>
    <t>محمد ناصر</t>
  </si>
  <si>
    <t>بدر الدين ايوبي</t>
  </si>
  <si>
    <t>عربيه</t>
  </si>
  <si>
    <t>سروت</t>
  </si>
  <si>
    <t>سقراط محرز</t>
  </si>
  <si>
    <t>سهيلا</t>
  </si>
  <si>
    <t>سوزان خير</t>
  </si>
  <si>
    <t>شذى سعديه</t>
  </si>
  <si>
    <t>ضيف الله الجاسم</t>
  </si>
  <si>
    <t>فندي</t>
  </si>
  <si>
    <t>عمار بوز العسل</t>
  </si>
  <si>
    <t>نهيده</t>
  </si>
  <si>
    <t>ليلى بكري</t>
  </si>
  <si>
    <t>محمدديب</t>
  </si>
  <si>
    <t>محمد ابي مسبحه</t>
  </si>
  <si>
    <t>محمد الجديع</t>
  </si>
  <si>
    <t>احمد زياد</t>
  </si>
  <si>
    <t>لبنى</t>
  </si>
  <si>
    <t>محمد شوا</t>
  </si>
  <si>
    <t>مرام</t>
  </si>
  <si>
    <t>محمد سامر دره</t>
  </si>
  <si>
    <t>مازنه</t>
  </si>
  <si>
    <t>مرح حاج علي</t>
  </si>
  <si>
    <t>مروه الحسين</t>
  </si>
  <si>
    <t>منال شلاح</t>
  </si>
  <si>
    <t>نغم كنعان</t>
  </si>
  <si>
    <t>ياسر شيخ يوسف</t>
  </si>
  <si>
    <t>ساجده</t>
  </si>
  <si>
    <t>ابراهيم فطيمه</t>
  </si>
  <si>
    <t>هلا</t>
  </si>
  <si>
    <t>حسن درباس</t>
  </si>
  <si>
    <t>سميا</t>
  </si>
  <si>
    <t>ديمه المكاري</t>
  </si>
  <si>
    <t>محمد أنس</t>
  </si>
  <si>
    <t>ضياء الدين</t>
  </si>
  <si>
    <t>سدره جاويش</t>
  </si>
  <si>
    <t>محمد عثمان</t>
  </si>
  <si>
    <t>سعاد الحمصي</t>
  </si>
  <si>
    <t>سماح الزعبي</t>
  </si>
  <si>
    <t>معتصم</t>
  </si>
  <si>
    <t>عبد الرحمن الكيلاني</t>
  </si>
  <si>
    <t>غياث الغبره</t>
  </si>
  <si>
    <t>ايمان حمشو</t>
  </si>
  <si>
    <t>فاطمه عبد الواحد</t>
  </si>
  <si>
    <t>محمد بلال سراج باشي</t>
  </si>
  <si>
    <t>إحسان</t>
  </si>
  <si>
    <t>محمد صلاح الخطيب</t>
  </si>
  <si>
    <t>موريس عزام</t>
  </si>
  <si>
    <t>عفاف نصر الدين</t>
  </si>
  <si>
    <t>نادر العص</t>
  </si>
  <si>
    <t>نضال الشعراني</t>
  </si>
  <si>
    <t>نور رجوب</t>
  </si>
  <si>
    <t>نور عبد الله</t>
  </si>
  <si>
    <t>هبه الله السروجي</t>
  </si>
  <si>
    <t>امنه فرح</t>
  </si>
  <si>
    <t>عبد الباسط</t>
  </si>
  <si>
    <t>اياد ابو زيتون</t>
  </si>
  <si>
    <t>ديمه ابو العيال</t>
  </si>
  <si>
    <t>يسرا</t>
  </si>
  <si>
    <t>رؤى غانم</t>
  </si>
  <si>
    <t>نديده حمصي</t>
  </si>
  <si>
    <t>احمد الشديدي</t>
  </si>
  <si>
    <t>فائده</t>
  </si>
  <si>
    <t>مازن الخرس</t>
  </si>
  <si>
    <t>مرام الاسعد</t>
  </si>
  <si>
    <t>سليمان الكريان</t>
  </si>
  <si>
    <t>امونه</t>
  </si>
  <si>
    <t>حازم مرعي</t>
  </si>
  <si>
    <t>محمد مجركش</t>
  </si>
  <si>
    <t>دالينا</t>
  </si>
  <si>
    <t>إرسال ملف الإستمارة (Excel ) عبر البريد الإلكتروني إلى العنوان التالي :
acc.ol@hotmail.com 
ويجب أن يكون موضوع الإيميل هو الرقم الامتحاني للطالب</t>
  </si>
  <si>
    <t>منقطع</t>
  </si>
  <si>
    <t>فصل أول 2018-2019</t>
  </si>
  <si>
    <t>فصل أول 2019-2020</t>
  </si>
  <si>
    <t>رقم تدوير رسوم</t>
  </si>
  <si>
    <t>طابع هلال احمر
25  ل .س</t>
  </si>
  <si>
    <t xml:space="preserve">طابع مالي
 30  ل.س   </t>
  </si>
  <si>
    <t>رسم الانقطاع</t>
  </si>
  <si>
    <t>رسم فصول الانقطاع</t>
  </si>
  <si>
    <t>طابع بحث علمي
25ل.س</t>
  </si>
  <si>
    <t>فصل ثاني 2018-2019</t>
  </si>
  <si>
    <t>فصل أول 2020-2021</t>
  </si>
  <si>
    <t>الفصل الأول 2020-2021</t>
  </si>
  <si>
    <t>إجمالي الرسوم المطالب بسدادها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</si>
  <si>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</si>
  <si>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رمزي</t>
  </si>
  <si>
    <t>علياء</t>
  </si>
  <si>
    <t>رامز</t>
  </si>
  <si>
    <t>محمد عصام</t>
  </si>
  <si>
    <t>جورجيت</t>
  </si>
  <si>
    <t>رجب</t>
  </si>
  <si>
    <t>رابيه</t>
  </si>
  <si>
    <t>زينه</t>
  </si>
  <si>
    <t>محمد فؤاد</t>
  </si>
  <si>
    <t>نوري الحاج</t>
  </si>
  <si>
    <t>رشيد</t>
  </si>
  <si>
    <t>ايات النحلاوي</t>
  </si>
  <si>
    <t>اميره المصري</t>
  </si>
  <si>
    <t>محمد جمال الغنام</t>
  </si>
  <si>
    <t>محمد سعيد النبكي</t>
  </si>
  <si>
    <t>فاروق عبلا</t>
  </si>
  <si>
    <t>محمدراشد</t>
  </si>
  <si>
    <t>مهيب الحسين الكدرو</t>
  </si>
  <si>
    <t>عمشه الكدرو</t>
  </si>
  <si>
    <t>سمير الحلبي</t>
  </si>
  <si>
    <t>احمد حسام الدين</t>
  </si>
  <si>
    <t>لمى الاسعد</t>
  </si>
  <si>
    <t>محمد خير عبد الله</t>
  </si>
  <si>
    <t>ولاء حامد</t>
  </si>
  <si>
    <t>تميم الاحمدي</t>
  </si>
  <si>
    <t>محمد الصالح</t>
  </si>
  <si>
    <t>ايلين النبواني</t>
  </si>
  <si>
    <t>رنا ميا</t>
  </si>
  <si>
    <t>ربيحه</t>
  </si>
  <si>
    <t>علي عيد علوان</t>
  </si>
  <si>
    <t>اميره المغربي</t>
  </si>
  <si>
    <t>حواء</t>
  </si>
  <si>
    <t>حسين حماده</t>
  </si>
  <si>
    <t>ريم الابرص الشهير بلاشقر</t>
  </si>
  <si>
    <t>غريس حداد</t>
  </si>
  <si>
    <t>ولاء كرباج</t>
  </si>
  <si>
    <t>جمال فياض</t>
  </si>
  <si>
    <t>ضرار</t>
  </si>
  <si>
    <t>امينة</t>
  </si>
  <si>
    <t>مريم الصياد</t>
  </si>
  <si>
    <t>شما</t>
  </si>
  <si>
    <t>مهند العر</t>
  </si>
  <si>
    <t>بيان جمعه</t>
  </si>
  <si>
    <t>جهاد طيجن</t>
  </si>
  <si>
    <t>حمده مال</t>
  </si>
  <si>
    <t>احمد الطلاع</t>
  </si>
  <si>
    <t>صيفاء</t>
  </si>
  <si>
    <t>اناس الفحام</t>
  </si>
  <si>
    <t>تغريد حيا</t>
  </si>
  <si>
    <t>عبدالهادي</t>
  </si>
  <si>
    <t>حسن الاحمد</t>
  </si>
  <si>
    <t>دينا سيروان</t>
  </si>
  <si>
    <t>معاذ</t>
  </si>
  <si>
    <t>غصون قبيسي</t>
  </si>
  <si>
    <t>ربى عثمان</t>
  </si>
  <si>
    <t>رندا</t>
  </si>
  <si>
    <t>روان يوسف</t>
  </si>
  <si>
    <t>روعه علايا</t>
  </si>
  <si>
    <t>شروق طوقاه</t>
  </si>
  <si>
    <t>عبد الستار حيمود</t>
  </si>
  <si>
    <t>غاليه سنكري</t>
  </si>
  <si>
    <t>غدير عرابي</t>
  </si>
  <si>
    <t>عبدالغني</t>
  </si>
  <si>
    <t>فراس العلوني</t>
  </si>
  <si>
    <t>فرح صليلو</t>
  </si>
  <si>
    <t>غاليه</t>
  </si>
  <si>
    <t>محمد شحاده</t>
  </si>
  <si>
    <t>بثينة</t>
  </si>
  <si>
    <t>محمد وائل نصري</t>
  </si>
  <si>
    <t>محمود اليماني</t>
  </si>
  <si>
    <t>مصون الشلق</t>
  </si>
  <si>
    <t>مصطفى صدقي</t>
  </si>
  <si>
    <t>مقداد حسان</t>
  </si>
  <si>
    <t>ملك عابدين</t>
  </si>
  <si>
    <t>محمد رغيد</t>
  </si>
  <si>
    <t>بوران</t>
  </si>
  <si>
    <t>ميرنا حاطوم</t>
  </si>
  <si>
    <t>صفيه</t>
  </si>
  <si>
    <t>نرمين السعيد</t>
  </si>
  <si>
    <t>نور الدين الصباغ</t>
  </si>
  <si>
    <t>نور المطلق</t>
  </si>
  <si>
    <t>راميه</t>
  </si>
  <si>
    <t>نور الهدى مطامير</t>
  </si>
  <si>
    <t>يارا العساف</t>
  </si>
  <si>
    <t>مهيب</t>
  </si>
  <si>
    <t>شادي الراشد</t>
  </si>
  <si>
    <t>ناديا منصور</t>
  </si>
  <si>
    <t>ابراهيم الابراهيم</t>
  </si>
  <si>
    <t>نجيبه</t>
  </si>
  <si>
    <t>نورس حبيب</t>
  </si>
  <si>
    <t>اسراء العص</t>
  </si>
  <si>
    <t>ايمان ديب</t>
  </si>
  <si>
    <t>غزل بسمه</t>
  </si>
  <si>
    <t>مجد الخضر</t>
  </si>
  <si>
    <t>افلين</t>
  </si>
  <si>
    <t>محمد عبود</t>
  </si>
  <si>
    <t>محمد مهيار عيوير</t>
  </si>
  <si>
    <t>مريم الشيخه</t>
  </si>
  <si>
    <t>بشيره تقوى</t>
  </si>
  <si>
    <t>هاله الحمصي</t>
  </si>
  <si>
    <t>همسه الجرماني</t>
  </si>
  <si>
    <t>مسلط</t>
  </si>
  <si>
    <t>احمد مستو</t>
  </si>
  <si>
    <t>زكاء</t>
  </si>
  <si>
    <t>براء حيدر</t>
  </si>
  <si>
    <t>ريم ميهوب</t>
  </si>
  <si>
    <t>عبد الرحمن اليوسف</t>
  </si>
  <si>
    <t>عماد الكور</t>
  </si>
  <si>
    <t>محمد ضاهر</t>
  </si>
  <si>
    <t>لمى بشار</t>
  </si>
  <si>
    <t>لينا القوتلي</t>
  </si>
  <si>
    <t>محمد حسام بلطه جي</t>
  </si>
  <si>
    <t>رانيا زهراوي</t>
  </si>
  <si>
    <t>محمود دقاق</t>
  </si>
  <si>
    <t>مريانا برجاس</t>
  </si>
  <si>
    <t>مصطفى تباب</t>
  </si>
  <si>
    <t>انس</t>
  </si>
  <si>
    <t>وئام العبد الله</t>
  </si>
  <si>
    <t>فطيم</t>
  </si>
  <si>
    <t>زهريه</t>
  </si>
  <si>
    <t>يونس</t>
  </si>
  <si>
    <t>فطوم</t>
  </si>
  <si>
    <t>عفيف</t>
  </si>
  <si>
    <t>محمد وحيد</t>
  </si>
  <si>
    <t>جواهر</t>
  </si>
  <si>
    <t>محمد خالد</t>
  </si>
  <si>
    <t>راتب</t>
  </si>
  <si>
    <t>احمد حمزه</t>
  </si>
  <si>
    <t>فطوم حمزه</t>
  </si>
  <si>
    <t>جعفر صالح</t>
  </si>
  <si>
    <t>احمد قبلان</t>
  </si>
  <si>
    <t>عبد الفتاح جعفر</t>
  </si>
  <si>
    <t>رنيم زين</t>
  </si>
  <si>
    <t>محمود كردلي</t>
  </si>
  <si>
    <t>نرمين رستم</t>
  </si>
  <si>
    <t>هبه غزاوي</t>
  </si>
  <si>
    <t>محمد اياد سعديه</t>
  </si>
  <si>
    <t>سحر شربجي</t>
  </si>
  <si>
    <t>اسراء عيسى</t>
  </si>
  <si>
    <t>ايناس الدياب</t>
  </si>
  <si>
    <t>باير</t>
  </si>
  <si>
    <t>صفا</t>
  </si>
  <si>
    <t>نصوح</t>
  </si>
  <si>
    <t>زبيدة</t>
  </si>
  <si>
    <t>محمد محي الدين</t>
  </si>
  <si>
    <t>نور الدين</t>
  </si>
  <si>
    <t>عاطف</t>
  </si>
  <si>
    <t>عزه</t>
  </si>
  <si>
    <t>محمد يونس</t>
  </si>
  <si>
    <t>سهاد</t>
  </si>
  <si>
    <t>شاكر</t>
  </si>
  <si>
    <t>نزيهه</t>
  </si>
  <si>
    <t>بارعه</t>
  </si>
  <si>
    <t>سعده</t>
  </si>
  <si>
    <t>نبال</t>
  </si>
  <si>
    <t>محمد قاسم</t>
  </si>
  <si>
    <t>محمد ماهر الحمو</t>
  </si>
  <si>
    <t>عبدالحميد</t>
  </si>
  <si>
    <t>احمد نور العين</t>
  </si>
  <si>
    <t>نظير</t>
  </si>
  <si>
    <t>ليال عرفه</t>
  </si>
  <si>
    <t>محمدايمن</t>
  </si>
  <si>
    <t>يارا قواص</t>
  </si>
  <si>
    <t>تمام</t>
  </si>
  <si>
    <t>محمد هيثم ابو شامه</t>
  </si>
  <si>
    <t>محمد فراس البرقاوي</t>
  </si>
  <si>
    <t>هونادا</t>
  </si>
  <si>
    <t>منور</t>
  </si>
  <si>
    <t>ابتسام الحبش</t>
  </si>
  <si>
    <t>دانيه</t>
  </si>
  <si>
    <t>شادي عجينه</t>
  </si>
  <si>
    <t>محمد الصابو ني</t>
  </si>
  <si>
    <t>صافي</t>
  </si>
  <si>
    <t>دانه محمد</t>
  </si>
  <si>
    <t>محمدفهد</t>
  </si>
  <si>
    <t>لبنى احمد</t>
  </si>
  <si>
    <t>ابراهيم خراطه</t>
  </si>
  <si>
    <t>بتول العمار</t>
  </si>
  <si>
    <t>بدريه العبيد</t>
  </si>
  <si>
    <t>احمد مأمون</t>
  </si>
  <si>
    <t>جورج ابو عقل</t>
  </si>
  <si>
    <t>شجاع</t>
  </si>
  <si>
    <t>نزهة</t>
  </si>
  <si>
    <t>حفيظه الغفير</t>
  </si>
  <si>
    <t>دانيه دحبور</t>
  </si>
  <si>
    <t>ريم حماده</t>
  </si>
  <si>
    <t>سوسن ابو عقل</t>
  </si>
  <si>
    <t>علا العلبي</t>
  </si>
  <si>
    <t>علا شما</t>
  </si>
  <si>
    <t>لؤي نصر</t>
  </si>
  <si>
    <t>صفوح</t>
  </si>
  <si>
    <t>سناء ناصر</t>
  </si>
  <si>
    <t>محمد الرفاعي</t>
  </si>
  <si>
    <t>محمد المصطفى</t>
  </si>
  <si>
    <t>مرح الزعبي</t>
  </si>
  <si>
    <t>محمد نادر</t>
  </si>
  <si>
    <t>اسامه ابو شامه</t>
  </si>
  <si>
    <t>محمد قشقو</t>
  </si>
  <si>
    <t>تغريد حشمه</t>
  </si>
  <si>
    <t>محمد بديع</t>
  </si>
  <si>
    <t>وهيب</t>
  </si>
  <si>
    <t>اسعد سكري</t>
  </si>
  <si>
    <t>دانا مسبحه</t>
  </si>
  <si>
    <t>محمد عماد الدين</t>
  </si>
  <si>
    <t>عدنان قصار</t>
  </si>
  <si>
    <t>محمد سعيد الانيس</t>
  </si>
  <si>
    <t>عمر سليمان</t>
  </si>
  <si>
    <t>مهى حسين</t>
  </si>
  <si>
    <t>محمد خالد نجيبه</t>
  </si>
  <si>
    <t>ثريا عليان</t>
  </si>
  <si>
    <t>محمد غيث عرفه</t>
  </si>
  <si>
    <t>محمد عبله</t>
  </si>
  <si>
    <t>دارين الاسعد</t>
  </si>
  <si>
    <t>شحادة</t>
  </si>
  <si>
    <t>كيتي عوده</t>
  </si>
  <si>
    <t>ميار بطرني</t>
  </si>
  <si>
    <t>محمد منقاش</t>
  </si>
  <si>
    <t>محمد فريد</t>
  </si>
  <si>
    <t>علي نعمان</t>
  </si>
  <si>
    <t>عمار المؤذن</t>
  </si>
  <si>
    <t>جودي خدام</t>
  </si>
  <si>
    <t>مرح البشاش</t>
  </si>
  <si>
    <t>احمد رباح</t>
  </si>
  <si>
    <t>كرم الملحم</t>
  </si>
  <si>
    <t>نورشان شيخو</t>
  </si>
  <si>
    <t xml:space="preserve">روشين مصطفى </t>
  </si>
  <si>
    <t>نورمان حسن</t>
  </si>
  <si>
    <t>رشا سويدان</t>
  </si>
  <si>
    <t>بهاء الدين التيناوي</t>
  </si>
  <si>
    <t>ليث طبوش</t>
  </si>
  <si>
    <t>عدنان الدالاتي</t>
  </si>
  <si>
    <t>رامه حجازي</t>
  </si>
  <si>
    <t>بيان الحصوه</t>
  </si>
  <si>
    <t>محمد العبد الله</t>
  </si>
  <si>
    <t>حنين احمد</t>
  </si>
  <si>
    <t>ماريانا قرطاس</t>
  </si>
  <si>
    <t>نور جباخنجي</t>
  </si>
  <si>
    <t>يزن عبد الرحمن حسني</t>
  </si>
  <si>
    <t>محمد عمر السرحان</t>
  </si>
  <si>
    <t>رنيم ادريس</t>
  </si>
  <si>
    <t>عبدالعزيز</t>
  </si>
  <si>
    <t>بشار الرحال</t>
  </si>
  <si>
    <t>محمد عبد الرزاق</t>
  </si>
  <si>
    <t>هزار الحلاق</t>
  </si>
  <si>
    <t>رهف الشياح</t>
  </si>
  <si>
    <t>فراس الحلاق</t>
  </si>
  <si>
    <t>علاء خليل</t>
  </si>
  <si>
    <t>منى ابراهيم</t>
  </si>
  <si>
    <t>ندى الشوفي</t>
  </si>
  <si>
    <t>رئفت غزالي</t>
  </si>
  <si>
    <t>صفاء عوده</t>
  </si>
  <si>
    <t>خجومعلم</t>
  </si>
  <si>
    <t>محمد عامر المنصوري</t>
  </si>
  <si>
    <t>نصر ورده</t>
  </si>
  <si>
    <t>خديجه عيد</t>
  </si>
  <si>
    <t>ربى ناعسه</t>
  </si>
  <si>
    <t>سحر المعلم</t>
  </si>
  <si>
    <t>عبير عرنوس</t>
  </si>
  <si>
    <t>امنه عرنوس</t>
  </si>
  <si>
    <t>علا كريشاتي</t>
  </si>
  <si>
    <t>حنان كريشاتي</t>
  </si>
  <si>
    <t>محمد نصر الله</t>
  </si>
  <si>
    <t>سمر نصر الله</t>
  </si>
  <si>
    <t>محمد وسيم الشورى</t>
  </si>
  <si>
    <t>ربيعه غنام</t>
  </si>
  <si>
    <t>هاشم حمزه</t>
  </si>
  <si>
    <t>وفاء مرعي القاضي</t>
  </si>
  <si>
    <t>هديه الحلواني</t>
  </si>
  <si>
    <t>مسره مكوح</t>
  </si>
  <si>
    <t>رنى الركاد</t>
  </si>
  <si>
    <t>شذا فرنسيس</t>
  </si>
  <si>
    <t>غاده دروبي</t>
  </si>
  <si>
    <t>عامر قصقص</t>
  </si>
  <si>
    <t>محمد الدبس</t>
  </si>
  <si>
    <t>سلوى الحوراني</t>
  </si>
  <si>
    <t>ايناس الرواس</t>
  </si>
  <si>
    <t>صلاح الدين حامده</t>
  </si>
  <si>
    <t>علاء نظام</t>
  </si>
  <si>
    <t>هناء هيفا</t>
  </si>
  <si>
    <t>لما شهاب الدين</t>
  </si>
  <si>
    <t>لورين وهبه</t>
  </si>
  <si>
    <t>مها غرز الدين</t>
  </si>
  <si>
    <t>محمد حسن الحموي</t>
  </si>
  <si>
    <t>انس ايوبي</t>
  </si>
  <si>
    <t>تيريز الجوابره</t>
  </si>
  <si>
    <t>رشا بصل</t>
  </si>
  <si>
    <t>رئيفه خلوف</t>
  </si>
  <si>
    <t>ميناس داود</t>
  </si>
  <si>
    <t>مريم داؤود</t>
  </si>
  <si>
    <t>ابراهيم ابو ديب</t>
  </si>
  <si>
    <t>القيس ابراهيم</t>
  </si>
  <si>
    <t>روان دركزلي</t>
  </si>
  <si>
    <t>محمد مكي عجاج</t>
  </si>
  <si>
    <t>نور الدين علاوي</t>
  </si>
  <si>
    <t>صباح سنديان</t>
  </si>
  <si>
    <t>رنده عباس</t>
  </si>
  <si>
    <t>حنان عباس</t>
  </si>
  <si>
    <t>عيد الناصر</t>
  </si>
  <si>
    <t>محمد مجد دركشلي</t>
  </si>
  <si>
    <t>يمان الصالحاني</t>
  </si>
  <si>
    <t>خلود الفحل</t>
  </si>
  <si>
    <t>نجاح حمصي</t>
  </si>
  <si>
    <t>رهيف حسن</t>
  </si>
  <si>
    <t>عاليه الجرمقاني</t>
  </si>
  <si>
    <t>محمد الخطيب</t>
  </si>
  <si>
    <t>مهند ابو شاهين</t>
  </si>
  <si>
    <t>نور مصري</t>
  </si>
  <si>
    <t>رهام ابو حسن</t>
  </si>
  <si>
    <t>عماد المحسن</t>
  </si>
  <si>
    <t>ريام</t>
  </si>
  <si>
    <t>محمد بسام المصري</t>
  </si>
  <si>
    <t>محمد حيدر بيضون</t>
  </si>
  <si>
    <t>يزن مهنا</t>
  </si>
  <si>
    <t>انعام المرجى</t>
  </si>
  <si>
    <t>ايه الله اتاسي</t>
  </si>
  <si>
    <t>رنا حديد</t>
  </si>
  <si>
    <t>احمد عصعص</t>
  </si>
  <si>
    <t>رانيا سعيد</t>
  </si>
  <si>
    <t>رهام الحجار</t>
  </si>
  <si>
    <t>رولانا الراعي</t>
  </si>
  <si>
    <t>مصطفى الطعام</t>
  </si>
  <si>
    <t>محمد جابر</t>
  </si>
  <si>
    <t>نادين زهره</t>
  </si>
  <si>
    <t>عزت</t>
  </si>
  <si>
    <t>امين نورو</t>
  </si>
  <si>
    <t>فاطمه اسعد</t>
  </si>
  <si>
    <t>سهير الخبي</t>
  </si>
  <si>
    <t>وسيم قبه جي</t>
  </si>
  <si>
    <t>اميل</t>
  </si>
  <si>
    <t>نجوى هلال</t>
  </si>
  <si>
    <t>رشا المحمد</t>
  </si>
  <si>
    <t>رحوم</t>
  </si>
  <si>
    <t>روحيه الكفوله</t>
  </si>
  <si>
    <t>علاء صلاح الدين</t>
  </si>
  <si>
    <t>راغده حامد</t>
  </si>
  <si>
    <t>زياد ونوس</t>
  </si>
  <si>
    <t>وهيبه ابراهيم</t>
  </si>
  <si>
    <t>نيرما هواري</t>
  </si>
  <si>
    <t>لينا سكر</t>
  </si>
  <si>
    <t>اسماء عبود</t>
  </si>
  <si>
    <t>اسيه اراجه</t>
  </si>
  <si>
    <t>مروه السيروان</t>
  </si>
  <si>
    <t>رهان التركماني</t>
  </si>
  <si>
    <t>مرسوله</t>
  </si>
  <si>
    <t>حنان سليمان</t>
  </si>
  <si>
    <t>خيزران</t>
  </si>
  <si>
    <t>ريم شباط</t>
  </si>
  <si>
    <t>سماح عرفه</t>
  </si>
  <si>
    <t>وليد جمعه</t>
  </si>
  <si>
    <t>عبدو الهادي</t>
  </si>
  <si>
    <t>اسامه شبلي</t>
  </si>
  <si>
    <t>توفبق</t>
  </si>
  <si>
    <t>عائشة حمزه</t>
  </si>
  <si>
    <t>سامر الشلق</t>
  </si>
  <si>
    <t>هدى الجولق</t>
  </si>
  <si>
    <t>عبد الرحيم الحمد</t>
  </si>
  <si>
    <t>ايفون كوركجيان</t>
  </si>
  <si>
    <t>كيفورك</t>
  </si>
  <si>
    <t>صونيا</t>
  </si>
  <si>
    <t>شفيقه الحناوي</t>
  </si>
  <si>
    <t>سلمى الحمدان</t>
  </si>
  <si>
    <t>ليلى شيا</t>
  </si>
  <si>
    <t>محمود حبوش</t>
  </si>
  <si>
    <t>عزيزه حسن</t>
  </si>
  <si>
    <t>عمار البطحيش</t>
  </si>
  <si>
    <t>هزار</t>
  </si>
  <si>
    <t>روز البديوي</t>
  </si>
  <si>
    <t>ميسر يونس</t>
  </si>
  <si>
    <t>عبد السلام درويش</t>
  </si>
  <si>
    <t>وئام الوف</t>
  </si>
  <si>
    <t>مرام حداد</t>
  </si>
  <si>
    <t>ابراهيم عبد الحق</t>
  </si>
  <si>
    <t>ربيعه عبد الحق</t>
  </si>
  <si>
    <t>ايمن الحلبي</t>
  </si>
  <si>
    <t>ايهاب الوهبه</t>
  </si>
  <si>
    <t>حنان الوهبه</t>
  </si>
  <si>
    <t>رنيم شرابي</t>
  </si>
  <si>
    <t>غنى</t>
  </si>
  <si>
    <t>حسام جديد</t>
  </si>
  <si>
    <t>محمد نبيل نداف</t>
  </si>
  <si>
    <t>منى محملجي</t>
  </si>
  <si>
    <t>نور الدين خاناتي</t>
  </si>
  <si>
    <t>ناريمان قضباشي</t>
  </si>
  <si>
    <t>ظريفه عبد الغني</t>
  </si>
  <si>
    <t>نعيمه رمضان</t>
  </si>
  <si>
    <t>محمد الزعيم</t>
  </si>
  <si>
    <t>رياض كوجان</t>
  </si>
  <si>
    <t>ولاء ياغي</t>
  </si>
  <si>
    <t>ربيعه نوفل</t>
  </si>
  <si>
    <t>خليل سلام</t>
  </si>
  <si>
    <t>رؤى مكي</t>
  </si>
  <si>
    <t>خالد جاموكيكي</t>
  </si>
  <si>
    <t>سحر غانم</t>
  </si>
  <si>
    <t>مروه جباصيني</t>
  </si>
  <si>
    <t>خوله المولى</t>
  </si>
  <si>
    <t>دعاء الهرايسي</t>
  </si>
  <si>
    <t>دنيا ارناؤط</t>
  </si>
  <si>
    <t>علي الشيخ سليمان</t>
  </si>
  <si>
    <t>محي الدين نصر الله</t>
  </si>
  <si>
    <t>اياد القباني</t>
  </si>
  <si>
    <t>احمد المبيض</t>
  </si>
  <si>
    <t>حسام الصالحاني</t>
  </si>
  <si>
    <t>كرم سره</t>
  </si>
  <si>
    <t>كنانه بغدادي</t>
  </si>
  <si>
    <t>ليث نصر</t>
  </si>
  <si>
    <t>لين السلطي</t>
  </si>
  <si>
    <t>محمد بلال نادر</t>
  </si>
  <si>
    <t>لميس الصباغ</t>
  </si>
  <si>
    <t>محمد حسان قاروط</t>
  </si>
  <si>
    <t>انعام حسين محمود</t>
  </si>
  <si>
    <t>علاء المزين</t>
  </si>
  <si>
    <t>محمد رامح سليم</t>
  </si>
  <si>
    <t>رامي عباس</t>
  </si>
  <si>
    <t>مديحه اسمندر</t>
  </si>
  <si>
    <t>محمد موفق المزور</t>
  </si>
  <si>
    <t>امل اللوجي</t>
  </si>
  <si>
    <t>ابتهاج صبري</t>
  </si>
  <si>
    <t>محمد حيدر</t>
  </si>
  <si>
    <t>خوله الشيخ عطيه</t>
  </si>
  <si>
    <t>علاء الدين نور الدين</t>
  </si>
  <si>
    <t>هبه دبوسي</t>
  </si>
  <si>
    <t>وديعه السيد</t>
  </si>
  <si>
    <t>بردوان حاجو</t>
  </si>
  <si>
    <t>حزينه</t>
  </si>
  <si>
    <t>كنان العيسى</t>
  </si>
  <si>
    <t>عبد الوهاب الفوال</t>
  </si>
  <si>
    <t>محمد ابو زلفه</t>
  </si>
  <si>
    <t>محمد ابراهيم النحلاوي</t>
  </si>
  <si>
    <t>ايات ناجي</t>
  </si>
  <si>
    <t>روزبا داود</t>
  </si>
  <si>
    <t>سميحه عزام</t>
  </si>
  <si>
    <t>رامي نوفل</t>
  </si>
  <si>
    <t>نوال نوفل</t>
  </si>
  <si>
    <t>هيفاء القسيم</t>
  </si>
  <si>
    <t>سليم العبد الله</t>
  </si>
  <si>
    <t>الفت عدس</t>
  </si>
  <si>
    <t>نور الدين سعد</t>
  </si>
  <si>
    <t>ربيده</t>
  </si>
  <si>
    <t>رهف عيسى</t>
  </si>
  <si>
    <t>مؤمنات اوتاني سعده</t>
  </si>
  <si>
    <t>رواد الضاهر عزام</t>
  </si>
  <si>
    <t>لميس سلوم</t>
  </si>
  <si>
    <t>رؤى غيبور</t>
  </si>
  <si>
    <t>رئيسه شاطر</t>
  </si>
  <si>
    <t>الاستمارة الخاصة بتسجيل طلاب برنامج المحاسبة في الفصل الأول للعام الدراسي 2022/2021</t>
  </si>
  <si>
    <t>الرق الاتحاني</t>
  </si>
  <si>
    <t>إختر اللغة في المقررات الأجنبية</t>
  </si>
  <si>
    <t>سحر المحمود</t>
  </si>
  <si>
    <t>رهف فطوم</t>
  </si>
  <si>
    <t>حسن جعدان</t>
  </si>
  <si>
    <t>معتصم ابراهيم</t>
  </si>
  <si>
    <t>فلك حجازي</t>
  </si>
  <si>
    <t>عبد الله العائدي</t>
  </si>
  <si>
    <t>هبه مملوك</t>
  </si>
  <si>
    <t>محمدفرزت</t>
  </si>
  <si>
    <t>مستنفذ</t>
  </si>
  <si>
    <t>فصل ثاني 2020-2021</t>
  </si>
  <si>
    <t>الرسوم</t>
  </si>
  <si>
    <t>البيانات باللغة الإنكليزية</t>
  </si>
  <si>
    <t>فصول الإنقطاع</t>
  </si>
  <si>
    <t>رسم فصل الانقطاع</t>
  </si>
  <si>
    <t>رسم تسجيل سنوي</t>
  </si>
  <si>
    <t>غير سوري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</si>
  <si>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</si>
  <si>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</si>
  <si>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</si>
  <si>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</si>
  <si>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</si>
  <si>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</si>
  <si>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</si>
  <si>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</si>
  <si>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</si>
  <si>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</si>
  <si>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</si>
  <si>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</si>
  <si>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</si>
  <si>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</si>
  <si>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العربية السورية</t>
  </si>
  <si>
    <t>الفلسطينية السورية</t>
  </si>
  <si>
    <t>عربين</t>
  </si>
  <si>
    <t xml:space="preserve">دمشق </t>
  </si>
  <si>
    <t>اللبنانية</t>
  </si>
  <si>
    <t>الرياض</t>
  </si>
  <si>
    <t>الأردنية</t>
  </si>
  <si>
    <t>حماه</t>
  </si>
  <si>
    <t>التونسية</t>
  </si>
  <si>
    <t>السعودية</t>
  </si>
  <si>
    <t>الإيرانية</t>
  </si>
  <si>
    <t>العراقية</t>
  </si>
  <si>
    <t>الأفغانية</t>
  </si>
  <si>
    <t>الفلسطينية</t>
  </si>
  <si>
    <t>الصومالية</t>
  </si>
  <si>
    <t>المغربية</t>
  </si>
  <si>
    <t>الجزائرية</t>
  </si>
  <si>
    <t>سويداء</t>
  </si>
  <si>
    <t>الباكستانية</t>
  </si>
  <si>
    <t xml:space="preserve">ريف دمشق </t>
  </si>
  <si>
    <t>السودانية</t>
  </si>
  <si>
    <t>اليمنية</t>
  </si>
  <si>
    <t xml:space="preserve">درعا </t>
  </si>
  <si>
    <t>المصرية</t>
  </si>
  <si>
    <t>ادبي</t>
  </si>
  <si>
    <t>2015</t>
  </si>
  <si>
    <t xml:space="preserve">ادبي </t>
  </si>
  <si>
    <t>2001</t>
  </si>
  <si>
    <t>2007</t>
  </si>
  <si>
    <t>القنيطره</t>
  </si>
  <si>
    <t xml:space="preserve">القنيطرة </t>
  </si>
  <si>
    <t>2011</t>
  </si>
  <si>
    <t>العامة</t>
  </si>
  <si>
    <t>مصر</t>
  </si>
  <si>
    <t>2014</t>
  </si>
  <si>
    <t>2016</t>
  </si>
  <si>
    <t>2017</t>
  </si>
  <si>
    <t>رقم جواز السفر لغير السوريين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</si>
  <si>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</si>
  <si>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</si>
  <si>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أدخل الرقم الإمتحاني</t>
  </si>
  <si>
    <t>محمد مسبحه</t>
  </si>
  <si>
    <t>احمد نعيم</t>
  </si>
  <si>
    <t>الفصل الثاني 2018-2019</t>
  </si>
  <si>
    <t>هامه</t>
  </si>
  <si>
    <t>نور الشورى</t>
  </si>
  <si>
    <t>عيشه</t>
  </si>
  <si>
    <t>الفصل الثاني 2020-2021</t>
  </si>
  <si>
    <t>الاء ابو زرقه</t>
  </si>
  <si>
    <t>خالد حسين</t>
  </si>
  <si>
    <t>نسرين بيبرس</t>
  </si>
  <si>
    <t>محمد يوسف</t>
  </si>
  <si>
    <t>وسيلة</t>
  </si>
  <si>
    <t>اربد</t>
  </si>
  <si>
    <t>ساره محمد العجلوني</t>
  </si>
  <si>
    <t>الثالثة حديث</t>
  </si>
  <si>
    <t>فرح العتيلي</t>
  </si>
  <si>
    <t>جمانا</t>
  </si>
  <si>
    <t>18/9/1997</t>
  </si>
  <si>
    <t>روان ابو الهيجاء</t>
  </si>
  <si>
    <t>21/7/1994</t>
  </si>
  <si>
    <t>نعمان</t>
  </si>
  <si>
    <t>هديل صافي</t>
  </si>
  <si>
    <t>رفاه</t>
  </si>
  <si>
    <t>الكويت</t>
  </si>
  <si>
    <t>ليليان يوسف</t>
  </si>
  <si>
    <t>نور الحسيني</t>
  </si>
  <si>
    <t>جلال</t>
  </si>
  <si>
    <t>الحمراء</t>
  </si>
  <si>
    <t>المثنى البادي</t>
  </si>
  <si>
    <t>عمارات تحتاني</t>
  </si>
  <si>
    <t>قامشلي</t>
  </si>
  <si>
    <t>شفان رشيد</t>
  </si>
  <si>
    <t>سبع حفار</t>
  </si>
  <si>
    <t>مهند ايلو</t>
  </si>
  <si>
    <t>نغم</t>
  </si>
  <si>
    <t>الحسكه</t>
  </si>
  <si>
    <t>شيندا حسن</t>
  </si>
  <si>
    <t>طيب</t>
  </si>
  <si>
    <t>خنساء عباس</t>
  </si>
  <si>
    <t>محمد شريف</t>
  </si>
  <si>
    <t>جمال العقرب</t>
  </si>
  <si>
    <t>بشيره مروه</t>
  </si>
  <si>
    <t>يبرود</t>
  </si>
  <si>
    <t>احمد الحمد</t>
  </si>
  <si>
    <t>ردن الحمد</t>
  </si>
  <si>
    <t>قندفليه</t>
  </si>
  <si>
    <t>بيان الاحمد</t>
  </si>
  <si>
    <t>الثورة</t>
  </si>
  <si>
    <t>القريا</t>
  </si>
  <si>
    <t>مهند سجاع</t>
  </si>
  <si>
    <t>رانيه محمود</t>
  </si>
  <si>
    <t>نصار</t>
  </si>
  <si>
    <t>جرمانا</t>
  </si>
  <si>
    <t>شهبا</t>
  </si>
  <si>
    <t>لارا مرشد</t>
  </si>
  <si>
    <t>عرمان</t>
  </si>
  <si>
    <t>ملح</t>
  </si>
  <si>
    <t>قنوات</t>
  </si>
  <si>
    <t>الهيات</t>
  </si>
  <si>
    <t>عرى</t>
  </si>
  <si>
    <t>لؤي قرقوط</t>
  </si>
  <si>
    <t>زيد</t>
  </si>
  <si>
    <t>رشا زيتوني</t>
  </si>
  <si>
    <t>خزاما ربدان</t>
  </si>
  <si>
    <t>عتاب الجرماني</t>
  </si>
  <si>
    <t>ريم الشوفي</t>
  </si>
  <si>
    <t>شنيره</t>
  </si>
  <si>
    <t>اسماعيل يونس</t>
  </si>
  <si>
    <t>بيان</t>
  </si>
  <si>
    <t>وفاء مكارم</t>
  </si>
  <si>
    <t>الشارقه</t>
  </si>
  <si>
    <t>هدى يزبك</t>
  </si>
  <si>
    <t>اسعد خضير</t>
  </si>
  <si>
    <t>زين الكمال</t>
  </si>
  <si>
    <t>ريهام حميدان</t>
  </si>
  <si>
    <t>رهام أبوفخر</t>
  </si>
  <si>
    <t>مراد حيدر</t>
  </si>
  <si>
    <t>حياه</t>
  </si>
  <si>
    <t>هيلانه السمان</t>
  </si>
  <si>
    <t>سهير زيدان</t>
  </si>
  <si>
    <t>تل اللوز</t>
  </si>
  <si>
    <t>مجد شقير</t>
  </si>
  <si>
    <t>وهيبه</t>
  </si>
  <si>
    <t>شغف</t>
  </si>
  <si>
    <t>صما</t>
  </si>
  <si>
    <t>اليسار الاطرش</t>
  </si>
  <si>
    <t>رساس</t>
  </si>
  <si>
    <t>رؤى الخطيب البعيني</t>
  </si>
  <si>
    <t>يزن حسن</t>
  </si>
  <si>
    <t>زينا الكفيري</t>
  </si>
  <si>
    <t>نهيله</t>
  </si>
  <si>
    <t xml:space="preserve">ام وراق </t>
  </si>
  <si>
    <t>ولاء الجباعي</t>
  </si>
  <si>
    <t>امجد السقعان</t>
  </si>
  <si>
    <t>جاكلين السقعان</t>
  </si>
  <si>
    <t>المتونه</t>
  </si>
  <si>
    <t>حسن عبد الخالق</t>
  </si>
  <si>
    <t>ظريفه</t>
  </si>
  <si>
    <t>رحى</t>
  </si>
  <si>
    <t>الهويا</t>
  </si>
  <si>
    <t>يزن العريضي</t>
  </si>
  <si>
    <t>حسام حمد عزام</t>
  </si>
  <si>
    <t>صوريا</t>
  </si>
  <si>
    <t>وفاء شلغين</t>
  </si>
  <si>
    <t>حرب</t>
  </si>
  <si>
    <t>مجادل</t>
  </si>
  <si>
    <t>ضحى شرف</t>
  </si>
  <si>
    <t>حسام الحجار</t>
  </si>
  <si>
    <t>رويده حامد</t>
  </si>
  <si>
    <t>انيس</t>
  </si>
  <si>
    <t>ختام زهر الدين</t>
  </si>
  <si>
    <t>نبيل يونس</t>
  </si>
  <si>
    <t>راغب</t>
  </si>
  <si>
    <t>صلخد</t>
  </si>
  <si>
    <t>سوزان الشوفي</t>
  </si>
  <si>
    <t>سلام عليوي</t>
  </si>
  <si>
    <t>غزل الحلبي</t>
  </si>
  <si>
    <t>هشام الحسين</t>
  </si>
  <si>
    <t>سلاف خيو</t>
  </si>
  <si>
    <t>رضيمة اللواء</t>
  </si>
  <si>
    <t>منيه دنون</t>
  </si>
  <si>
    <t>غدير عامر</t>
  </si>
  <si>
    <t>السويداء الهيت</t>
  </si>
  <si>
    <t>جادالله</t>
  </si>
  <si>
    <t>سلام</t>
  </si>
  <si>
    <t>سماح علبه</t>
  </si>
  <si>
    <t>كرم شنان</t>
  </si>
  <si>
    <t>فوزات</t>
  </si>
  <si>
    <t>اقبال</t>
  </si>
  <si>
    <t>غنوه نكد</t>
  </si>
  <si>
    <t>السهوه</t>
  </si>
  <si>
    <t>دبي</t>
  </si>
  <si>
    <t>جلنار المتني</t>
  </si>
  <si>
    <t>طارق تقي</t>
  </si>
  <si>
    <t>وعد فراج</t>
  </si>
  <si>
    <t>سمره حمزه</t>
  </si>
  <si>
    <t>عدي ابو عمار</t>
  </si>
  <si>
    <t>ياسمين الصحناوي</t>
  </si>
  <si>
    <t>أنس العماطوري</t>
  </si>
  <si>
    <t>لوريس العماطوري</t>
  </si>
  <si>
    <t>سونيا</t>
  </si>
  <si>
    <t>طلال النجاد</t>
  </si>
  <si>
    <t>وئام الجباعي</t>
  </si>
  <si>
    <t>اسمى</t>
  </si>
  <si>
    <t>تمام غزاله</t>
  </si>
  <si>
    <t>كميليا</t>
  </si>
  <si>
    <t>كنان ابو شديد</t>
  </si>
  <si>
    <t>حسني</t>
  </si>
  <si>
    <t xml:space="preserve">ايمن </t>
  </si>
  <si>
    <t>ذيبين</t>
  </si>
  <si>
    <t>غنوه زيتونه</t>
  </si>
  <si>
    <t>كرم الحلبي</t>
  </si>
  <si>
    <t>سعيد برجاس</t>
  </si>
  <si>
    <t>سحر مراد</t>
  </si>
  <si>
    <t xml:space="preserve">السويداء </t>
  </si>
  <si>
    <t>الدور</t>
  </si>
  <si>
    <t>خربة غزالة</t>
  </si>
  <si>
    <t>هبه جربوع</t>
  </si>
  <si>
    <t>منهال</t>
  </si>
  <si>
    <t>ليندا</t>
  </si>
  <si>
    <t>صالحه</t>
  </si>
  <si>
    <t>غالب السمان</t>
  </si>
  <si>
    <t>روان عزام</t>
  </si>
  <si>
    <t>كرم</t>
  </si>
  <si>
    <t>اسعاف</t>
  </si>
  <si>
    <t>يارا عزي</t>
  </si>
  <si>
    <t>وصال صلاح الدين</t>
  </si>
  <si>
    <t>حازم عامر</t>
  </si>
  <si>
    <t>مجيد</t>
  </si>
  <si>
    <t>يارا الجبر</t>
  </si>
  <si>
    <t>لواحظ</t>
  </si>
  <si>
    <t>أيه خليفه</t>
  </si>
  <si>
    <t>عارف مكارم</t>
  </si>
  <si>
    <t>نها سعيد</t>
  </si>
  <si>
    <t>مشفى السويداء</t>
  </si>
  <si>
    <t>العانات</t>
  </si>
  <si>
    <t>مازن حمزه</t>
  </si>
  <si>
    <t>فايده حمزه</t>
  </si>
  <si>
    <t>ميري السهوي</t>
  </si>
  <si>
    <t>رئيفه</t>
  </si>
  <si>
    <t>داود العساف</t>
  </si>
  <si>
    <t>دانه الداهوك</t>
  </si>
  <si>
    <t>نظميه</t>
  </si>
  <si>
    <t>بشار جبيل</t>
  </si>
  <si>
    <t>باولا السحوم</t>
  </si>
  <si>
    <t>منتهى حوشان</t>
  </si>
  <si>
    <t>غازي قبلان</t>
  </si>
  <si>
    <t>اشرفية صحنايا</t>
  </si>
  <si>
    <t>فداء شمس الدين</t>
  </si>
  <si>
    <t>يارا الشومري</t>
  </si>
  <si>
    <t>سعد شلغين</t>
  </si>
  <si>
    <t>٤/٦/١٩٩٧</t>
  </si>
  <si>
    <t>ثادق</t>
  </si>
  <si>
    <t>كفاح الصفدي</t>
  </si>
  <si>
    <t>علا الصفدي</t>
  </si>
  <si>
    <t>وفاء زيتوني</t>
  </si>
  <si>
    <t>نوال الاباظه</t>
  </si>
  <si>
    <t>حسن الدبيسي</t>
  </si>
  <si>
    <t>يحيا</t>
  </si>
  <si>
    <t>سيليا</t>
  </si>
  <si>
    <t>انور كرامه</t>
  </si>
  <si>
    <t>نازك عامر</t>
  </si>
  <si>
    <t>ضامن</t>
  </si>
  <si>
    <t>ام الزيتون</t>
  </si>
  <si>
    <t>وعد الشوفي</t>
  </si>
  <si>
    <t>ادما</t>
  </si>
  <si>
    <t>وئام حديفه</t>
  </si>
  <si>
    <t>عمر الورهاني</t>
  </si>
  <si>
    <t>ربيع شلغين</t>
  </si>
  <si>
    <t>نهاد باكير</t>
  </si>
  <si>
    <t>ليث نصار</t>
  </si>
  <si>
    <t>نجاة</t>
  </si>
  <si>
    <t>انثى</t>
  </si>
  <si>
    <t>نايف الجرمقاني</t>
  </si>
  <si>
    <t>محمودي الصالح</t>
  </si>
  <si>
    <t xml:space="preserve">عرمان </t>
  </si>
  <si>
    <t>ابو ظبي</t>
  </si>
  <si>
    <t>22/1/2000</t>
  </si>
  <si>
    <t>اكثم الشوفي</t>
  </si>
  <si>
    <t>رانجي الشوفي</t>
  </si>
  <si>
    <t>حسان الطحاوي</t>
  </si>
  <si>
    <t>شمسيه</t>
  </si>
  <si>
    <t>دوما</t>
  </si>
  <si>
    <t>حسن احمد</t>
  </si>
  <si>
    <t>عطوه</t>
  </si>
  <si>
    <t>انس العبلي</t>
  </si>
  <si>
    <t>امل احمد</t>
  </si>
  <si>
    <t>حسنا</t>
  </si>
  <si>
    <t>ناهيه موسى</t>
  </si>
  <si>
    <t>حربه محمود آغا</t>
  </si>
  <si>
    <t>مخيم اليرموك</t>
  </si>
  <si>
    <t>نوى</t>
  </si>
  <si>
    <t>عين التينة</t>
  </si>
  <si>
    <t>لميا</t>
  </si>
  <si>
    <t>احمد العوض</t>
  </si>
  <si>
    <t>سويسه</t>
  </si>
  <si>
    <t>خلود احمد</t>
  </si>
  <si>
    <t>يارا شبيب</t>
  </si>
  <si>
    <t>شبيب</t>
  </si>
  <si>
    <t>غصون عبد الحليم</t>
  </si>
  <si>
    <t>بطيحه نازحين</t>
  </si>
  <si>
    <t>محمد هلال</t>
  </si>
  <si>
    <t>فايزة</t>
  </si>
  <si>
    <t>علي عيسى</t>
  </si>
  <si>
    <t>قنيطرة</t>
  </si>
  <si>
    <t>وصال عبد الهادي</t>
  </si>
  <si>
    <t>فاعور</t>
  </si>
  <si>
    <t>دعاء عثمان</t>
  </si>
  <si>
    <t>مريم عثمان</t>
  </si>
  <si>
    <t>سبينه</t>
  </si>
  <si>
    <t>خوله ياسين</t>
  </si>
  <si>
    <t>لمعه</t>
  </si>
  <si>
    <t>عرطوز</t>
  </si>
  <si>
    <t>مشفى دوما</t>
  </si>
  <si>
    <t>امنه الطعمه</t>
  </si>
  <si>
    <t>محمد الربيع</t>
  </si>
  <si>
    <t>منى سعد</t>
  </si>
  <si>
    <t>كسوة</t>
  </si>
  <si>
    <t>السيده زينب</t>
  </si>
  <si>
    <t>مخيم يرموك</t>
  </si>
  <si>
    <t>ندى فرح</t>
  </si>
  <si>
    <t>اياد ذياب</t>
  </si>
  <si>
    <t>سعسع</t>
  </si>
  <si>
    <t>الحجر الاسود</t>
  </si>
  <si>
    <t>معاذ الصالح</t>
  </si>
  <si>
    <t>بديعه</t>
  </si>
  <si>
    <t>عبير الذياب</t>
  </si>
  <si>
    <t>مقلبيه</t>
  </si>
  <si>
    <t>ايمان عيد</t>
  </si>
  <si>
    <t>15/4/1989</t>
  </si>
  <si>
    <t>يرموك</t>
  </si>
  <si>
    <t>احمد المصطفى</t>
  </si>
  <si>
    <t>دعاء كبول</t>
  </si>
  <si>
    <t>سبينة</t>
  </si>
  <si>
    <t>جديدة عرطوز</t>
  </si>
  <si>
    <t>احمد دقدوقه</t>
  </si>
  <si>
    <t>فخريه</t>
  </si>
  <si>
    <t>السيدة زينب</t>
  </si>
  <si>
    <t>ميادة</t>
  </si>
  <si>
    <t>محمد الكريان</t>
  </si>
  <si>
    <t>يحيى السيد عبيد</t>
  </si>
  <si>
    <t>جابر الاحمد</t>
  </si>
  <si>
    <t>ماويه حسن</t>
  </si>
  <si>
    <t>طرنجه</t>
  </si>
  <si>
    <t>محمد امين علي</t>
  </si>
  <si>
    <t>اتحاد</t>
  </si>
  <si>
    <t>محمد الزايد</t>
  </si>
  <si>
    <t>اريج</t>
  </si>
  <si>
    <t xml:space="preserve">مشفى دوما </t>
  </si>
  <si>
    <t>تولين شق</t>
  </si>
  <si>
    <t>احمد نمر</t>
  </si>
  <si>
    <t>التل</t>
  </si>
  <si>
    <t xml:space="preserve">مخيم اليرموك </t>
  </si>
  <si>
    <t>محمد هتمي</t>
  </si>
  <si>
    <t>أمونه</t>
  </si>
  <si>
    <t>محمد حسن</t>
  </si>
  <si>
    <t>جبا</t>
  </si>
  <si>
    <t>وفاء ابو هلال</t>
  </si>
  <si>
    <t>عائشه شتيوي</t>
  </si>
  <si>
    <t>خديجه حسن</t>
  </si>
  <si>
    <t>خزنه</t>
  </si>
  <si>
    <t>محمود سليمان</t>
  </si>
  <si>
    <t>صبحه عيسى</t>
  </si>
  <si>
    <t>دارين شتيوي</t>
  </si>
  <si>
    <t>ورده سلوم</t>
  </si>
  <si>
    <t>وفاء الحسين</t>
  </si>
  <si>
    <t>حفيظه خضير</t>
  </si>
  <si>
    <t>سلام طوموق</t>
  </si>
  <si>
    <t>27/11/1986</t>
  </si>
  <si>
    <t>ابتسام شنوان</t>
  </si>
  <si>
    <t>نوفه الطحان</t>
  </si>
  <si>
    <t>بويضة</t>
  </si>
  <si>
    <t>تماضر بقدليه</t>
  </si>
  <si>
    <t>زاهده بعرشخو</t>
  </si>
  <si>
    <t>فاروق الخطيب</t>
  </si>
  <si>
    <t>ضمير</t>
  </si>
  <si>
    <t>مروه علاء الدين</t>
  </si>
  <si>
    <t>تمارا دغوظ</t>
  </si>
  <si>
    <t>هيسم</t>
  </si>
  <si>
    <t>كفايه كلمت</t>
  </si>
  <si>
    <t>ساره عمار</t>
  </si>
  <si>
    <t>محمد تيسير</t>
  </si>
  <si>
    <t>مرح المصري</t>
  </si>
  <si>
    <t>شيخه</t>
  </si>
  <si>
    <t>مريم موسى</t>
  </si>
  <si>
    <t>ناديا حداد</t>
  </si>
  <si>
    <t>ببيلا</t>
  </si>
  <si>
    <t>عبد المنعم</t>
  </si>
  <si>
    <t>حسيبه</t>
  </si>
  <si>
    <t>محمد برت حاج اسماعيل</t>
  </si>
  <si>
    <t>لونا</t>
  </si>
  <si>
    <t>انس طراف</t>
  </si>
  <si>
    <t>انيسه</t>
  </si>
  <si>
    <t>الحجر الأسود</t>
  </si>
  <si>
    <t>اميره الاحمد</t>
  </si>
  <si>
    <t>شهاب</t>
  </si>
  <si>
    <t>نور ياسين</t>
  </si>
  <si>
    <t>ياسر الشريفي</t>
  </si>
  <si>
    <t>خديجه هاني</t>
  </si>
  <si>
    <t>ردينه داود</t>
  </si>
  <si>
    <t>نور الزلق</t>
  </si>
  <si>
    <t>قدسيا</t>
  </si>
  <si>
    <t>كسوه</t>
  </si>
  <si>
    <t>امنه سلامه المحمد</t>
  </si>
  <si>
    <t>قطنا</t>
  </si>
  <si>
    <t>مهند باكير</t>
  </si>
  <si>
    <t>نوال تمرخان</t>
  </si>
  <si>
    <t>الكسوه</t>
  </si>
  <si>
    <t>مالكه</t>
  </si>
  <si>
    <t>معضمية</t>
  </si>
  <si>
    <t>حلا عبدو</t>
  </si>
  <si>
    <t>بيت جن</t>
  </si>
  <si>
    <t>رامي طنوس</t>
  </si>
  <si>
    <t>طوني</t>
  </si>
  <si>
    <t>عبد الله قريش</t>
  </si>
  <si>
    <t>ساره المغربي</t>
  </si>
  <si>
    <t>ايمان اليوسف</t>
  </si>
  <si>
    <t>يحيى الحيدر</t>
  </si>
  <si>
    <t>عبد القادر الشمري</t>
  </si>
  <si>
    <t>عزه ابو هلال</t>
  </si>
  <si>
    <t>رحيبه</t>
  </si>
  <si>
    <t>الكسوة</t>
  </si>
  <si>
    <t>بيان داوود</t>
  </si>
  <si>
    <t>حسنيه</t>
  </si>
  <si>
    <t>نبه</t>
  </si>
  <si>
    <t>ايمان حسين السعد</t>
  </si>
  <si>
    <t>16/4/1992</t>
  </si>
  <si>
    <t>مخيم الوافدين</t>
  </si>
  <si>
    <t>تل شهاب</t>
  </si>
  <si>
    <t>عفاف حجازي</t>
  </si>
  <si>
    <t>مريم حجازي</t>
  </si>
  <si>
    <t>عبد الله المبارك</t>
  </si>
  <si>
    <t>خليفه</t>
  </si>
  <si>
    <t>جواهر العلي المبارك</t>
  </si>
  <si>
    <t>هبا السماح</t>
  </si>
  <si>
    <t>مريم الرمحين</t>
  </si>
  <si>
    <t>وفاء عتيق</t>
  </si>
  <si>
    <t>نجود خضره</t>
  </si>
  <si>
    <t>سعاد المنزلجي</t>
  </si>
  <si>
    <t>ناريمان دغوظ</t>
  </si>
  <si>
    <t>ليزا سطاس</t>
  </si>
  <si>
    <t>محمد زاهر المطلق</t>
  </si>
  <si>
    <t>شروق شمس</t>
  </si>
  <si>
    <t>سهام عماشه</t>
  </si>
  <si>
    <t>ليبيا اجدابيا</t>
  </si>
  <si>
    <t>ناهد رسلان</t>
  </si>
  <si>
    <t>غتوان</t>
  </si>
  <si>
    <t>هيفاء عقله</t>
  </si>
  <si>
    <t>عقله</t>
  </si>
  <si>
    <t>16/8/1989</t>
  </si>
  <si>
    <t>13/1/2000</t>
  </si>
  <si>
    <t>شمسكين</t>
  </si>
  <si>
    <t>فخري</t>
  </si>
  <si>
    <t>ابوظبي</t>
  </si>
  <si>
    <t>لين صالح</t>
  </si>
  <si>
    <t>كاشف</t>
  </si>
  <si>
    <t>15/8/20000</t>
  </si>
  <si>
    <t>خيريه</t>
  </si>
  <si>
    <t>21/5/1989</t>
  </si>
  <si>
    <t>احمد كزعور</t>
  </si>
  <si>
    <t>مازن صقر</t>
  </si>
  <si>
    <t>وجيده</t>
  </si>
  <si>
    <t>قلوريه</t>
  </si>
  <si>
    <t>كفر دبيل</t>
  </si>
  <si>
    <t>المنصورة</t>
  </si>
  <si>
    <t>ميس حاج ابراهيم</t>
  </si>
  <si>
    <t>جبلة</t>
  </si>
  <si>
    <t>جبله</t>
  </si>
  <si>
    <t>علي فارس</t>
  </si>
  <si>
    <t>خضر علي</t>
  </si>
  <si>
    <t>جعفر محمد</t>
  </si>
  <si>
    <t>احمد زيني</t>
  </si>
  <si>
    <t>محمد زوزو</t>
  </si>
  <si>
    <t>كنانه شحرور</t>
  </si>
  <si>
    <t>بهجت</t>
  </si>
  <si>
    <t>منال علي</t>
  </si>
  <si>
    <t xml:space="preserve">رمضان </t>
  </si>
  <si>
    <t xml:space="preserve">فاصيحة </t>
  </si>
  <si>
    <t>لارا علي</t>
  </si>
  <si>
    <t>غزوان يوسف</t>
  </si>
  <si>
    <t>اسكندر</t>
  </si>
  <si>
    <t>الصنمين</t>
  </si>
  <si>
    <t>علي برهوم</t>
  </si>
  <si>
    <t>رهف علي</t>
  </si>
  <si>
    <t>عزيز</t>
  </si>
  <si>
    <t>علا حسن</t>
  </si>
  <si>
    <t>نسب</t>
  </si>
  <si>
    <t>20/7/1989</t>
  </si>
  <si>
    <t>طارق طربوش</t>
  </si>
  <si>
    <t>احمد رسلان</t>
  </si>
  <si>
    <t>القرداحة</t>
  </si>
  <si>
    <t>عبير علي</t>
  </si>
  <si>
    <t>رواد الهوشي</t>
  </si>
  <si>
    <t>رافت</t>
  </si>
  <si>
    <t>معضميه</t>
  </si>
  <si>
    <t>جهاد الكرم</t>
  </si>
  <si>
    <t>يعرب</t>
  </si>
  <si>
    <t>مرح مهنا</t>
  </si>
  <si>
    <t>شفيع</t>
  </si>
  <si>
    <t>غدير علي</t>
  </si>
  <si>
    <t>غنوه الجردي</t>
  </si>
  <si>
    <t>نظيره</t>
  </si>
  <si>
    <t>علي شقيره</t>
  </si>
  <si>
    <t>غنوه</t>
  </si>
  <si>
    <t>نيرمين اسماعيل</t>
  </si>
  <si>
    <t>ريداح</t>
  </si>
  <si>
    <t>بتول كيوان</t>
  </si>
  <si>
    <t>بتول مرهج</t>
  </si>
  <si>
    <t>الهام حربا</t>
  </si>
  <si>
    <t>عتاب</t>
  </si>
  <si>
    <t>رغد ايوب</t>
  </si>
  <si>
    <t>كنان ديب</t>
  </si>
  <si>
    <t>مرلان</t>
  </si>
  <si>
    <t>ماهر سليطين</t>
  </si>
  <si>
    <t>لما بدر</t>
  </si>
  <si>
    <t>ليلا</t>
  </si>
  <si>
    <t>الضمير المساكن</t>
  </si>
  <si>
    <t>سوزان سليمان</t>
  </si>
  <si>
    <t>يعقوب</t>
  </si>
  <si>
    <t>الخميله</t>
  </si>
  <si>
    <t>المقداد محمود</t>
  </si>
  <si>
    <t>حميده صقور</t>
  </si>
  <si>
    <t>زينب زيتي</t>
  </si>
  <si>
    <t>ذوالفقار عثمان</t>
  </si>
  <si>
    <t>يزن سعيد</t>
  </si>
  <si>
    <t>ايه ناصيف</t>
  </si>
  <si>
    <t>حلا قاسم</t>
  </si>
  <si>
    <t>حرستا البصل</t>
  </si>
  <si>
    <t>تمره</t>
  </si>
  <si>
    <t>احلام حمود</t>
  </si>
  <si>
    <t>رغداء الاحمر</t>
  </si>
  <si>
    <t>نهال شاليش</t>
  </si>
  <si>
    <t>نجاح شاليش</t>
  </si>
  <si>
    <t>دريد ناصر</t>
  </si>
  <si>
    <t>احمد الجنيدي</t>
  </si>
  <si>
    <t>الفوعة</t>
  </si>
  <si>
    <t>محمد صباح</t>
  </si>
  <si>
    <t>نهلة</t>
  </si>
  <si>
    <t>هديان البكور</t>
  </si>
  <si>
    <t>23/10/1984</t>
  </si>
  <si>
    <t>هبا احمد الشيخ</t>
  </si>
  <si>
    <t>حران العواميد</t>
  </si>
  <si>
    <t>محمد حاج درويش</t>
  </si>
  <si>
    <t>سرجة</t>
  </si>
  <si>
    <t>المعرة</t>
  </si>
  <si>
    <t>علا سليمان</t>
  </si>
  <si>
    <t>ايسار العش</t>
  </si>
  <si>
    <t>شادي غزال</t>
  </si>
  <si>
    <t>هبفاء كلثوم</t>
  </si>
  <si>
    <t>براءه المذبوح</t>
  </si>
  <si>
    <t>علاء</t>
  </si>
  <si>
    <t>خان شيخون</t>
  </si>
  <si>
    <t>تسنيم بصير</t>
  </si>
  <si>
    <t>نورية</t>
  </si>
  <si>
    <t>عهد ازريق</t>
  </si>
  <si>
    <t>معربليت</t>
  </si>
  <si>
    <t>غزل زين</t>
  </si>
  <si>
    <t>الفوعه</t>
  </si>
  <si>
    <t>كفر تخاريم</t>
  </si>
  <si>
    <t>حمدو</t>
  </si>
  <si>
    <t>تل كراتين</t>
  </si>
  <si>
    <t>بشرى الكشتو</t>
  </si>
  <si>
    <t>نواهي</t>
  </si>
  <si>
    <t>تيماء شيخ خالد</t>
  </si>
  <si>
    <t>سراقب</t>
  </si>
  <si>
    <t>يمامه تعتاع</t>
  </si>
  <si>
    <t>محمد عمار</t>
  </si>
  <si>
    <t>محمد توفيق حاج موسى</t>
  </si>
  <si>
    <t>وسام عيدو</t>
  </si>
  <si>
    <t>هناء الحسن</t>
  </si>
  <si>
    <t>محمد بدره</t>
  </si>
  <si>
    <t>عدي عبد العال</t>
  </si>
  <si>
    <t>زين العابدين الحراكي</t>
  </si>
  <si>
    <t>محمدوليد</t>
  </si>
  <si>
    <t>ولاء شغري</t>
  </si>
  <si>
    <t>قبر الست</t>
  </si>
  <si>
    <t>باسل القراط</t>
  </si>
  <si>
    <t>27/4/1994</t>
  </si>
  <si>
    <t>ماجدة كيطون</t>
  </si>
  <si>
    <t>جنان العبد الله</t>
  </si>
  <si>
    <t>المشرف</t>
  </si>
  <si>
    <t>حسنه يونس</t>
  </si>
  <si>
    <t>ثائر دبس</t>
  </si>
  <si>
    <t>مريفة</t>
  </si>
  <si>
    <t>مريم الشيخ</t>
  </si>
  <si>
    <t>خالد المحيميد</t>
  </si>
  <si>
    <t>فريدة</t>
  </si>
  <si>
    <t>تسيل</t>
  </si>
  <si>
    <t>فؤاد قلعه جي</t>
  </si>
  <si>
    <t>فاطمه الجاسم</t>
  </si>
  <si>
    <t>سعده الجاسم</t>
  </si>
  <si>
    <t>السفيره</t>
  </si>
  <si>
    <t>عبدو المنلا</t>
  </si>
  <si>
    <t>عريفه</t>
  </si>
  <si>
    <t>قباسين</t>
  </si>
  <si>
    <t>خالد العلي</t>
  </si>
  <si>
    <t>عناد</t>
  </si>
  <si>
    <t>خلفه</t>
  </si>
  <si>
    <t>منلا اسعد</t>
  </si>
  <si>
    <t>علي درويش</t>
  </si>
  <si>
    <t>رفعه</t>
  </si>
  <si>
    <t>سعيد حاجي جاسم</t>
  </si>
  <si>
    <t>طالب مراد</t>
  </si>
  <si>
    <t>ياسمين الدندن</t>
  </si>
  <si>
    <t>حلوم</t>
  </si>
  <si>
    <t>15/9/1995</t>
  </si>
  <si>
    <t>مبنج</t>
  </si>
  <si>
    <t>بنان</t>
  </si>
  <si>
    <t>هيام قدور كمو</t>
  </si>
  <si>
    <t>حلا فتال</t>
  </si>
  <si>
    <t>شام العبد الله</t>
  </si>
  <si>
    <t>لانا طلس</t>
  </si>
  <si>
    <t>احمد ناظم</t>
  </si>
  <si>
    <t>هالة</t>
  </si>
  <si>
    <t>سماهر محمد</t>
  </si>
  <si>
    <t>باسل حمد</t>
  </si>
  <si>
    <t>هناده العبد</t>
  </si>
  <si>
    <t>ابو دعمة</t>
  </si>
  <si>
    <t>نعمت جاويش</t>
  </si>
  <si>
    <t>نذيره</t>
  </si>
  <si>
    <t>نشابية</t>
  </si>
  <si>
    <t>محمد الجاسم</t>
  </si>
  <si>
    <t>آسية المغربي</t>
  </si>
  <si>
    <t>حلب - جنديرس</t>
  </si>
  <si>
    <t>تلعرش</t>
  </si>
  <si>
    <t>نادره</t>
  </si>
  <si>
    <t>محمد كركوش</t>
  </si>
  <si>
    <t>سهام باضت</t>
  </si>
  <si>
    <t>صلاح الدين</t>
  </si>
  <si>
    <t>محمد احمد</t>
  </si>
  <si>
    <t>رئيسه</t>
  </si>
  <si>
    <t>مرح درويش</t>
  </si>
  <si>
    <t>باسم حجه</t>
  </si>
  <si>
    <t>الاصنام</t>
  </si>
  <si>
    <t>علي موسى</t>
  </si>
  <si>
    <t>13/3/1986</t>
  </si>
  <si>
    <t>مصياف</t>
  </si>
  <si>
    <t>منيرفا محفوض</t>
  </si>
  <si>
    <t>الدمام</t>
  </si>
  <si>
    <t>المشرفه</t>
  </si>
  <si>
    <t>صفا الحسين السليمان</t>
  </si>
  <si>
    <t>وضاح</t>
  </si>
  <si>
    <t>منتجب سلوم</t>
  </si>
  <si>
    <t>الزينة</t>
  </si>
  <si>
    <t>وفيقه</t>
  </si>
  <si>
    <t>مصطفى الحلاق</t>
  </si>
  <si>
    <t>احمد الياسين</t>
  </si>
  <si>
    <t>صوران</t>
  </si>
  <si>
    <t>واصل</t>
  </si>
  <si>
    <t>الزهراء المشنوق</t>
  </si>
  <si>
    <t xml:space="preserve">حماة </t>
  </si>
  <si>
    <t>حافظ الشيخ</t>
  </si>
  <si>
    <t>جورين</t>
  </si>
  <si>
    <t>سعد حبيب</t>
  </si>
  <si>
    <t>سرور</t>
  </si>
  <si>
    <t>الزاوي</t>
  </si>
  <si>
    <t>بلغراد</t>
  </si>
  <si>
    <t>جرير شحود</t>
  </si>
  <si>
    <t>رسميه جبر</t>
  </si>
  <si>
    <t>مرام رستم</t>
  </si>
  <si>
    <t>حاتم حسن</t>
  </si>
  <si>
    <t>غيداء حبيب</t>
  </si>
  <si>
    <t>27/9/1986</t>
  </si>
  <si>
    <t>نور الله رزوق</t>
  </si>
  <si>
    <t>قلعة المضيق</t>
  </si>
  <si>
    <t>هبه القصاب</t>
  </si>
  <si>
    <t>ريم كوسى</t>
  </si>
  <si>
    <t>ازدهار حسيك</t>
  </si>
  <si>
    <t>عين الحلاقيم</t>
  </si>
  <si>
    <t>هديل الخليف</t>
  </si>
  <si>
    <t>هنادي علي</t>
  </si>
  <si>
    <t>طارق كركور</t>
  </si>
  <si>
    <t>رنيم نعيسي</t>
  </si>
  <si>
    <t>شعيب اليونس</t>
  </si>
  <si>
    <t>كافات</t>
  </si>
  <si>
    <t>سوار جلول</t>
  </si>
  <si>
    <t>رباب خطيب</t>
  </si>
  <si>
    <t>نور ابراهيم</t>
  </si>
  <si>
    <t>لوسه ابراهيم</t>
  </si>
  <si>
    <t>علي محمد</t>
  </si>
  <si>
    <t>لمى محمود</t>
  </si>
  <si>
    <t>بلال عليا</t>
  </si>
  <si>
    <t>معتز بالله</t>
  </si>
  <si>
    <t>أسماء السعدي</t>
  </si>
  <si>
    <t>ريم الحمود</t>
  </si>
  <si>
    <t>ظهر المغر</t>
  </si>
  <si>
    <t>سليمان عبد الله</t>
  </si>
  <si>
    <t>اليسار السعدي</t>
  </si>
  <si>
    <t>يزن زوده</t>
  </si>
  <si>
    <t>لمى حداد</t>
  </si>
  <si>
    <t>جان</t>
  </si>
  <si>
    <t>ساميا</t>
  </si>
  <si>
    <t>رؤى اصلان</t>
  </si>
  <si>
    <t>قليدين</t>
  </si>
  <si>
    <t>نور محيميد دبيس</t>
  </si>
  <si>
    <t>ضياء الدبيك</t>
  </si>
  <si>
    <t>2010</t>
  </si>
  <si>
    <t>مخيم جرمانا</t>
  </si>
  <si>
    <t>سيماء جوهره</t>
  </si>
  <si>
    <t xml:space="preserve"> 17/11/1983</t>
  </si>
  <si>
    <t>تلدرة</t>
  </si>
  <si>
    <t>20/1/1986</t>
  </si>
  <si>
    <t>محروسة</t>
  </si>
  <si>
    <t>اشرف غيبور</t>
  </si>
  <si>
    <t>سلام قمري</t>
  </si>
  <si>
    <t>الهامة</t>
  </si>
  <si>
    <t>عدرا</t>
  </si>
  <si>
    <t>هبة عباس</t>
  </si>
  <si>
    <t>ايثار ونوس</t>
  </si>
  <si>
    <t>ميناس خضور</t>
  </si>
  <si>
    <t>اكتمال</t>
  </si>
  <si>
    <t>احمد احمد</t>
  </si>
  <si>
    <t>اماني زيدان</t>
  </si>
  <si>
    <t>كفر بهم</t>
  </si>
  <si>
    <t>ملحم</t>
  </si>
  <si>
    <t>جعفر فاضل</t>
  </si>
  <si>
    <t>روساليا</t>
  </si>
  <si>
    <t>علي الضاهر</t>
  </si>
  <si>
    <t>محمد بشر محمد</t>
  </si>
  <si>
    <t>طروب</t>
  </si>
  <si>
    <t>بانياس</t>
  </si>
  <si>
    <t>الضمير</t>
  </si>
  <si>
    <t>وسام ابو عبد الله</t>
  </si>
  <si>
    <t>مجد</t>
  </si>
  <si>
    <t>مرح زهرا</t>
  </si>
  <si>
    <t>ذو الفقار الرستم</t>
  </si>
  <si>
    <t>اللقبة</t>
  </si>
  <si>
    <t>مرح ضاهر</t>
  </si>
  <si>
    <t>22/2/1999</t>
  </si>
  <si>
    <t>علي محمود</t>
  </si>
  <si>
    <t>كليم</t>
  </si>
  <si>
    <t>ساره عوض</t>
  </si>
  <si>
    <t>مفيده الدينار</t>
  </si>
  <si>
    <t xml:space="preserve">قمر </t>
  </si>
  <si>
    <t>عفراء ميوس</t>
  </si>
  <si>
    <t>ريم عجميه</t>
  </si>
  <si>
    <t>فيروز عدره</t>
  </si>
  <si>
    <t>نغم القطريب</t>
  </si>
  <si>
    <t>صباح الماغوط</t>
  </si>
  <si>
    <t>ثرى ونوس</t>
  </si>
  <si>
    <t>ناديه ونوس</t>
  </si>
  <si>
    <t>ريمي جربوع</t>
  </si>
  <si>
    <t>بشاره</t>
  </si>
  <si>
    <t>ناديا اليوسف</t>
  </si>
  <si>
    <t>محرده</t>
  </si>
  <si>
    <t>حسين السليمان</t>
  </si>
  <si>
    <t>نهيلا</t>
  </si>
  <si>
    <t>هاله قاتول</t>
  </si>
  <si>
    <t>30/6/1984</t>
  </si>
  <si>
    <t>فريزة</t>
  </si>
  <si>
    <t>سميح</t>
  </si>
  <si>
    <t>بهيره</t>
  </si>
  <si>
    <t>ساهير ديوب</t>
  </si>
  <si>
    <t>بدريه</t>
  </si>
  <si>
    <t>بلقسه</t>
  </si>
  <si>
    <t>نابغه ادريس</t>
  </si>
  <si>
    <t>ريتا عبود</t>
  </si>
  <si>
    <t>حويجه</t>
  </si>
  <si>
    <t>النبك</t>
  </si>
  <si>
    <t>ليانا فياض</t>
  </si>
  <si>
    <t>ريم الخضر</t>
  </si>
  <si>
    <t>محمدرامز</t>
  </si>
  <si>
    <t>يوسف اباظه</t>
  </si>
  <si>
    <t xml:space="preserve">حمص </t>
  </si>
  <si>
    <t>صدد</t>
  </si>
  <si>
    <t>غياث حسين اغا</t>
  </si>
  <si>
    <t>مرسله</t>
  </si>
  <si>
    <t>سناء حمود</t>
  </si>
  <si>
    <t>هاله الزعبي</t>
  </si>
  <si>
    <t>محمد العبد الكريم</t>
  </si>
  <si>
    <t>15/1/1999</t>
  </si>
  <si>
    <t>ثناء العلي</t>
  </si>
  <si>
    <t>سعده خضور</t>
  </si>
  <si>
    <t>جعفر سقر</t>
  </si>
  <si>
    <t>عامر الدندشي</t>
  </si>
  <si>
    <t>واثق</t>
  </si>
  <si>
    <t>منور علما</t>
  </si>
  <si>
    <t>محمود خلوف</t>
  </si>
  <si>
    <t>فاطمه مقدم</t>
  </si>
  <si>
    <t>ثريا الشيخ</t>
  </si>
  <si>
    <t>شفيعه</t>
  </si>
  <si>
    <t>رنا السيد علي</t>
  </si>
  <si>
    <t>دلال خنصر</t>
  </si>
  <si>
    <t>محمد الاحمد</t>
  </si>
  <si>
    <t>22/8/1988</t>
  </si>
  <si>
    <t>شذا الخوري</t>
  </si>
  <si>
    <t>عدله</t>
  </si>
  <si>
    <t>عتاب سلوم</t>
  </si>
  <si>
    <t>مالا</t>
  </si>
  <si>
    <t>القبو</t>
  </si>
  <si>
    <t>فاديا مخول</t>
  </si>
  <si>
    <t>يارا سلمو</t>
  </si>
  <si>
    <t>ساندره كوسا</t>
  </si>
  <si>
    <t>مادونا علي</t>
  </si>
  <si>
    <t>حنان العيسى</t>
  </si>
  <si>
    <t>محمد المرعي</t>
  </si>
  <si>
    <t>انس خيشه</t>
  </si>
  <si>
    <t>جرجس</t>
  </si>
  <si>
    <t>هيله</t>
  </si>
  <si>
    <t>عفاف سلوم</t>
  </si>
  <si>
    <t>اسد</t>
  </si>
  <si>
    <t>مرح مشارقة</t>
  </si>
  <si>
    <t>محمدطلال</t>
  </si>
  <si>
    <t>محمد حموي</t>
  </si>
  <si>
    <t>مدحات</t>
  </si>
  <si>
    <t>تلكلخ</t>
  </si>
  <si>
    <t>سهير حسامو</t>
  </si>
  <si>
    <t>بشار العباس</t>
  </si>
  <si>
    <t>محمود عيوير</t>
  </si>
  <si>
    <t>بدور البحري</t>
  </si>
  <si>
    <t>محمد اكرم</t>
  </si>
  <si>
    <t>حيدر الحسين</t>
  </si>
  <si>
    <t>ولاء السليمان المنصور</t>
  </si>
  <si>
    <t>نادين سلامه</t>
  </si>
  <si>
    <t>دلول</t>
  </si>
  <si>
    <t>جوليا السليمان</t>
  </si>
  <si>
    <t>تمام العباس</t>
  </si>
  <si>
    <t>امين سعد الله</t>
  </si>
  <si>
    <t>احمد حلاسه السباعي</t>
  </si>
  <si>
    <t>الزراعة</t>
  </si>
  <si>
    <t>احمد الناعمه</t>
  </si>
  <si>
    <t>رباب</t>
  </si>
  <si>
    <t>روان تللوالنشواتي</t>
  </si>
  <si>
    <t>رانيا حباب</t>
  </si>
  <si>
    <t>نوار العلي</t>
  </si>
  <si>
    <t>حياه الحسن</t>
  </si>
  <si>
    <t>عدنان الحجه</t>
  </si>
  <si>
    <t>جليله</t>
  </si>
  <si>
    <t>هبه والي</t>
  </si>
  <si>
    <t>عائشه والي</t>
  </si>
  <si>
    <t>22/5/1986</t>
  </si>
  <si>
    <t>مروه</t>
  </si>
  <si>
    <t>14/5/1991</t>
  </si>
  <si>
    <t>30/1/1996</t>
  </si>
  <si>
    <t>مساكن الضمير</t>
  </si>
  <si>
    <t>غسوله</t>
  </si>
  <si>
    <t>نور العيسى</t>
  </si>
  <si>
    <t>عقربا</t>
  </si>
  <si>
    <t>امين المحاميد</t>
  </si>
  <si>
    <t>عتمان</t>
  </si>
  <si>
    <t>محمد امين الفروح</t>
  </si>
  <si>
    <t>تماضر الخيرات</t>
  </si>
  <si>
    <t>يسرى الخيرات</t>
  </si>
  <si>
    <t>الحراك</t>
  </si>
  <si>
    <t>فهد الحمد</t>
  </si>
  <si>
    <t>ابها سراة عبده</t>
  </si>
  <si>
    <t>مهند الزعبي</t>
  </si>
  <si>
    <t>مشفى درعا</t>
  </si>
  <si>
    <t>داعل</t>
  </si>
  <si>
    <t>احمد الحريري</t>
  </si>
  <si>
    <t>عيوش الحريري</t>
  </si>
  <si>
    <t>الحريك</t>
  </si>
  <si>
    <t>الشيخ مسكين</t>
  </si>
  <si>
    <t>محمد كمال الحسن</t>
  </si>
  <si>
    <t>محجه</t>
  </si>
  <si>
    <t>محمد السعيد</t>
  </si>
  <si>
    <t>رويده المقداد</t>
  </si>
  <si>
    <t>بصرى الشام</t>
  </si>
  <si>
    <t>كوثر البلخي</t>
  </si>
  <si>
    <t>احمد الزعبي</t>
  </si>
  <si>
    <t>يسرى السالم</t>
  </si>
  <si>
    <t>محمد المذيب</t>
  </si>
  <si>
    <t>محجة</t>
  </si>
  <si>
    <t>تغريد العلي</t>
  </si>
  <si>
    <t>ابطع</t>
  </si>
  <si>
    <t>نور زيتون</t>
  </si>
  <si>
    <t>نصره</t>
  </si>
  <si>
    <t>انوار الحمد</t>
  </si>
  <si>
    <t>حسام ابو شومر</t>
  </si>
  <si>
    <t>زهر الهيل</t>
  </si>
  <si>
    <t>المليحة الغربية</t>
  </si>
  <si>
    <t>احمد حاج علي</t>
  </si>
  <si>
    <t>وداد الحاج علي</t>
  </si>
  <si>
    <t>محمد نور الزعبي</t>
  </si>
  <si>
    <t>طفس</t>
  </si>
  <si>
    <t>دعاء القاعد</t>
  </si>
  <si>
    <t>محمدامين</t>
  </si>
  <si>
    <t>عوفه</t>
  </si>
  <si>
    <t>غاغب</t>
  </si>
  <si>
    <t>معريه</t>
  </si>
  <si>
    <t>فاطمه الحريري</t>
  </si>
  <si>
    <t>وصفي</t>
  </si>
  <si>
    <t>درعا/داعل</t>
  </si>
  <si>
    <t>عالقين</t>
  </si>
  <si>
    <t>اليسار العيد</t>
  </si>
  <si>
    <t>علي الحلقي</t>
  </si>
  <si>
    <t>غاريه</t>
  </si>
  <si>
    <t>سليمان حسن</t>
  </si>
  <si>
    <t>سلامه</t>
  </si>
  <si>
    <t>غارية غربية</t>
  </si>
  <si>
    <t>مرح بخش</t>
  </si>
  <si>
    <t>معتز بالله خلف</t>
  </si>
  <si>
    <t xml:space="preserve">جدل </t>
  </si>
  <si>
    <t>جباب</t>
  </si>
  <si>
    <t>قيطه</t>
  </si>
  <si>
    <t>محمد العبد الحميد الرفاعي</t>
  </si>
  <si>
    <t>غارية</t>
  </si>
  <si>
    <t>قاسم حسين</t>
  </si>
  <si>
    <t>ادهم ابو جيش</t>
  </si>
  <si>
    <t>لمعات</t>
  </si>
  <si>
    <t>محمد الصمادي</t>
  </si>
  <si>
    <t>فلاح</t>
  </si>
  <si>
    <t>زهور العلي</t>
  </si>
  <si>
    <t>رهف عسكر</t>
  </si>
  <si>
    <t>جلال العامر</t>
  </si>
  <si>
    <t>محمد السموري</t>
  </si>
  <si>
    <t>جمله</t>
  </si>
  <si>
    <t>عباده برمو</t>
  </si>
  <si>
    <t>امامة</t>
  </si>
  <si>
    <t xml:space="preserve">حسن </t>
  </si>
  <si>
    <t>اكرام</t>
  </si>
  <si>
    <t>رامي العوض</t>
  </si>
  <si>
    <t>نور الجلم</t>
  </si>
  <si>
    <t>يوسف الحمد</t>
  </si>
  <si>
    <t>مريم الشقحبي</t>
  </si>
  <si>
    <t>جديه</t>
  </si>
  <si>
    <t>انخل</t>
  </si>
  <si>
    <t>ديمه الدخل الله</t>
  </si>
  <si>
    <t>محمد الشحاده</t>
  </si>
  <si>
    <t>رنده العودات</t>
  </si>
  <si>
    <t>سوزان البقاعي</t>
  </si>
  <si>
    <t>سهام اليونس</t>
  </si>
  <si>
    <t>زيد الهلال</t>
  </si>
  <si>
    <t>ام ولد</t>
  </si>
  <si>
    <t>عدي البدين</t>
  </si>
  <si>
    <t>بصير</t>
  </si>
  <si>
    <t>راما دحدل</t>
  </si>
  <si>
    <t>توفيق العويدات</t>
  </si>
  <si>
    <t>شعاره</t>
  </si>
  <si>
    <t>رهف الدهيم</t>
  </si>
  <si>
    <t>الزعبي</t>
  </si>
  <si>
    <t>ديانا الخطيب</t>
  </si>
  <si>
    <t>محمد ربيع</t>
  </si>
  <si>
    <t>اولغا</t>
  </si>
  <si>
    <t>يزن المصري</t>
  </si>
  <si>
    <t>بصرالحرير</t>
  </si>
  <si>
    <t>دعاء عمر</t>
  </si>
  <si>
    <t>نور الريابي</t>
  </si>
  <si>
    <t>هلا العوض</t>
  </si>
  <si>
    <t>بشار زين العابدين</t>
  </si>
  <si>
    <t>دير البخت</t>
  </si>
  <si>
    <t>سعديه</t>
  </si>
  <si>
    <t>ياسر المحمد</t>
  </si>
  <si>
    <t>احمد الجمعات</t>
  </si>
  <si>
    <t>هيا الحوران</t>
  </si>
  <si>
    <t>مسيون شوقي</t>
  </si>
  <si>
    <t>مهند الدخل الله</t>
  </si>
  <si>
    <t>تغريد اشريفه</t>
  </si>
  <si>
    <t>رامي العاسمي</t>
  </si>
  <si>
    <t>منى الناصير</t>
  </si>
  <si>
    <t>هبة الحوران</t>
  </si>
  <si>
    <t>وعد الديري</t>
  </si>
  <si>
    <t>اوان العوده الله</t>
  </si>
  <si>
    <t>ضحيه الطياسنه</t>
  </si>
  <si>
    <t>سميح الزعبي</t>
  </si>
  <si>
    <t>حيان المهنا</t>
  </si>
  <si>
    <t>وافي</t>
  </si>
  <si>
    <t>حنين ابو خروب</t>
  </si>
  <si>
    <t>صبريه</t>
  </si>
  <si>
    <t>ايمان القمش</t>
  </si>
  <si>
    <t>14/1/1990</t>
  </si>
  <si>
    <t>صبا المهنا</t>
  </si>
  <si>
    <t>قبلان</t>
  </si>
  <si>
    <t>اليس</t>
  </si>
  <si>
    <t>14/7/1979</t>
  </si>
  <si>
    <t>اليرموك</t>
  </si>
  <si>
    <t xml:space="preserve">رامز ابو زبد  </t>
  </si>
  <si>
    <t>نبيلا</t>
  </si>
  <si>
    <t>شيرين حبشيه</t>
  </si>
  <si>
    <t>سهيب</t>
  </si>
  <si>
    <t>احمد الحلاق</t>
  </si>
  <si>
    <t>محمد عادل</t>
  </si>
  <si>
    <t>محمد رامي سكيف</t>
  </si>
  <si>
    <t>محمد كبير</t>
  </si>
  <si>
    <t>محمد دلبانه</t>
  </si>
  <si>
    <t>ايه كنفاني</t>
  </si>
  <si>
    <t>لميه</t>
  </si>
  <si>
    <t>عماد الدين بلهوان</t>
  </si>
  <si>
    <t>محمد عماد ابو سمره</t>
  </si>
  <si>
    <t>بيان الغربي</t>
  </si>
  <si>
    <t>مي</t>
  </si>
  <si>
    <t>رولا محفوظ</t>
  </si>
  <si>
    <t>مروان حروق</t>
  </si>
  <si>
    <t>دمسق</t>
  </si>
  <si>
    <t>ماجده طيبه</t>
  </si>
  <si>
    <t>خضير</t>
  </si>
  <si>
    <t>حسام توتونجي</t>
  </si>
  <si>
    <t>نزار دبس وزيت</t>
  </si>
  <si>
    <t>محمد شموط</t>
  </si>
  <si>
    <t>عبير شنانه</t>
  </si>
  <si>
    <t>حسام العابد</t>
  </si>
  <si>
    <t>امنه عطايا</t>
  </si>
  <si>
    <t>جوبر</t>
  </si>
  <si>
    <t>نور المهدي</t>
  </si>
  <si>
    <t>ربى حبوباتي</t>
  </si>
  <si>
    <t>فاطمه الحلبي</t>
  </si>
  <si>
    <t>محمد خلدون عدي</t>
  </si>
  <si>
    <t>احمد ابو الخير</t>
  </si>
  <si>
    <t>اديب درغام</t>
  </si>
  <si>
    <t>عبير حيو</t>
  </si>
  <si>
    <t>محمد مروان ناعسه</t>
  </si>
  <si>
    <t>ايمان نعمه</t>
  </si>
  <si>
    <t>طلال رفاعي</t>
  </si>
  <si>
    <t>عزيز العجمي</t>
  </si>
  <si>
    <t>انس خباز</t>
  </si>
  <si>
    <t>سلما</t>
  </si>
  <si>
    <t>محمد غسان النحلاوى</t>
  </si>
  <si>
    <t>حسين مروان</t>
  </si>
  <si>
    <t>29/4/1981</t>
  </si>
  <si>
    <t>هبه جريري</t>
  </si>
  <si>
    <t>سعد الدين سكر</t>
  </si>
  <si>
    <t>نجاح زيتون</t>
  </si>
  <si>
    <t>هالا الصباغ</t>
  </si>
  <si>
    <t>فلك بايزيد</t>
  </si>
  <si>
    <t>محمد ملاذ سعيد</t>
  </si>
  <si>
    <t>محمد ماهر شرابي</t>
  </si>
  <si>
    <t>نور بوز الجدي</t>
  </si>
  <si>
    <t>محمد جهاد الاسد</t>
  </si>
  <si>
    <t>سوسن المؤذن</t>
  </si>
  <si>
    <t>منال السيد</t>
  </si>
  <si>
    <t>محمد غياث</t>
  </si>
  <si>
    <t>صفاء الشمص</t>
  </si>
  <si>
    <t>حسن اليوسف</t>
  </si>
  <si>
    <t>منال معتوق</t>
  </si>
  <si>
    <t>أميره</t>
  </si>
  <si>
    <t>صفاء هاشم</t>
  </si>
  <si>
    <t>دانا توتنجي</t>
  </si>
  <si>
    <t>15/6/1983</t>
  </si>
  <si>
    <t>رولا النحاس</t>
  </si>
  <si>
    <t>محمدجميل</t>
  </si>
  <si>
    <t>راويه العاجي</t>
  </si>
  <si>
    <t>سعاد حجيج</t>
  </si>
  <si>
    <t>أميمه</t>
  </si>
  <si>
    <t>رؤيه النجدي</t>
  </si>
  <si>
    <t>خديجه تركماني</t>
  </si>
  <si>
    <t>محمدغسان</t>
  </si>
  <si>
    <t>نور حرم اغاسي</t>
  </si>
  <si>
    <t>محمد ايمن قدور</t>
  </si>
  <si>
    <t>محمد فتحي</t>
  </si>
  <si>
    <t>منال موره لي</t>
  </si>
  <si>
    <t>بشيرة</t>
  </si>
  <si>
    <t>ساره السمان</t>
  </si>
  <si>
    <t>نهى بغدادي</t>
  </si>
  <si>
    <t>ولاء المبيض</t>
  </si>
  <si>
    <t>خالد شيخ الشباب</t>
  </si>
  <si>
    <t>محمد خربوطلي</t>
  </si>
  <si>
    <t>محمد وائل الحسن</t>
  </si>
  <si>
    <t>لؤي الدقاق</t>
  </si>
  <si>
    <t>لما المساح</t>
  </si>
  <si>
    <t>ملاذ الصباغ</t>
  </si>
  <si>
    <t>لؤي الحجه</t>
  </si>
  <si>
    <t>قمر عجلوني</t>
  </si>
  <si>
    <t>الاء كريم</t>
  </si>
  <si>
    <t>ديما درويش</t>
  </si>
  <si>
    <t>أبو ظبي</t>
  </si>
  <si>
    <t>لميس العسلي</t>
  </si>
  <si>
    <t>محمد موفق</t>
  </si>
  <si>
    <t>سوزان العسراوي</t>
  </si>
  <si>
    <t>فراس محو</t>
  </si>
  <si>
    <t>غاليه الجبان</t>
  </si>
  <si>
    <t>محمد باسل طربين</t>
  </si>
  <si>
    <t>منى شمس الدين</t>
  </si>
  <si>
    <t>المزه</t>
  </si>
  <si>
    <t>خوله الاسد</t>
  </si>
  <si>
    <t>عبد السلام قويدر معلم</t>
  </si>
  <si>
    <t>وجيهه عباس</t>
  </si>
  <si>
    <t>دانه الخطيب</t>
  </si>
  <si>
    <t>محمد امين زردلي</t>
  </si>
  <si>
    <t>محمدخالد</t>
  </si>
  <si>
    <t>مروى المصري</t>
  </si>
  <si>
    <t>ولاء التاجي</t>
  </si>
  <si>
    <t>ايمان ايزولي</t>
  </si>
  <si>
    <t>محمد رامي قطنا</t>
  </si>
  <si>
    <t>وفاء الترجمان</t>
  </si>
  <si>
    <t>ليلى قيسر</t>
  </si>
  <si>
    <t>محمد منير قاهريه</t>
  </si>
  <si>
    <t>غاليه غنام</t>
  </si>
  <si>
    <t>دعاء قاسم</t>
  </si>
  <si>
    <t>دعاء المهايني</t>
  </si>
  <si>
    <t>محمدواصف</t>
  </si>
  <si>
    <t>احمد حمزه حتاحت</t>
  </si>
  <si>
    <t>عيسى مارينا</t>
  </si>
  <si>
    <t>شارل</t>
  </si>
  <si>
    <t>انجيل</t>
  </si>
  <si>
    <t>محمد قسطي</t>
  </si>
  <si>
    <t>رقية</t>
  </si>
  <si>
    <t>ولاء المهدي</t>
  </si>
  <si>
    <t>احمدعمران</t>
  </si>
  <si>
    <t>مازن جمال الدين</t>
  </si>
  <si>
    <t>محمد رشاد</t>
  </si>
  <si>
    <t>منور المفشي</t>
  </si>
  <si>
    <t>مريم شام</t>
  </si>
  <si>
    <t>محمد احسان</t>
  </si>
  <si>
    <t>محمد تامر حجازي</t>
  </si>
  <si>
    <t>الاء الدغلي</t>
  </si>
  <si>
    <t>لامه</t>
  </si>
  <si>
    <t>علاء الحصري</t>
  </si>
  <si>
    <t>نزير</t>
  </si>
  <si>
    <t>نعمت</t>
  </si>
  <si>
    <t>علا مراو</t>
  </si>
  <si>
    <t>بشرا</t>
  </si>
  <si>
    <t>عائشه خمم</t>
  </si>
  <si>
    <t>ريتا حوشان</t>
  </si>
  <si>
    <t>هبه الله سمور</t>
  </si>
  <si>
    <t>محمد سمكري</t>
  </si>
  <si>
    <t>هلا الشيخ فضلي</t>
  </si>
  <si>
    <t>ايات زهرا</t>
  </si>
  <si>
    <t>رولى رمضان</t>
  </si>
  <si>
    <t>شام</t>
  </si>
  <si>
    <t>نيرمين البدوي</t>
  </si>
  <si>
    <t>هشام المصري</t>
  </si>
  <si>
    <t>ولاء قويدر</t>
  </si>
  <si>
    <t>الاء ابو البرغل</t>
  </si>
  <si>
    <t>لؤي يغمور</t>
  </si>
  <si>
    <t>الاء الطحان</t>
  </si>
  <si>
    <t>هدايه</t>
  </si>
  <si>
    <t>غزل السبيناتي</t>
  </si>
  <si>
    <t>محمدموفق</t>
  </si>
  <si>
    <t>ملكه عامر</t>
  </si>
  <si>
    <t>عبير دكاك</t>
  </si>
  <si>
    <t>احمد نور الدين الافندي</t>
  </si>
  <si>
    <t>محمد انس حلواني</t>
  </si>
  <si>
    <t>ديمه الشويكي</t>
  </si>
  <si>
    <t>محمدابراهيم</t>
  </si>
  <si>
    <t>صبا</t>
  </si>
  <si>
    <t>عبد الكريم دواره</t>
  </si>
  <si>
    <t>اميرا</t>
  </si>
  <si>
    <t>هبه الاسد</t>
  </si>
  <si>
    <t>سهام كنعان</t>
  </si>
  <si>
    <t>بيان خليفه</t>
  </si>
  <si>
    <t>ماسه سيروان</t>
  </si>
  <si>
    <t>مرح النسمه</t>
  </si>
  <si>
    <t>ياسين الكردي</t>
  </si>
  <si>
    <t>بيان جواد</t>
  </si>
  <si>
    <t>ريم بللوق</t>
  </si>
  <si>
    <t>محمد ماهر التنبكجي</t>
  </si>
  <si>
    <t>محمد باسل برشرو</t>
  </si>
  <si>
    <t>محمدبسام</t>
  </si>
  <si>
    <t>سامر طويله</t>
  </si>
  <si>
    <t>غيد السيد طليبه</t>
  </si>
  <si>
    <t>ياسين شجاع</t>
  </si>
  <si>
    <t>لؤي حاجو</t>
  </si>
  <si>
    <t>بيروت</t>
  </si>
  <si>
    <t>صابرين رفاعيه</t>
  </si>
  <si>
    <t>صبراته</t>
  </si>
  <si>
    <t>نور غيبه</t>
  </si>
  <si>
    <t>علياء اللحام</t>
  </si>
  <si>
    <t>ولاء زبيدي</t>
  </si>
  <si>
    <t>محمد غياث قره بلا</t>
  </si>
  <si>
    <t>امان الحنبرجي</t>
  </si>
  <si>
    <t>صفاء الويش</t>
  </si>
  <si>
    <t>منور عوده</t>
  </si>
  <si>
    <t>ربيع النحاس</t>
  </si>
  <si>
    <t>يزن المهايني</t>
  </si>
  <si>
    <t>محمد شفيق الجبان</t>
  </si>
  <si>
    <t>محمد حسام فاكهاني</t>
  </si>
  <si>
    <t>محمدياسر</t>
  </si>
  <si>
    <t>رهف مريش</t>
  </si>
  <si>
    <t>طارق بريغله</t>
  </si>
  <si>
    <t>فاتن البحش</t>
  </si>
  <si>
    <t>ربا تركماني</t>
  </si>
  <si>
    <t>ريم سقال</t>
  </si>
  <si>
    <t>محمدوحيد</t>
  </si>
  <si>
    <t>محمد خالد صافي</t>
  </si>
  <si>
    <t>محمد سعديه</t>
  </si>
  <si>
    <t>عبد المالك</t>
  </si>
  <si>
    <t>رزان ايبو</t>
  </si>
  <si>
    <t>محمد عبد السلام</t>
  </si>
  <si>
    <t>بيان شياح</t>
  </si>
  <si>
    <t>غنى الحمصي</t>
  </si>
  <si>
    <t>لبنى حمدان</t>
  </si>
  <si>
    <t>دميث</t>
  </si>
  <si>
    <t>ردينه السماك</t>
  </si>
  <si>
    <t>الاء كلش</t>
  </si>
  <si>
    <t>حيدر دره</t>
  </si>
  <si>
    <t>راما شيخ البساتنه</t>
  </si>
  <si>
    <t>هبه الكردي</t>
  </si>
  <si>
    <t>محمد فراس الحمصي</t>
  </si>
  <si>
    <t>محمد ايمن مشمش</t>
  </si>
  <si>
    <t>محمد صلاح الدين</t>
  </si>
  <si>
    <t>محمد ياسر قنوت</t>
  </si>
  <si>
    <t>محمد أنس شرف</t>
  </si>
  <si>
    <t>عبد الرحمن البرشه</t>
  </si>
  <si>
    <t>محمد أكرم</t>
  </si>
  <si>
    <t>محمد سامر بحري</t>
  </si>
  <si>
    <t>براءه السخني</t>
  </si>
  <si>
    <t>محمد يزن الشمعه</t>
  </si>
  <si>
    <t>انعام يوزباشي</t>
  </si>
  <si>
    <t>روان السلق</t>
  </si>
  <si>
    <t>محمدنجاتي</t>
  </si>
  <si>
    <t>بتول نخال</t>
  </si>
  <si>
    <t>عبدالقادر</t>
  </si>
  <si>
    <t>محمد عماد اشيتي</t>
  </si>
  <si>
    <t>لمى زريع</t>
  </si>
  <si>
    <t>بيان عياش</t>
  </si>
  <si>
    <t>محمد علاء غبور</t>
  </si>
  <si>
    <t>علا المش</t>
  </si>
  <si>
    <t>ميساء شكر</t>
  </si>
  <si>
    <t>محمد شفيق المعلم</t>
  </si>
  <si>
    <t>محمد خير دللول</t>
  </si>
  <si>
    <t>مجد الحرش</t>
  </si>
  <si>
    <t>نيرمين جمعه</t>
  </si>
  <si>
    <t>اناس</t>
  </si>
  <si>
    <t>هيام الدهنه</t>
  </si>
  <si>
    <t>رويده المصري</t>
  </si>
  <si>
    <t>بيان البسطاطي</t>
  </si>
  <si>
    <t>الاء الخطيب</t>
  </si>
  <si>
    <t>محمد رشيد</t>
  </si>
  <si>
    <t>عادل المصفي</t>
  </si>
  <si>
    <t>تسنيم عرقسوسي</t>
  </si>
  <si>
    <t>امل جزماتي</t>
  </si>
  <si>
    <t>ساره الناشف</t>
  </si>
  <si>
    <t>محمد خير الكردي</t>
  </si>
  <si>
    <t>محمد فهد</t>
  </si>
  <si>
    <t>محمد ياسين طهماز</t>
  </si>
  <si>
    <t>ديما محمد</t>
  </si>
  <si>
    <t>ساميا الخباز</t>
  </si>
  <si>
    <t>محمد مهند الامعري</t>
  </si>
  <si>
    <t>اماني الحميدي</t>
  </si>
  <si>
    <t>عبدالرحمان</t>
  </si>
  <si>
    <t>نور سمور</t>
  </si>
  <si>
    <t>بتول بهلوان</t>
  </si>
  <si>
    <t>زهره عزيزه</t>
  </si>
  <si>
    <t>محمد مهند عواد</t>
  </si>
  <si>
    <t>محمدبدرالدين</t>
  </si>
  <si>
    <t>مهند سره</t>
  </si>
  <si>
    <t>عبد الرحمن رفاعيه</t>
  </si>
  <si>
    <t>نورهان</t>
  </si>
  <si>
    <t>معاذ الشعال</t>
  </si>
  <si>
    <t>نعمات الحمصي</t>
  </si>
  <si>
    <t>احمد حوار</t>
  </si>
  <si>
    <t>محمدرضوان</t>
  </si>
  <si>
    <t>محمد الخباز</t>
  </si>
  <si>
    <t>هبه الحلبي</t>
  </si>
  <si>
    <t>سوسن الحلبي</t>
  </si>
  <si>
    <t>محمود الجبان</t>
  </si>
  <si>
    <t>راما بني المرجه</t>
  </si>
  <si>
    <t>ايه الاشمر</t>
  </si>
  <si>
    <t>عليا ادلبي</t>
  </si>
  <si>
    <t>الاء المصري</t>
  </si>
  <si>
    <t>21/4/1995</t>
  </si>
  <si>
    <t>مهند مقصوصه</t>
  </si>
  <si>
    <t>اسراء عاتكه</t>
  </si>
  <si>
    <t>بيان رجبيه</t>
  </si>
  <si>
    <t>محمد خير السائق</t>
  </si>
  <si>
    <t>لارا التكريتي</t>
  </si>
  <si>
    <t>فادي عطا الله</t>
  </si>
  <si>
    <t>محمد وزان</t>
  </si>
  <si>
    <t>محمد سعد الدين</t>
  </si>
  <si>
    <t>محمدعصام</t>
  </si>
  <si>
    <t>رشا المهايني</t>
  </si>
  <si>
    <t>علي حسيان</t>
  </si>
  <si>
    <t>دانيه حجازي كيلاني</t>
  </si>
  <si>
    <t>محمد ماهر الزبدي</t>
  </si>
  <si>
    <t>ليا عكه</t>
  </si>
  <si>
    <t>هلا الحمصي</t>
  </si>
  <si>
    <t>محمد نذار</t>
  </si>
  <si>
    <t>براءه شيخ الارض</t>
  </si>
  <si>
    <t>سهيلة</t>
  </si>
  <si>
    <t>دعاء شمس الدين</t>
  </si>
  <si>
    <t>محمدأديب</t>
  </si>
  <si>
    <t>ملاذ البوشي الدباغ</t>
  </si>
  <si>
    <t>عصام الصالحاني</t>
  </si>
  <si>
    <t>مرح الخطيب</t>
  </si>
  <si>
    <t>محمد عاشور مصريه</t>
  </si>
  <si>
    <t>مرح اكتع</t>
  </si>
  <si>
    <t>محمد روان عوده</t>
  </si>
  <si>
    <t>نسرين المصري</t>
  </si>
  <si>
    <t>عمر البني</t>
  </si>
  <si>
    <t>مياده الحداد</t>
  </si>
  <si>
    <t>امنه شرف</t>
  </si>
  <si>
    <t>حامدمدحت</t>
  </si>
  <si>
    <t>نهاد ارنبه</t>
  </si>
  <si>
    <t>ساره عبد الواحد</t>
  </si>
  <si>
    <t>محمد بقدونس</t>
  </si>
  <si>
    <t>هاله الصيداوي</t>
  </si>
  <si>
    <t>محمد جلال الموات</t>
  </si>
  <si>
    <t>محمد زياد عليجيه</t>
  </si>
  <si>
    <t>دنيا الايوبي</t>
  </si>
  <si>
    <t>مجدي</t>
  </si>
  <si>
    <t>دانا</t>
  </si>
  <si>
    <t>محمد وائل النشواتي</t>
  </si>
  <si>
    <t>كوثر العلاوي</t>
  </si>
  <si>
    <t>محمدعماد</t>
  </si>
  <si>
    <t>ميرفت وهبه</t>
  </si>
  <si>
    <t>لجين قولي</t>
  </si>
  <si>
    <t>لمى</t>
  </si>
  <si>
    <t>الاء الدباس</t>
  </si>
  <si>
    <t>فادي الرفاعي</t>
  </si>
  <si>
    <t>نداء منفيخي</t>
  </si>
  <si>
    <t>محمد حسام الرتا</t>
  </si>
  <si>
    <t>محمد تيسير سعد الدين جباوي</t>
  </si>
  <si>
    <t>الاء غباش</t>
  </si>
  <si>
    <t>غنوه العرايشي</t>
  </si>
  <si>
    <t>نور حداد</t>
  </si>
  <si>
    <t>دجله</t>
  </si>
  <si>
    <t>خالد حيدر</t>
  </si>
  <si>
    <t>قمر الاغواني</t>
  </si>
  <si>
    <t>راما وانلي</t>
  </si>
  <si>
    <t>زهير السادات</t>
  </si>
  <si>
    <t>محمد شوكت البوشي</t>
  </si>
  <si>
    <t>عمادالدين</t>
  </si>
  <si>
    <t>غيث العسلي</t>
  </si>
  <si>
    <t>احمد القزاز</t>
  </si>
  <si>
    <t>حرستا</t>
  </si>
  <si>
    <t>داريا</t>
  </si>
  <si>
    <t>شفاء ايبو</t>
  </si>
  <si>
    <t>رهف الشلبي</t>
  </si>
  <si>
    <t>محمدعربي</t>
  </si>
  <si>
    <t>عبد الحميد الرفاعي</t>
  </si>
  <si>
    <t>علاء العجان</t>
  </si>
  <si>
    <t>مهند شيخ عوض</t>
  </si>
  <si>
    <t>محمد ايهم قدسي</t>
  </si>
  <si>
    <t>يسرى حبابه</t>
  </si>
  <si>
    <t>عبد القادر داود</t>
  </si>
  <si>
    <t>منذر الحمويه</t>
  </si>
  <si>
    <t>سوسن كلاس</t>
  </si>
  <si>
    <t>مروه شموط</t>
  </si>
  <si>
    <t>طارق الصافي</t>
  </si>
  <si>
    <t>سمر الحديفه</t>
  </si>
  <si>
    <t>رامي تمراز</t>
  </si>
  <si>
    <t>عبد الرحمن الشويكي</t>
  </si>
  <si>
    <t>ناصر الدين</t>
  </si>
  <si>
    <t>الاء شيخ الشباب</t>
  </si>
  <si>
    <t>عامر سنبل</t>
  </si>
  <si>
    <t>سلام الرهونجي</t>
  </si>
  <si>
    <t>ناديه الحناوي</t>
  </si>
  <si>
    <t>تالا جوهر</t>
  </si>
  <si>
    <t>محمد جهاد تقي</t>
  </si>
  <si>
    <t>نهى مرزوقه</t>
  </si>
  <si>
    <t>اكرم شياح</t>
  </si>
  <si>
    <t>بتول نصر</t>
  </si>
  <si>
    <t>رامي الطباع</t>
  </si>
  <si>
    <t>دعاء طحيشان</t>
  </si>
  <si>
    <t>دانه البزره</t>
  </si>
  <si>
    <t>احمد امين نقاوه</t>
  </si>
  <si>
    <t>عبد الرحمن طباخه</t>
  </si>
  <si>
    <t>اميره شيخ الشباب</t>
  </si>
  <si>
    <t>فادي شطه</t>
  </si>
  <si>
    <t>غنوه عرنوس</t>
  </si>
  <si>
    <t>محمد عزت</t>
  </si>
  <si>
    <t>بشرى قدور الصباغ</t>
  </si>
  <si>
    <t>احمد سعد الدين</t>
  </si>
  <si>
    <t>لبيبه</t>
  </si>
  <si>
    <t>الاء الكردي</t>
  </si>
  <si>
    <t>محمد رسلان</t>
  </si>
  <si>
    <t>حوراء مظلوم</t>
  </si>
  <si>
    <t>محمد برغله</t>
  </si>
  <si>
    <t>عيد الابرص</t>
  </si>
  <si>
    <t>اسماعيل دلال</t>
  </si>
  <si>
    <t>سلام اللحام</t>
  </si>
  <si>
    <t>غدير زبيده</t>
  </si>
  <si>
    <t>16/5/1993</t>
  </si>
  <si>
    <t>نجاه بوشي</t>
  </si>
  <si>
    <t>محمد طلع</t>
  </si>
  <si>
    <t>عربي</t>
  </si>
  <si>
    <t>مجد الطيان</t>
  </si>
  <si>
    <t>محمد انس كامل</t>
  </si>
  <si>
    <t>مبارك الموصللي</t>
  </si>
  <si>
    <t>محمداديب</t>
  </si>
  <si>
    <t>محمد علاء ابو كرش</t>
  </si>
  <si>
    <t>عين ترما</t>
  </si>
  <si>
    <t>رنيم الصواف</t>
  </si>
  <si>
    <t>دانيا زرزور</t>
  </si>
  <si>
    <t>محمدمازن</t>
  </si>
  <si>
    <t>رغد داود</t>
  </si>
  <si>
    <t>رنى</t>
  </si>
  <si>
    <t>محمد علاء العسلي</t>
  </si>
  <si>
    <t>بدر الدين دباح الجمل</t>
  </si>
  <si>
    <t>عمار محو</t>
  </si>
  <si>
    <t>محمد بلال حواج</t>
  </si>
  <si>
    <t>كفر بطنا</t>
  </si>
  <si>
    <t>هاجر البولاقي</t>
  </si>
  <si>
    <t>محمد اياد قره واعظ</t>
  </si>
  <si>
    <t>معاذ الراعي</t>
  </si>
  <si>
    <t>فرح الشطه</t>
  </si>
  <si>
    <t>محمد نهيل</t>
  </si>
  <si>
    <t>ميساء البيطار</t>
  </si>
  <si>
    <t>محمد عصام نطفجي</t>
  </si>
  <si>
    <t>سوزان سراج الدين</t>
  </si>
  <si>
    <t>محمد يوسف عتمه</t>
  </si>
  <si>
    <t>محمد يمان الخطيب</t>
  </si>
  <si>
    <t>احمد راتب</t>
  </si>
  <si>
    <t>انس نجمه</t>
  </si>
  <si>
    <t>صفاء جاويش</t>
  </si>
  <si>
    <t>هبه الله الشطه</t>
  </si>
  <si>
    <t>غفران صليبي</t>
  </si>
  <si>
    <t>محمد حسن سكاف</t>
  </si>
  <si>
    <t>محمد براء الطباع</t>
  </si>
  <si>
    <t>راما سحلول</t>
  </si>
  <si>
    <t>محمد نزار</t>
  </si>
  <si>
    <t>طارق خضرو</t>
  </si>
  <si>
    <t>مها حروب</t>
  </si>
  <si>
    <t>محمد قصي مشمش</t>
  </si>
  <si>
    <t>محمد القصيباتي</t>
  </si>
  <si>
    <t>محمد عمر السمان الصباغ</t>
  </si>
  <si>
    <t>ايه الزركي</t>
  </si>
  <si>
    <t>راما حب الرمان</t>
  </si>
  <si>
    <t>محمد الحسن السيداللحام</t>
  </si>
  <si>
    <t>محمد زين زيدان</t>
  </si>
  <si>
    <t>بيان الخباز</t>
  </si>
  <si>
    <t>احمدعماد</t>
  </si>
  <si>
    <t>اسراء الطحان</t>
  </si>
  <si>
    <t>بيان سحلول</t>
  </si>
  <si>
    <t>زبداني</t>
  </si>
  <si>
    <t>ساره ادلبي</t>
  </si>
  <si>
    <t>غنى الشمعه</t>
  </si>
  <si>
    <t>محمدغياث</t>
  </si>
  <si>
    <t>محمد اديب السيدا</t>
  </si>
  <si>
    <t>رنيم اللحام</t>
  </si>
  <si>
    <t>عمر جانو</t>
  </si>
  <si>
    <t>رهف</t>
  </si>
  <si>
    <t>محمد وائل ضيان</t>
  </si>
  <si>
    <t>احمد عبد الحق</t>
  </si>
  <si>
    <t>عبد الله النص</t>
  </si>
  <si>
    <t>بسام عقيد</t>
  </si>
  <si>
    <t>تقى حبي</t>
  </si>
  <si>
    <t>محمد زاهر لاذقاني</t>
  </si>
  <si>
    <t>الاء سلوم</t>
  </si>
  <si>
    <t>روان ايزولي</t>
  </si>
  <si>
    <t>حسام الدين الصيرفي</t>
  </si>
  <si>
    <t>بتول هديها</t>
  </si>
  <si>
    <t>ايه رواس</t>
  </si>
  <si>
    <t>اسراء الغريب</t>
  </si>
  <si>
    <t>بيان الرفاعي</t>
  </si>
  <si>
    <t>رشا المعاني</t>
  </si>
  <si>
    <t>فتحيه الراعي</t>
  </si>
  <si>
    <t>علاء اللحام</t>
  </si>
  <si>
    <t>لؤي بوشي</t>
  </si>
  <si>
    <t>محمد نبيل عراط</t>
  </si>
  <si>
    <t>محمدسيف الدين</t>
  </si>
  <si>
    <t>دارين</t>
  </si>
  <si>
    <t>مريم كوسايه</t>
  </si>
  <si>
    <t>محمدصياح</t>
  </si>
  <si>
    <t>عبد الهادي العميري</t>
  </si>
  <si>
    <t>زينب طه</t>
  </si>
  <si>
    <t>سوزان سعيد</t>
  </si>
  <si>
    <t>منى الاعرج</t>
  </si>
  <si>
    <t>محمد عمار فزع</t>
  </si>
  <si>
    <t>لمى جزائرلي</t>
  </si>
  <si>
    <t>محمد موسى باشا</t>
  </si>
  <si>
    <t>محمد السقباني</t>
  </si>
  <si>
    <t>رنيم شرشار</t>
  </si>
  <si>
    <t>حسناء قيطاز</t>
  </si>
  <si>
    <t>سمر الخالدي</t>
  </si>
  <si>
    <t>كارمن عبد الهادي</t>
  </si>
  <si>
    <t>محمد ابو شنب</t>
  </si>
  <si>
    <t>محمد حسان مظفر</t>
  </si>
  <si>
    <t>مصطفى اللحام</t>
  </si>
  <si>
    <t>محمد بهزات شلهوب</t>
  </si>
  <si>
    <t>هبه الصباغ الصمادي</t>
  </si>
  <si>
    <t>ابراهيم حلبي</t>
  </si>
  <si>
    <t>غاليه معدنلي</t>
  </si>
  <si>
    <t>محمد تميم الميداني</t>
  </si>
  <si>
    <t>غاندا</t>
  </si>
  <si>
    <t>ساره صافي العسلي</t>
  </si>
  <si>
    <t>تقى التشه</t>
  </si>
  <si>
    <t>محمد ياسر كزبر</t>
  </si>
  <si>
    <t>مؤمن</t>
  </si>
  <si>
    <t>احمد عمار اللحام</t>
  </si>
  <si>
    <t>الميدان</t>
  </si>
  <si>
    <t>محمد ميرخان</t>
  </si>
  <si>
    <t>محمد المغربل</t>
  </si>
  <si>
    <t>حسناء ظاظا</t>
  </si>
  <si>
    <t>عمر عروقي</t>
  </si>
  <si>
    <t>محمد ابراهيم الجبان</t>
  </si>
  <si>
    <t>عمران قدسي</t>
  </si>
  <si>
    <t>هاله شرفاوي</t>
  </si>
  <si>
    <t>رنيم قره طحان</t>
  </si>
  <si>
    <t>محمد ماهر امانو</t>
  </si>
  <si>
    <t>منى عطيه</t>
  </si>
  <si>
    <t>يزن عياش</t>
  </si>
  <si>
    <t>ساره دقوري</t>
  </si>
  <si>
    <t>محمد عاجي</t>
  </si>
  <si>
    <t>بدر الدين القصار</t>
  </si>
  <si>
    <t>احمد السبسبي</t>
  </si>
  <si>
    <t>تالا الزهر</t>
  </si>
  <si>
    <t>مهند اكريم</t>
  </si>
  <si>
    <t>رانيه محايري</t>
  </si>
  <si>
    <t>محمد سعيد حباب</t>
  </si>
  <si>
    <t>ايات المصري</t>
  </si>
  <si>
    <t>ياسر الطيلوني</t>
  </si>
  <si>
    <t>رولا الصباغ</t>
  </si>
  <si>
    <t>لبنى الشتيوي</t>
  </si>
  <si>
    <t>لبابه</t>
  </si>
  <si>
    <t>محمد ابو الشعر</t>
  </si>
  <si>
    <t>محمد بسام المعاني</t>
  </si>
  <si>
    <t>محمد صبحي زيدان</t>
  </si>
  <si>
    <t>نورهان الشعار</t>
  </si>
  <si>
    <t>رضوان نظر</t>
  </si>
  <si>
    <t>عماد الشلبي</t>
  </si>
  <si>
    <t>انس المعراوي</t>
  </si>
  <si>
    <t>بلال حلاق</t>
  </si>
  <si>
    <t>محمد هشام ابو شعر</t>
  </si>
  <si>
    <t>باسمه نقاوه</t>
  </si>
  <si>
    <t>راويه سنيطر</t>
  </si>
  <si>
    <t>بروج جوخدار</t>
  </si>
  <si>
    <t>مدثر</t>
  </si>
  <si>
    <t>جودي القطان</t>
  </si>
  <si>
    <t>خلود سره</t>
  </si>
  <si>
    <t>تقى مهدي</t>
  </si>
  <si>
    <t>فرزت</t>
  </si>
  <si>
    <t>روان شحيبر</t>
  </si>
  <si>
    <t>23/5/1998</t>
  </si>
  <si>
    <t>مؤمنه اندوره</t>
  </si>
  <si>
    <t>سامر عيون</t>
  </si>
  <si>
    <t>محمود عبار</t>
  </si>
  <si>
    <t>محمدعزت</t>
  </si>
  <si>
    <t>بتول الناطور</t>
  </si>
  <si>
    <t>محمدراتب</t>
  </si>
  <si>
    <t>محمد اكرم نحاس</t>
  </si>
  <si>
    <t>نور اورفه لي</t>
  </si>
  <si>
    <t>احمدهيثم</t>
  </si>
  <si>
    <t>ايات قبيس</t>
  </si>
  <si>
    <t>علا مغربي</t>
  </si>
  <si>
    <t>محمد بوبس</t>
  </si>
  <si>
    <t>احمد عرنوس</t>
  </si>
  <si>
    <t>حسام قوجقار</t>
  </si>
  <si>
    <t>محمد عثمان جحا</t>
  </si>
  <si>
    <t>ياسمين الحمصي</t>
  </si>
  <si>
    <t>فرح شيخه</t>
  </si>
  <si>
    <t>احمد بصمه جي</t>
  </si>
  <si>
    <t>ذكرى</t>
  </si>
  <si>
    <t>تسنيم الحوراني</t>
  </si>
  <si>
    <t>رامي تكريتي</t>
  </si>
  <si>
    <t>مرام ايزولي</t>
  </si>
  <si>
    <t>نورشان ايوبي</t>
  </si>
  <si>
    <t>محمد ياسين اسنان</t>
  </si>
  <si>
    <t>الاء سيروان</t>
  </si>
  <si>
    <t>هبه الترك</t>
  </si>
  <si>
    <t>علا الكردي</t>
  </si>
  <si>
    <t>ثراء</t>
  </si>
  <si>
    <t>يزن زينيه</t>
  </si>
  <si>
    <t>زين العابدين ابو الخير</t>
  </si>
  <si>
    <t>محمداحسان</t>
  </si>
  <si>
    <t>هناء الجبان</t>
  </si>
  <si>
    <t>هدى الأشكي</t>
  </si>
  <si>
    <t>طارق الاوس</t>
  </si>
  <si>
    <t>عبد الله البارودي</t>
  </si>
  <si>
    <t>محمد نور شبقجي</t>
  </si>
  <si>
    <t>زملكا</t>
  </si>
  <si>
    <t>ايمن عيد</t>
  </si>
  <si>
    <t>مرام طبنجه</t>
  </si>
  <si>
    <t>ذو الفقار سليمان</t>
  </si>
  <si>
    <t>نهاد شبلي كرمنشاهي</t>
  </si>
  <si>
    <t>هبه الجغصي</t>
  </si>
  <si>
    <t>محمد الخضار البغدادي</t>
  </si>
  <si>
    <t>امجد عساف</t>
  </si>
  <si>
    <t>نور الهدى محنايه</t>
  </si>
  <si>
    <t>هنادي الحكيم</t>
  </si>
  <si>
    <t>مرسيلا هلال</t>
  </si>
  <si>
    <t>تيماء ابو الذهب</t>
  </si>
  <si>
    <t>احمد الشياح</t>
  </si>
  <si>
    <t>ذو الفقار المنجد</t>
  </si>
  <si>
    <t>معاذ هنديه</t>
  </si>
  <si>
    <t>ديانا القطان</t>
  </si>
  <si>
    <t>ولاء شحري</t>
  </si>
  <si>
    <t>باسل سوار</t>
  </si>
  <si>
    <t>صفا ملص</t>
  </si>
  <si>
    <t>ماهر الهندي</t>
  </si>
  <si>
    <t>نور الدين طبيخ</t>
  </si>
  <si>
    <t>علا شرف</t>
  </si>
  <si>
    <t>ماهر كردي</t>
  </si>
  <si>
    <t>محمد رفيق شرف</t>
  </si>
  <si>
    <t>فاديا الحلبي</t>
  </si>
  <si>
    <t>محمد خير مشعل</t>
  </si>
  <si>
    <t>محمود عباس</t>
  </si>
  <si>
    <t>احمد شالاتي</t>
  </si>
  <si>
    <t>دانيه الدمري</t>
  </si>
  <si>
    <t>غزل صبان</t>
  </si>
  <si>
    <t>محمد خير الدين</t>
  </si>
  <si>
    <t>نهله العقاد</t>
  </si>
  <si>
    <t>هيفين لطيف</t>
  </si>
  <si>
    <t>رباح عماره</t>
  </si>
  <si>
    <t>احمد ابو رميح</t>
  </si>
  <si>
    <t>اريج كريم</t>
  </si>
  <si>
    <t>محمد يوسف شيخو</t>
  </si>
  <si>
    <t>يامن المصري</t>
  </si>
  <si>
    <t>حسنى</t>
  </si>
  <si>
    <t>ايه الطرابيشي</t>
  </si>
  <si>
    <t>عبير حروب</t>
  </si>
  <si>
    <t>محمد نذير دبا</t>
  </si>
  <si>
    <t>بوران سوقيه</t>
  </si>
  <si>
    <t>محمد وسام</t>
  </si>
  <si>
    <t>بيسان</t>
  </si>
  <si>
    <t>مروه البيطار</t>
  </si>
  <si>
    <t>هيفاء السمان</t>
  </si>
  <si>
    <t>محمد المسلماني</t>
  </si>
  <si>
    <t>صالحية</t>
  </si>
  <si>
    <t>لين الشلبي</t>
  </si>
  <si>
    <t>هدى مكاوي</t>
  </si>
  <si>
    <t>زينب موما</t>
  </si>
  <si>
    <t>غنى القباني</t>
  </si>
  <si>
    <t xml:space="preserve">نور </t>
  </si>
  <si>
    <t>الاء المؤذن</t>
  </si>
  <si>
    <t>حسناء الوتار</t>
  </si>
  <si>
    <t>فاتنه عجاج</t>
  </si>
  <si>
    <t>افنان النعانسه</t>
  </si>
  <si>
    <t>براءه حماده</t>
  </si>
  <si>
    <t>لمعه البحبيش</t>
  </si>
  <si>
    <t>فاتن الصالحاني</t>
  </si>
  <si>
    <t>بشرى الملك</t>
  </si>
  <si>
    <t>رزان كسيبه</t>
  </si>
  <si>
    <t>رغدى البقاعي</t>
  </si>
  <si>
    <t>لمى السايق</t>
  </si>
  <si>
    <t>هبه زبداني</t>
  </si>
  <si>
    <t>منال يوسف</t>
  </si>
  <si>
    <t>معاذ الرز</t>
  </si>
  <si>
    <t>بسام الحموية</t>
  </si>
  <si>
    <t>منى خاسكية</t>
  </si>
  <si>
    <t>نور الهدى كيفو</t>
  </si>
  <si>
    <t>لين كامل</t>
  </si>
  <si>
    <t>حنان القوصي</t>
  </si>
  <si>
    <t>سيماف داود</t>
  </si>
  <si>
    <t>عبد الغفور</t>
  </si>
  <si>
    <t>حمديه</t>
  </si>
  <si>
    <t>19/5/1999</t>
  </si>
  <si>
    <t>أحمد صفدي</t>
  </si>
  <si>
    <t>رنا عنبره</t>
  </si>
  <si>
    <t>21/3/1996</t>
  </si>
  <si>
    <t>احمد ناصر</t>
  </si>
  <si>
    <t>عبد الرحمن ابو حوش</t>
  </si>
  <si>
    <t>بسينه</t>
  </si>
  <si>
    <t>هديل الططري</t>
  </si>
  <si>
    <t>أسماء الشايب</t>
  </si>
  <si>
    <t>عمار راعي البلها</t>
  </si>
  <si>
    <t>هنا مارينا</t>
  </si>
  <si>
    <t>كمال الرفاعي</t>
  </si>
  <si>
    <t>ايهم السبيعي</t>
  </si>
  <si>
    <t>عبد الله حمصي</t>
  </si>
  <si>
    <t>مروه مشمش</t>
  </si>
  <si>
    <t>لمياء شيخ البلد</t>
  </si>
  <si>
    <t>ريم الهزيم</t>
  </si>
  <si>
    <t>روان غنطوس</t>
  </si>
  <si>
    <t>جول الجوابره</t>
  </si>
  <si>
    <t>شذا شمس الدين</t>
  </si>
  <si>
    <t>ريم جنن</t>
  </si>
  <si>
    <t>تسنيم ماميش</t>
  </si>
  <si>
    <t>يونس نافيس</t>
  </si>
  <si>
    <t>مجد الدين سمكري</t>
  </si>
  <si>
    <t>رانيا العقاد</t>
  </si>
  <si>
    <t>احمد دردر</t>
  </si>
  <si>
    <t>رنيم الاعرج</t>
  </si>
  <si>
    <t>بتول خانكان</t>
  </si>
  <si>
    <t>نادره الحلبي</t>
  </si>
  <si>
    <t>اياد الشيخ فضلي</t>
  </si>
  <si>
    <t>رهف شقللي</t>
  </si>
  <si>
    <t>هديل عياش</t>
  </si>
  <si>
    <t>زين العابدين ابو كلام</t>
  </si>
  <si>
    <t>وسيم مللي</t>
  </si>
  <si>
    <t>مروه الشايب</t>
  </si>
  <si>
    <t>تسنيم كردي</t>
  </si>
  <si>
    <t>تسنيم يوسف</t>
  </si>
  <si>
    <t>فرح طعمه</t>
  </si>
  <si>
    <t>لميس عبد الواحد</t>
  </si>
  <si>
    <t>اسامه شمس الدين</t>
  </si>
  <si>
    <t>عبد الرحمن الدقر</t>
  </si>
  <si>
    <t>محمد ابو الخير</t>
  </si>
  <si>
    <t>علاء شيخ البساتنه</t>
  </si>
  <si>
    <t>سعد الدين</t>
  </si>
  <si>
    <t>عدنان محايري</t>
  </si>
  <si>
    <t>رغد حجيج</t>
  </si>
  <si>
    <t>غاليه الزرلي</t>
  </si>
  <si>
    <t>عبد الله المايري</t>
  </si>
  <si>
    <t>بيان العنزروتي</t>
  </si>
  <si>
    <t>نرجس</t>
  </si>
  <si>
    <t>بتول البيش</t>
  </si>
  <si>
    <t xml:space="preserve">هدى </t>
  </si>
  <si>
    <t>محمد سلطان ادريس</t>
  </si>
  <si>
    <t>وسام قباني</t>
  </si>
  <si>
    <t>نور الدين المالح</t>
  </si>
  <si>
    <t>هديل المصري</t>
  </si>
  <si>
    <t>سماح الخوام</t>
  </si>
  <si>
    <t>22/11/1990</t>
  </si>
  <si>
    <t>وسيم الفرستقي</t>
  </si>
  <si>
    <t>محمد عمر القادري</t>
  </si>
  <si>
    <t>محمد منصور</t>
  </si>
  <si>
    <t>اسامه مامو</t>
  </si>
  <si>
    <t>19/7/1999</t>
  </si>
  <si>
    <t>تامر بركات</t>
  </si>
  <si>
    <t>اميره غزال</t>
  </si>
  <si>
    <t>امل حوشية</t>
  </si>
  <si>
    <t>أرجوان عويضة</t>
  </si>
  <si>
    <t>22/7/1992</t>
  </si>
  <si>
    <t>عمر ابو شامه</t>
  </si>
  <si>
    <t>رقيه الشربجي</t>
  </si>
  <si>
    <t>ساره الحفني</t>
  </si>
  <si>
    <t>بيان  محفوظ</t>
  </si>
  <si>
    <t>محمد مالك</t>
  </si>
  <si>
    <t>مجد الدين موزي</t>
  </si>
  <si>
    <t>غرام ريحاوي</t>
  </si>
  <si>
    <t>ميناز</t>
  </si>
  <si>
    <t>مروه كركر</t>
  </si>
  <si>
    <t>ميار العلبي</t>
  </si>
  <si>
    <t xml:space="preserve">شق </t>
  </si>
  <si>
    <t>هنادي تادفي</t>
  </si>
  <si>
    <t>20/3/1999</t>
  </si>
  <si>
    <t>بيان التيناوي</t>
  </si>
  <si>
    <t>غالية سيوفي</t>
  </si>
  <si>
    <t>جهاد مخلوطه</t>
  </si>
  <si>
    <t>مايه المصري</t>
  </si>
  <si>
    <t>مكرم ماضي</t>
  </si>
  <si>
    <t>احمد المعلم</t>
  </si>
  <si>
    <t>مهند دللول</t>
  </si>
  <si>
    <t>أمل الترك</t>
  </si>
  <si>
    <t>قمر عجاج</t>
  </si>
  <si>
    <t>رزان عجلوني</t>
  </si>
  <si>
    <t>رحاب مخللاتي</t>
  </si>
  <si>
    <t>معاذ اجليقين</t>
  </si>
  <si>
    <t>محمد رشدي</t>
  </si>
  <si>
    <t>بيان عاجي</t>
  </si>
  <si>
    <t>رهام المصري</t>
  </si>
  <si>
    <t>محمد كيوان</t>
  </si>
  <si>
    <t>بيان الصباغ</t>
  </si>
  <si>
    <t>روان الابرش</t>
  </si>
  <si>
    <t>رغد الحموي</t>
  </si>
  <si>
    <t>علا الضعضي</t>
  </si>
  <si>
    <t>منى مارديني</t>
  </si>
  <si>
    <t>تهاني الخولاني</t>
  </si>
  <si>
    <t>لطفيه</t>
  </si>
  <si>
    <t>ابراهيم الشعبي</t>
  </si>
  <si>
    <t>طلال العوض</t>
  </si>
  <si>
    <t>نبيله بربور</t>
  </si>
  <si>
    <t>رشا حماميه</t>
  </si>
  <si>
    <t>سامر ابو عراج</t>
  </si>
  <si>
    <t>ناديه هيلانه</t>
  </si>
  <si>
    <t>علا صندوق</t>
  </si>
  <si>
    <t>رواز</t>
  </si>
  <si>
    <t>صحنايا</t>
  </si>
  <si>
    <t>سوسن الرفاعي</t>
  </si>
  <si>
    <t>محمد عامر الحوراني</t>
  </si>
  <si>
    <t>سنا طربين</t>
  </si>
  <si>
    <t>عبير مقيد</t>
  </si>
  <si>
    <t>محمد عبد الناصر</t>
  </si>
  <si>
    <t>سها الدوماني</t>
  </si>
  <si>
    <t>امون</t>
  </si>
  <si>
    <t>كمال فتال</t>
  </si>
  <si>
    <t>زكي</t>
  </si>
  <si>
    <t>مائده</t>
  </si>
  <si>
    <t>بيت سحم</t>
  </si>
  <si>
    <t>صالح صليلو</t>
  </si>
  <si>
    <t>18/10/1992</t>
  </si>
  <si>
    <t>هنادي قاسم</t>
  </si>
  <si>
    <t>دعاء ادلبي</t>
  </si>
  <si>
    <t>غدير حمد</t>
  </si>
  <si>
    <t>محمد ماهر دلال</t>
  </si>
  <si>
    <t>جولي قزما</t>
  </si>
  <si>
    <t>لارا الحلبي</t>
  </si>
  <si>
    <t>نبراس الحلاق</t>
  </si>
  <si>
    <t>نهله الاحمد</t>
  </si>
  <si>
    <t>محمد المخللاتي</t>
  </si>
  <si>
    <t>محمدامير</t>
  </si>
  <si>
    <t>خالد الشالاتي</t>
  </si>
  <si>
    <t>محمد لؤي كامل</t>
  </si>
  <si>
    <t>طاهر</t>
  </si>
  <si>
    <t>لطيفه عطايا</t>
  </si>
  <si>
    <t>نور عبد الحي</t>
  </si>
  <si>
    <t>سميره ديركي</t>
  </si>
  <si>
    <t>محمد بكور الفحل</t>
  </si>
  <si>
    <t>غيث</t>
  </si>
  <si>
    <t>بيان علاوي</t>
  </si>
  <si>
    <t>رنيم عواطه</t>
  </si>
  <si>
    <t>محمد عزت الشيخ علي</t>
  </si>
  <si>
    <t>جديدة الوادي</t>
  </si>
  <si>
    <t>عمار بربور</t>
  </si>
  <si>
    <t>فاطمه عرنوس</t>
  </si>
  <si>
    <t>محمد نور النعيمي</t>
  </si>
  <si>
    <t>الاء قرطومه</t>
  </si>
  <si>
    <t>وفاء ادريس</t>
  </si>
  <si>
    <t>محمد زياد عرنوس</t>
  </si>
  <si>
    <t>دانيا شغل</t>
  </si>
  <si>
    <t>هيف ايوبي</t>
  </si>
  <si>
    <t>اسامه زيدان</t>
  </si>
  <si>
    <t>ماهر دركشلي</t>
  </si>
  <si>
    <t>هبا</t>
  </si>
  <si>
    <t>عبد الرحمن دباس</t>
  </si>
  <si>
    <t>فاطمه الحفار</t>
  </si>
  <si>
    <t>رغد خطاب</t>
  </si>
  <si>
    <t>ريم عبود</t>
  </si>
  <si>
    <t>رهام شبيب</t>
  </si>
  <si>
    <t>انطون طنوس</t>
  </si>
  <si>
    <t>روز</t>
  </si>
  <si>
    <t>ضياء الدين عبد الهادي</t>
  </si>
  <si>
    <t>احمد انزوع</t>
  </si>
  <si>
    <t>اسراء الاغواني</t>
  </si>
  <si>
    <t>بشر القادري</t>
  </si>
  <si>
    <t>ايه الحمصي</t>
  </si>
  <si>
    <t>مرفت الحمصي</t>
  </si>
  <si>
    <t>غسان تالول</t>
  </si>
  <si>
    <t>القيمرية</t>
  </si>
  <si>
    <t>براء عيد الاصفر</t>
  </si>
  <si>
    <t>حنان عمار</t>
  </si>
  <si>
    <t>لين نابلسي</t>
  </si>
  <si>
    <t>راما علواني</t>
  </si>
  <si>
    <t>عبد العليم</t>
  </si>
  <si>
    <t>محمد علي دربل</t>
  </si>
  <si>
    <t>ايه قصيباتي</t>
  </si>
  <si>
    <t>محمد رضوان البيطار</t>
  </si>
  <si>
    <t>ريم ابو زيد</t>
  </si>
  <si>
    <t>عبدالمنعم</t>
  </si>
  <si>
    <t>سماح الجعفري</t>
  </si>
  <si>
    <t>سميره نويلاتي</t>
  </si>
  <si>
    <t>نرمين قواص</t>
  </si>
  <si>
    <t>حسام الدين الكردي</t>
  </si>
  <si>
    <t>صبرية مزاوي</t>
  </si>
  <si>
    <t>محمد فراس البجاج</t>
  </si>
  <si>
    <t>فاديا حاووط</t>
  </si>
  <si>
    <t>معاذ قره طحان</t>
  </si>
  <si>
    <t>عوه</t>
  </si>
  <si>
    <t>خلود ادلبي</t>
  </si>
  <si>
    <t>عائشة</t>
  </si>
  <si>
    <t>انس ريحاوي</t>
  </si>
  <si>
    <t>رنا شريف</t>
  </si>
  <si>
    <t>رائد الدرويش</t>
  </si>
  <si>
    <t>رامي نبهان</t>
  </si>
  <si>
    <t xml:space="preserve">عبد الله </t>
  </si>
  <si>
    <t>صفاء المعلم</t>
  </si>
  <si>
    <t>زينب المعلم</t>
  </si>
  <si>
    <t>مهند الصمادي</t>
  </si>
  <si>
    <t>انس قيسي</t>
  </si>
  <si>
    <t>محمد عصام الدين</t>
  </si>
  <si>
    <t>رشا القصيباتي</t>
  </si>
  <si>
    <t>هديل صباغ</t>
  </si>
  <si>
    <t>فاتنه المغربي</t>
  </si>
  <si>
    <t>محمد هلال العظمه</t>
  </si>
  <si>
    <t>سلمه تكريتي</t>
  </si>
  <si>
    <t>محمود الملك</t>
  </si>
  <si>
    <t>منور العلاوي</t>
  </si>
  <si>
    <t>نغم البابا</t>
  </si>
  <si>
    <t xml:space="preserve">الدمام </t>
  </si>
  <si>
    <t>محمد رامي سودان</t>
  </si>
  <si>
    <t>ماجده الحلبي</t>
  </si>
  <si>
    <t>ندى الغز</t>
  </si>
  <si>
    <t>ولاء عتمه</t>
  </si>
  <si>
    <t>حسن الروماني</t>
  </si>
  <si>
    <t>رهف قصيباتي</t>
  </si>
  <si>
    <t>محمد غياث الحلبي</t>
  </si>
  <si>
    <t>رغداء حواصلي</t>
  </si>
  <si>
    <t>شيرمان مللي</t>
  </si>
  <si>
    <t>عدوله</t>
  </si>
  <si>
    <t>محمد الامعري</t>
  </si>
  <si>
    <t>ضياء الدين شموط</t>
  </si>
  <si>
    <t>عبدو محي الدين</t>
  </si>
  <si>
    <t>هناء الاسطه الحسيني</t>
  </si>
  <si>
    <t>ملهم</t>
  </si>
  <si>
    <t>يوسف ابراهيم</t>
  </si>
  <si>
    <t>سميحة</t>
  </si>
  <si>
    <t>نشير</t>
  </si>
  <si>
    <t>نازك الزيتون</t>
  </si>
  <si>
    <t>محمد عمار قتوت</t>
  </si>
  <si>
    <t>اسماء القطيفاني</t>
  </si>
  <si>
    <t>بهاء الدين مرزوق</t>
  </si>
  <si>
    <t>منى شومان</t>
  </si>
  <si>
    <t>محمد العاقل</t>
  </si>
  <si>
    <t>منى عبد ربه</t>
  </si>
  <si>
    <t>ابراهيم نقشبندي</t>
  </si>
  <si>
    <t>هيفاء الحلبي</t>
  </si>
  <si>
    <t>تسنيم علاوي</t>
  </si>
  <si>
    <t>امل كشور</t>
  </si>
  <si>
    <t>المزة</t>
  </si>
  <si>
    <t>عبد الغني نشاوي</t>
  </si>
  <si>
    <t>ميسون المصري</t>
  </si>
  <si>
    <t>نور الصباغ</t>
  </si>
  <si>
    <t>اميره الشعار</t>
  </si>
  <si>
    <t>صبحي الدردري</t>
  </si>
  <si>
    <t>ملك هواري</t>
  </si>
  <si>
    <t>ديما السبيتي</t>
  </si>
  <si>
    <t>وسام الدين الاحلس</t>
  </si>
  <si>
    <t>زاهر الحلبي العطار</t>
  </si>
  <si>
    <t>ياسين موفق</t>
  </si>
  <si>
    <t>غياث صفدي</t>
  </si>
  <si>
    <t>محمد فيوم</t>
  </si>
  <si>
    <t>رايه البقاعي</t>
  </si>
  <si>
    <t>عبد الله نجار</t>
  </si>
  <si>
    <t>هدى الزين</t>
  </si>
  <si>
    <t>امينه العقاد</t>
  </si>
  <si>
    <t>دعاء شعلان</t>
  </si>
  <si>
    <t>هلا تسابحجي</t>
  </si>
  <si>
    <t>هبه الحفار</t>
  </si>
  <si>
    <t>ايناس درويش</t>
  </si>
  <si>
    <t>احمد طباع</t>
  </si>
  <si>
    <t>محمد امير</t>
  </si>
  <si>
    <t>رامز دعدوش</t>
  </si>
  <si>
    <t>وسيم شبابيبي</t>
  </si>
  <si>
    <t>نصوح السحار</t>
  </si>
  <si>
    <t>محمد ساري المصري</t>
  </si>
  <si>
    <t>محمد حيدر معتوق</t>
  </si>
  <si>
    <t>ابراهيم حماده</t>
  </si>
  <si>
    <t>سلام الخطيب</t>
  </si>
  <si>
    <t>احمد حموي</t>
  </si>
  <si>
    <t>طارق زاعور</t>
  </si>
  <si>
    <t>محمد باسل الاعرج</t>
  </si>
  <si>
    <t>مياده اله رشي</t>
  </si>
  <si>
    <t>سعد ديب</t>
  </si>
  <si>
    <t>هبه الله سراقبي</t>
  </si>
  <si>
    <t>صلاح الدين مظلوم</t>
  </si>
  <si>
    <t>هديل سويد</t>
  </si>
  <si>
    <t>براءه المليح</t>
  </si>
  <si>
    <t>هبه الحموي</t>
  </si>
  <si>
    <t>سلمى رنكوسي</t>
  </si>
  <si>
    <t>محمد غياث سوقيه</t>
  </si>
  <si>
    <t>طارق المصري</t>
  </si>
  <si>
    <t>فطمه الكناني</t>
  </si>
  <si>
    <t>رهف جلو</t>
  </si>
  <si>
    <t>ربيعه الحمصي</t>
  </si>
  <si>
    <t>رهف دادا</t>
  </si>
  <si>
    <t>عمر العلبي</t>
  </si>
  <si>
    <t>انس عاجي</t>
  </si>
  <si>
    <t>عبد الرحمن اللحام</t>
  </si>
  <si>
    <t>منى السابق</t>
  </si>
  <si>
    <t>13/1/1998</t>
  </si>
  <si>
    <t>محمد الأحمد محمد</t>
  </si>
  <si>
    <t>يحيى الاحمد</t>
  </si>
  <si>
    <t>13/4/1992</t>
  </si>
  <si>
    <t>محمد رمضان قراميط</t>
  </si>
  <si>
    <t>15/8/1989</t>
  </si>
  <si>
    <t>دانه الموالدي</t>
  </si>
  <si>
    <t>28/7/1983</t>
  </si>
  <si>
    <t>عزت حلواني</t>
  </si>
  <si>
    <t>ولاء ضيان</t>
  </si>
  <si>
    <t>18/7/1992</t>
  </si>
  <si>
    <t>آيه عجاج الكردي</t>
  </si>
  <si>
    <t>ايه حجازي</t>
  </si>
  <si>
    <t>27/7/1997</t>
  </si>
  <si>
    <t>عمر الصفدي</t>
  </si>
  <si>
    <t>محمد نزار منصور</t>
  </si>
  <si>
    <t>يزن داوود</t>
  </si>
  <si>
    <t>هلا المخللاتي</t>
  </si>
  <si>
    <t>19/1/1999</t>
  </si>
  <si>
    <t>ايات وهبه</t>
  </si>
  <si>
    <t>وفيقه الابرش</t>
  </si>
  <si>
    <t>فاديا ناصر الدين</t>
  </si>
  <si>
    <t>اميره النحاس</t>
  </si>
  <si>
    <t>هبا الوقه</t>
  </si>
  <si>
    <t>ليندا ساني</t>
  </si>
  <si>
    <t>احمد الاتيم</t>
  </si>
  <si>
    <t>غدير ظريفه</t>
  </si>
  <si>
    <t>نوران</t>
  </si>
  <si>
    <t>31/7/2000</t>
  </si>
  <si>
    <t>مرام اللحام</t>
  </si>
  <si>
    <t>عزالدين</t>
  </si>
  <si>
    <t>محمد هيثم العجلاني</t>
  </si>
  <si>
    <t>ظليل</t>
  </si>
  <si>
    <t>ميادين</t>
  </si>
  <si>
    <t>رشا الحامد</t>
  </si>
  <si>
    <t>رهام المحمد الطعمه</t>
  </si>
  <si>
    <t>صباح عابدين</t>
  </si>
  <si>
    <t>محمد العزاوي</t>
  </si>
  <si>
    <t>غاده أشقر</t>
  </si>
  <si>
    <t>مزنه صالح</t>
  </si>
  <si>
    <t>مها جلبي</t>
  </si>
  <si>
    <t>يمان الخاير</t>
  </si>
  <si>
    <t>قحطان</t>
  </si>
  <si>
    <t>ايمان الجماد الصليبي</t>
  </si>
  <si>
    <t>ايات الموسى</t>
  </si>
  <si>
    <t>راغده الحاج سرحان</t>
  </si>
  <si>
    <t>امل الاحمد العطيش</t>
  </si>
  <si>
    <t>موحسن</t>
  </si>
  <si>
    <t>داود الحنيدي</t>
  </si>
  <si>
    <t>شذى الفياض</t>
  </si>
  <si>
    <t>عبد الله الابراهيم</t>
  </si>
  <si>
    <t>عبد الماجود</t>
  </si>
  <si>
    <t>جهيده</t>
  </si>
  <si>
    <t>ماريا الهزاع</t>
  </si>
  <si>
    <t>فيحاء</t>
  </si>
  <si>
    <t>عماش</t>
  </si>
  <si>
    <t>نوره الغذيوي</t>
  </si>
  <si>
    <t>درنج</t>
  </si>
  <si>
    <t>ابرار الحماده</t>
  </si>
  <si>
    <t>الهام الديواني</t>
  </si>
  <si>
    <t xml:space="preserve">ديواني </t>
  </si>
  <si>
    <t xml:space="preserve">رمزيه </t>
  </si>
  <si>
    <t>ريم الجوبر</t>
  </si>
  <si>
    <t>بقرص تحتاني</t>
  </si>
  <si>
    <t>خالد البكر</t>
  </si>
  <si>
    <t>غنام</t>
  </si>
  <si>
    <t>مريم الخلف</t>
  </si>
  <si>
    <t>مسكنه</t>
  </si>
  <si>
    <t>صالح العاني</t>
  </si>
  <si>
    <t>سراب جاجان</t>
  </si>
  <si>
    <t>ابرونيه الهفل</t>
  </si>
  <si>
    <t>صبيخان</t>
  </si>
  <si>
    <t xml:space="preserve">منين </t>
  </si>
  <si>
    <t>الطيبه</t>
  </si>
  <si>
    <t>اسامه شحاده</t>
  </si>
  <si>
    <t>دلال حمزه</t>
  </si>
  <si>
    <t>بهاء فراج الشوفي</t>
  </si>
  <si>
    <t>باسل عموش</t>
  </si>
  <si>
    <t>لطيفه اسعد</t>
  </si>
  <si>
    <t>ميناء ابراهيم</t>
  </si>
  <si>
    <t>عمران</t>
  </si>
  <si>
    <t>لجين القادري</t>
  </si>
  <si>
    <t>فاطمه النوري</t>
  </si>
  <si>
    <t>عمار الصعيدي</t>
  </si>
  <si>
    <t>نعمت سكر</t>
  </si>
  <si>
    <t>ليليان الخوري</t>
  </si>
  <si>
    <t>طنوس</t>
  </si>
  <si>
    <t>كلوديا</t>
  </si>
  <si>
    <t>ابراهيم الجمال</t>
  </si>
  <si>
    <t>فتحيه البني</t>
  </si>
  <si>
    <t>سقبا</t>
  </si>
  <si>
    <t>نسرين الشلبي</t>
  </si>
  <si>
    <t>ساميه فطيمه</t>
  </si>
  <si>
    <t>ايناس برمو</t>
  </si>
  <si>
    <t>هناء عابده</t>
  </si>
  <si>
    <t>عكوبر</t>
  </si>
  <si>
    <t>احلام الاديب</t>
  </si>
  <si>
    <t>ربا أبورضا</t>
  </si>
  <si>
    <t>هاني بكار</t>
  </si>
  <si>
    <t>صباح لاذقاني</t>
  </si>
  <si>
    <t>انسام سفر</t>
  </si>
  <si>
    <t>نانسي</t>
  </si>
  <si>
    <t>وسام برمو</t>
  </si>
  <si>
    <t>29/1/1986</t>
  </si>
  <si>
    <t xml:space="preserve">التل </t>
  </si>
  <si>
    <t>نوفه عدوان</t>
  </si>
  <si>
    <t>نهيله طليعه</t>
  </si>
  <si>
    <t>وسيم مسعود</t>
  </si>
  <si>
    <t>مرهج</t>
  </si>
  <si>
    <t>امال سويد</t>
  </si>
  <si>
    <t>رزان الطرح</t>
  </si>
  <si>
    <t>تيريز محمد</t>
  </si>
  <si>
    <t>رشا الليل</t>
  </si>
  <si>
    <t>بدريه الحاج يوسف</t>
  </si>
  <si>
    <t>نرجس هنا</t>
  </si>
  <si>
    <t>معرة صيدنايا</t>
  </si>
  <si>
    <t>غياث كنعان</t>
  </si>
  <si>
    <t>جيرود</t>
  </si>
  <si>
    <t>محمد عبد الواحد</t>
  </si>
  <si>
    <t>عين الفيجة</t>
  </si>
  <si>
    <t>عبد الرحمن رجب</t>
  </si>
  <si>
    <t>ندا طعمه</t>
  </si>
  <si>
    <t>محمد غازي</t>
  </si>
  <si>
    <t>منار درموش</t>
  </si>
  <si>
    <t>رنكوس</t>
  </si>
  <si>
    <t>سحر عربي</t>
  </si>
  <si>
    <t>نهال النبواني</t>
  </si>
  <si>
    <t>وليد الخولاني</t>
  </si>
  <si>
    <t>حرنه</t>
  </si>
  <si>
    <t>عبد المالك الدسوقي</t>
  </si>
  <si>
    <t>محمدرضا</t>
  </si>
  <si>
    <t>غادا</t>
  </si>
  <si>
    <t>محمد سلام</t>
  </si>
  <si>
    <t>ريما غزال</t>
  </si>
  <si>
    <t>خوله عبد الهادي</t>
  </si>
  <si>
    <t>علا فتوح</t>
  </si>
  <si>
    <t>عبد المولى</t>
  </si>
  <si>
    <t>رانيا حاجي حسن</t>
  </si>
  <si>
    <t>محمد عمار الخطيب</t>
  </si>
  <si>
    <t>عواطف دلا</t>
  </si>
  <si>
    <t>بلاط</t>
  </si>
  <si>
    <t>رهف دله</t>
  </si>
  <si>
    <t>رهام غزال</t>
  </si>
  <si>
    <t>نرمين سلام</t>
  </si>
  <si>
    <t>هلا حليمه</t>
  </si>
  <si>
    <t>محمد بلال</t>
  </si>
  <si>
    <t>رويدا علي</t>
  </si>
  <si>
    <t>ايمان القيدى</t>
  </si>
  <si>
    <t>حامد الزهر</t>
  </si>
  <si>
    <t>زينب الهادي</t>
  </si>
  <si>
    <t>محمد هاشم بلان</t>
  </si>
  <si>
    <t>الصبوره</t>
  </si>
  <si>
    <t>داني مخول</t>
  </si>
  <si>
    <t>ذكاء</t>
  </si>
  <si>
    <t>احمد زكريا</t>
  </si>
  <si>
    <t>قارة</t>
  </si>
  <si>
    <t>ذكاء درويش</t>
  </si>
  <si>
    <t>خديحه خطيب</t>
  </si>
  <si>
    <t>عبد الرحمن عبد الغني</t>
  </si>
  <si>
    <t>زياد البيطار</t>
  </si>
  <si>
    <t>محمد وهبي</t>
  </si>
  <si>
    <t>محمد زقزق</t>
  </si>
  <si>
    <t>اسامه وهبي</t>
  </si>
  <si>
    <t>طارق حجار</t>
  </si>
  <si>
    <t>عين منين</t>
  </si>
  <si>
    <t>رهف الشيخ</t>
  </si>
  <si>
    <t>بقعسم</t>
  </si>
  <si>
    <t>ماريا ابوالنصر</t>
  </si>
  <si>
    <t>حنينة إبراهيم</t>
  </si>
  <si>
    <t>رشا بارودي</t>
  </si>
  <si>
    <t>مصطفى حماده</t>
  </si>
  <si>
    <t>محمد حامد</t>
  </si>
  <si>
    <t>نور عمار</t>
  </si>
  <si>
    <t>مازن غضبان</t>
  </si>
  <si>
    <t>محمد شمعه</t>
  </si>
  <si>
    <t>رحيبة</t>
  </si>
  <si>
    <t>عماد واكيم</t>
  </si>
  <si>
    <t>فاديه رزوق</t>
  </si>
  <si>
    <t>حلبون</t>
  </si>
  <si>
    <t>لؤي بلله</t>
  </si>
  <si>
    <t>احمدعيد</t>
  </si>
  <si>
    <t>محمد النبكي</t>
  </si>
  <si>
    <t>محمد سليم زيدان</t>
  </si>
  <si>
    <t>عسال الورد</t>
  </si>
  <si>
    <t>براءه الزراعي</t>
  </si>
  <si>
    <t>حنان الاديب</t>
  </si>
  <si>
    <t>عبد الرحمن الحلبي</t>
  </si>
  <si>
    <t>محمد الحمزه</t>
  </si>
  <si>
    <t>رياض شلغين</t>
  </si>
  <si>
    <t>فاتن وهبه</t>
  </si>
  <si>
    <t>محمد زهير كوران</t>
  </si>
  <si>
    <t>محمد رايق</t>
  </si>
  <si>
    <t>محمد انس الخطيب</t>
  </si>
  <si>
    <t>منين</t>
  </si>
  <si>
    <t>زهير العباس</t>
  </si>
  <si>
    <t>ربيعه عفوف</t>
  </si>
  <si>
    <t>خالد عنتر</t>
  </si>
  <si>
    <t>فاطمه شاكر</t>
  </si>
  <si>
    <t>يعقوب عوده</t>
  </si>
  <si>
    <t>علا قبلان</t>
  </si>
  <si>
    <t>امجد عبد الله</t>
  </si>
  <si>
    <t>محمد وائل الزيات</t>
  </si>
  <si>
    <t>خيريه منصور قويدر</t>
  </si>
  <si>
    <t>محمد معاذ مارديني</t>
  </si>
  <si>
    <t>معاذ الجوبراني</t>
  </si>
  <si>
    <t>نور خير الانام</t>
  </si>
  <si>
    <t>داليا غزال</t>
  </si>
  <si>
    <t>امل اسماعيل</t>
  </si>
  <si>
    <t>اليسار الشيخ علي</t>
  </si>
  <si>
    <t>صيدنايا</t>
  </si>
  <si>
    <t>رهف حمود</t>
  </si>
  <si>
    <t>غفران الكحال</t>
  </si>
  <si>
    <t>ميساء سلام</t>
  </si>
  <si>
    <t>فاطمه القادري</t>
  </si>
  <si>
    <t>تماره درويش</t>
  </si>
  <si>
    <t>هديل حاج حمود</t>
  </si>
  <si>
    <t>تسنيم قاسم ياسين</t>
  </si>
  <si>
    <t>17/4/1999</t>
  </si>
  <si>
    <t>دعاء التواني</t>
  </si>
  <si>
    <t xml:space="preserve">عربين </t>
  </si>
  <si>
    <t>غيناء زين الدين</t>
  </si>
  <si>
    <t>مامون سريول</t>
  </si>
  <si>
    <t>دعاء الحاج محمد</t>
  </si>
  <si>
    <t>علا الاغبر</t>
  </si>
  <si>
    <t>رنيم سلام</t>
  </si>
  <si>
    <t>عبدالسلام</t>
  </si>
  <si>
    <t>هيام سلام</t>
  </si>
  <si>
    <t>خديجة</t>
  </si>
  <si>
    <t>اسامه عليان</t>
  </si>
  <si>
    <t>سعده السيد أحمد</t>
  </si>
  <si>
    <t>محمد عقله</t>
  </si>
  <si>
    <t>القطيفة</t>
  </si>
  <si>
    <t>رهف شلغين</t>
  </si>
  <si>
    <t>فكتوريا</t>
  </si>
  <si>
    <t>اشرفية</t>
  </si>
  <si>
    <t>حموره</t>
  </si>
  <si>
    <t>محمد الداهوك</t>
  </si>
  <si>
    <t>صباح الداهوك</t>
  </si>
  <si>
    <t>سرغايا</t>
  </si>
  <si>
    <t>عبدو طه</t>
  </si>
  <si>
    <t>وجيها طه</t>
  </si>
  <si>
    <t>هيجانه</t>
  </si>
  <si>
    <t>محمود عزو رحيباني</t>
  </si>
  <si>
    <t>لمياء طالب</t>
  </si>
  <si>
    <t>غاده ياسمينه</t>
  </si>
  <si>
    <t>عطا</t>
  </si>
  <si>
    <t>27/12/1983</t>
  </si>
  <si>
    <t>هريره</t>
  </si>
  <si>
    <t>جريس</t>
  </si>
  <si>
    <t>امنه غزال</t>
  </si>
  <si>
    <t>شتوه خلف</t>
  </si>
  <si>
    <t>حنان حمدان</t>
  </si>
  <si>
    <t>اشرفيه صحنايا</t>
  </si>
  <si>
    <t>علاء شيخ عرابي</t>
  </si>
  <si>
    <t>رحاب النعال</t>
  </si>
  <si>
    <t>هبه العمري</t>
  </si>
  <si>
    <t>رضوان المنسي</t>
  </si>
  <si>
    <t>رفيقه العكره</t>
  </si>
  <si>
    <t>رهف كمال الدين</t>
  </si>
  <si>
    <t>شيرين طيب</t>
  </si>
  <si>
    <t>الاء قزاح</t>
  </si>
  <si>
    <t>مريم حمزه</t>
  </si>
  <si>
    <t>ايمن حمدان</t>
  </si>
  <si>
    <t>لطيفه حمدان</t>
  </si>
  <si>
    <t>عين الشعرة</t>
  </si>
  <si>
    <t>ايمان ضاهر</t>
  </si>
  <si>
    <t>علاء عيون</t>
  </si>
  <si>
    <t>سامر الشيخ النجار</t>
  </si>
  <si>
    <t>نعمه الحنش</t>
  </si>
  <si>
    <t>ناهد عمر</t>
  </si>
  <si>
    <t>مادلين المصري</t>
  </si>
  <si>
    <t>زبيده عباس</t>
  </si>
  <si>
    <t>اماني التجار</t>
  </si>
  <si>
    <t>فاديه الحرفي</t>
  </si>
  <si>
    <t>سامر الحاج علي</t>
  </si>
  <si>
    <t>لجين ضبعان</t>
  </si>
  <si>
    <t>ازدهار علي</t>
  </si>
  <si>
    <t>هنا شله</t>
  </si>
  <si>
    <t>وداد رزق</t>
  </si>
  <si>
    <t>جمانه الخوري</t>
  </si>
  <si>
    <t>بلودان</t>
  </si>
  <si>
    <t>حنين الشعيري</t>
  </si>
  <si>
    <t>19/11/1991</t>
  </si>
  <si>
    <t>غروب الدبيسي</t>
  </si>
  <si>
    <t>هيفاء الدالي</t>
  </si>
  <si>
    <t>منى عصفور</t>
  </si>
  <si>
    <t>محممد</t>
  </si>
  <si>
    <t>رنا سويد</t>
  </si>
  <si>
    <t>حورية</t>
  </si>
  <si>
    <t>ياسمين ابو الوفا</t>
  </si>
  <si>
    <t>ليث سلامه</t>
  </si>
  <si>
    <t>نور الباشا</t>
  </si>
  <si>
    <t>محمد مطيع</t>
  </si>
  <si>
    <t>شعاع طالب</t>
  </si>
  <si>
    <t>محمد صقر</t>
  </si>
  <si>
    <t>هبه شعبان</t>
  </si>
  <si>
    <t>زهاد</t>
  </si>
  <si>
    <t>ليلى أزروني</t>
  </si>
  <si>
    <t>دعاء حمدان</t>
  </si>
  <si>
    <t>دعاء البشاش</t>
  </si>
  <si>
    <t>دير عطيه</t>
  </si>
  <si>
    <t>امامه عبيد</t>
  </si>
  <si>
    <t>قطيفة</t>
  </si>
  <si>
    <t>رشا عامود</t>
  </si>
  <si>
    <t>افراح الخطيب</t>
  </si>
  <si>
    <t>شادي بدره</t>
  </si>
  <si>
    <t>حكمات</t>
  </si>
  <si>
    <t>وعد بشير</t>
  </si>
  <si>
    <t>يزن انديوي</t>
  </si>
  <si>
    <t>عرنه</t>
  </si>
  <si>
    <t>دير عطية</t>
  </si>
  <si>
    <t>عبدالرؤوف</t>
  </si>
  <si>
    <t>احمد زهره</t>
  </si>
  <si>
    <t>السحل</t>
  </si>
  <si>
    <t>امينه شافعي</t>
  </si>
  <si>
    <t>ضحى عبيد</t>
  </si>
  <si>
    <t>غزلانية</t>
  </si>
  <si>
    <t>فاطمه الحبشي</t>
  </si>
  <si>
    <t>ديبه شيحه</t>
  </si>
  <si>
    <t>شمس الدين السيد حسن</t>
  </si>
  <si>
    <t>سليمان حمود</t>
  </si>
  <si>
    <t>وادي بردى</t>
  </si>
  <si>
    <t>عبير سوقيه</t>
  </si>
  <si>
    <t>قطيفه</t>
  </si>
  <si>
    <t>نادين السوادي</t>
  </si>
  <si>
    <t>صفاء السوادي</t>
  </si>
  <si>
    <t>قاسم مرتضى</t>
  </si>
  <si>
    <t>فاطمه الطحان</t>
  </si>
  <si>
    <t>صباح حموده</t>
  </si>
  <si>
    <t>روعه عرابي</t>
  </si>
  <si>
    <t>بتول صبح</t>
  </si>
  <si>
    <t>حنان الحموري</t>
  </si>
  <si>
    <t>منى زهره</t>
  </si>
  <si>
    <t>منى الدكاك</t>
  </si>
  <si>
    <t>28/3/1994</t>
  </si>
  <si>
    <t>محمود رجب</t>
  </si>
  <si>
    <t>طعان برو</t>
  </si>
  <si>
    <t>معربا</t>
  </si>
  <si>
    <t>رهف فليحان</t>
  </si>
  <si>
    <t>ركان</t>
  </si>
  <si>
    <t>سنيه</t>
  </si>
  <si>
    <t>الاء المبيض</t>
  </si>
  <si>
    <t>محمودخير</t>
  </si>
  <si>
    <t>بدا</t>
  </si>
  <si>
    <t>الاء غياض</t>
  </si>
  <si>
    <t>29/1/1995</t>
  </si>
  <si>
    <t>رهف ليلا</t>
  </si>
  <si>
    <t>فاطمه مرعي</t>
  </si>
  <si>
    <t>فاطمه البني</t>
  </si>
  <si>
    <t>صفاء جبر</t>
  </si>
  <si>
    <t>غزلانيه</t>
  </si>
  <si>
    <t>امل بدوي</t>
  </si>
  <si>
    <t>عائشه مرعي</t>
  </si>
  <si>
    <t>حسن لبيس</t>
  </si>
  <si>
    <t>ساره زانه</t>
  </si>
  <si>
    <t>ابرار برغله</t>
  </si>
  <si>
    <t>عبداللطيف</t>
  </si>
  <si>
    <t>فاطمه سمور</t>
  </si>
  <si>
    <t>مشفى دبي</t>
  </si>
  <si>
    <t>ابراهيم عبد الرزاق</t>
  </si>
  <si>
    <t>محمد الفضلي</t>
  </si>
  <si>
    <t>يمان شموط</t>
  </si>
  <si>
    <t>مرعي خليل</t>
  </si>
  <si>
    <t>محمد مظفر</t>
  </si>
  <si>
    <t>إياد</t>
  </si>
  <si>
    <t>دير علي</t>
  </si>
  <si>
    <t>عدي شعبان</t>
  </si>
  <si>
    <t>سهام النجار</t>
  </si>
  <si>
    <t>يسرى قره جي</t>
  </si>
  <si>
    <t>السوق</t>
  </si>
  <si>
    <t>عفيفه الحسن</t>
  </si>
  <si>
    <t>ريف دمشق- الزبداني</t>
  </si>
  <si>
    <t>فاطمة عبد العظيم</t>
  </si>
  <si>
    <t>مريم قبلان</t>
  </si>
  <si>
    <t>18/5/1995</t>
  </si>
  <si>
    <t>هبه عبد السلام</t>
  </si>
  <si>
    <t>حزرما</t>
  </si>
  <si>
    <t>محمد شاهين</t>
  </si>
  <si>
    <t>ليلاس عنقا</t>
  </si>
  <si>
    <t>قاره</t>
  </si>
  <si>
    <t>محي الدين البعلي</t>
  </si>
  <si>
    <t>ايمان عيون</t>
  </si>
  <si>
    <t>فاطمه النجار</t>
  </si>
  <si>
    <t>محمد ساهر غيلان</t>
  </si>
  <si>
    <t>شفيق المنيهي</t>
  </si>
  <si>
    <t>عبيده عبد الحق</t>
  </si>
  <si>
    <t>علاء الصبره</t>
  </si>
  <si>
    <t>غصن</t>
  </si>
  <si>
    <t>العمرات</t>
  </si>
  <si>
    <t>عبد العليم رفاعي</t>
  </si>
  <si>
    <t>محمد معاذ السقر</t>
  </si>
  <si>
    <t>ضحى السوقي</t>
  </si>
  <si>
    <t>فرح قمره</t>
  </si>
  <si>
    <t>ابراهيم اليوسف</t>
  </si>
  <si>
    <t>دير ماكر</t>
  </si>
  <si>
    <t>فياض غنام</t>
  </si>
  <si>
    <t>محمد الاشكي</t>
  </si>
  <si>
    <t>حسيبة</t>
  </si>
  <si>
    <t>احمد الصياد</t>
  </si>
  <si>
    <t>حسن عباس</t>
  </si>
  <si>
    <t xml:space="preserve">الحسنية </t>
  </si>
  <si>
    <t>تهامه عزام</t>
  </si>
  <si>
    <t>خالد سالم</t>
  </si>
  <si>
    <t>سعاد البطل</t>
  </si>
  <si>
    <t>ديرعطية</t>
  </si>
  <si>
    <t>دعاء عقل</t>
  </si>
  <si>
    <t>زاهر خطيب</t>
  </si>
  <si>
    <t>مجد عرعوري</t>
  </si>
  <si>
    <t>جزرما</t>
  </si>
  <si>
    <t>ديانا حسن</t>
  </si>
  <si>
    <t>عمار النرش</t>
  </si>
  <si>
    <t>احمد علاء الدين</t>
  </si>
  <si>
    <t>نظيره سمعان</t>
  </si>
  <si>
    <t>اسيه الذهب</t>
  </si>
  <si>
    <t>معضاد صقر</t>
  </si>
  <si>
    <t>غزاله صقر</t>
  </si>
  <si>
    <t>رنيم كلكوش</t>
  </si>
  <si>
    <t xml:space="preserve">انتصار </t>
  </si>
  <si>
    <t>محمد معاذ الحلبي</t>
  </si>
  <si>
    <t>عبد الرحمن فرهوده</t>
  </si>
  <si>
    <t>صفا دبوره</t>
  </si>
  <si>
    <t>ايناس زيتون</t>
  </si>
  <si>
    <t>محمد بدر</t>
  </si>
  <si>
    <t>ايمن النرش</t>
  </si>
  <si>
    <t>سامي سلامه</t>
  </si>
  <si>
    <t>محمود العسير</t>
  </si>
  <si>
    <t>محمد قشوع</t>
  </si>
  <si>
    <t>منى سليك</t>
  </si>
  <si>
    <t>دانيال ابو فرح</t>
  </si>
  <si>
    <t>نور فروج</t>
  </si>
  <si>
    <t>فاطمه السيد</t>
  </si>
  <si>
    <t>فراس درويش</t>
  </si>
  <si>
    <t>تسنيم عرموش</t>
  </si>
  <si>
    <t>صبوره</t>
  </si>
  <si>
    <t>سعيد كشيك</t>
  </si>
  <si>
    <t>محمد وهبه</t>
  </si>
  <si>
    <t>نعمت الدعاس</t>
  </si>
  <si>
    <t>طارق سكر</t>
  </si>
  <si>
    <t>مديرا</t>
  </si>
  <si>
    <t>احمد الواوي</t>
  </si>
  <si>
    <t>عباده</t>
  </si>
  <si>
    <t>احمد امونه</t>
  </si>
  <si>
    <t>راس المعرة</t>
  </si>
  <si>
    <t>يوسف كنعوص</t>
  </si>
  <si>
    <t>فاطمه مطر</t>
  </si>
  <si>
    <t>مجد اسعد</t>
  </si>
  <si>
    <t>طارق السيد احمد</t>
  </si>
  <si>
    <t>محمد قابل</t>
  </si>
  <si>
    <t>هبه الاغواني</t>
  </si>
  <si>
    <t xml:space="preserve">كفر بطنا </t>
  </si>
  <si>
    <t>يزن بربور</t>
  </si>
  <si>
    <t>ايات عبد الغني</t>
  </si>
  <si>
    <t>نبيل الحلبوني</t>
  </si>
  <si>
    <t>مضر كريزان</t>
  </si>
  <si>
    <t>محمد وسام الخطيب</t>
  </si>
  <si>
    <t>حفيرفوقا</t>
  </si>
  <si>
    <t>تقى طيبه</t>
  </si>
  <si>
    <t>محمد بشير النمر</t>
  </si>
  <si>
    <t>احمد الاغبر</t>
  </si>
  <si>
    <t>عصام الحمصي</t>
  </si>
  <si>
    <t>مريم حمزه الامام</t>
  </si>
  <si>
    <t>ريتاج شلحه</t>
  </si>
  <si>
    <t>شادية</t>
  </si>
  <si>
    <t>بيان القادري</t>
  </si>
  <si>
    <t>24/5/1999</t>
  </si>
  <si>
    <t xml:space="preserve">قطنا </t>
  </si>
  <si>
    <t>ميساء سته</t>
  </si>
  <si>
    <t>مريم سته</t>
  </si>
  <si>
    <t>رهام الحو</t>
  </si>
  <si>
    <t>ملاك حمدان</t>
  </si>
  <si>
    <t>قاسم دوبا</t>
  </si>
  <si>
    <t>الطيبة</t>
  </si>
  <si>
    <t>منار ابو غره</t>
  </si>
  <si>
    <t>روضه أبو غره</t>
  </si>
  <si>
    <t>داني زهر</t>
  </si>
  <si>
    <t>عفيفه</t>
  </si>
  <si>
    <t>عبد المجيد كحيل</t>
  </si>
  <si>
    <t>محمد شادي شيخ رجب</t>
  </si>
  <si>
    <t>فاتن مراد</t>
  </si>
  <si>
    <t>محمد الساعور</t>
  </si>
  <si>
    <t>رهف سريول</t>
  </si>
  <si>
    <t>براءه الخطيب</t>
  </si>
  <si>
    <t>جهاد شما</t>
  </si>
  <si>
    <t>ساندي داود</t>
  </si>
  <si>
    <t>كراسيا</t>
  </si>
  <si>
    <t>صفاء حجازي</t>
  </si>
  <si>
    <t>هبا ناصر</t>
  </si>
  <si>
    <t>الكسوة/ريف دمشق</t>
  </si>
  <si>
    <t>معن صلاح</t>
  </si>
  <si>
    <t>ناديا الشاغوري</t>
  </si>
  <si>
    <t>غيث حيدور</t>
  </si>
  <si>
    <t>ربا شحرور</t>
  </si>
  <si>
    <t>مثنى باسط</t>
  </si>
  <si>
    <t>غدير خالد</t>
  </si>
  <si>
    <t>جوزيف ابو عسلي</t>
  </si>
  <si>
    <t>هبه دعيبس</t>
  </si>
  <si>
    <t>أحلام معتوق</t>
  </si>
  <si>
    <t>عنود</t>
  </si>
  <si>
    <t>مقيلبية</t>
  </si>
  <si>
    <t>مريم زين الدين</t>
  </si>
  <si>
    <t>شلبيه</t>
  </si>
  <si>
    <t>رزان ادريس</t>
  </si>
  <si>
    <t>داني ابو زيدان</t>
  </si>
  <si>
    <t>أسيمه الدرساني</t>
  </si>
  <si>
    <t>25/2/1997</t>
  </si>
  <si>
    <t>عصماء شاهين</t>
  </si>
  <si>
    <t>28/3/1998</t>
  </si>
  <si>
    <t>عتيبه</t>
  </si>
  <si>
    <t>مرشد دياب</t>
  </si>
  <si>
    <t>بيان الزو</t>
  </si>
  <si>
    <t>نديره النخال</t>
  </si>
  <si>
    <t>ايمان صادقه</t>
  </si>
  <si>
    <t>ايهاب ابو حسن</t>
  </si>
  <si>
    <t>جمانة الغضبان</t>
  </si>
  <si>
    <t>13/11/1989</t>
  </si>
  <si>
    <t xml:space="preserve">الت </t>
  </si>
  <si>
    <t>عبد الرحمن المؤذن</t>
  </si>
  <si>
    <t>منى  عرموش</t>
  </si>
  <si>
    <t>مرام الباشا</t>
  </si>
  <si>
    <t>ايمان جابر</t>
  </si>
  <si>
    <t>نزار عجوز</t>
  </si>
  <si>
    <t>زاهر بلله</t>
  </si>
  <si>
    <t>نور الهدى عمير</t>
  </si>
  <si>
    <t>قاسميه</t>
  </si>
  <si>
    <t>راما حسون</t>
  </si>
  <si>
    <t>ديانا عاصي</t>
  </si>
  <si>
    <t>غدير عابده</t>
  </si>
  <si>
    <t>هبه زين الدين</t>
  </si>
  <si>
    <t>بيان الشاقي</t>
  </si>
  <si>
    <t>فائزة</t>
  </si>
  <si>
    <t>حسان رزمه</t>
  </si>
  <si>
    <t>عائده اختيار</t>
  </si>
  <si>
    <t>حفير الفوقة</t>
  </si>
  <si>
    <t>مها عبيد</t>
  </si>
  <si>
    <t>فاطمه حلبي</t>
  </si>
  <si>
    <t>النشابيه</t>
  </si>
  <si>
    <t>احمد مجبل</t>
  </si>
  <si>
    <t>فلك سكريه</t>
  </si>
  <si>
    <t>ايمن الخطيب</t>
  </si>
  <si>
    <t>ديبو</t>
  </si>
  <si>
    <t>عائشه سمور</t>
  </si>
  <si>
    <t>محمد كمال الدين</t>
  </si>
  <si>
    <t>امينه العبد</t>
  </si>
  <si>
    <t>علي القادري</t>
  </si>
  <si>
    <t>هدى القادري</t>
  </si>
  <si>
    <t>مقيلبيه</t>
  </si>
  <si>
    <t>حسان شله</t>
  </si>
  <si>
    <t>سامر بلاقسي</t>
  </si>
  <si>
    <t>نهاد بلاقسي</t>
  </si>
  <si>
    <t>ياسر الريس</t>
  </si>
  <si>
    <t>فطمه الخطيب</t>
  </si>
  <si>
    <t>حوش نصري</t>
  </si>
  <si>
    <t>سنابل السحلي</t>
  </si>
  <si>
    <t>منور حماده</t>
  </si>
  <si>
    <t>يسرى المصري</t>
  </si>
  <si>
    <t>محمد فضه</t>
  </si>
  <si>
    <t>معتصم ضاهر</t>
  </si>
  <si>
    <t>طهيره</t>
  </si>
  <si>
    <t>البدر الدالي</t>
  </si>
  <si>
    <t>مريم صالح</t>
  </si>
  <si>
    <t>فهد القاضي</t>
  </si>
  <si>
    <t>أمل رباح</t>
  </si>
  <si>
    <t>ضياء خيتي</t>
  </si>
  <si>
    <t>نبيها سلام</t>
  </si>
  <si>
    <t>مشفى حمدان</t>
  </si>
  <si>
    <t>دانا حلاوه</t>
  </si>
  <si>
    <t>بنان دبا</t>
  </si>
  <si>
    <t>لينين نجيب</t>
  </si>
  <si>
    <t>كلود</t>
  </si>
  <si>
    <t>زياد طه</t>
  </si>
  <si>
    <t>عثمانه مضاويه</t>
  </si>
  <si>
    <t>عمار ابيل</t>
  </si>
  <si>
    <t>محمد مرتضى</t>
  </si>
  <si>
    <t>ايهم الهابط</t>
  </si>
  <si>
    <t>لين دبور</t>
  </si>
  <si>
    <t>سميحه ابو مغضب</t>
  </si>
  <si>
    <t>نور الدين غفري</t>
  </si>
  <si>
    <t>يوحنا الحداد</t>
  </si>
  <si>
    <t>محمد النعسان</t>
  </si>
  <si>
    <t>مروى عثمان</t>
  </si>
  <si>
    <t>فاطمه ابو عساف</t>
  </si>
  <si>
    <t>15/2/1988</t>
  </si>
  <si>
    <t>محمد باسم الانكليزي</t>
  </si>
  <si>
    <t>باسمه حبي</t>
  </si>
  <si>
    <t>30/4/1985</t>
  </si>
  <si>
    <t>الزبداني</t>
  </si>
  <si>
    <t>عزيزه سلوم</t>
  </si>
  <si>
    <t>نسرين إبراهيم</t>
  </si>
  <si>
    <t>سلمان جوريه</t>
  </si>
  <si>
    <t>نور سليمان</t>
  </si>
  <si>
    <t>سميا سليمان</t>
  </si>
  <si>
    <t>ساره الياس</t>
  </si>
  <si>
    <t>ابراهيم محمد</t>
  </si>
  <si>
    <t>بسيمه صالح</t>
  </si>
  <si>
    <t>وسيم شدود</t>
  </si>
  <si>
    <t>مياسه حمود</t>
  </si>
  <si>
    <t>جورج تفاحه</t>
  </si>
  <si>
    <t>جميله ديب</t>
  </si>
  <si>
    <t>مجد مصطفى</t>
  </si>
  <si>
    <t>ندى سمره</t>
  </si>
  <si>
    <t>كرفس</t>
  </si>
  <si>
    <t>نور شهدا</t>
  </si>
  <si>
    <t>عيسى صارم</t>
  </si>
  <si>
    <t>ضاحي</t>
  </si>
  <si>
    <t>نور العلي</t>
  </si>
  <si>
    <t>بتول خضور</t>
  </si>
  <si>
    <t>راقي</t>
  </si>
  <si>
    <t>بتول موسى</t>
  </si>
  <si>
    <t>باسل محمود</t>
  </si>
  <si>
    <t>رنده عصفور</t>
  </si>
  <si>
    <t>مرام كرادو</t>
  </si>
  <si>
    <t>احمد صالح</t>
  </si>
  <si>
    <t>شادي محمد</t>
  </si>
  <si>
    <t>جعفر علي</t>
  </si>
  <si>
    <t>عبير الشيخ</t>
  </si>
  <si>
    <t>غنى نعمه</t>
  </si>
  <si>
    <t>هيام نجار</t>
  </si>
  <si>
    <t>شادي حامد</t>
  </si>
  <si>
    <t>26/4/1988</t>
  </si>
  <si>
    <t xml:space="preserve">طرطوس </t>
  </si>
  <si>
    <t>علي نصير</t>
  </si>
  <si>
    <t>نجوى ميهوب</t>
  </si>
  <si>
    <t>التون المرقب</t>
  </si>
  <si>
    <t>ماهر علي</t>
  </si>
  <si>
    <t>بيت الوادي</t>
  </si>
  <si>
    <t>علاء الدالي</t>
  </si>
  <si>
    <t>توفيق شربا</t>
  </si>
  <si>
    <t>كنده محمد</t>
  </si>
  <si>
    <t>الدريكيش</t>
  </si>
  <si>
    <t>مجد سلمان</t>
  </si>
  <si>
    <t>بشار صالح</t>
  </si>
  <si>
    <t>اريج شاميه</t>
  </si>
  <si>
    <t>محاسن شاميه</t>
  </si>
  <si>
    <t>مشفى طرطوس</t>
  </si>
  <si>
    <t>نجوى سلمان</t>
  </si>
  <si>
    <t>مرهف ونوس</t>
  </si>
  <si>
    <t>ربيحه ونوس</t>
  </si>
  <si>
    <t>قصي عباس</t>
  </si>
  <si>
    <t>الاء ابو النادي</t>
  </si>
  <si>
    <t>فاطمه ابو النادي</t>
  </si>
  <si>
    <t>ملاك حامد</t>
  </si>
  <si>
    <t xml:space="preserve">يرموك </t>
  </si>
  <si>
    <t>محمد القاضي</t>
  </si>
  <si>
    <t>بيان محمد</t>
  </si>
  <si>
    <t>عمر عبد العال</t>
  </si>
  <si>
    <t>سلمى كيوان</t>
  </si>
  <si>
    <t>هشام حسين</t>
  </si>
  <si>
    <t>كفرناسج</t>
  </si>
  <si>
    <t>ابراهيم حمدان</t>
  </si>
  <si>
    <t>صبحه محمد</t>
  </si>
  <si>
    <t>لمى مراد</t>
  </si>
  <si>
    <t>احمد عموره</t>
  </si>
  <si>
    <t>هدى الفار</t>
  </si>
  <si>
    <t>عزيه عثمان</t>
  </si>
  <si>
    <t>اسيل نبهاني</t>
  </si>
  <si>
    <t>محمد سيف الدين</t>
  </si>
  <si>
    <t>فاديه سعيد</t>
  </si>
  <si>
    <t>حليمه محمد</t>
  </si>
  <si>
    <t>هند السعدي</t>
  </si>
  <si>
    <t>سلام ابو قاسم</t>
  </si>
  <si>
    <t>صبحيه قاسم</t>
  </si>
  <si>
    <t>ميس شعبان</t>
  </si>
  <si>
    <t>وفاء مارديني</t>
  </si>
  <si>
    <t>صفا ابو دقة</t>
  </si>
  <si>
    <t>25/5/1992</t>
  </si>
  <si>
    <t>خلود صالح</t>
  </si>
  <si>
    <t>ماجده الخطيب</t>
  </si>
  <si>
    <t>محمد سيد</t>
  </si>
  <si>
    <t>امال شريفه</t>
  </si>
  <si>
    <t>ازهار الشافعي</t>
  </si>
  <si>
    <t>هدى احمد</t>
  </si>
  <si>
    <t>غيث ابو حاكمه</t>
  </si>
  <si>
    <t>هيثم قاسم</t>
  </si>
  <si>
    <t>عائشه شاهين</t>
  </si>
  <si>
    <t>مرح تميم</t>
  </si>
  <si>
    <t>مها حسين</t>
  </si>
  <si>
    <t>رمزية</t>
  </si>
  <si>
    <t>محمد عريشه</t>
  </si>
  <si>
    <t>فاطمه ابو راشد</t>
  </si>
  <si>
    <t>اسيمة</t>
  </si>
  <si>
    <t>محمد ماهر تميم</t>
  </si>
  <si>
    <t>منال خضر</t>
  </si>
  <si>
    <t>نائلة</t>
  </si>
  <si>
    <t>هيلة</t>
  </si>
  <si>
    <t>يزن الاسدي</t>
  </si>
  <si>
    <t>يوسف الحاج سعيد</t>
  </si>
  <si>
    <t>معتز بدير</t>
  </si>
  <si>
    <t>كرديه</t>
  </si>
  <si>
    <t>اسراء عبد محمود</t>
  </si>
  <si>
    <t>امين القلا</t>
  </si>
  <si>
    <t>هيا جربوع</t>
  </si>
  <si>
    <t>مرام عطايا</t>
  </si>
  <si>
    <t>رفيدة</t>
  </si>
  <si>
    <t>عمار الاسدي</t>
  </si>
  <si>
    <t>جريس حداد</t>
  </si>
  <si>
    <t>لينا الشحاذه</t>
  </si>
  <si>
    <t>راما الخليل</t>
  </si>
  <si>
    <t>شهد الاسدي</t>
  </si>
  <si>
    <t>عصماء السلطي</t>
  </si>
  <si>
    <t>زاهده</t>
  </si>
  <si>
    <t>محمد امجد حميده</t>
  </si>
  <si>
    <t>مخيم فلسطين</t>
  </si>
  <si>
    <t>محمد عمرو الكوسى</t>
  </si>
  <si>
    <t>نادره عقيله</t>
  </si>
  <si>
    <t>خالد احمد</t>
  </si>
  <si>
    <t>2003</t>
  </si>
  <si>
    <t>براءه القاضي</t>
  </si>
  <si>
    <t>نور الصفوري</t>
  </si>
  <si>
    <t>زين</t>
  </si>
  <si>
    <t>محمد كساب</t>
  </si>
  <si>
    <t>اسامه العقيلي</t>
  </si>
  <si>
    <t>عبد الرحمن الحجاج</t>
  </si>
  <si>
    <t>سوزانا زركلي</t>
  </si>
  <si>
    <t>القضيم</t>
  </si>
  <si>
    <t>فيروز احمد</t>
  </si>
  <si>
    <t>منار عبد الله</t>
  </si>
  <si>
    <t>الاء محمد</t>
  </si>
  <si>
    <t>حمزه طحان</t>
  </si>
  <si>
    <t>منى عمايري</t>
  </si>
  <si>
    <t>آية سعود</t>
  </si>
  <si>
    <t>شمس كنعان</t>
  </si>
  <si>
    <t>29/4/1999</t>
  </si>
  <si>
    <t>الاء القزه</t>
  </si>
  <si>
    <t>لطيفة</t>
  </si>
  <si>
    <t>منى نصار</t>
  </si>
  <si>
    <t>احمد منصور</t>
  </si>
  <si>
    <t>بلال زيتوني</t>
  </si>
  <si>
    <t>علي ابو جربوع</t>
  </si>
  <si>
    <t xml:space="preserve">مقيلبية </t>
  </si>
  <si>
    <t>نور بكراوي</t>
  </si>
  <si>
    <t>زياد طيان</t>
  </si>
  <si>
    <t>قطر</t>
  </si>
  <si>
    <t>فداء ابراهيم</t>
  </si>
  <si>
    <t>فاطمه ابراهيم</t>
  </si>
  <si>
    <t>روضه الكوري</t>
  </si>
  <si>
    <t>غاردينيا خرما</t>
  </si>
  <si>
    <t>عوني</t>
  </si>
  <si>
    <t>غاده جربوع</t>
  </si>
  <si>
    <t>جمانا قويدر</t>
  </si>
  <si>
    <t>يزن حديد</t>
  </si>
  <si>
    <t>كريمه شلغين</t>
  </si>
  <si>
    <t>مروه كيلاني</t>
  </si>
  <si>
    <t>طارق القيسي</t>
  </si>
  <si>
    <t>نانسي مكا</t>
  </si>
  <si>
    <t>20/10/1985</t>
  </si>
  <si>
    <t>شادي عمار</t>
  </si>
  <si>
    <t>حياه الجباوي</t>
  </si>
  <si>
    <t>رنا عجروش</t>
  </si>
  <si>
    <t>امينه نعمه</t>
  </si>
  <si>
    <t>الفصل الأول 2018-2019</t>
  </si>
  <si>
    <t>الفصل الأول 2019-2020</t>
  </si>
  <si>
    <t>تيماء علم الدين</t>
  </si>
  <si>
    <t>انس الريحاوي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</si>
</sst>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Calibri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42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Font="1" applyBorder="1" applyAlignment="1" applyProtection="1">
      <alignment horizontal="center" vertical="center"/>
      <protection hidden="1"/>
    </xf>
    <xf numFmtId="0" fontId="17" fillId="7" borderId="13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wrapText="1"/>
    </xf>
    <xf numFmtId="0" fontId="0" fillId="5" borderId="15" xfId="0" applyFill="1" applyBorder="1" applyAlignment="1" applyProtection="1">
      <alignment wrapText="1"/>
      <protection locked="0"/>
    </xf>
    <xf numFmtId="14" fontId="0" fillId="5" borderId="15" xfId="0" applyNumberFormat="1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0" fontId="9" fillId="0" borderId="0" xfId="0" applyFont="1" applyProtection="1"/>
    <xf numFmtId="49" fontId="17" fillId="7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9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0" fontId="21" fillId="9" borderId="25" xfId="0" applyFont="1" applyFill="1" applyBorder="1" applyAlignment="1" applyProtection="1">
      <alignment horizontal="center" vertical="center"/>
      <protection hidden="1"/>
    </xf>
    <xf numFmtId="14" fontId="21" fillId="9" borderId="25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Alignment="1" applyProtection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4" xfId="1" applyFont="1" applyFill="1" applyBorder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27" fillId="0" borderId="0" xfId="0" applyFont="1" applyFill="1"/>
    <xf numFmtId="0" fontId="38" fillId="0" borderId="0" xfId="1" applyFont="1" applyFill="1" applyAlignment="1"/>
    <xf numFmtId="0" fontId="27" fillId="0" borderId="0" xfId="0" applyFont="1" applyAlignment="1"/>
    <xf numFmtId="0" fontId="11" fillId="0" borderId="0" xfId="0" applyFo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protection hidden="1"/>
    </xf>
    <xf numFmtId="0" fontId="17" fillId="7" borderId="111" xfId="0" applyFont="1" applyFill="1" applyBorder="1" applyAlignment="1" applyProtection="1">
      <alignment horizontal="center" vertical="center"/>
    </xf>
    <xf numFmtId="0" fontId="0" fillId="5" borderId="112" xfId="0" applyFill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8" fillId="0" borderId="0" xfId="0" applyFont="1" applyFill="1" applyBorder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shrinkToFit="1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51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54" fillId="0" borderId="0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Border="1" applyAlignment="1" applyProtection="1">
      <protection hidden="1"/>
    </xf>
    <xf numFmtId="0" fontId="54" fillId="0" borderId="0" xfId="0" applyFont="1" applyFill="1" applyBorder="1" applyProtection="1">
      <protection hidden="1"/>
    </xf>
    <xf numFmtId="0" fontId="5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horizontal="right" vertical="center"/>
      <protection hidden="1"/>
    </xf>
    <xf numFmtId="0" fontId="57" fillId="0" borderId="0" xfId="0" applyFont="1" applyFill="1" applyBorder="1" applyAlignment="1" applyProtection="1">
      <alignment vertical="center"/>
      <protection hidden="1"/>
    </xf>
    <xf numFmtId="0" fontId="58" fillId="0" borderId="0" xfId="0" applyFont="1" applyFill="1" applyBorder="1" applyAlignment="1" applyProtection="1">
      <alignment shrinkToFit="1"/>
      <protection hidden="1"/>
    </xf>
    <xf numFmtId="0" fontId="59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protection hidden="1"/>
    </xf>
    <xf numFmtId="0" fontId="50" fillId="0" borderId="0" xfId="0" applyFont="1" applyAlignment="1" applyProtection="1">
      <protection hidden="1"/>
    </xf>
    <xf numFmtId="0" fontId="50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Fill="1" applyBorder="1" applyProtection="1"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 applyProtection="1">
      <protection hidden="1"/>
    </xf>
    <xf numFmtId="0" fontId="50" fillId="0" borderId="0" xfId="0" applyFont="1" applyFill="1" applyBorder="1" applyProtection="1">
      <protection hidden="1"/>
    </xf>
    <xf numFmtId="0" fontId="50" fillId="0" borderId="0" xfId="0" applyFont="1" applyFill="1" applyProtection="1">
      <protection hidden="1"/>
    </xf>
    <xf numFmtId="0" fontId="50" fillId="0" borderId="0" xfId="0" applyFont="1" applyBorder="1" applyAlignment="1" applyProtection="1">
      <protection hidden="1"/>
    </xf>
    <xf numFmtId="0" fontId="50" fillId="0" borderId="0" xfId="0" applyFont="1" applyBorder="1" applyProtection="1">
      <protection hidden="1"/>
    </xf>
    <xf numFmtId="0" fontId="64" fillId="0" borderId="0" xfId="0" applyFont="1" applyBorder="1" applyAlignment="1" applyProtection="1">
      <protection hidden="1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65" fillId="0" borderId="0" xfId="0" applyFont="1" applyFill="1" applyBorder="1" applyAlignment="1" applyProtection="1">
      <protection hidden="1"/>
    </xf>
    <xf numFmtId="0" fontId="63" fillId="4" borderId="44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Protection="1"/>
    <xf numFmtId="0" fontId="64" fillId="0" borderId="0" xfId="0" applyFont="1" applyProtection="1">
      <protection hidden="1"/>
    </xf>
    <xf numFmtId="0" fontId="63" fillId="4" borderId="50" xfId="0" applyFont="1" applyFill="1" applyBorder="1" applyAlignment="1" applyProtection="1">
      <alignment horizontal="center" vertical="center"/>
      <protection hidden="1"/>
    </xf>
    <xf numFmtId="0" fontId="63" fillId="4" borderId="75" xfId="0" applyFont="1" applyFill="1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shrinkToFit="1"/>
      <protection hidden="1"/>
    </xf>
    <xf numFmtId="0" fontId="50" fillId="0" borderId="0" xfId="0" applyFont="1" applyFill="1" applyAlignment="1" applyProtection="1">
      <protection hidden="1"/>
    </xf>
    <xf numFmtId="0" fontId="63" fillId="0" borderId="0" xfId="0" applyFont="1" applyAlignment="1" applyProtection="1">
      <protection hidden="1"/>
    </xf>
    <xf numFmtId="0" fontId="63" fillId="4" borderId="2" xfId="0" applyFont="1" applyFill="1" applyBorder="1" applyAlignment="1" applyProtection="1">
      <alignment horizontal="center" vertical="center"/>
      <protection hidden="1"/>
    </xf>
    <xf numFmtId="0" fontId="18" fillId="0" borderId="76" xfId="0" applyFont="1" applyFill="1" applyBorder="1" applyAlignment="1" applyProtection="1">
      <alignment horizontal="center" vertical="center"/>
      <protection hidden="1"/>
    </xf>
    <xf numFmtId="0" fontId="18" fillId="16" borderId="76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59" fillId="0" borderId="0" xfId="0" applyFont="1" applyFill="1" applyBorder="1" applyProtection="1">
      <protection hidden="1"/>
    </xf>
    <xf numFmtId="0" fontId="5" fillId="4" borderId="75" xfId="0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protection hidden="1"/>
    </xf>
    <xf numFmtId="0" fontId="50" fillId="0" borderId="0" xfId="0" applyFont="1" applyFill="1" applyBorder="1" applyAlignment="1" applyProtection="1">
      <protection hidden="1"/>
    </xf>
    <xf numFmtId="0" fontId="66" fillId="0" borderId="0" xfId="0" applyFont="1" applyFill="1" applyBorder="1" applyAlignment="1" applyProtection="1">
      <protection hidden="1"/>
    </xf>
    <xf numFmtId="0" fontId="48" fillId="19" borderId="0" xfId="0" applyFont="1" applyFill="1" applyAlignment="1" applyProtection="1">
      <alignment horizontal="center" vertical="center" wrapText="1"/>
      <protection hidden="1"/>
    </xf>
    <xf numFmtId="0" fontId="62" fillId="14" borderId="78" xfId="0" applyFont="1" applyFill="1" applyBorder="1" applyAlignment="1" applyProtection="1">
      <alignment horizontal="center" vertical="center"/>
      <protection hidden="1"/>
    </xf>
    <xf numFmtId="0" fontId="62" fillId="14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locked="0" hidden="1"/>
    </xf>
    <xf numFmtId="0" fontId="48" fillId="14" borderId="78" xfId="0" applyFont="1" applyFill="1" applyBorder="1" applyAlignment="1" applyProtection="1">
      <alignment horizontal="center" vertical="center"/>
      <protection hidden="1"/>
    </xf>
    <xf numFmtId="0" fontId="48" fillId="14" borderId="76" xfId="0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44" fillId="0" borderId="0" xfId="0" applyFont="1" applyFill="1" applyAlignment="1" applyProtection="1">
      <protection hidden="1"/>
    </xf>
    <xf numFmtId="0" fontId="48" fillId="0" borderId="23" xfId="0" applyFont="1" applyFill="1" applyBorder="1" applyAlignment="1" applyProtection="1">
      <alignment vertical="center"/>
      <protection hidden="1"/>
    </xf>
    <xf numFmtId="0" fontId="48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Border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4" fillId="0" borderId="0" xfId="0" applyFont="1" applyBorder="1" applyAlignment="1" applyProtection="1">
      <protection hidden="1"/>
    </xf>
    <xf numFmtId="0" fontId="74" fillId="0" borderId="0" xfId="0" applyFont="1" applyBorder="1" applyProtection="1">
      <protection hidden="1"/>
    </xf>
    <xf numFmtId="0" fontId="75" fillId="0" borderId="0" xfId="0" applyFont="1" applyFill="1" applyBorder="1" applyAlignment="1" applyProtection="1">
      <alignment vertical="center" shrinkToFit="1"/>
      <protection hidden="1"/>
    </xf>
    <xf numFmtId="0" fontId="76" fillId="0" borderId="8" xfId="0" applyNumberFormat="1" applyFont="1" applyBorder="1" applyAlignment="1" applyProtection="1">
      <alignment horizontal="right" vertical="center" shrinkToFit="1"/>
      <protection hidden="1"/>
    </xf>
    <xf numFmtId="0" fontId="79" fillId="0" borderId="0" xfId="0" applyFont="1" applyAlignment="1" applyProtection="1">
      <alignment horizontal="center" vertical="center" shrinkToFit="1"/>
      <protection hidden="1"/>
    </xf>
    <xf numFmtId="0" fontId="77" fillId="0" borderId="84" xfId="0" applyFont="1" applyBorder="1" applyAlignment="1" applyProtection="1">
      <alignment horizontal="center" vertical="center" shrinkToFit="1"/>
      <protection hidden="1"/>
    </xf>
    <xf numFmtId="0" fontId="77" fillId="2" borderId="0" xfId="0" applyFont="1" applyFill="1" applyBorder="1" applyAlignment="1" applyProtection="1">
      <alignment horizontal="center" vertical="center" shrinkToFit="1"/>
      <protection hidden="1"/>
    </xf>
    <xf numFmtId="0" fontId="66" fillId="0" borderId="0" xfId="0" applyFont="1" applyFill="1" applyAlignment="1" applyProtection="1">
      <alignment horizontal="center" vertical="center" shrinkToFit="1"/>
      <protection hidden="1"/>
    </xf>
    <xf numFmtId="0" fontId="77" fillId="0" borderId="81" xfId="0" applyFont="1" applyBorder="1" applyAlignment="1" applyProtection="1">
      <alignment horizontal="center" vertical="center" shrinkToFit="1"/>
      <protection hidden="1"/>
    </xf>
    <xf numFmtId="0" fontId="79" fillId="0" borderId="16" xfId="0" applyFont="1" applyBorder="1" applyAlignment="1" applyProtection="1">
      <alignment horizontal="center" vertical="center" shrinkToFit="1"/>
      <protection hidden="1"/>
    </xf>
    <xf numFmtId="0" fontId="79" fillId="0" borderId="83" xfId="0" applyFont="1" applyBorder="1" applyAlignment="1" applyProtection="1">
      <alignment horizontal="center" vertical="center" shrinkToFit="1"/>
      <protection hidden="1"/>
    </xf>
    <xf numFmtId="0" fontId="79" fillId="0" borderId="82" xfId="0" applyFont="1" applyBorder="1" applyAlignment="1" applyProtection="1">
      <alignment horizontal="center" vertical="center" shrinkToFit="1"/>
      <protection hidden="1"/>
    </xf>
    <xf numFmtId="0" fontId="77" fillId="0" borderId="12" xfId="0" applyFont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horizontal="center" vertical="center" shrinkToFit="1"/>
      <protection hidden="1"/>
    </xf>
    <xf numFmtId="0" fontId="77" fillId="0" borderId="97" xfId="0" applyFont="1" applyBorder="1" applyAlignment="1" applyProtection="1">
      <alignment horizontal="center" vertical="center" shrinkToFit="1"/>
      <protection hidden="1"/>
    </xf>
    <xf numFmtId="0" fontId="79" fillId="0" borderId="98" xfId="0" applyFont="1" applyBorder="1" applyAlignment="1" applyProtection="1">
      <alignment horizontal="center" vertical="center" shrinkToFit="1"/>
      <protection hidden="1"/>
    </xf>
    <xf numFmtId="0" fontId="79" fillId="0" borderId="50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9" fillId="0" borderId="0" xfId="0" applyFont="1" applyAlignment="1" applyProtection="1">
      <alignment shrinkToFit="1"/>
      <protection hidden="1"/>
    </xf>
    <xf numFmtId="0" fontId="79" fillId="3" borderId="7" xfId="0" applyFont="1" applyFill="1" applyBorder="1" applyAlignment="1" applyProtection="1">
      <alignment vertical="center" shrinkToFit="1"/>
      <protection hidden="1"/>
    </xf>
    <xf numFmtId="0" fontId="79" fillId="3" borderId="112" xfId="0" applyFont="1" applyFill="1" applyBorder="1" applyAlignment="1" applyProtection="1">
      <alignment vertical="center" shrinkToFit="1"/>
      <protection hidden="1"/>
    </xf>
    <xf numFmtId="0" fontId="76" fillId="16" borderId="0" xfId="0" applyFont="1" applyFill="1" applyBorder="1" applyAlignment="1" applyProtection="1">
      <alignment horizontal="center" vertical="center" shrinkToFit="1"/>
      <protection hidden="1"/>
    </xf>
    <xf numFmtId="165" fontId="76" fillId="16" borderId="0" xfId="0" applyNumberFormat="1" applyFont="1" applyFill="1" applyBorder="1" applyAlignment="1" applyProtection="1">
      <alignment horizontal="center" vertical="center" shrinkToFit="1"/>
      <protection hidden="1"/>
    </xf>
    <xf numFmtId="165" fontId="76" fillId="16" borderId="115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6" xfId="0" applyFont="1" applyFill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vertical="center" textRotation="90" shrinkToFit="1"/>
      <protection hidden="1"/>
    </xf>
    <xf numFmtId="0" fontId="79" fillId="0" borderId="45" xfId="0" applyFont="1" applyFill="1" applyBorder="1" applyAlignment="1" applyProtection="1">
      <alignment horizontal="center" vertical="center" shrinkToFit="1"/>
      <protection hidden="1"/>
    </xf>
    <xf numFmtId="0" fontId="77" fillId="0" borderId="46" xfId="0" applyFont="1" applyFill="1" applyBorder="1" applyAlignment="1" applyProtection="1">
      <alignment vertical="center" textRotation="90" shrinkToFit="1"/>
      <protection hidden="1"/>
    </xf>
    <xf numFmtId="0" fontId="79" fillId="0" borderId="4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79" fillId="0" borderId="0" xfId="0" applyFont="1" applyProtection="1">
      <protection hidden="1"/>
    </xf>
    <xf numFmtId="0" fontId="79" fillId="0" borderId="120" xfId="0" applyFont="1" applyFill="1" applyBorder="1" applyProtection="1">
      <protection hidden="1"/>
    </xf>
    <xf numFmtId="0" fontId="0" fillId="0" borderId="0" xfId="0" applyAlignment="1" applyProtection="1"/>
    <xf numFmtId="0" fontId="82" fillId="0" borderId="49" xfId="0" applyFont="1" applyBorder="1" applyAlignment="1" applyProtection="1">
      <alignment horizontal="center" vertical="center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0" fontId="82" fillId="5" borderId="15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Alignment="1" applyProtection="1">
      <alignment shrinkToFit="1"/>
    </xf>
    <xf numFmtId="49" fontId="73" fillId="0" borderId="0" xfId="0" applyNumberFormat="1" applyFont="1" applyAlignment="1" applyProtection="1">
      <alignment shrinkToFit="1"/>
    </xf>
    <xf numFmtId="0" fontId="16" fillId="0" borderId="0" xfId="0" applyFont="1" applyAlignment="1" applyProtection="1">
      <alignment vertical="center"/>
    </xf>
    <xf numFmtId="0" fontId="20" fillId="9" borderId="24" xfId="0" applyFont="1" applyFill="1" applyBorder="1" applyAlignment="1" applyProtection="1">
      <alignment horizontal="center" vertical="center"/>
    </xf>
    <xf numFmtId="0" fontId="20" fillId="9" borderId="25" xfId="0" applyFont="1" applyFill="1" applyBorder="1" applyAlignment="1" applyProtection="1">
      <alignment horizontal="center" vertical="center"/>
    </xf>
    <xf numFmtId="14" fontId="20" fillId="9" borderId="25" xfId="0" applyNumberFormat="1" applyFont="1" applyFill="1" applyBorder="1" applyAlignment="1" applyProtection="1">
      <alignment horizontal="center" vertical="center"/>
    </xf>
    <xf numFmtId="49" fontId="20" fillId="9" borderId="25" xfId="0" applyNumberFormat="1" applyFont="1" applyFill="1" applyBorder="1" applyAlignment="1" applyProtection="1">
      <alignment horizontal="center" vertical="center"/>
    </xf>
    <xf numFmtId="0" fontId="71" fillId="16" borderId="26" xfId="0" applyFont="1" applyFill="1" applyBorder="1" applyAlignment="1" applyProtection="1">
      <alignment horizontal="center"/>
    </xf>
    <xf numFmtId="164" fontId="71" fillId="16" borderId="26" xfId="0" applyNumberFormat="1" applyFont="1" applyFill="1" applyBorder="1" applyAlignment="1" applyProtection="1">
      <alignment horizontal="center"/>
    </xf>
    <xf numFmtId="49" fontId="71" fillId="16" borderId="26" xfId="0" applyNumberFormat="1" applyFont="1" applyFill="1" applyBorder="1" applyAlignment="1" applyProtection="1">
      <alignment horizontal="center"/>
    </xf>
    <xf numFmtId="0" fontId="71" fillId="16" borderId="27" xfId="0" applyFont="1" applyFill="1" applyBorder="1" applyAlignment="1" applyProtection="1">
      <alignment horizontal="center"/>
    </xf>
    <xf numFmtId="0" fontId="71" fillId="16" borderId="33" xfId="0" applyFont="1" applyFill="1" applyBorder="1" applyAlignment="1" applyProtection="1">
      <alignment horizontal="center"/>
    </xf>
    <xf numFmtId="0" fontId="71" fillId="16" borderId="28" xfId="0" applyFont="1" applyFill="1" applyBorder="1" applyAlignment="1" applyProtection="1">
      <alignment horizontal="center"/>
    </xf>
    <xf numFmtId="0" fontId="71" fillId="16" borderId="137" xfId="0" applyFont="1" applyFill="1" applyBorder="1" applyAlignment="1" applyProtection="1">
      <alignment horizontal="center"/>
    </xf>
    <xf numFmtId="0" fontId="29" fillId="21" borderId="138" xfId="0" applyFont="1" applyFill="1" applyBorder="1" applyAlignment="1" applyProtection="1">
      <alignment horizontal="center" vertical="center"/>
    </xf>
    <xf numFmtId="0" fontId="71" fillId="7" borderId="15" xfId="0" applyFont="1" applyFill="1" applyBorder="1" applyAlignment="1" applyProtection="1">
      <alignment horizontal="center" vertical="center"/>
    </xf>
    <xf numFmtId="0" fontId="29" fillId="21" borderId="15" xfId="0" applyFont="1" applyFill="1" applyBorder="1" applyAlignment="1" applyProtection="1">
      <alignment horizontal="center" vertical="center"/>
    </xf>
    <xf numFmtId="0" fontId="71" fillId="7" borderId="131" xfId="0" applyFont="1" applyFill="1" applyBorder="1" applyAlignment="1" applyProtection="1">
      <alignment horizontal="center" vertical="center"/>
    </xf>
    <xf numFmtId="0" fontId="29" fillId="21" borderId="130" xfId="0" applyFont="1" applyFill="1" applyBorder="1" applyAlignment="1" applyProtection="1">
      <alignment horizontal="center" vertical="center"/>
    </xf>
    <xf numFmtId="0" fontId="71" fillId="7" borderId="139" xfId="0" applyFont="1" applyFill="1" applyBorder="1" applyAlignment="1" applyProtection="1">
      <alignment horizontal="center" vertical="center"/>
    </xf>
    <xf numFmtId="0" fontId="53" fillId="0" borderId="0" xfId="0" applyFont="1" applyProtection="1"/>
    <xf numFmtId="0" fontId="71" fillId="3" borderId="130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1" fontId="71" fillId="3" borderId="131" xfId="0" applyNumberFormat="1" applyFont="1" applyFill="1" applyBorder="1" applyAlignment="1">
      <alignment horizontal="center"/>
    </xf>
    <xf numFmtId="0" fontId="71" fillId="3" borderId="131" xfId="0" applyFont="1" applyFill="1" applyBorder="1" applyAlignment="1">
      <alignment horizontal="center"/>
    </xf>
    <xf numFmtId="0" fontId="71" fillId="3" borderId="130" xfId="0" applyFont="1" applyFill="1" applyBorder="1" applyAlignment="1">
      <alignment horizontal="center"/>
    </xf>
    <xf numFmtId="0" fontId="71" fillId="3" borderId="15" xfId="0" applyFont="1" applyFill="1" applyBorder="1" applyAlignment="1">
      <alignment horizontal="center"/>
    </xf>
    <xf numFmtId="0" fontId="72" fillId="3" borderId="15" xfId="0" applyFont="1" applyFill="1" applyBorder="1" applyAlignment="1">
      <alignment horizontal="center"/>
    </xf>
    <xf numFmtId="0" fontId="71" fillId="3" borderId="15" xfId="0" applyFont="1" applyFill="1" applyBorder="1"/>
    <xf numFmtId="0" fontId="71" fillId="3" borderId="131" xfId="0" applyFont="1" applyFill="1" applyBorder="1" applyAlignment="1">
      <alignment horizontal="center" vertical="center"/>
    </xf>
    <xf numFmtId="0" fontId="9" fillId="0" borderId="0" xfId="0" applyFont="1"/>
    <xf numFmtId="0" fontId="32" fillId="9" borderId="63" xfId="1" applyFont="1" applyFill="1" applyBorder="1" applyAlignment="1">
      <alignment horizontal="right"/>
    </xf>
    <xf numFmtId="0" fontId="32" fillId="9" borderId="32" xfId="1" applyFont="1" applyFill="1" applyBorder="1" applyAlignment="1">
      <alignment horizontal="right"/>
    </xf>
    <xf numFmtId="0" fontId="32" fillId="9" borderId="64" xfId="1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9" fontId="33" fillId="9" borderId="60" xfId="1" applyNumberFormat="1" applyFont="1" applyFill="1" applyBorder="1" applyAlignment="1">
      <alignment horizontal="right" vertical="center"/>
    </xf>
    <xf numFmtId="0" fontId="33" fillId="9" borderId="68" xfId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2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1" fillId="9" borderId="62" xfId="0" applyFont="1" applyFill="1" applyBorder="1" applyAlignment="1">
      <alignment horizontal="center" vertical="center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2" fillId="9" borderId="58" xfId="1" applyFont="1" applyFill="1" applyBorder="1" applyAlignment="1">
      <alignment horizontal="right"/>
    </xf>
    <xf numFmtId="0" fontId="33" fillId="9" borderId="63" xfId="0" applyFont="1" applyFill="1" applyBorder="1" applyAlignment="1">
      <alignment horizontal="center"/>
    </xf>
    <xf numFmtId="0" fontId="33" fillId="9" borderId="32" xfId="0" applyFont="1" applyFill="1" applyBorder="1" applyAlignment="1">
      <alignment horizontal="center"/>
    </xf>
    <xf numFmtId="0" fontId="33" fillId="9" borderId="59" xfId="0" applyFont="1" applyFill="1" applyBorder="1" applyAlignment="1">
      <alignment horizontal="right" vertical="center"/>
    </xf>
    <xf numFmtId="0" fontId="33" fillId="9" borderId="60" xfId="0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/>
    </xf>
    <xf numFmtId="0" fontId="33" fillId="9" borderId="32" xfId="0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/>
    </xf>
    <xf numFmtId="0" fontId="34" fillId="9" borderId="60" xfId="0" applyFont="1" applyFill="1" applyBorder="1" applyAlignment="1">
      <alignment horizontal="right" vertical="center"/>
    </xf>
    <xf numFmtId="0" fontId="34" fillId="9" borderId="68" xfId="0" applyFont="1" applyFill="1" applyBorder="1" applyAlignment="1">
      <alignment horizontal="right" vertical="center"/>
    </xf>
    <xf numFmtId="0" fontId="36" fillId="9" borderId="32" xfId="1" applyFont="1" applyFill="1" applyBorder="1" applyAlignment="1">
      <alignment horizontal="center"/>
    </xf>
    <xf numFmtId="0" fontId="36" fillId="9" borderId="64" xfId="1" applyFont="1" applyFill="1" applyBorder="1" applyAlignment="1">
      <alignment horizontal="center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9" fontId="33" fillId="9" borderId="60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47" xfId="0" applyFont="1" applyFill="1" applyBorder="1" applyAlignment="1">
      <alignment horizontal="center" vertical="center" wrapText="1"/>
    </xf>
    <xf numFmtId="0" fontId="33" fillId="9" borderId="59" xfId="0" applyFont="1" applyFill="1" applyBorder="1" applyAlignment="1">
      <alignment horizontal="right" vertical="center" wrapText="1"/>
    </xf>
    <xf numFmtId="0" fontId="33" fillId="9" borderId="60" xfId="0" applyFont="1" applyFill="1" applyBorder="1" applyAlignment="1">
      <alignment horizontal="right" vertical="center" wrapText="1"/>
    </xf>
    <xf numFmtId="9" fontId="33" fillId="9" borderId="60" xfId="0" applyNumberFormat="1" applyFont="1" applyFill="1" applyBorder="1" applyAlignment="1">
      <alignment horizontal="right"/>
    </xf>
    <xf numFmtId="0" fontId="33" fillId="9" borderId="68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/>
    </xf>
    <xf numFmtId="9" fontId="33" fillId="9" borderId="60" xfId="0" applyNumberFormat="1" applyFont="1" applyFill="1" applyBorder="1" applyAlignment="1">
      <alignment horizontal="right" vertical="center" wrapText="1"/>
    </xf>
    <xf numFmtId="0" fontId="33" fillId="9" borderId="68" xfId="0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0" fontId="33" fillId="9" borderId="71" xfId="0" applyFont="1" applyFill="1" applyBorder="1" applyAlignment="1">
      <alignment horizontal="right" vertical="center"/>
    </xf>
    <xf numFmtId="9" fontId="33" fillId="9" borderId="72" xfId="0" applyNumberFormat="1" applyFont="1" applyFill="1" applyBorder="1" applyAlignment="1">
      <alignment horizontal="right" vertical="center"/>
    </xf>
    <xf numFmtId="0" fontId="33" fillId="9" borderId="73" xfId="0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wrapText="1"/>
    </xf>
    <xf numFmtId="0" fontId="33" fillId="9" borderId="32" xfId="0" applyFont="1" applyFill="1" applyBorder="1" applyAlignment="1">
      <alignment horizontal="right" wrapText="1"/>
    </xf>
    <xf numFmtId="0" fontId="33" fillId="9" borderId="64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1" xfId="0" applyFont="1" applyFill="1" applyBorder="1" applyAlignment="1">
      <alignment horizontal="right" wrapText="1"/>
    </xf>
    <xf numFmtId="0" fontId="33" fillId="9" borderId="0" xfId="0" applyFont="1" applyFill="1" applyBorder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center"/>
    </xf>
    <xf numFmtId="0" fontId="81" fillId="14" borderId="0" xfId="0" applyFont="1" applyFill="1" applyAlignment="1" applyProtection="1">
      <alignment horizontal="right" vertical="center"/>
    </xf>
    <xf numFmtId="0" fontId="83" fillId="0" borderId="0" xfId="0" applyFont="1" applyAlignment="1" applyProtection="1">
      <alignment horizontal="center" vertical="center"/>
    </xf>
    <xf numFmtId="0" fontId="44" fillId="20" borderId="0" xfId="0" applyFont="1" applyFill="1" applyAlignment="1" applyProtection="1">
      <alignment horizontal="center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67" fillId="17" borderId="94" xfId="0" applyFont="1" applyFill="1" applyBorder="1" applyAlignment="1" applyProtection="1">
      <alignment horizontal="center" shrinkToFit="1"/>
      <protection hidden="1"/>
    </xf>
    <xf numFmtId="0" fontId="67" fillId="17" borderId="95" xfId="0" applyFont="1" applyFill="1" applyBorder="1" applyAlignment="1" applyProtection="1">
      <alignment horizontal="center" shrinkToFit="1"/>
      <protection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52" fillId="10" borderId="96" xfId="0" applyFont="1" applyFill="1" applyBorder="1" applyAlignment="1" applyProtection="1">
      <alignment horizontal="center"/>
      <protection locked="0" hidden="1"/>
    </xf>
    <xf numFmtId="0" fontId="67" fillId="17" borderId="117" xfId="0" applyFont="1" applyFill="1" applyBorder="1" applyAlignment="1" applyProtection="1">
      <alignment horizontal="center" shrinkToFit="1"/>
      <protection hidden="1"/>
    </xf>
    <xf numFmtId="0" fontId="67" fillId="17" borderId="118" xfId="0" applyFont="1" applyFill="1" applyBorder="1" applyAlignment="1" applyProtection="1">
      <alignment horizontal="center" shrinkToFit="1"/>
      <protection hidden="1"/>
    </xf>
    <xf numFmtId="0" fontId="52" fillId="10" borderId="118" xfId="0" applyFont="1" applyFill="1" applyBorder="1" applyAlignment="1" applyProtection="1">
      <alignment horizontal="center"/>
      <protection hidden="1"/>
    </xf>
    <xf numFmtId="0" fontId="52" fillId="10" borderId="119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52" fillId="10" borderId="96" xfId="0" applyFont="1" applyFill="1" applyBorder="1" applyAlignment="1" applyProtection="1">
      <alignment horizontal="center"/>
      <protection hidden="1"/>
    </xf>
    <xf numFmtId="0" fontId="67" fillId="17" borderId="101" xfId="0" applyFont="1" applyFill="1" applyBorder="1" applyAlignment="1" applyProtection="1">
      <alignment horizontal="center" shrinkToFit="1"/>
      <protection hidden="1"/>
    </xf>
    <xf numFmtId="0" fontId="67" fillId="17" borderId="102" xfId="0" applyFont="1" applyFill="1" applyBorder="1" applyAlignment="1" applyProtection="1">
      <alignment horizontal="center" shrinkToFit="1"/>
      <protection hidden="1"/>
    </xf>
    <xf numFmtId="0" fontId="67" fillId="17" borderId="103" xfId="0" applyFont="1" applyFill="1" applyBorder="1" applyAlignment="1" applyProtection="1">
      <alignment horizontal="center" shrinkToFit="1"/>
      <protection hidden="1"/>
    </xf>
    <xf numFmtId="0" fontId="52" fillId="10" borderId="104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52" fillId="10" borderId="105" xfId="0" applyFont="1" applyFill="1" applyBorder="1" applyAlignment="1" applyProtection="1">
      <alignment horizontal="center"/>
      <protection hidden="1"/>
    </xf>
    <xf numFmtId="0" fontId="5" fillId="3" borderId="107" xfId="1" applyFont="1" applyFill="1" applyBorder="1" applyAlignment="1" applyProtection="1">
      <alignment horizontal="center" vertical="center" shrinkToFit="1"/>
      <protection locked="0" hidden="1"/>
    </xf>
    <xf numFmtId="0" fontId="5" fillId="3" borderId="108" xfId="1" applyFont="1" applyFill="1" applyBorder="1" applyAlignment="1" applyProtection="1">
      <alignment horizontal="center" vertical="center" shrinkToFit="1"/>
      <protection locked="0" hidden="1"/>
    </xf>
    <xf numFmtId="0" fontId="5" fillId="3" borderId="109" xfId="1" applyFont="1" applyFill="1" applyBorder="1" applyAlignment="1" applyProtection="1">
      <alignment horizontal="center" vertical="center" shrinkToFit="1"/>
      <protection locked="0" hidden="1"/>
    </xf>
    <xf numFmtId="0" fontId="23" fillId="15" borderId="99" xfId="0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164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44" fillId="8" borderId="74" xfId="0" applyFont="1" applyFill="1" applyBorder="1" applyAlignment="1" applyProtection="1">
      <alignment horizontal="center"/>
      <protection hidden="1"/>
    </xf>
    <xf numFmtId="0" fontId="44" fillId="8" borderId="78" xfId="0" applyFont="1" applyFill="1" applyBorder="1" applyAlignment="1" applyProtection="1">
      <alignment horizontal="center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5" fillId="3" borderId="76" xfId="1" applyFont="1" applyFill="1" applyBorder="1" applyAlignment="1" applyProtection="1">
      <alignment horizontal="center" vertical="center" shrinkToFit="1"/>
      <protection hidden="1"/>
    </xf>
    <xf numFmtId="49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23" fillId="15" borderId="76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Font="1" applyFill="1" applyBorder="1" applyAlignment="1" applyProtection="1">
      <alignment horizontal="center" vertical="center" shrinkToFit="1"/>
      <protection hidden="1"/>
    </xf>
    <xf numFmtId="0" fontId="23" fillId="18" borderId="80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Border="1" applyAlignment="1" applyProtection="1">
      <alignment horizontal="center" vertical="center" shrinkToFit="1"/>
      <protection hidden="1"/>
    </xf>
    <xf numFmtId="0" fontId="23" fillId="18" borderId="100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7" xfId="1" applyFont="1" applyFill="1" applyBorder="1" applyAlignment="1" applyProtection="1">
      <alignment horizontal="center" vertical="center" shrinkToFit="1"/>
      <protection hidden="1"/>
    </xf>
    <xf numFmtId="0" fontId="5" fillId="3" borderId="74" xfId="1" applyFont="1" applyFill="1" applyBorder="1" applyAlignment="1" applyProtection="1">
      <alignment horizontal="center" vertical="center" shrinkToFit="1"/>
      <protection hidden="1"/>
    </xf>
    <xf numFmtId="0" fontId="5" fillId="3" borderId="78" xfId="1" applyFont="1" applyFill="1" applyBorder="1" applyAlignment="1" applyProtection="1">
      <alignment horizontal="center" vertical="center" shrinkToFit="1"/>
      <protection hidden="1"/>
    </xf>
    <xf numFmtId="0" fontId="6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40" fillId="3" borderId="76" xfId="1" applyFont="1" applyFill="1" applyBorder="1" applyAlignment="1" applyProtection="1">
      <alignment horizontal="center" vertical="center" wrapText="1" shrinkToFit="1"/>
      <protection hidden="1"/>
    </xf>
    <xf numFmtId="0" fontId="40" fillId="3" borderId="76" xfId="1" applyFont="1" applyFill="1" applyBorder="1" applyAlignment="1" applyProtection="1">
      <alignment horizontal="center" vertical="center" shrinkToFit="1"/>
      <protection hidden="1"/>
    </xf>
    <xf numFmtId="0" fontId="2" fillId="3" borderId="76" xfId="1" applyFont="1" applyFill="1" applyBorder="1" applyAlignment="1" applyProtection="1">
      <alignment horizontal="center" vertical="center" shrinkToFit="1"/>
      <protection hidden="1"/>
    </xf>
    <xf numFmtId="0" fontId="68" fillId="0" borderId="0" xfId="0" applyFont="1" applyAlignment="1" applyProtection="1">
      <alignment horizontal="center"/>
      <protection hidden="1"/>
    </xf>
    <xf numFmtId="0" fontId="48" fillId="19" borderId="79" xfId="0" applyFont="1" applyFill="1" applyBorder="1" applyAlignment="1" applyProtection="1">
      <alignment horizontal="center"/>
      <protection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76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" fillId="3" borderId="11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164" fontId="5" fillId="3" borderId="76" xfId="1" applyNumberFormat="1" applyFont="1" applyFill="1" applyBorder="1" applyAlignment="1" applyProtection="1">
      <alignment horizontal="center" vertical="center" shrinkToFit="1"/>
      <protection hidden="1"/>
    </xf>
    <xf numFmtId="0" fontId="80" fillId="6" borderId="114" xfId="0" applyFont="1" applyFill="1" applyBorder="1" applyAlignment="1" applyProtection="1">
      <alignment horizontal="center" shrinkToFit="1"/>
      <protection hidden="1"/>
    </xf>
    <xf numFmtId="0" fontId="80" fillId="6" borderId="8" xfId="0" applyFont="1" applyFill="1" applyBorder="1" applyAlignment="1" applyProtection="1">
      <alignment horizontal="center" shrinkToFit="1"/>
      <protection hidden="1"/>
    </xf>
    <xf numFmtId="0" fontId="80" fillId="6" borderId="111" xfId="0" applyFont="1" applyFill="1" applyBorder="1" applyAlignment="1" applyProtection="1">
      <alignment horizontal="center" shrinkToFit="1"/>
      <protection hidden="1"/>
    </xf>
    <xf numFmtId="0" fontId="80" fillId="6" borderId="49" xfId="0" applyFont="1" applyFill="1" applyBorder="1" applyAlignment="1" applyProtection="1">
      <alignment horizontal="center" vertical="center" shrinkToFit="1"/>
      <protection hidden="1"/>
    </xf>
    <xf numFmtId="0" fontId="80" fillId="6" borderId="0" xfId="0" applyFont="1" applyFill="1" applyBorder="1" applyAlignment="1" applyProtection="1">
      <alignment horizontal="center" vertical="center" shrinkToFit="1"/>
      <protection hidden="1"/>
    </xf>
    <xf numFmtId="0" fontId="80" fillId="6" borderId="115" xfId="0" applyFont="1" applyFill="1" applyBorder="1" applyAlignment="1" applyProtection="1">
      <alignment horizontal="center" vertical="center" shrinkToFit="1"/>
      <protection hidden="1"/>
    </xf>
    <xf numFmtId="165" fontId="76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6" fillId="0" borderId="0" xfId="0" applyNumberFormat="1" applyFont="1" applyBorder="1" applyAlignment="1" applyProtection="1">
      <alignment horizontal="center" vertical="center" shrinkToFit="1" readingOrder="2"/>
      <protection hidden="1"/>
    </xf>
    <xf numFmtId="0" fontId="77" fillId="0" borderId="88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right" vertical="center" shrinkToFit="1"/>
      <protection hidden="1"/>
    </xf>
    <xf numFmtId="0" fontId="78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90" xfId="0" applyNumberFormat="1" applyFont="1" applyBorder="1" applyAlignment="1" applyProtection="1">
      <alignment horizontal="righ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1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49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77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8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7" xfId="0" applyNumberFormat="1" applyFont="1" applyFill="1" applyBorder="1" applyAlignment="1" applyProtection="1">
      <alignment horizontal="center" vertical="center" shrinkToFit="1"/>
      <protection hidden="1"/>
    </xf>
    <xf numFmtId="164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90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6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91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165" fontId="79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1" xfId="0" applyNumberFormat="1" applyFont="1" applyFill="1" applyBorder="1" applyAlignment="1" applyProtection="1">
      <alignment horizontal="right" vertical="center" shrinkToFit="1"/>
      <protection hidden="1"/>
    </xf>
    <xf numFmtId="0" fontId="79" fillId="0" borderId="106" xfId="0" applyFont="1" applyBorder="1" applyAlignment="1" applyProtection="1">
      <alignment horizontal="right" vertical="center" shrinkToFit="1"/>
      <protection hidden="1"/>
    </xf>
    <xf numFmtId="0" fontId="79" fillId="0" borderId="7" xfId="0" applyFont="1" applyBorder="1" applyAlignment="1" applyProtection="1">
      <alignment horizontal="right" vertical="center" shrinkToFit="1"/>
      <protection hidden="1"/>
    </xf>
    <xf numFmtId="165" fontId="79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2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92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8" xfId="0" applyNumberFormat="1" applyFont="1" applyFill="1" applyBorder="1" applyAlignment="1" applyProtection="1">
      <alignment horizontal="right" vertical="center" shrinkToFit="1"/>
      <protection hidden="1"/>
    </xf>
    <xf numFmtId="49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93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85" xfId="0" applyFont="1" applyBorder="1" applyAlignment="1" applyProtection="1">
      <alignment horizontal="center" vertical="center" shrinkToFit="1"/>
      <protection hidden="1"/>
    </xf>
    <xf numFmtId="0" fontId="77" fillId="0" borderId="86" xfId="0" applyFont="1" applyBorder="1" applyAlignment="1" applyProtection="1">
      <alignment horizontal="center" vertical="center" shrinkToFit="1"/>
      <protection hidden="1"/>
    </xf>
    <xf numFmtId="0" fontId="77" fillId="0" borderId="87" xfId="0" applyFont="1" applyBorder="1" applyAlignment="1" applyProtection="1">
      <alignment horizontal="center" vertical="center" shrinkToFit="1"/>
      <protection hidden="1"/>
    </xf>
    <xf numFmtId="0" fontId="77" fillId="0" borderId="82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shrinkToFit="1"/>
      <protection hidden="1"/>
    </xf>
    <xf numFmtId="0" fontId="77" fillId="0" borderId="0" xfId="0" applyFont="1" applyBorder="1" applyAlignment="1" applyProtection="1">
      <alignment horizontal="center" shrinkToFit="1"/>
      <protection hidden="1"/>
    </xf>
    <xf numFmtId="0" fontId="77" fillId="0" borderId="8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7" fillId="0" borderId="1" xfId="0" applyFont="1" applyBorder="1" applyAlignment="1" applyProtection="1">
      <alignment horizontal="right" vertical="center" shrinkToFit="1"/>
      <protection hidden="1"/>
    </xf>
    <xf numFmtId="0" fontId="77" fillId="0" borderId="6" xfId="0" applyFont="1" applyBorder="1" applyAlignment="1" applyProtection="1">
      <alignment horizontal="right" vertical="center" shrinkToFit="1"/>
      <protection hidden="1"/>
    </xf>
    <xf numFmtId="0" fontId="77" fillId="0" borderId="116" xfId="0" applyFont="1" applyBorder="1" applyAlignment="1" applyProtection="1">
      <alignment horizontal="right" vertical="center" shrinkToFit="1"/>
      <protection hidden="1"/>
    </xf>
    <xf numFmtId="0" fontId="77" fillId="0" borderId="0" xfId="0" applyFont="1" applyBorder="1" applyAlignment="1" applyProtection="1">
      <alignment horizontal="right" vertical="center" shrinkToFit="1"/>
      <protection hidden="1"/>
    </xf>
    <xf numFmtId="165" fontId="79" fillId="3" borderId="7" xfId="0" applyNumberFormat="1" applyFont="1" applyFill="1" applyBorder="1" applyAlignment="1" applyProtection="1">
      <alignment horizontal="right" shrinkToFit="1"/>
      <protection hidden="1"/>
    </xf>
    <xf numFmtId="165" fontId="79" fillId="3" borderId="112" xfId="0" applyNumberFormat="1" applyFont="1" applyFill="1" applyBorder="1" applyAlignment="1" applyProtection="1">
      <alignment horizontal="right" shrinkToFi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43" xfId="0" applyFill="1" applyBorder="1" applyAlignment="1" applyProtection="1">
      <alignment horizontal="right" vertical="center" wrapText="1"/>
      <protection hidden="1"/>
    </xf>
    <xf numFmtId="0" fontId="0" fillId="15" borderId="144" xfId="0" applyFill="1" applyBorder="1" applyAlignment="1" applyProtection="1">
      <alignment horizontal="right" vertical="center" wrapText="1"/>
      <protection hidden="1"/>
    </xf>
    <xf numFmtId="0" fontId="0" fillId="15" borderId="145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center" vertical="center"/>
      <protection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79" fillId="0" borderId="106" xfId="0" applyFont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80" fillId="6" borderId="1" xfId="0" applyFont="1" applyFill="1" applyBorder="1" applyAlignment="1" applyProtection="1">
      <alignment horizontal="center" vertical="center" shrinkToFit="1"/>
      <protection hidden="1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8" xfId="0" applyFont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vertical="center" shrinkToFit="1"/>
      <protection hidden="1"/>
    </xf>
    <xf numFmtId="0" fontId="79" fillId="0" borderId="111" xfId="0" applyFont="1" applyBorder="1" applyAlignment="1" applyProtection="1">
      <alignment horizontal="center" vertical="center" shrinkToFit="1"/>
      <protection hidden="1"/>
    </xf>
    <xf numFmtId="0" fontId="79" fillId="0" borderId="115" xfId="0" applyFont="1" applyBorder="1" applyAlignment="1" applyProtection="1">
      <alignment horizontal="center" vertical="center" shrinkToFit="1"/>
      <protection hidden="1"/>
    </xf>
    <xf numFmtId="0" fontId="79" fillId="0" borderId="116" xfId="0" applyFont="1" applyBorder="1" applyAlignment="1" applyProtection="1">
      <alignment horizontal="center" vertical="center" shrinkToFit="1"/>
      <protection hidden="1"/>
    </xf>
    <xf numFmtId="0" fontId="76" fillId="0" borderId="5" xfId="0" applyFont="1" applyBorder="1" applyAlignment="1" applyProtection="1">
      <alignment horizontal="center" vertical="center" shrinkToFit="1" readingOrder="2"/>
      <protection hidden="1"/>
    </xf>
    <xf numFmtId="0" fontId="79" fillId="0" borderId="114" xfId="0" applyFont="1" applyBorder="1" applyAlignment="1" applyProtection="1">
      <alignment horizontal="center" vertical="center" shrinkToFit="1"/>
      <protection hidden="1"/>
    </xf>
    <xf numFmtId="0" fontId="79" fillId="0" borderId="49" xfId="0" applyFont="1" applyBorder="1" applyAlignment="1" applyProtection="1">
      <alignment horizontal="center" vertical="center" shrinkToFit="1"/>
      <protection hidden="1"/>
    </xf>
    <xf numFmtId="0" fontId="79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1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5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112" xfId="0" applyFont="1" applyFill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6" fillId="3" borderId="7" xfId="0" applyFont="1" applyFill="1" applyBorder="1" applyAlignment="1" applyProtection="1">
      <alignment horizontal="right" vertical="center" shrinkToFit="1"/>
      <protection hidden="1"/>
    </xf>
    <xf numFmtId="0" fontId="76" fillId="3" borderId="112" xfId="0" applyFont="1" applyFill="1" applyBorder="1" applyAlignment="1" applyProtection="1">
      <alignment horizontal="right" vertical="center" shrinkToFit="1"/>
      <protection hidden="1"/>
    </xf>
    <xf numFmtId="0" fontId="79" fillId="3" borderId="7" xfId="0" applyFont="1" applyFill="1" applyBorder="1" applyAlignment="1" applyProtection="1">
      <alignment horizontal="center" vertical="center" shrinkToFit="1"/>
      <protection hidden="1"/>
    </xf>
    <xf numFmtId="0" fontId="77" fillId="0" borderId="98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center" vertical="center" shrinkToFit="1"/>
      <protection hidden="1"/>
    </xf>
    <xf numFmtId="0" fontId="76" fillId="16" borderId="106" xfId="0" applyFont="1" applyFill="1" applyBorder="1" applyAlignment="1" applyProtection="1">
      <alignment horizontal="center" vertical="center" shrinkToFit="1"/>
      <protection hidden="1"/>
    </xf>
    <xf numFmtId="0" fontId="76" fillId="16" borderId="7" xfId="0" applyFont="1" applyFill="1" applyBorder="1" applyAlignment="1" applyProtection="1">
      <alignment horizontal="center" vertical="center" shrinkToFit="1"/>
      <protection hidden="1"/>
    </xf>
    <xf numFmtId="0" fontId="79" fillId="0" borderId="114" xfId="0" applyFont="1" applyBorder="1" applyAlignment="1" applyProtection="1">
      <alignment horizontal="right" vertical="center" shrinkToFit="1"/>
      <protection hidden="1"/>
    </xf>
    <xf numFmtId="0" fontId="79" fillId="0" borderId="8" xfId="0" applyFont="1" applyBorder="1" applyAlignment="1" applyProtection="1">
      <alignment horizontal="right" vertical="center" shrinkToFit="1"/>
      <protection hidden="1"/>
    </xf>
    <xf numFmtId="0" fontId="70" fillId="20" borderId="136" xfId="0" applyFont="1" applyFill="1" applyBorder="1" applyAlignment="1">
      <alignment horizontal="center" vertical="center"/>
    </xf>
    <xf numFmtId="0" fontId="70" fillId="20" borderId="126" xfId="0" applyFont="1" applyFill="1" applyBorder="1" applyAlignment="1">
      <alignment horizontal="center" vertical="center"/>
    </xf>
    <xf numFmtId="0" fontId="23" fillId="20" borderId="136" xfId="0" applyFont="1" applyFill="1" applyBorder="1" applyAlignment="1" applyProtection="1">
      <alignment horizontal="center" vertical="center" wrapText="1"/>
      <protection hidden="1"/>
    </xf>
    <xf numFmtId="0" fontId="23" fillId="20" borderId="126" xfId="0" applyFont="1" applyFill="1" applyBorder="1" applyAlignment="1" applyProtection="1">
      <alignment horizontal="center" vertical="center" wrapText="1"/>
      <protection hidden="1"/>
    </xf>
    <xf numFmtId="0" fontId="46" fillId="20" borderId="15" xfId="0" applyFont="1" applyFill="1" applyBorder="1" applyAlignment="1">
      <alignment horizontal="center" vertical="center"/>
    </xf>
    <xf numFmtId="0" fontId="70" fillId="20" borderId="135" xfId="0" applyFont="1" applyFill="1" applyBorder="1" applyAlignment="1">
      <alignment horizontal="center" vertical="center"/>
    </xf>
    <xf numFmtId="0" fontId="70" fillId="20" borderId="125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8" xfId="0" applyFont="1" applyBorder="1" applyAlignment="1" applyProtection="1">
      <alignment horizontal="center" vertical="center" textRotation="90"/>
      <protection hidden="1"/>
    </xf>
    <xf numFmtId="0" fontId="70" fillId="20" borderId="13" xfId="0" applyFont="1" applyFill="1" applyBorder="1" applyAlignment="1">
      <alignment horizontal="center" vertical="center"/>
    </xf>
    <xf numFmtId="0" fontId="70" fillId="20" borderId="48" xfId="0" applyFont="1" applyFill="1" applyBorder="1" applyAlignment="1">
      <alignment horizontal="center" vertical="center"/>
    </xf>
    <xf numFmtId="0" fontId="3" fillId="3" borderId="125" xfId="0" applyFont="1" applyFill="1" applyBorder="1" applyAlignment="1" applyProtection="1">
      <alignment horizontal="center" vertical="center" textRotation="90" wrapText="1"/>
    </xf>
    <xf numFmtId="0" fontId="3" fillId="3" borderId="48" xfId="0" applyFont="1" applyFill="1" applyBorder="1" applyAlignment="1" applyProtection="1">
      <alignment horizontal="center" vertical="center" textRotation="90" wrapText="1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46" fillId="20" borderId="136" xfId="0" applyFont="1" applyFill="1" applyBorder="1" applyAlignment="1">
      <alignment horizontal="center" vertical="center" textRotation="90" wrapText="1"/>
    </xf>
    <xf numFmtId="0" fontId="46" fillId="20" borderId="126" xfId="0" applyFont="1" applyFill="1" applyBorder="1" applyAlignment="1">
      <alignment horizontal="center" vertical="center" textRotation="90" wrapText="1"/>
    </xf>
    <xf numFmtId="0" fontId="23" fillId="20" borderId="13" xfId="0" applyFont="1" applyFill="1" applyBorder="1" applyAlignment="1">
      <alignment horizontal="center" vertical="center" wrapText="1"/>
    </xf>
    <xf numFmtId="0" fontId="23" fillId="20" borderId="48" xfId="0" applyFont="1" applyFill="1" applyBorder="1" applyAlignment="1">
      <alignment horizontal="center" vertical="center" wrapText="1"/>
    </xf>
    <xf numFmtId="0" fontId="23" fillId="20" borderId="135" xfId="0" applyFont="1" applyFill="1" applyBorder="1" applyAlignment="1">
      <alignment horizontal="center" vertical="center" wrapText="1"/>
    </xf>
    <xf numFmtId="0" fontId="23" fillId="20" borderId="125" xfId="0" applyFont="1" applyFill="1" applyBorder="1" applyAlignment="1">
      <alignment horizontal="center" vertical="center" wrapText="1"/>
    </xf>
    <xf numFmtId="0" fontId="3" fillId="3" borderId="132" xfId="0" applyFont="1" applyFill="1" applyBorder="1" applyAlignment="1" applyProtection="1">
      <alignment horizontal="center" vertical="center" textRotation="90" wrapText="1"/>
    </xf>
    <xf numFmtId="0" fontId="3" fillId="3" borderId="133" xfId="0" applyFont="1" applyFill="1" applyBorder="1" applyAlignment="1" applyProtection="1">
      <alignment horizontal="center" vertical="center" textRotation="90" wrapText="1"/>
    </xf>
    <xf numFmtId="0" fontId="46" fillId="20" borderId="13" xfId="0" applyFont="1" applyFill="1" applyBorder="1" applyAlignment="1">
      <alignment horizontal="center" vertical="center" textRotation="90" wrapText="1"/>
    </xf>
    <xf numFmtId="0" fontId="46" fillId="20" borderId="48" xfId="0" applyFont="1" applyFill="1" applyBorder="1" applyAlignment="1">
      <alignment horizontal="center" vertical="center" textRotation="90" wrapText="1"/>
    </xf>
    <xf numFmtId="0" fontId="2" fillId="6" borderId="113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3" fillId="20" borderId="130" xfId="0" applyFont="1" applyFill="1" applyBorder="1" applyAlignment="1" applyProtection="1">
      <alignment horizontal="center" vertical="center" wrapText="1"/>
      <protection hidden="1"/>
    </xf>
    <xf numFmtId="0" fontId="16" fillId="14" borderId="129" xfId="0" applyFont="1" applyFill="1" applyBorder="1" applyAlignment="1" applyProtection="1">
      <alignment horizontal="center" vertical="center"/>
    </xf>
    <xf numFmtId="0" fontId="16" fillId="14" borderId="14" xfId="0" applyFont="1" applyFill="1" applyBorder="1" applyAlignment="1" applyProtection="1">
      <alignment horizontal="center" vertical="center"/>
    </xf>
    <xf numFmtId="0" fontId="23" fillId="20" borderId="136" xfId="0" applyFont="1" applyFill="1" applyBorder="1" applyAlignment="1">
      <alignment horizontal="center" vertical="center" wrapText="1"/>
    </xf>
    <xf numFmtId="0" fontId="23" fillId="20" borderId="126" xfId="0" applyFont="1" applyFill="1" applyBorder="1" applyAlignment="1">
      <alignment horizontal="center" vertical="center" wrapText="1"/>
    </xf>
    <xf numFmtId="0" fontId="46" fillId="20" borderId="15" xfId="0" applyFont="1" applyFill="1" applyBorder="1" applyAlignment="1">
      <alignment horizontal="center" vertical="center" wrapText="1"/>
    </xf>
    <xf numFmtId="0" fontId="46" fillId="20" borderId="135" xfId="0" applyFont="1" applyFill="1" applyBorder="1" applyAlignment="1">
      <alignment horizontal="center" vertical="center" textRotation="90"/>
    </xf>
    <xf numFmtId="0" fontId="46" fillId="20" borderId="125" xfId="0" applyFont="1" applyFill="1" applyBorder="1" applyAlignment="1">
      <alignment horizontal="center" vertical="center" textRotation="90"/>
    </xf>
    <xf numFmtId="0" fontId="23" fillId="20" borderId="15" xfId="0" applyFont="1" applyFill="1" applyBorder="1" applyAlignment="1">
      <alignment horizontal="center" vertical="center"/>
    </xf>
    <xf numFmtId="0" fontId="20" fillId="8" borderId="12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16" fillId="14" borderId="127" xfId="0" applyFont="1" applyFill="1" applyBorder="1" applyAlignment="1" applyProtection="1">
      <alignment horizontal="center" vertical="center"/>
    </xf>
    <xf numFmtId="0" fontId="3" fillId="3" borderId="13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14" borderId="128" xfId="0" applyFont="1" applyFill="1" applyBorder="1" applyAlignment="1" applyProtection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24" xfId="0" applyFont="1" applyBorder="1" applyAlignment="1" applyProtection="1">
      <alignment horizontal="center" vertical="center"/>
      <protection hidden="1"/>
    </xf>
    <xf numFmtId="0" fontId="16" fillId="0" borderId="131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130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5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4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  <xf numFmtId="0" fontId="16" fillId="13" borderId="31" xfId="0" applyFont="1" applyFill="1" applyBorder="1" applyAlignment="1" applyProtection="1">
      <alignment horizontal="center" vertical="center"/>
      <protection hidden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Users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workbookViewId="0">
      <selection activeCell="J4" sqref="J4"/>
    </sheetView>
  </sheetViews>
  <sheetFormatPr defaultColWidth="9" defaultRowHeight="16.8" x14ac:dyDescent="0.5"/>
  <cols>
    <col min="1" max="1" width="2.21875" style="33" customWidth="1"/>
    <col min="2" max="2" width="4.44140625" style="33" customWidth="1"/>
    <col min="3" max="6" width="9" style="33"/>
    <col min="7" max="7" width="1.44140625" style="33" customWidth="1"/>
    <col min="8" max="8" width="12.6640625" style="33" customWidth="1"/>
    <col min="9" max="9" width="16.88671875" style="33" customWidth="1"/>
    <col min="10" max="10" width="5" style="33" customWidth="1"/>
    <col min="11" max="11" width="9" style="33"/>
    <col min="12" max="12" width="2.6640625" style="33" customWidth="1"/>
    <col min="13" max="14" width="9" style="33"/>
    <col min="15" max="15" width="3.44140625" style="33" customWidth="1"/>
    <col min="16" max="17" width="9" style="33"/>
    <col min="18" max="18" width="4.6640625" style="33" customWidth="1"/>
    <col min="19" max="19" width="2" style="33" customWidth="1"/>
    <col min="20" max="20" width="8.88671875" style="33" customWidth="1"/>
    <col min="21" max="21" width="15.44140625" style="33" customWidth="1"/>
    <col min="22" max="16384" width="9" style="33"/>
  </cols>
  <sheetData>
    <row r="1" spans="1:22" ht="27" thickBot="1" x14ac:dyDescent="0.75">
      <c r="B1" s="239" t="s">
        <v>297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</row>
    <row r="2" spans="1:22" ht="19.5" customHeight="1" thickBot="1" x14ac:dyDescent="0.7">
      <c r="B2" s="240" t="s">
        <v>136</v>
      </c>
      <c r="C2" s="240"/>
      <c r="D2" s="240"/>
      <c r="E2" s="240"/>
      <c r="F2" s="240"/>
      <c r="G2" s="240"/>
      <c r="H2" s="240"/>
      <c r="I2" s="240"/>
      <c r="J2" s="34"/>
      <c r="K2" s="241" t="s">
        <v>298</v>
      </c>
      <c r="L2" s="242"/>
      <c r="M2" s="242"/>
      <c r="N2" s="242"/>
      <c r="O2" s="242"/>
      <c r="P2" s="242"/>
      <c r="Q2" s="242"/>
      <c r="R2" s="242"/>
      <c r="S2" s="242"/>
      <c r="T2" s="245" t="s">
        <v>299</v>
      </c>
      <c r="U2" s="246"/>
    </row>
    <row r="3" spans="1:22" ht="22.5" customHeight="1" thickBot="1" x14ac:dyDescent="0.7">
      <c r="A3" s="35">
        <v>1</v>
      </c>
      <c r="B3" s="249" t="s">
        <v>729</v>
      </c>
      <c r="C3" s="250"/>
      <c r="D3" s="250"/>
      <c r="E3" s="250"/>
      <c r="F3" s="250"/>
      <c r="G3" s="250"/>
      <c r="H3" s="250"/>
      <c r="I3" s="251"/>
      <c r="K3" s="243"/>
      <c r="L3" s="244"/>
      <c r="M3" s="244"/>
      <c r="N3" s="244"/>
      <c r="O3" s="244"/>
      <c r="P3" s="244"/>
      <c r="Q3" s="244"/>
      <c r="R3" s="244"/>
      <c r="S3" s="244"/>
      <c r="T3" s="247"/>
      <c r="U3" s="248"/>
    </row>
    <row r="4" spans="1:22" ht="22.5" customHeight="1" thickBot="1" x14ac:dyDescent="0.7">
      <c r="A4" s="35">
        <v>2</v>
      </c>
      <c r="B4" s="231" t="s">
        <v>300</v>
      </c>
      <c r="C4" s="232"/>
      <c r="D4" s="232"/>
      <c r="E4" s="232"/>
      <c r="F4" s="232"/>
      <c r="G4" s="232"/>
      <c r="H4" s="232"/>
      <c r="I4" s="233"/>
      <c r="K4" s="234" t="s">
        <v>15</v>
      </c>
      <c r="L4" s="235"/>
      <c r="M4" s="235"/>
      <c r="N4" s="235"/>
      <c r="O4" s="235"/>
      <c r="P4" s="235"/>
      <c r="Q4" s="235"/>
      <c r="R4" s="235"/>
      <c r="S4" s="236"/>
      <c r="T4" s="237">
        <v>1</v>
      </c>
      <c r="U4" s="238"/>
    </row>
    <row r="5" spans="1:22" ht="22.5" customHeight="1" thickBot="1" x14ac:dyDescent="0.7">
      <c r="A5" s="35"/>
      <c r="B5" s="252" t="s">
        <v>301</v>
      </c>
      <c r="C5" s="253"/>
      <c r="D5" s="253"/>
      <c r="E5" s="253"/>
      <c r="F5" s="253"/>
      <c r="G5" s="253"/>
      <c r="H5" s="253"/>
      <c r="I5" s="36"/>
      <c r="K5" s="254" t="s">
        <v>302</v>
      </c>
      <c r="L5" s="255"/>
      <c r="M5" s="255"/>
      <c r="N5" s="255"/>
      <c r="O5" s="255"/>
      <c r="P5" s="255"/>
      <c r="Q5" s="255"/>
      <c r="R5" s="255"/>
      <c r="S5" s="255"/>
      <c r="T5" s="237">
        <v>1</v>
      </c>
      <c r="U5" s="238"/>
    </row>
    <row r="6" spans="1:22" ht="22.5" customHeight="1" thickBot="1" x14ac:dyDescent="0.7">
      <c r="A6" s="35"/>
      <c r="B6" s="256" t="s">
        <v>730</v>
      </c>
      <c r="C6" s="257"/>
      <c r="D6" s="257"/>
      <c r="E6" s="257"/>
      <c r="F6" s="257"/>
      <c r="G6" s="257"/>
      <c r="H6" s="257"/>
      <c r="I6" s="258"/>
      <c r="K6" s="254" t="s">
        <v>732</v>
      </c>
      <c r="L6" s="255"/>
      <c r="M6" s="255"/>
      <c r="N6" s="255"/>
      <c r="O6" s="255"/>
      <c r="P6" s="255"/>
      <c r="Q6" s="255"/>
      <c r="R6" s="255"/>
      <c r="S6" s="255"/>
      <c r="T6" s="259" t="s">
        <v>303</v>
      </c>
      <c r="U6" s="260"/>
    </row>
    <row r="7" spans="1:22" ht="22.5" customHeight="1" thickBot="1" x14ac:dyDescent="0.75">
      <c r="A7" s="35">
        <v>3</v>
      </c>
      <c r="B7" s="252" t="s">
        <v>731</v>
      </c>
      <c r="C7" s="253"/>
      <c r="D7" s="253"/>
      <c r="E7" s="253"/>
      <c r="F7" s="253"/>
      <c r="G7" s="253"/>
      <c r="H7" s="261" t="s">
        <v>735</v>
      </c>
      <c r="I7" s="262"/>
      <c r="K7" s="263" t="s">
        <v>734</v>
      </c>
      <c r="L7" s="264"/>
      <c r="M7" s="264"/>
      <c r="N7" s="264"/>
      <c r="O7" s="264"/>
      <c r="P7" s="264"/>
      <c r="Q7" s="264"/>
      <c r="R7" s="264"/>
      <c r="S7" s="265"/>
      <c r="T7" s="266">
        <v>0.5</v>
      </c>
      <c r="U7" s="267"/>
      <c r="V7" s="37"/>
    </row>
    <row r="8" spans="1:22" ht="22.5" customHeight="1" x14ac:dyDescent="0.65">
      <c r="A8" s="35">
        <v>4</v>
      </c>
      <c r="B8" s="268" t="s">
        <v>901</v>
      </c>
      <c r="C8" s="268"/>
      <c r="D8" s="268"/>
      <c r="E8" s="268"/>
      <c r="F8" s="268"/>
      <c r="G8" s="268"/>
      <c r="H8" s="268"/>
      <c r="I8" s="268"/>
      <c r="J8" s="37"/>
      <c r="K8" s="271" t="s">
        <v>733</v>
      </c>
      <c r="L8" s="272"/>
      <c r="M8" s="272"/>
      <c r="N8" s="272"/>
      <c r="O8" s="272"/>
      <c r="P8" s="272"/>
      <c r="Q8" s="272"/>
      <c r="R8" s="272"/>
      <c r="S8" s="272"/>
      <c r="T8" s="273">
        <v>0.2</v>
      </c>
      <c r="U8" s="274"/>
    </row>
    <row r="9" spans="1:22" ht="22.5" customHeight="1" x14ac:dyDescent="0.65">
      <c r="A9" s="35"/>
      <c r="B9" s="269"/>
      <c r="C9" s="269"/>
      <c r="D9" s="269"/>
      <c r="E9" s="269"/>
      <c r="F9" s="269"/>
      <c r="G9" s="269"/>
      <c r="H9" s="269"/>
      <c r="I9" s="269"/>
      <c r="J9" s="38"/>
      <c r="K9" s="271"/>
      <c r="L9" s="272"/>
      <c r="M9" s="272"/>
      <c r="N9" s="272"/>
      <c r="O9" s="272"/>
      <c r="P9" s="272"/>
      <c r="Q9" s="272"/>
      <c r="R9" s="272"/>
      <c r="S9" s="272"/>
      <c r="T9" s="275"/>
      <c r="U9" s="274"/>
    </row>
    <row r="10" spans="1:22" ht="22.5" customHeight="1" x14ac:dyDescent="0.65">
      <c r="A10" s="35"/>
      <c r="B10" s="269"/>
      <c r="C10" s="269"/>
      <c r="D10" s="269"/>
      <c r="E10" s="269"/>
      <c r="F10" s="269"/>
      <c r="G10" s="269"/>
      <c r="H10" s="269"/>
      <c r="I10" s="269"/>
      <c r="K10" s="234" t="s">
        <v>278</v>
      </c>
      <c r="L10" s="235"/>
      <c r="M10" s="235"/>
      <c r="N10" s="235"/>
      <c r="O10" s="235"/>
      <c r="P10" s="235"/>
      <c r="Q10" s="235"/>
      <c r="R10" s="235"/>
      <c r="S10" s="236"/>
      <c r="T10" s="276">
        <v>0.2</v>
      </c>
      <c r="U10" s="277"/>
    </row>
    <row r="11" spans="1:22" ht="22.5" customHeight="1" x14ac:dyDescent="0.65">
      <c r="A11" s="35"/>
      <c r="B11" s="269"/>
      <c r="C11" s="269"/>
      <c r="D11" s="269"/>
      <c r="E11" s="269"/>
      <c r="F11" s="269"/>
      <c r="G11" s="269"/>
      <c r="H11" s="269"/>
      <c r="I11" s="269"/>
      <c r="K11" s="263" t="s">
        <v>308</v>
      </c>
      <c r="L11" s="264"/>
      <c r="M11" s="264"/>
      <c r="N11" s="264"/>
      <c r="O11" s="264"/>
      <c r="P11" s="264"/>
      <c r="Q11" s="264"/>
      <c r="R11" s="264"/>
      <c r="S11" s="265"/>
      <c r="T11" s="276">
        <v>0.2</v>
      </c>
      <c r="U11" s="277"/>
    </row>
    <row r="12" spans="1:22" ht="22.5" customHeight="1" thickBot="1" x14ac:dyDescent="0.7">
      <c r="A12" s="35"/>
      <c r="B12" s="270"/>
      <c r="C12" s="270"/>
      <c r="D12" s="270"/>
      <c r="E12" s="270"/>
      <c r="F12" s="270"/>
      <c r="G12" s="270"/>
      <c r="H12" s="270"/>
      <c r="I12" s="270"/>
      <c r="K12" s="287" t="s">
        <v>304</v>
      </c>
      <c r="L12" s="288"/>
      <c r="M12" s="288"/>
      <c r="N12" s="288"/>
      <c r="O12" s="288"/>
      <c r="P12" s="288"/>
      <c r="Q12" s="288"/>
      <c r="R12" s="288"/>
      <c r="S12" s="289"/>
      <c r="T12" s="290">
        <v>0.5</v>
      </c>
      <c r="U12" s="291"/>
    </row>
    <row r="13" spans="1:22" ht="22.5" customHeight="1" thickBot="1" x14ac:dyDescent="0.7">
      <c r="A13" s="35">
        <v>5</v>
      </c>
      <c r="B13" s="292" t="s">
        <v>305</v>
      </c>
      <c r="C13" s="293"/>
      <c r="D13" s="293"/>
      <c r="E13" s="293"/>
      <c r="F13" s="293"/>
      <c r="G13" s="293"/>
      <c r="H13" s="293"/>
      <c r="I13" s="294"/>
      <c r="K13" s="295" t="s">
        <v>306</v>
      </c>
      <c r="L13" s="296"/>
      <c r="M13" s="296"/>
      <c r="N13" s="296"/>
      <c r="O13" s="296"/>
      <c r="P13" s="296"/>
      <c r="Q13" s="296"/>
      <c r="R13" s="296"/>
      <c r="S13" s="296"/>
      <c r="T13" s="296"/>
      <c r="U13" s="296"/>
    </row>
    <row r="14" spans="1:22" ht="22.5" customHeight="1" x14ac:dyDescent="0.65">
      <c r="A14" s="35"/>
      <c r="B14" s="297" t="s">
        <v>307</v>
      </c>
      <c r="C14" s="297"/>
      <c r="D14" s="297"/>
      <c r="E14" s="297"/>
      <c r="F14" s="297"/>
      <c r="G14" s="297"/>
      <c r="H14" s="297"/>
      <c r="I14" s="297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</row>
    <row r="15" spans="1:22" ht="3.75" customHeight="1" x14ac:dyDescent="0.65">
      <c r="A15" s="35"/>
      <c r="B15" s="298"/>
      <c r="C15" s="298"/>
      <c r="D15" s="298"/>
      <c r="E15" s="298"/>
      <c r="F15" s="298"/>
      <c r="G15" s="298"/>
      <c r="H15" s="298"/>
      <c r="I15" s="298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</row>
    <row r="16" spans="1:22" ht="26.25" customHeight="1" x14ac:dyDescent="0.65">
      <c r="A16" s="35">
        <v>6</v>
      </c>
      <c r="B16" s="298"/>
      <c r="C16" s="298"/>
      <c r="D16" s="298"/>
      <c r="E16" s="298"/>
      <c r="F16" s="298"/>
      <c r="G16" s="298"/>
      <c r="H16" s="298"/>
      <c r="I16" s="298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</row>
    <row r="17" spans="2:22" ht="19.5" customHeight="1" x14ac:dyDescent="0.5">
      <c r="B17" s="298"/>
      <c r="C17" s="298"/>
      <c r="D17" s="298"/>
      <c r="E17" s="298"/>
      <c r="F17" s="298"/>
      <c r="G17" s="298"/>
      <c r="H17" s="298"/>
      <c r="I17" s="298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</row>
    <row r="18" spans="2:22" ht="19.5" customHeight="1" x14ac:dyDescent="0.65">
      <c r="B18" s="298"/>
      <c r="C18" s="298"/>
      <c r="D18" s="298"/>
      <c r="E18" s="298"/>
      <c r="F18" s="298"/>
      <c r="G18" s="298"/>
      <c r="H18" s="298"/>
      <c r="I18" s="298"/>
      <c r="K18" s="39"/>
      <c r="L18" s="40"/>
      <c r="M18" s="301"/>
      <c r="N18" s="301"/>
      <c r="O18" s="301"/>
      <c r="P18" s="41"/>
      <c r="Q18" s="302"/>
      <c r="R18" s="302"/>
      <c r="S18" s="39"/>
      <c r="T18" s="39"/>
      <c r="U18" s="39"/>
      <c r="V18" s="40"/>
    </row>
    <row r="19" spans="2:22" ht="21.75" customHeight="1" thickBot="1" x14ac:dyDescent="0.55000000000000004">
      <c r="B19" s="299"/>
      <c r="C19" s="299"/>
      <c r="D19" s="299"/>
      <c r="E19" s="299"/>
      <c r="F19" s="299"/>
      <c r="G19" s="299"/>
      <c r="H19" s="299"/>
      <c r="I19" s="299"/>
      <c r="Q19" s="42"/>
      <c r="R19" s="42"/>
      <c r="S19" s="42"/>
      <c r="T19" s="42"/>
      <c r="U19" s="42"/>
    </row>
    <row r="20" spans="2:22" ht="3.75" customHeight="1" thickBot="1" x14ac:dyDescent="0.55000000000000004"/>
    <row r="21" spans="2:22" ht="35.25" customHeight="1" x14ac:dyDescent="0.5">
      <c r="B21" s="278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80"/>
    </row>
    <row r="22" spans="2:22" ht="14.25" customHeight="1" x14ac:dyDescent="0.5">
      <c r="B22" s="281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3"/>
    </row>
    <row r="23" spans="2:22" ht="15" customHeight="1" thickBot="1" x14ac:dyDescent="0.55000000000000004">
      <c r="B23" s="284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6"/>
    </row>
  </sheetData>
  <mergeCells count="34"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22"/>
  <sheetViews>
    <sheetView showGridLines="0" rightToLeft="1" tabSelected="1" workbookViewId="0">
      <selection activeCell="C1" sqref="C1"/>
    </sheetView>
  </sheetViews>
  <sheetFormatPr defaultColWidth="9" defaultRowHeight="14.4" x14ac:dyDescent="0.3"/>
  <cols>
    <col min="1" max="1" width="13.88671875" style="3" bestFit="1" customWidth="1"/>
    <col min="2" max="2" width="22.21875" style="3" customWidth="1"/>
    <col min="3" max="3" width="18.88671875" style="3" customWidth="1"/>
    <col min="4" max="4" width="26" style="3" customWidth="1"/>
    <col min="5" max="5" width="20.44140625" style="3" customWidth="1"/>
    <col min="6" max="6" width="20" style="3" customWidth="1"/>
    <col min="7" max="7" width="3.44140625" style="3" bestFit="1" customWidth="1"/>
    <col min="8" max="8" width="4.44140625" style="3" hidden="1" customWidth="1"/>
    <col min="9" max="9" width="3.21875" style="3" hidden="1" customWidth="1"/>
    <col min="10" max="10" width="8.33203125" style="3" hidden="1" customWidth="1"/>
    <col min="11" max="11" width="18.88671875" style="3" hidden="1" customWidth="1"/>
    <col min="12" max="12" width="13.6640625" style="3" hidden="1" customWidth="1"/>
    <col min="13" max="14" width="11" style="3" customWidth="1"/>
    <col min="15" max="15" width="15.44140625" style="3" customWidth="1"/>
    <col min="16" max="16" width="37.109375" style="3" customWidth="1"/>
    <col min="17" max="17" width="20" style="14" customWidth="1"/>
    <col min="18" max="18" width="18.44140625" style="14" customWidth="1"/>
    <col min="19" max="19" width="16.21875" style="3" customWidth="1"/>
    <col min="20" max="16384" width="9" style="3"/>
  </cols>
  <sheetData>
    <row r="1" spans="1:12" ht="25.8" customHeight="1" x14ac:dyDescent="0.3">
      <c r="A1" s="303" t="s">
        <v>1433</v>
      </c>
      <c r="B1" s="303"/>
      <c r="C1" s="199"/>
      <c r="D1" s="186" t="str">
        <f>IFERROR(VLOOKUP(C1,ورقة2!$A$2:$U$1631,2,0),"")</f>
        <v/>
      </c>
      <c r="E1" s="185"/>
    </row>
    <row r="2" spans="1:12" ht="23.4" customHeight="1" x14ac:dyDescent="0.3">
      <c r="A2" s="304" t="e">
        <f>IF('إختيار المقررات'!D2="مستنفذ",'إختيار المقررات'!J7,"يجب أن تقوم يا"&amp;" "&amp;D1&amp;" بملئ الحقول التالية بالمعلومات الصحيحة وإلا لا تعتبر طالب مسجل")</f>
        <v>#N/A</v>
      </c>
      <c r="B2" s="304"/>
      <c r="C2" s="304"/>
      <c r="D2" s="304"/>
      <c r="E2" s="304"/>
      <c r="F2" s="304"/>
    </row>
    <row r="4" spans="1:12" ht="23.25" customHeight="1" x14ac:dyDescent="0.3">
      <c r="A4" s="7" t="s">
        <v>738</v>
      </c>
      <c r="B4" s="5" t="s">
        <v>739</v>
      </c>
      <c r="C4" s="5" t="s">
        <v>740</v>
      </c>
      <c r="D4" s="5" t="s">
        <v>741</v>
      </c>
      <c r="E4" s="5" t="s">
        <v>742</v>
      </c>
      <c r="F4" s="5" t="s">
        <v>743</v>
      </c>
      <c r="H4" s="3" t="s">
        <v>296</v>
      </c>
      <c r="I4" s="200"/>
      <c r="J4" s="3" t="s">
        <v>1378</v>
      </c>
      <c r="L4" s="3" t="s">
        <v>1393</v>
      </c>
    </row>
    <row r="5" spans="1:12" s="32" customFormat="1" ht="33.75" customHeight="1" x14ac:dyDescent="0.3">
      <c r="A5" s="9"/>
      <c r="B5" s="9"/>
      <c r="C5" s="8" t="str">
        <f>A5&amp;" "&amp;B5</f>
        <v xml:space="preserve"> </v>
      </c>
      <c r="D5" s="9"/>
      <c r="E5" s="9"/>
      <c r="F5" s="9"/>
      <c r="H5" s="32" t="s">
        <v>295</v>
      </c>
      <c r="I5" s="201" t="s">
        <v>1379</v>
      </c>
      <c r="J5" s="3" t="s">
        <v>281</v>
      </c>
      <c r="L5" s="3" t="s">
        <v>1394</v>
      </c>
    </row>
    <row r="6" spans="1:12" ht="23.25" customHeight="1" x14ac:dyDescent="0.3">
      <c r="A6" s="5" t="s">
        <v>49</v>
      </c>
      <c r="B6" s="7" t="s">
        <v>1430</v>
      </c>
      <c r="C6" s="5" t="s">
        <v>277</v>
      </c>
      <c r="D6" s="13" t="s">
        <v>54</v>
      </c>
      <c r="E6" s="13" t="s">
        <v>55</v>
      </c>
      <c r="F6" s="7" t="s">
        <v>53</v>
      </c>
      <c r="I6" s="201" t="s">
        <v>1380</v>
      </c>
      <c r="J6" s="3" t="s">
        <v>288</v>
      </c>
      <c r="L6" s="3" t="s">
        <v>1406</v>
      </c>
    </row>
    <row r="7" spans="1:12" ht="33.75" customHeight="1" x14ac:dyDescent="0.3">
      <c r="A7" s="11"/>
      <c r="B7" s="9"/>
      <c r="C7" s="9"/>
      <c r="D7" s="11"/>
      <c r="E7" s="11"/>
      <c r="F7" s="9"/>
      <c r="I7" s="201" t="s">
        <v>1381</v>
      </c>
      <c r="J7" s="3" t="s">
        <v>286</v>
      </c>
      <c r="L7" s="3" t="s">
        <v>1399</v>
      </c>
    </row>
    <row r="8" spans="1:12" ht="23.25" customHeight="1" x14ac:dyDescent="0.3">
      <c r="A8" s="5" t="s">
        <v>50</v>
      </c>
      <c r="B8" s="5" t="s">
        <v>51</v>
      </c>
      <c r="C8" s="5" t="s">
        <v>52</v>
      </c>
      <c r="D8" s="7" t="s">
        <v>139</v>
      </c>
      <c r="I8" s="201" t="s">
        <v>1382</v>
      </c>
      <c r="J8" s="3" t="s">
        <v>287</v>
      </c>
      <c r="L8" s="3" t="s">
        <v>1397</v>
      </c>
    </row>
    <row r="9" spans="1:12" ht="33.75" customHeight="1" x14ac:dyDescent="0.3">
      <c r="A9" s="9"/>
      <c r="B9" s="9"/>
      <c r="C9" s="9"/>
      <c r="D9" s="9"/>
      <c r="I9" s="201" t="s">
        <v>1383</v>
      </c>
      <c r="J9" s="3" t="s">
        <v>284</v>
      </c>
      <c r="L9" s="3" t="s">
        <v>1401</v>
      </c>
    </row>
    <row r="10" spans="1:12" ht="23.25" customHeight="1" x14ac:dyDescent="0.3">
      <c r="A10" s="5" t="s">
        <v>48</v>
      </c>
      <c r="B10" s="5" t="s">
        <v>6</v>
      </c>
      <c r="C10" s="5" t="s">
        <v>10</v>
      </c>
      <c r="D10" s="6" t="s">
        <v>11</v>
      </c>
      <c r="I10" s="201" t="s">
        <v>1384</v>
      </c>
      <c r="J10" s="3" t="s">
        <v>289</v>
      </c>
      <c r="L10" s="3" t="s">
        <v>1409</v>
      </c>
    </row>
    <row r="11" spans="1:12" ht="33.75" customHeight="1" x14ac:dyDescent="0.3">
      <c r="A11" s="10"/>
      <c r="B11" s="9"/>
      <c r="C11" s="9"/>
      <c r="D11" s="9"/>
      <c r="I11" s="201" t="s">
        <v>1385</v>
      </c>
      <c r="J11" s="3" t="s">
        <v>294</v>
      </c>
      <c r="L11" s="3" t="s">
        <v>1413</v>
      </c>
    </row>
    <row r="12" spans="1:12" ht="23.25" customHeight="1" x14ac:dyDescent="0.3">
      <c r="A12" s="52" t="s">
        <v>46</v>
      </c>
      <c r="B12" s="5" t="s">
        <v>47</v>
      </c>
      <c r="I12" s="201" t="s">
        <v>1386</v>
      </c>
      <c r="J12" s="3" t="s">
        <v>293</v>
      </c>
      <c r="L12" s="3" t="s">
        <v>1407</v>
      </c>
    </row>
    <row r="13" spans="1:12" ht="33.75" customHeight="1" x14ac:dyDescent="0.3">
      <c r="A13" s="53"/>
      <c r="B13" s="9"/>
      <c r="I13" s="201" t="s">
        <v>1387</v>
      </c>
      <c r="J13" s="3" t="s">
        <v>282</v>
      </c>
      <c r="L13" s="3" t="s">
        <v>1404</v>
      </c>
    </row>
    <row r="14" spans="1:12" x14ac:dyDescent="0.3">
      <c r="I14" s="201" t="s">
        <v>1388</v>
      </c>
      <c r="J14" s="3" t="s">
        <v>290</v>
      </c>
      <c r="L14" s="3" t="s">
        <v>1416</v>
      </c>
    </row>
    <row r="15" spans="1:12" x14ac:dyDescent="0.3">
      <c r="I15" s="201" t="s">
        <v>1389</v>
      </c>
      <c r="J15" s="3" t="s">
        <v>285</v>
      </c>
      <c r="L15" s="3" t="s">
        <v>1408</v>
      </c>
    </row>
    <row r="16" spans="1:12" x14ac:dyDescent="0.3">
      <c r="I16" s="201" t="s">
        <v>1390</v>
      </c>
      <c r="J16" s="3" t="s">
        <v>283</v>
      </c>
      <c r="L16" s="3" t="s">
        <v>1414</v>
      </c>
    </row>
    <row r="17" spans="7:12" x14ac:dyDescent="0.3">
      <c r="I17" s="201" t="s">
        <v>1391</v>
      </c>
      <c r="J17" s="3" t="s">
        <v>291</v>
      </c>
      <c r="L17" s="3" t="s">
        <v>1403</v>
      </c>
    </row>
    <row r="18" spans="7:12" x14ac:dyDescent="0.3">
      <c r="I18" s="201" t="s">
        <v>1392</v>
      </c>
      <c r="J18" s="3" t="s">
        <v>292</v>
      </c>
      <c r="L18" s="3" t="s">
        <v>1405</v>
      </c>
    </row>
    <row r="19" spans="7:12" x14ac:dyDescent="0.3">
      <c r="L19" s="3" t="s">
        <v>1411</v>
      </c>
    </row>
    <row r="21" spans="7:12" x14ac:dyDescent="0.3">
      <c r="G21" s="12" t="s">
        <v>140</v>
      </c>
    </row>
    <row r="22" spans="7:12" x14ac:dyDescent="0.3">
      <c r="G22" s="12" t="s">
        <v>141</v>
      </c>
    </row>
  </sheetData>
  <sheetProtection algorithmName="SHA-512" hashValue="aV9YwQ2C/ggh9s2AqpHu/kt2hUrUmTZ3osOhbyZjzSlymI8UpA0INR0pg2qcTtomMmKGrpaeUnEoOgZCmw+Prw==" saltValue="P8/pZpqnjmAyCZ5A9RPk7Q==" spinCount="100000" sheet="1" objects="1" scenarios="1"/>
  <autoFilter ref="L4:L19" xr:uid="{00000000-0001-0000-0100-000000000000}">
    <sortState xmlns:xlrd2="http://schemas.microsoft.com/office/spreadsheetml/2017/richdata2" ref="L5:L19">
      <sortCondition ref="L4:L19"/>
    </sortState>
  </autoFilter>
  <mergeCells count="2">
    <mergeCell ref="A1:B1"/>
    <mergeCell ref="A2:F2"/>
  </mergeCells>
  <dataValidations count="14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00000000-0002-0000-0100-000000000000}">
      <formula1>AND(OR(LEFT(A7,1)="0",LEFT(A7,1)="1",LEFT(A7,1)="9"),LEFT(A7,2)&lt;&gt;"00",LEN(A7)=11)</formula1>
    </dataValidation>
    <dataValidation type="list" allowBlank="1" showInputMessage="1" showErrorMessage="1" sqref="D11" xr:uid="{00000000-0002-0000-0100-000001000000}">
      <formula1>$G$21:$G$22</formula1>
    </dataValidation>
    <dataValidation type="list" allowBlank="1" showInputMessage="1" showErrorMessage="1" sqref="A9" xr:uid="{00000000-0002-0000-0100-000002000000}">
      <formula1>$H$4:$H$5</formula1>
    </dataValidation>
    <dataValidation type="custom" allowBlank="1" showInputMessage="1" showErrorMessage="1" errorTitle="خطأ" error="رقم الموبايل غير صحيح" sqref="E7" xr:uid="{35386650-5D63-4C96-A66D-81F3629BF563}">
      <formula1>AND(LEFT(E7,2)="09",LEN(E7)=10)</formula1>
    </dataValidation>
    <dataValidation type="custom" allowBlank="1" showInputMessage="1" showErrorMessage="1" errorTitle="خطأ" error="رقم الهاتف غير صحيح" sqref="D7" xr:uid="{FA5A8F67-AED1-4069-977B-6ACE50D12941}">
      <formula1>AND(LEFT(D7,1)="0",AND(LEN(D7)&gt;8,LEN(D7)&lt;12))</formula1>
    </dataValidation>
    <dataValidation type="list" allowBlank="1" showInputMessage="1" showErrorMessage="1" sqref="C9" xr:uid="{00000000-0002-0000-0100-000003000000}">
      <formula1>$J$4:$J$18</formula1>
    </dataValidation>
    <dataValidation type="list" allowBlank="1" showInputMessage="1" showErrorMessage="1" sqref="C11" xr:uid="{2E94E5A1-3FDC-48C6-8B2D-F7C1A2DC8693}">
      <formula1>$L$4:$L$19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9DC3F97F-98E0-4D5E-85C1-6DE0BEFB94A4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4DD470D-2735-45FF-8D1F-F694494ADEC4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4045D15C-E2E8-4710-8FD4-060879C02527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623E8E84-426A-4B6B-A8F1-9BB06F6F2608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BE0F255A-7B2E-4B5A-8912-900BFDCC1293}"/>
    <dataValidation type="whole" allowBlank="1" showInputMessage="1" showErrorMessage="1" sqref="B9" xr:uid="{A733A882-49AF-4794-9785-CBBD79ADFED5}">
      <formula1>1950</formula1>
      <formula2>2021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60"/>
  <sheetViews>
    <sheetView showGridLines="0" rightToLeft="1" topLeftCell="A4" workbookViewId="0">
      <selection activeCell="T10" sqref="T10"/>
    </sheetView>
  </sheetViews>
  <sheetFormatPr defaultColWidth="0" defaultRowHeight="14.25" customHeight="1" x14ac:dyDescent="0.25"/>
  <cols>
    <col min="1" max="8" width="4.44140625" style="107" customWidth="1"/>
    <col min="9" max="9" width="5.44140625" style="107" bestFit="1" customWidth="1"/>
    <col min="10" max="10" width="5.88671875" style="107" customWidth="1"/>
    <col min="11" max="16" width="4.44140625" style="107" customWidth="1"/>
    <col min="17" max="17" width="6.44140625" style="107" bestFit="1" customWidth="1"/>
    <col min="18" max="33" width="4.44140625" style="107" customWidth="1"/>
    <col min="34" max="39" width="4" style="107" customWidth="1"/>
    <col min="40" max="40" width="4" style="107" hidden="1" customWidth="1"/>
    <col min="41" max="41" width="48.21875" style="108" hidden="1" customWidth="1"/>
    <col min="42" max="47" width="4" style="108" hidden="1" customWidth="1"/>
    <col min="48" max="54" width="4" style="109" hidden="1" customWidth="1"/>
    <col min="55" max="55" width="3.44140625" style="109" hidden="1" customWidth="1"/>
    <col min="56" max="56" width="3.44140625" style="108" hidden="1" customWidth="1"/>
    <col min="57" max="57" width="34.33203125" style="108" hidden="1" customWidth="1"/>
    <col min="58" max="58" width="20.44140625" style="108" hidden="1" customWidth="1"/>
    <col min="59" max="59" width="9.44140625" style="108" hidden="1" customWidth="1"/>
    <col min="60" max="62" width="9" style="108" hidden="1" customWidth="1"/>
    <col min="63" max="63" width="5.88671875" style="108" hidden="1" customWidth="1"/>
    <col min="64" max="64" width="3.44140625" style="108" hidden="1" customWidth="1"/>
    <col min="65" max="65" width="4.44140625" style="108" hidden="1" customWidth="1"/>
    <col min="66" max="66" width="26.44140625" style="108" hidden="1" customWidth="1"/>
    <col min="67" max="67" width="5.109375" style="108" hidden="1" customWidth="1"/>
    <col min="68" max="68" width="4.77734375" style="108" hidden="1" customWidth="1"/>
    <col min="69" max="69" width="2.21875" style="108" hidden="1" customWidth="1"/>
    <col min="70" max="71" width="5.88671875" style="108" hidden="1" customWidth="1"/>
    <col min="72" max="72" width="7.77734375" style="108" hidden="1" customWidth="1"/>
    <col min="73" max="73" width="9" style="108" hidden="1" customWidth="1"/>
    <col min="74" max="74" width="35.44140625" style="108" hidden="1" customWidth="1"/>
    <col min="75" max="76" width="9" style="108" hidden="1" customWidth="1"/>
    <col min="77" max="77" width="23" style="108" hidden="1" customWidth="1"/>
    <col min="78" max="78" width="9" style="107" hidden="1" customWidth="1"/>
    <col min="79" max="79" width="23" style="107" hidden="1" customWidth="1"/>
    <col min="80" max="16384" width="9" style="107" hidden="1"/>
  </cols>
  <sheetData>
    <row r="1" spans="1:80" s="98" customFormat="1" ht="21" customHeight="1" thickBot="1" x14ac:dyDescent="0.35">
      <c r="A1" s="336" t="s">
        <v>2</v>
      </c>
      <c r="B1" s="336"/>
      <c r="C1" s="336"/>
      <c r="D1" s="347">
        <f>'إدخال البيانات'!C1</f>
        <v>0</v>
      </c>
      <c r="E1" s="348"/>
      <c r="F1" s="348"/>
      <c r="G1" s="336" t="s">
        <v>3</v>
      </c>
      <c r="H1" s="336"/>
      <c r="I1" s="336"/>
      <c r="J1" s="345" t="str">
        <f>IFERROR(VLOOKUP($D$1,ورقة2!$A$2:$U$1631,2,0),"")</f>
        <v/>
      </c>
      <c r="K1" s="345"/>
      <c r="L1" s="345"/>
      <c r="M1" s="336" t="s">
        <v>4</v>
      </c>
      <c r="N1" s="336"/>
      <c r="O1" s="336"/>
      <c r="P1" s="334" t="str">
        <f>IFERROR(IF(VLOOKUP($D$1,ورقة2!$A$2:$U$1631,3,0)=0,'إدخال البيانات'!A13,VLOOKUP($D$1,ورقة2!$A$2:$U$1631,3,0)),"")</f>
        <v/>
      </c>
      <c r="Q1" s="334"/>
      <c r="R1" s="334"/>
      <c r="S1" s="336" t="s">
        <v>5</v>
      </c>
      <c r="T1" s="336"/>
      <c r="U1" s="336"/>
      <c r="V1" s="334" t="str">
        <f>IFERROR(IF(VLOOKUP($D$1,ورقة2!A2:U1631,4,0)=0,'إدخال البيانات'!B13,VLOOKUP($D$1,ورقة2!A2:U1631,4,0)),"")</f>
        <v/>
      </c>
      <c r="W1" s="334"/>
      <c r="X1" s="334"/>
      <c r="Y1" s="336" t="s">
        <v>48</v>
      </c>
      <c r="Z1" s="336"/>
      <c r="AA1" s="336"/>
      <c r="AB1" s="359" t="str">
        <f>IFERROR(IF('إدخال البيانات'!A11&lt;&gt;"",'إدخال البيانات'!A11,VLOOKUP($D$1,ورقة2!A2:U1631,6,0)),"")</f>
        <v/>
      </c>
      <c r="AC1" s="359"/>
      <c r="AD1" s="359"/>
      <c r="AE1" s="336" t="s">
        <v>6</v>
      </c>
      <c r="AF1" s="336"/>
      <c r="AG1" s="336"/>
      <c r="AH1" s="334" t="str">
        <f>IFERROR(IF('إدخال البيانات'!B11&lt;&gt;"",'إدخال البيانات'!B11,VLOOKUP($D$1,ورقة2!A2:U1631,7,0)),"")</f>
        <v/>
      </c>
      <c r="AI1" s="334"/>
      <c r="AJ1" s="334"/>
      <c r="AK1" s="353"/>
      <c r="AL1" s="353"/>
      <c r="AM1" s="97"/>
      <c r="AN1" s="98">
        <f>الإستمارة!AJ1</f>
        <v>17</v>
      </c>
      <c r="AO1" s="99" t="s">
        <v>147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 t="s">
        <v>147</v>
      </c>
      <c r="BF1" s="99"/>
      <c r="BG1" s="99"/>
      <c r="BH1" s="99"/>
      <c r="BI1" s="99"/>
      <c r="BJ1" s="99"/>
      <c r="BK1" s="99"/>
      <c r="BL1" s="100"/>
      <c r="BM1" s="100"/>
      <c r="BN1" s="100"/>
      <c r="BO1" s="100"/>
      <c r="BP1" s="100"/>
      <c r="BQ1" s="100"/>
      <c r="BR1" s="100"/>
      <c r="BS1" s="100" t="s">
        <v>279</v>
      </c>
      <c r="BT1" s="99" t="s">
        <v>728</v>
      </c>
      <c r="BU1" s="99"/>
      <c r="BV1" s="99"/>
      <c r="BW1" s="99"/>
      <c r="BX1" s="99"/>
      <c r="BY1" s="99"/>
    </row>
    <row r="2" spans="1:80" s="101" customFormat="1" ht="21" customHeight="1" thickTop="1" x14ac:dyDescent="0.3">
      <c r="A2" s="336" t="s">
        <v>9</v>
      </c>
      <c r="B2" s="336"/>
      <c r="C2" s="336"/>
      <c r="D2" s="349" t="e">
        <f>VLOOKUP($D$1,ورقة2!A2:U1631,9,0)</f>
        <v>#N/A</v>
      </c>
      <c r="E2" s="349"/>
      <c r="F2" s="349"/>
      <c r="G2" s="342">
        <f>'إدخال البيانات'!F5</f>
        <v>0</v>
      </c>
      <c r="H2" s="343"/>
      <c r="I2" s="343"/>
      <c r="J2" s="343"/>
      <c r="K2" s="343"/>
      <c r="L2" s="344"/>
      <c r="M2" s="336" t="s">
        <v>276</v>
      </c>
      <c r="N2" s="336"/>
      <c r="O2" s="336"/>
      <c r="P2" s="334">
        <f>'إدخال البيانات'!E5</f>
        <v>0</v>
      </c>
      <c r="Q2" s="334"/>
      <c r="R2" s="334"/>
      <c r="S2" s="336" t="s">
        <v>274</v>
      </c>
      <c r="T2" s="336"/>
      <c r="U2" s="336"/>
      <c r="V2" s="334">
        <f>'إدخال البيانات'!D5</f>
        <v>0</v>
      </c>
      <c r="W2" s="334"/>
      <c r="X2" s="334"/>
      <c r="Y2" s="336" t="s">
        <v>273</v>
      </c>
      <c r="Z2" s="336"/>
      <c r="AA2" s="336"/>
      <c r="AB2" s="334" t="str">
        <f>'إدخال البيانات'!C5</f>
        <v xml:space="preserve"> </v>
      </c>
      <c r="AC2" s="334"/>
      <c r="AD2" s="334"/>
      <c r="AE2" s="336" t="s">
        <v>275</v>
      </c>
      <c r="AF2" s="336"/>
      <c r="AG2" s="336"/>
      <c r="AH2" s="354"/>
      <c r="AI2" s="354"/>
      <c r="AJ2" s="354"/>
      <c r="AK2" s="353"/>
      <c r="AL2" s="353"/>
      <c r="AO2" s="102" t="s">
        <v>148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 t="s">
        <v>148</v>
      </c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 t="s">
        <v>280</v>
      </c>
      <c r="BT2" s="100" t="s">
        <v>727</v>
      </c>
      <c r="BU2" s="100"/>
      <c r="BV2" s="100"/>
      <c r="BW2" s="100"/>
      <c r="BX2" s="100"/>
      <c r="BY2" s="100"/>
    </row>
    <row r="3" spans="1:80" s="101" customFormat="1" ht="21" customHeight="1" x14ac:dyDescent="0.3">
      <c r="A3" s="336" t="s">
        <v>11</v>
      </c>
      <c r="B3" s="336"/>
      <c r="C3" s="336"/>
      <c r="D3" s="337" t="str">
        <f>IFERROR(IF('إدخال البيانات'!D11&lt;&gt;"",'إدخال البيانات'!D11,VLOOKUP($D$1,ورقة2!A2:U1631,5,0)),"")</f>
        <v/>
      </c>
      <c r="E3" s="337"/>
      <c r="F3" s="337"/>
      <c r="G3" s="336" t="s">
        <v>10</v>
      </c>
      <c r="H3" s="336"/>
      <c r="I3" s="336"/>
      <c r="J3" s="334" t="str">
        <f>IFERROR(IF('إدخال البيانات'!C11&lt;&gt;"",'إدخال البيانات'!C11,VLOOKUP(D1,ورقة2!A2:H1631,8,0)),"")</f>
        <v/>
      </c>
      <c r="K3" s="334"/>
      <c r="L3" s="334"/>
      <c r="M3" s="336" t="s">
        <v>49</v>
      </c>
      <c r="N3" s="336"/>
      <c r="O3" s="336"/>
      <c r="P3" s="341">
        <f>IF(OR(J3='إدخال البيانات'!L4,'إختيار المقررات'!J3='إدخال البيانات'!L5),'إدخال البيانات'!A7,'إدخال البيانات'!B7)</f>
        <v>0</v>
      </c>
      <c r="Q3" s="341"/>
      <c r="R3" s="341"/>
      <c r="S3" s="336" t="s">
        <v>16</v>
      </c>
      <c r="T3" s="336"/>
      <c r="U3" s="336"/>
      <c r="V3" s="337" t="str">
        <f>IFERROR(IF('إختيار المقررات'!J3&lt;&gt;'إدخال البيانات'!L4,'إدخال البيانات'!J4,VLOOKUP(LEFT('إدخال البيانات'!A7,2),'إدخال البيانات'!I5:J18,2,0)),"")</f>
        <v>غير سوري</v>
      </c>
      <c r="W3" s="337"/>
      <c r="X3" s="337"/>
      <c r="Y3" s="336" t="s">
        <v>277</v>
      </c>
      <c r="Z3" s="336"/>
      <c r="AA3" s="336"/>
      <c r="AB3" s="337" t="str">
        <f>IF(J3&lt;&gt;'إدخال البيانات'!L4,"غير سوري",'إدخال البيانات'!C7)</f>
        <v>غير سوري</v>
      </c>
      <c r="AC3" s="337">
        <f>'إدخال البيانات'!C7</f>
        <v>0</v>
      </c>
      <c r="AD3" s="337"/>
      <c r="AE3" s="336" t="s">
        <v>139</v>
      </c>
      <c r="AF3" s="336"/>
      <c r="AG3" s="336"/>
      <c r="AH3" s="337" t="str">
        <f>IF(AND(OR(J3="العربية السورية",J3="الفلسطينية السورية"),D3="ذكر"),'إدخال البيانات'!D9,"لايوجد")</f>
        <v>لايوجد</v>
      </c>
      <c r="AI3" s="337"/>
      <c r="AJ3" s="337"/>
      <c r="AK3" s="355"/>
      <c r="AL3" s="355"/>
      <c r="AO3" s="102" t="s">
        <v>42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 t="s">
        <v>42</v>
      </c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</row>
    <row r="4" spans="1:80" s="101" customFormat="1" ht="21" customHeight="1" thickBot="1" x14ac:dyDescent="0.35">
      <c r="A4" s="336" t="s">
        <v>12</v>
      </c>
      <c r="B4" s="336"/>
      <c r="C4" s="336"/>
      <c r="D4" s="327" t="str">
        <f>IFERROR(IF('إدخال البيانات'!A9&lt;&gt;"",'إدخال البيانات'!A9,VLOOKUP($D$1,ورقة2!A2:U1631,10,0)),"")</f>
        <v/>
      </c>
      <c r="E4" s="327"/>
      <c r="F4" s="327"/>
      <c r="G4" s="326" t="s">
        <v>13</v>
      </c>
      <c r="H4" s="326"/>
      <c r="I4" s="326"/>
      <c r="J4" s="346" t="str">
        <f>IFERROR(IF('إدخال البيانات'!B9&lt;&gt;"",'إدخال البيانات'!B9,VLOOKUP($D$1,ورقة2!A2:U1631,11,0)),"")</f>
        <v/>
      </c>
      <c r="K4" s="346"/>
      <c r="L4" s="346"/>
      <c r="M4" s="326" t="s">
        <v>14</v>
      </c>
      <c r="N4" s="326"/>
      <c r="O4" s="326"/>
      <c r="P4" s="327" t="str">
        <f>IFERROR(IF('إدخال البيانات'!C9&lt;&gt;"",'إدخال البيانات'!C9,VLOOKUP($D$1,ورقة2!A2:U1631,12,0)),"")</f>
        <v/>
      </c>
      <c r="Q4" s="327"/>
      <c r="R4" s="327"/>
      <c r="S4" s="326" t="s">
        <v>137</v>
      </c>
      <c r="T4" s="326"/>
      <c r="U4" s="326"/>
      <c r="V4" s="335">
        <f>'إدخال البيانات'!E7</f>
        <v>0</v>
      </c>
      <c r="W4" s="327"/>
      <c r="X4" s="327"/>
      <c r="Y4" s="326" t="s">
        <v>138</v>
      </c>
      <c r="Z4" s="326"/>
      <c r="AA4" s="326"/>
      <c r="AB4" s="335">
        <f>'إدخال البيانات'!D7</f>
        <v>0</v>
      </c>
      <c r="AC4" s="327">
        <f>'إدخال البيانات'!D7</f>
        <v>0</v>
      </c>
      <c r="AD4" s="327"/>
      <c r="AE4" s="326" t="s">
        <v>53</v>
      </c>
      <c r="AF4" s="326"/>
      <c r="AG4" s="326"/>
      <c r="AH4" s="356">
        <f>'إدخال البيانات'!F7</f>
        <v>0</v>
      </c>
      <c r="AI4" s="357"/>
      <c r="AJ4" s="357"/>
      <c r="AK4" s="357"/>
      <c r="AL4" s="357"/>
      <c r="AO4" s="81" t="s">
        <v>56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99"/>
      <c r="BD4" s="100"/>
      <c r="BE4" s="82" t="s">
        <v>56</v>
      </c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83"/>
      <c r="BR4" s="100"/>
      <c r="BS4" s="100"/>
      <c r="BT4" s="100"/>
      <c r="BU4" s="100"/>
      <c r="BV4" s="100"/>
      <c r="BW4" s="100"/>
      <c r="BX4" s="100"/>
      <c r="BY4" s="100"/>
    </row>
    <row r="5" spans="1:80" s="101" customFormat="1" ht="21" customHeight="1" thickTop="1" thickBot="1" x14ac:dyDescent="0.35">
      <c r="A5" s="338" t="s">
        <v>146</v>
      </c>
      <c r="B5" s="339"/>
      <c r="C5" s="340"/>
      <c r="D5" s="323"/>
      <c r="E5" s="324"/>
      <c r="F5" s="324"/>
      <c r="G5" s="324"/>
      <c r="H5" s="324"/>
      <c r="I5" s="324"/>
      <c r="J5" s="324"/>
      <c r="K5" s="324"/>
      <c r="L5" s="325"/>
      <c r="M5" s="326" t="s">
        <v>736</v>
      </c>
      <c r="N5" s="326"/>
      <c r="O5" s="326"/>
      <c r="P5" s="327" t="e">
        <f>VLOOKUP($D$1,ورقة2!$A$2:$U$1631,14,0)</f>
        <v>#N/A</v>
      </c>
      <c r="Q5" s="327"/>
      <c r="R5" s="327"/>
      <c r="S5" s="326" t="s">
        <v>0</v>
      </c>
      <c r="T5" s="326"/>
      <c r="U5" s="326"/>
      <c r="V5" s="328" t="e">
        <f>VLOOKUP($D$1,ورقة2!$A$2:$U$1631,15,0)</f>
        <v>#N/A</v>
      </c>
      <c r="W5" s="328"/>
      <c r="X5" s="328"/>
      <c r="Y5" s="326" t="s">
        <v>737</v>
      </c>
      <c r="Z5" s="326"/>
      <c r="AA5" s="326"/>
      <c r="AB5" s="329" t="e">
        <f>VLOOKUP($D$1,ورقة2!$A$2:$U$1631,16,0)</f>
        <v>#N/A</v>
      </c>
      <c r="AC5" s="329"/>
      <c r="AD5" s="329"/>
      <c r="AE5" s="50"/>
      <c r="AF5" s="50"/>
      <c r="AG5" s="50"/>
      <c r="AH5" s="55"/>
      <c r="AI5" s="55"/>
      <c r="AJ5" s="55"/>
      <c r="AK5" s="56"/>
      <c r="AL5" s="56"/>
      <c r="AO5" s="102" t="s">
        <v>149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3"/>
      <c r="BD5" s="100"/>
      <c r="BE5" s="100" t="s">
        <v>149</v>
      </c>
      <c r="BF5" s="100"/>
      <c r="BG5" s="100"/>
      <c r="BH5" s="100"/>
      <c r="BI5" s="100"/>
      <c r="BJ5" s="100"/>
      <c r="BK5" s="100"/>
      <c r="BL5" s="100">
        <v>1</v>
      </c>
      <c r="BM5" s="100"/>
      <c r="BN5" s="100" t="s">
        <v>322</v>
      </c>
      <c r="BO5" s="100"/>
      <c r="BP5" s="100"/>
      <c r="BQ5" s="100"/>
      <c r="BR5" s="100"/>
      <c r="BS5" s="100" t="e">
        <f>IF(AND(BS6="",BS7="",BS8="",BS9="",BS10="",BS11=""),"",BL5)</f>
        <v>#N/A</v>
      </c>
      <c r="BT5" s="100" t="e">
        <f>IF(AND(BT6="",BT7="",BT8="",BT9="",BT10="",BT11=""),"",BL5)</f>
        <v>#N/A</v>
      </c>
      <c r="BU5" s="100"/>
      <c r="BV5" s="83"/>
      <c r="BW5" s="100"/>
      <c r="BX5" s="100"/>
      <c r="BY5" s="100"/>
    </row>
    <row r="6" spans="1:80" s="101" customFormat="1" ht="5.25" customHeight="1" thickBot="1" x14ac:dyDescent="0.35">
      <c r="A6" s="50"/>
      <c r="B6" s="50"/>
      <c r="C6" s="50"/>
      <c r="AK6" s="50"/>
      <c r="AL6" s="50"/>
      <c r="AM6" s="50"/>
      <c r="AN6" s="50"/>
      <c r="AO6" s="102" t="s">
        <v>150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 t="s">
        <v>150</v>
      </c>
      <c r="BF6" s="100"/>
      <c r="BG6" s="100"/>
      <c r="BH6" s="100"/>
      <c r="BI6" s="100"/>
      <c r="BJ6" s="100"/>
      <c r="BK6" s="100" t="e">
        <f>IF(BR6="م",BL6,"")</f>
        <v>#N/A</v>
      </c>
      <c r="BL6" s="84">
        <v>2</v>
      </c>
      <c r="BM6" s="84">
        <v>1</v>
      </c>
      <c r="BN6" s="84" t="s">
        <v>155</v>
      </c>
      <c r="BO6" s="100" t="s">
        <v>58</v>
      </c>
      <c r="BP6" s="100" t="s">
        <v>318</v>
      </c>
      <c r="BQ6" s="100" t="str">
        <f t="shared" ref="BQ6:BQ11" si="0">IFERROR(VLOOKUP(BL6,$G$9:$T$21,13,0),"")</f>
        <v/>
      </c>
      <c r="BR6" s="104" t="e">
        <f>IF(VLOOKUP($D$1,ورقة4!$A$2:$AW$8736,3,0)=0,"",(VLOOKUP($D$1,ورقة4!$A$2:$AW$8736,3,0)))</f>
        <v>#N/A</v>
      </c>
      <c r="BS6" s="83" t="e">
        <f>IF(BR6="م",BL6,"")</f>
        <v>#N/A</v>
      </c>
      <c r="BT6" s="100" t="e">
        <f>IF(BR6="","",BL6)</f>
        <v>#N/A</v>
      </c>
      <c r="BU6" s="100"/>
      <c r="BV6" s="100"/>
      <c r="BW6" s="100"/>
      <c r="BX6" s="84"/>
      <c r="BY6" s="100"/>
    </row>
    <row r="7" spans="1:80" ht="26.25" customHeight="1" thickTop="1" thickBot="1" x14ac:dyDescent="0.45">
      <c r="A7" s="105"/>
      <c r="B7" s="105"/>
      <c r="C7" s="105"/>
      <c r="D7" s="105"/>
      <c r="E7" s="105"/>
      <c r="F7" s="105"/>
      <c r="G7" s="105"/>
      <c r="H7" s="105"/>
      <c r="I7" s="105"/>
      <c r="J7" s="350" t="e">
        <f>IF(D2="مستنفذ","استنفذت فرص التسجيل بسبب رسوبك لمدة ثلاث سنوات متتالية","")</f>
        <v>#N/A</v>
      </c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C7" s="317" t="s">
        <v>23</v>
      </c>
      <c r="AD7" s="318"/>
      <c r="AE7" s="318"/>
      <c r="AF7" s="318"/>
      <c r="AG7" s="319"/>
      <c r="AH7" s="320" t="e">
        <f>IF(D2="الرابعة حديث",7000,0)</f>
        <v>#N/A</v>
      </c>
      <c r="AI7" s="321"/>
      <c r="AJ7" s="322"/>
      <c r="AL7" s="50"/>
      <c r="AM7" s="50"/>
      <c r="AN7" s="50"/>
      <c r="AO7" s="102" t="s">
        <v>8</v>
      </c>
      <c r="BC7" s="99"/>
      <c r="BE7" s="100" t="s">
        <v>8</v>
      </c>
      <c r="BK7" s="100" t="e">
        <f t="shared" ref="BK7:BK42" si="1">IF(BR7="م",BL7,"")</f>
        <v>#N/A</v>
      </c>
      <c r="BL7" s="100">
        <v>3</v>
      </c>
      <c r="BM7" s="84">
        <v>2</v>
      </c>
      <c r="BN7" s="84" t="s">
        <v>156</v>
      </c>
      <c r="BO7" s="100" t="s">
        <v>58</v>
      </c>
      <c r="BP7" s="100" t="s">
        <v>318</v>
      </c>
      <c r="BQ7" s="100" t="str">
        <f t="shared" si="0"/>
        <v/>
      </c>
      <c r="BR7" s="110" t="e">
        <f>IF(VLOOKUP($D$1,ورقة4!$A$2:$AW$8736,4,0)=0,"",(VLOOKUP($D$1,ورقة4!$A$2:$AW$8736,4,0)))</f>
        <v>#N/A</v>
      </c>
      <c r="BS7" s="83" t="e">
        <f t="shared" ref="BS7:BS11" si="2">IF(BR7="م",BL7,"")</f>
        <v>#N/A</v>
      </c>
      <c r="BT7" s="100" t="e">
        <f t="shared" ref="BT7:BT11" si="3">IF(BR7="","",BL7)</f>
        <v>#N/A</v>
      </c>
      <c r="BU7" s="100"/>
      <c r="BX7" s="100"/>
      <c r="BY7" s="100"/>
      <c r="BZ7" s="101"/>
      <c r="CA7" s="101"/>
    </row>
    <row r="8" spans="1:80" ht="30.75" customHeight="1" thickTop="1" x14ac:dyDescent="0.3">
      <c r="A8" s="111"/>
      <c r="B8" s="111"/>
      <c r="C8" s="111"/>
      <c r="D8" s="153"/>
      <c r="E8" s="153"/>
      <c r="F8" s="153"/>
      <c r="G8" s="154"/>
      <c r="H8" s="155"/>
      <c r="I8" s="154"/>
      <c r="J8" s="136" t="s">
        <v>26</v>
      </c>
      <c r="K8" s="351" t="s">
        <v>726</v>
      </c>
      <c r="L8" s="351"/>
      <c r="M8" s="351"/>
      <c r="N8" s="351"/>
      <c r="O8" s="351"/>
      <c r="P8" s="351"/>
      <c r="Q8" s="351"/>
      <c r="R8" s="351"/>
      <c r="S8" s="351"/>
      <c r="T8" s="351"/>
      <c r="V8" s="358" t="s">
        <v>1362</v>
      </c>
      <c r="W8" s="358"/>
      <c r="X8" s="358"/>
      <c r="Y8" s="358"/>
      <c r="Z8" s="358"/>
      <c r="AA8" s="358"/>
      <c r="AC8" s="307" t="s">
        <v>343</v>
      </c>
      <c r="AD8" s="308"/>
      <c r="AE8" s="308"/>
      <c r="AF8" s="308"/>
      <c r="AG8" s="308"/>
      <c r="AH8" s="315">
        <f>SUM(I10:I27)</f>
        <v>0</v>
      </c>
      <c r="AI8" s="315"/>
      <c r="AJ8" s="316"/>
      <c r="AK8" s="112"/>
      <c r="AL8" s="112"/>
      <c r="AM8" s="113"/>
      <c r="AO8" s="108" t="s">
        <v>745</v>
      </c>
      <c r="BC8" s="100"/>
      <c r="BK8" s="100" t="e">
        <f t="shared" si="1"/>
        <v>#N/A</v>
      </c>
      <c r="BL8" s="84">
        <v>4</v>
      </c>
      <c r="BM8" s="84">
        <v>3</v>
      </c>
      <c r="BN8" s="84" t="s">
        <v>157</v>
      </c>
      <c r="BO8" s="100" t="s">
        <v>58</v>
      </c>
      <c r="BP8" s="100" t="s">
        <v>318</v>
      </c>
      <c r="BQ8" s="100" t="str">
        <f t="shared" si="0"/>
        <v/>
      </c>
      <c r="BR8" s="110" t="e">
        <f>IF(VLOOKUP($D$1,ورقة4!$A$2:$AW$8736,5,0)=0,"",(VLOOKUP($D$1,ورقة4!$A$2:$AW$8736,5,0)))</f>
        <v>#N/A</v>
      </c>
      <c r="BS8" s="83" t="e">
        <f t="shared" si="2"/>
        <v>#N/A</v>
      </c>
      <c r="BT8" s="100" t="e">
        <f t="shared" si="3"/>
        <v>#N/A</v>
      </c>
      <c r="BU8" s="100"/>
      <c r="BX8" s="84"/>
      <c r="BY8" s="100"/>
      <c r="BZ8" s="101"/>
      <c r="CA8" s="101"/>
    </row>
    <row r="9" spans="1:80" ht="23.25" customHeight="1" thickBot="1" x14ac:dyDescent="0.35">
      <c r="A9" s="114"/>
      <c r="B9" s="114"/>
      <c r="C9" s="114"/>
      <c r="D9" s="114"/>
      <c r="E9" s="114"/>
      <c r="F9" s="115" t="str">
        <f>IF(AND(T9=1,S9="ج"),H9,"")</f>
        <v/>
      </c>
      <c r="G9" s="115" t="str">
        <f t="shared" ref="G9:G27" si="4">IFERROR(SMALL($BT$5:$BT$54,BL5),"")</f>
        <v/>
      </c>
      <c r="H9" s="115" t="str">
        <f>G9</f>
        <v/>
      </c>
      <c r="I9" s="115"/>
      <c r="J9" s="137"/>
      <c r="K9" s="352" t="str">
        <f>IFERROR(VLOOKUP(G9,$BL$4:$BN$54,3,0),"")</f>
        <v/>
      </c>
      <c r="L9" s="352"/>
      <c r="M9" s="352"/>
      <c r="N9" s="352"/>
      <c r="O9" s="352"/>
      <c r="P9" s="352"/>
      <c r="Q9" s="352"/>
      <c r="R9" s="352"/>
      <c r="S9" s="138" t="str">
        <f t="shared" ref="S9:S27" si="5">IFERROR(IF(AND($D$2="الأولى حديث",G9&gt;7,$BZ$25&gt;6),"",IF(VLOOKUP(K9,$BN$5:$BR$54,5,0)=0,"",VLOOKUP(K9,$BN$5:$BR$54,5,0))),"")</f>
        <v/>
      </c>
      <c r="T9" s="139"/>
      <c r="V9" s="358"/>
      <c r="W9" s="358"/>
      <c r="X9" s="358"/>
      <c r="Y9" s="358"/>
      <c r="Z9" s="358"/>
      <c r="AA9" s="358"/>
      <c r="AC9" s="307" t="s">
        <v>151</v>
      </c>
      <c r="AD9" s="308"/>
      <c r="AE9" s="308"/>
      <c r="AF9" s="308"/>
      <c r="AG9" s="308"/>
      <c r="AH9" s="315">
        <f>IF(AH10&gt;0,3000,1000)</f>
        <v>1000</v>
      </c>
      <c r="AI9" s="315"/>
      <c r="AJ9" s="316"/>
      <c r="AK9" s="51"/>
      <c r="AL9" s="112"/>
      <c r="AM9" s="113"/>
      <c r="BC9" s="99"/>
      <c r="BK9" s="100" t="e">
        <f t="shared" si="1"/>
        <v>#N/A</v>
      </c>
      <c r="BL9" s="100">
        <v>5</v>
      </c>
      <c r="BM9" s="84">
        <v>4</v>
      </c>
      <c r="BN9" s="84" t="s">
        <v>158</v>
      </c>
      <c r="BO9" s="100" t="s">
        <v>58</v>
      </c>
      <c r="BP9" s="100" t="s">
        <v>318</v>
      </c>
      <c r="BQ9" s="100" t="str">
        <f t="shared" si="0"/>
        <v/>
      </c>
      <c r="BR9" s="110" t="e">
        <f>IF(VLOOKUP($D$1,ورقة4!$A$2:$AW$8736,6,0)=0,"",(VLOOKUP($D$1,ورقة4!$A$2:$AW$8736,6,0)))</f>
        <v>#N/A</v>
      </c>
      <c r="BS9" s="83" t="e">
        <f t="shared" si="2"/>
        <v>#N/A</v>
      </c>
      <c r="BT9" s="100" t="e">
        <f t="shared" si="3"/>
        <v>#N/A</v>
      </c>
      <c r="BU9" s="100"/>
      <c r="BX9" s="100"/>
      <c r="BY9" s="100"/>
      <c r="BZ9" s="101"/>
      <c r="CA9" s="101"/>
    </row>
    <row r="10" spans="1:80" ht="23.25" customHeight="1" thickTop="1" x14ac:dyDescent="0.3">
      <c r="A10" s="114"/>
      <c r="B10" s="114"/>
      <c r="C10" s="114">
        <f>IF(D10&gt;0,1,0)</f>
        <v>0</v>
      </c>
      <c r="D10" s="107">
        <f>IF(E10&gt;0,1,0)</f>
        <v>0</v>
      </c>
      <c r="E10" s="116">
        <f>IF(I10&lt;&gt;$B$11,I10,0)</f>
        <v>0</v>
      </c>
      <c r="F10" s="115" t="str">
        <f>IF(OR(H10=1,H10=8,H10=14,H10=21,H10=27,H10=33,H10=310,H10=45),H10,IF(AND(T10=1,OR(S10="ج",S10="ر1",S10="ر2")),H10,""))</f>
        <v/>
      </c>
      <c r="G10" s="115" t="str">
        <f t="shared" si="4"/>
        <v/>
      </c>
      <c r="H10" s="115" t="str">
        <f t="shared" ref="H10:H27" si="6">G10</f>
        <v/>
      </c>
      <c r="I10" s="116" t="b">
        <f>IF(OR(S10="ج",S10="ر1",S10="ر2"),IF(T10=1,IF($D$5=$AO$7,0,IF(OR($D$5=$AO$1,$D$5=$AO$2,$D$5=$AO$5,$D$5=$AO$8),IF(S10="ج",5600,IF(S10="ر1",7200,IF(S10="ر2",8800,""))),IF(OR($D$5=$AO$3,$D$5=$AO$6),IF(S10="ج",3500,IF(S10="ر1",4500,IF(S10="ر2",5500,""))),IF($D$5=$AO$4,500,IF(S10="ج",7000,IF(S10="ر1",9000,IF(S10="ر2",11000,"")))))))))</f>
        <v>0</v>
      </c>
      <c r="J10" s="137" t="str">
        <f>IF(IFERROR(VLOOKUP(H10,$BL$4:$BN$54,2,0),"")=0,"",IFERROR(VLOOKUP(H10,$BL$4:$BN$54,2,0),""))</f>
        <v/>
      </c>
      <c r="K10" s="330" t="str">
        <f t="shared" ref="K10:K27" si="7">IFERROR(VLOOKUP(H10,$BL$4:$BN$54,3,0),"")</f>
        <v/>
      </c>
      <c r="L10" s="331"/>
      <c r="M10" s="331"/>
      <c r="N10" s="331"/>
      <c r="O10" s="331"/>
      <c r="P10" s="331"/>
      <c r="Q10" s="331"/>
      <c r="R10" s="332"/>
      <c r="S10" s="138" t="str">
        <f t="shared" si="5"/>
        <v/>
      </c>
      <c r="T10" s="140"/>
      <c r="V10" s="306" t="s">
        <v>728</v>
      </c>
      <c r="W10" s="306"/>
      <c r="X10" s="306"/>
      <c r="Y10" s="306"/>
      <c r="Z10" s="306"/>
      <c r="AA10" s="306"/>
      <c r="AC10" s="307" t="s">
        <v>909</v>
      </c>
      <c r="AD10" s="308"/>
      <c r="AE10" s="308"/>
      <c r="AF10" s="308"/>
      <c r="AG10" s="308"/>
      <c r="AH10" s="315">
        <f>IF(D5=AO4,COUNT(U13:U17)*1500,IF(OR(D5=AO3,D5=AO6),COUNT(U13:U17)*7500,IF(OR(D5=AO1,D5=AO2,D5=AO8,D5=AO5),COUNT(U13:U17)*12000,COUNT(U13:U17)*15000)))</f>
        <v>0</v>
      </c>
      <c r="AI10" s="315"/>
      <c r="AJ10" s="316"/>
      <c r="AK10" s="57"/>
      <c r="AL10" s="112"/>
      <c r="AM10" s="113"/>
      <c r="BK10" s="100" t="e">
        <f t="shared" si="1"/>
        <v>#N/A</v>
      </c>
      <c r="BL10" s="84">
        <v>6</v>
      </c>
      <c r="BM10" s="84">
        <v>5</v>
      </c>
      <c r="BN10" s="84" t="s">
        <v>159</v>
      </c>
      <c r="BO10" s="100" t="s">
        <v>58</v>
      </c>
      <c r="BP10" s="100" t="s">
        <v>318</v>
      </c>
      <c r="BQ10" s="100" t="str">
        <f t="shared" si="0"/>
        <v/>
      </c>
      <c r="BR10" s="110" t="e">
        <f>IF(VLOOKUP($D$1,ورقة4!$A$2:$AW$8736,7,0)=0,"",(VLOOKUP($D$1,ورقة4!$A$2:$AW$8736,7,0)))</f>
        <v>#N/A</v>
      </c>
      <c r="BS10" s="83" t="e">
        <f t="shared" si="2"/>
        <v>#N/A</v>
      </c>
      <c r="BT10" s="100" t="e">
        <f t="shared" si="3"/>
        <v>#N/A</v>
      </c>
      <c r="BU10" s="100"/>
      <c r="BX10" s="84"/>
      <c r="BY10" s="100"/>
      <c r="BZ10" s="101"/>
      <c r="CA10" s="101"/>
    </row>
    <row r="11" spans="1:80" ht="23.25" customHeight="1" thickBot="1" x14ac:dyDescent="0.35">
      <c r="A11" s="114"/>
      <c r="B11" s="114" t="b">
        <v>0</v>
      </c>
      <c r="C11" s="114">
        <f>D10+D11</f>
        <v>0</v>
      </c>
      <c r="D11" s="107">
        <f t="shared" ref="D11:D27" si="8">IF(E11&gt;0,1,0)</f>
        <v>0</v>
      </c>
      <c r="E11" s="116">
        <f t="shared" ref="E11:E27" si="9">IF(I11&lt;&gt;$B$11,I11,0)</f>
        <v>0</v>
      </c>
      <c r="F11" s="115" t="str">
        <f t="shared" ref="F11:F27" si="10">IF(AND(T11=1,OR(S11="ج",S11="ر1",S11="ر2")),H11,"")</f>
        <v/>
      </c>
      <c r="G11" s="115" t="str">
        <f t="shared" si="4"/>
        <v/>
      </c>
      <c r="H11" s="115" t="str">
        <f t="shared" si="6"/>
        <v/>
      </c>
      <c r="I11" s="116" t="b">
        <f>IF(OR(S11="ج",S11="ر1",S11="ر2"),IF(T11=1,IF($D$5=$AO$7,0,IF(OR($D$5=$AO$1,$D$5=$AO$2,$D$5=$AO$5,$D$5=$AO$8),IF(S11="ج",5600,IF(S11="ر1",7200,IF(S11="ر2",8800,""))),IF(OR($D$5=$AO$3,$D$5=$AO$6),IF(S11="ج",3500,IF(S11="ر1",4500,IF(S11="ر2",5500,""))),IF($D$5=$AO$4,500,IF(S11="ج",7000,IF(S11="ر1",9000,IF(S11="ر2",11000,"")))))))))</f>
        <v>0</v>
      </c>
      <c r="J11" s="137" t="str">
        <f>IF(IFERROR(VLOOKUP(H11,$BL$4:$BN$54,2,0),"")=0,"",IFERROR(VLOOKUP(H11,$BL$4:$BN$54,2,0),""))</f>
        <v/>
      </c>
      <c r="K11" s="330" t="str">
        <f t="shared" si="7"/>
        <v/>
      </c>
      <c r="L11" s="331"/>
      <c r="M11" s="331"/>
      <c r="N11" s="331"/>
      <c r="O11" s="331"/>
      <c r="P11" s="331"/>
      <c r="Q11" s="331"/>
      <c r="R11" s="332"/>
      <c r="S11" s="138" t="str">
        <f t="shared" si="5"/>
        <v/>
      </c>
      <c r="T11" s="140"/>
      <c r="V11" s="306"/>
      <c r="W11" s="306"/>
      <c r="X11" s="306"/>
      <c r="Y11" s="306"/>
      <c r="Z11" s="306"/>
      <c r="AA11" s="306"/>
      <c r="AC11" s="307" t="s">
        <v>1432</v>
      </c>
      <c r="AD11" s="308"/>
      <c r="AE11" s="308"/>
      <c r="AF11" s="308"/>
      <c r="AG11" s="308"/>
      <c r="AH11" s="315" t="e">
        <f>VLOOKUP($D$1,ورقة2!$A$2:$U$1631,16,0)</f>
        <v>#N/A</v>
      </c>
      <c r="AI11" s="315"/>
      <c r="AJ11" s="316"/>
      <c r="AK11" s="58"/>
      <c r="AL11" s="112"/>
      <c r="AM11" s="113"/>
      <c r="BK11" s="100" t="e">
        <f t="shared" si="1"/>
        <v>#N/A</v>
      </c>
      <c r="BL11" s="100">
        <v>7</v>
      </c>
      <c r="BM11" s="84">
        <v>102</v>
      </c>
      <c r="BN11" s="84" t="str">
        <f>IF(V10=BT1,"اللغة الإنكليزية (1)","اللغة الفرنسية (1)")</f>
        <v>اللغة الإنكليزية (1)</v>
      </c>
      <c r="BO11" s="100" t="s">
        <v>58</v>
      </c>
      <c r="BP11" s="100" t="s">
        <v>318</v>
      </c>
      <c r="BQ11" s="100" t="str">
        <f t="shared" si="0"/>
        <v/>
      </c>
      <c r="BR11" s="117" t="e">
        <f>IF(VLOOKUP($D$1,ورقة4!$A$2:$AW$8736,8,0)=0,"",(VLOOKUP($D$1,ورقة4!$A$2:$AW$8736,8,0)))</f>
        <v>#N/A</v>
      </c>
      <c r="BS11" s="83" t="e">
        <f t="shared" si="2"/>
        <v>#N/A</v>
      </c>
      <c r="BT11" s="100" t="e">
        <f t="shared" si="3"/>
        <v>#N/A</v>
      </c>
      <c r="BU11" s="100"/>
      <c r="BX11" s="100"/>
      <c r="BY11" s="100"/>
      <c r="BZ11" s="101"/>
      <c r="CA11" s="101"/>
    </row>
    <row r="12" spans="1:80" ht="23.25" customHeight="1" thickBot="1" x14ac:dyDescent="0.35">
      <c r="A12" s="114"/>
      <c r="B12" s="114"/>
      <c r="C12" s="114">
        <f>C11+D12</f>
        <v>0</v>
      </c>
      <c r="D12" s="107">
        <f t="shared" si="8"/>
        <v>0</v>
      </c>
      <c r="E12" s="116">
        <f t="shared" si="9"/>
        <v>0</v>
      </c>
      <c r="F12" s="115" t="str">
        <f t="shared" si="10"/>
        <v/>
      </c>
      <c r="G12" s="115" t="str">
        <f t="shared" si="4"/>
        <v/>
      </c>
      <c r="H12" s="115" t="str">
        <f t="shared" si="6"/>
        <v/>
      </c>
      <c r="I12" s="116" t="b">
        <f t="shared" ref="I12:I27" si="11">IF(OR(S12="ج",S12="ر1",S12="ر2"),IF(T12=1,IF($D$5=$AO$7,0,IF(OR($D$5=$AO$1,$D$5=$AO$2,$D$5=$AO$5,$D$5=$AO$8),IF(S12="ج",5600,IF(S12="ر1",7200,IF(S12="ر2",8800,""))),IF(OR($D$5=$AO$3,$D$5=$AO$6),IF(S12="ج",3500,IF(S12="ر1",4500,IF(S12="ر2",5500,""))),IF($D$5=$AO$4,500,IF(S12="ج",7000,IF(S12="ر1",9000,IF(S12="ر2",11000,"")))))))))</f>
        <v>0</v>
      </c>
      <c r="J12" s="137" t="str">
        <f t="shared" ref="J12:J27" si="12">IF(IFERROR(VLOOKUP(H12,$BL$4:$BN$54,2,0),"")=0,"",IFERROR(VLOOKUP(H12,$BL$4:$BN$54,2,0),""))</f>
        <v/>
      </c>
      <c r="K12" s="330" t="str">
        <f t="shared" si="7"/>
        <v/>
      </c>
      <c r="L12" s="331"/>
      <c r="M12" s="331"/>
      <c r="N12" s="331"/>
      <c r="O12" s="331"/>
      <c r="P12" s="331"/>
      <c r="Q12" s="331"/>
      <c r="R12" s="332"/>
      <c r="S12" s="138" t="str">
        <f t="shared" si="5"/>
        <v/>
      </c>
      <c r="T12" s="140"/>
      <c r="V12" s="333" t="str">
        <f>IF(D3="أنثى","منقطعة عن التسجيل في","منقطع عن التسجيل في")</f>
        <v>منقطع عن التسجيل في</v>
      </c>
      <c r="W12" s="333"/>
      <c r="X12" s="333"/>
      <c r="Y12" s="333"/>
      <c r="Z12" s="333"/>
      <c r="AA12" s="333"/>
      <c r="AC12" s="307" t="s">
        <v>914</v>
      </c>
      <c r="AD12" s="308"/>
      <c r="AE12" s="308"/>
      <c r="AF12" s="308"/>
      <c r="AG12" s="308"/>
      <c r="AH12" s="315" t="e">
        <f>SUM(AH7:AJ10)-SUM(AH11:AJ11)</f>
        <v>#N/A</v>
      </c>
      <c r="AI12" s="315"/>
      <c r="AJ12" s="316"/>
      <c r="AK12" s="58"/>
      <c r="AL12" s="112"/>
      <c r="AM12" s="113"/>
      <c r="BK12" s="100" t="str">
        <f t="shared" si="1"/>
        <v/>
      </c>
      <c r="BL12" s="84">
        <v>8</v>
      </c>
      <c r="BN12" s="100" t="s">
        <v>323</v>
      </c>
      <c r="BQ12" s="100" t="str">
        <f t="shared" ref="BQ12:BQ24" si="13">IFERROR(VLOOKUP(BN12,$K$9:$T$21,10,0),"")</f>
        <v/>
      </c>
      <c r="BS12" s="83" t="e">
        <f>IF(AND(BS13="",BS14="",BS15="",BS16="",BS17=""),"",BL12)</f>
        <v>#N/A</v>
      </c>
      <c r="BT12" s="100" t="e">
        <f>IF(AND(BT13="",BT14="",BT15="",BT16="",BT17=""),"",BL12)</f>
        <v>#N/A</v>
      </c>
      <c r="BX12" s="84"/>
      <c r="BY12" s="100"/>
      <c r="BZ12" s="101"/>
      <c r="CA12" s="101"/>
    </row>
    <row r="13" spans="1:80" ht="23.25" customHeight="1" x14ac:dyDescent="0.3">
      <c r="A13" s="114"/>
      <c r="B13" s="114"/>
      <c r="C13" s="114">
        <f t="shared" ref="C13:C27" si="14">C12+D13</f>
        <v>0</v>
      </c>
      <c r="D13" s="107">
        <f t="shared" si="8"/>
        <v>0</v>
      </c>
      <c r="E13" s="116">
        <f t="shared" si="9"/>
        <v>0</v>
      </c>
      <c r="F13" s="115" t="str">
        <f t="shared" si="10"/>
        <v/>
      </c>
      <c r="G13" s="115" t="str">
        <f t="shared" si="4"/>
        <v/>
      </c>
      <c r="H13" s="115" t="str">
        <f t="shared" si="6"/>
        <v/>
      </c>
      <c r="I13" s="116" t="b">
        <f t="shared" si="11"/>
        <v>0</v>
      </c>
      <c r="J13" s="137" t="str">
        <f t="shared" si="12"/>
        <v/>
      </c>
      <c r="K13" s="330" t="str">
        <f t="shared" si="7"/>
        <v/>
      </c>
      <c r="L13" s="331"/>
      <c r="M13" s="331"/>
      <c r="N13" s="331"/>
      <c r="O13" s="331"/>
      <c r="P13" s="331"/>
      <c r="Q13" s="331"/>
      <c r="R13" s="332"/>
      <c r="S13" s="138" t="str">
        <f t="shared" si="5"/>
        <v/>
      </c>
      <c r="T13" s="140"/>
      <c r="U13" s="107" t="str">
        <f>IFERROR(SMALL($A$27:$A$31,BL5),"")</f>
        <v/>
      </c>
      <c r="V13" s="305" t="str">
        <f>IFERROR(VLOOKUP(U13,$A$43:$B$47,2,0),"")</f>
        <v/>
      </c>
      <c r="W13" s="305"/>
      <c r="X13" s="305"/>
      <c r="Y13" s="305"/>
      <c r="Z13" s="305"/>
      <c r="AA13" s="305"/>
      <c r="AC13" s="307" t="s">
        <v>19</v>
      </c>
      <c r="AD13" s="308"/>
      <c r="AE13" s="308"/>
      <c r="AF13" s="308"/>
      <c r="AG13" s="308"/>
      <c r="AH13" s="309" t="s">
        <v>279</v>
      </c>
      <c r="AI13" s="309"/>
      <c r="AJ13" s="310"/>
      <c r="AK13" s="59"/>
      <c r="AL13" s="112"/>
      <c r="AM13" s="113"/>
      <c r="BK13" s="100" t="e">
        <f t="shared" si="1"/>
        <v>#N/A</v>
      </c>
      <c r="BL13" s="100">
        <v>9</v>
      </c>
      <c r="BM13" s="84">
        <v>6</v>
      </c>
      <c r="BN13" s="84" t="s">
        <v>160</v>
      </c>
      <c r="BO13" s="109" t="s">
        <v>58</v>
      </c>
      <c r="BP13" s="109" t="s">
        <v>320</v>
      </c>
      <c r="BQ13" s="100" t="str">
        <f t="shared" si="13"/>
        <v/>
      </c>
      <c r="BR13" s="104" t="e">
        <f>IF(VLOOKUP($D$1,ورقة4!$A$2:$AW$8736,9,0)=0,"",(VLOOKUP($D$1,ورقة4!$A$2:$AW$8736,9,0)))</f>
        <v>#N/A</v>
      </c>
      <c r="BS13" s="83" t="e">
        <f>IF(BR13="م",BL13,"")</f>
        <v>#N/A</v>
      </c>
      <c r="BT13" s="100" t="e">
        <f>IF(BR13="","",BL13)</f>
        <v>#N/A</v>
      </c>
      <c r="BX13" s="100"/>
      <c r="BY13" s="100"/>
      <c r="BZ13" s="101"/>
      <c r="CA13" s="101"/>
    </row>
    <row r="14" spans="1:80" ht="23.25" customHeight="1" x14ac:dyDescent="0.3">
      <c r="A14" s="114"/>
      <c r="B14" s="114"/>
      <c r="C14" s="114">
        <f t="shared" si="14"/>
        <v>0</v>
      </c>
      <c r="D14" s="107">
        <f t="shared" si="8"/>
        <v>0</v>
      </c>
      <c r="E14" s="116">
        <f t="shared" si="9"/>
        <v>0</v>
      </c>
      <c r="F14" s="115" t="str">
        <f t="shared" si="10"/>
        <v/>
      </c>
      <c r="G14" s="115" t="str">
        <f t="shared" si="4"/>
        <v/>
      </c>
      <c r="H14" s="115" t="str">
        <f t="shared" si="6"/>
        <v/>
      </c>
      <c r="I14" s="116" t="b">
        <f t="shared" si="11"/>
        <v>0</v>
      </c>
      <c r="J14" s="137" t="str">
        <f t="shared" si="12"/>
        <v/>
      </c>
      <c r="K14" s="330" t="str">
        <f t="shared" si="7"/>
        <v/>
      </c>
      <c r="L14" s="331"/>
      <c r="M14" s="331"/>
      <c r="N14" s="331"/>
      <c r="O14" s="331"/>
      <c r="P14" s="331"/>
      <c r="Q14" s="331"/>
      <c r="R14" s="332"/>
      <c r="S14" s="138" t="str">
        <f t="shared" si="5"/>
        <v/>
      </c>
      <c r="T14" s="140"/>
      <c r="U14" s="107" t="str">
        <f t="shared" ref="U14:U17" si="15">IFERROR(SMALL($A$27:$A$31,BL6),"")</f>
        <v/>
      </c>
      <c r="V14" s="305" t="str">
        <f t="shared" ref="V14:V17" si="16">IFERROR(VLOOKUP(U14,$A$43:$B$47,2,0),"")</f>
        <v/>
      </c>
      <c r="W14" s="305"/>
      <c r="X14" s="305"/>
      <c r="Y14" s="305"/>
      <c r="Z14" s="305"/>
      <c r="AA14" s="305"/>
      <c r="AC14" s="307" t="s">
        <v>22</v>
      </c>
      <c r="AD14" s="308"/>
      <c r="AE14" s="308"/>
      <c r="AF14" s="308"/>
      <c r="AG14" s="308"/>
      <c r="AH14" s="315" t="e">
        <f>IF(OR(AH12&lt;10000,D5=AO4,AH19=2,AH19=1),AH12,IF(AH13="نعم",AE25+AE26/2,AH12))</f>
        <v>#N/A</v>
      </c>
      <c r="AI14" s="315"/>
      <c r="AJ14" s="316"/>
      <c r="AK14" s="59"/>
      <c r="AL14" s="112"/>
      <c r="AM14" s="113"/>
      <c r="BK14" s="100" t="e">
        <f t="shared" si="1"/>
        <v>#N/A</v>
      </c>
      <c r="BL14" s="84">
        <v>10</v>
      </c>
      <c r="BM14" s="84">
        <v>7</v>
      </c>
      <c r="BN14" s="84" t="s">
        <v>161</v>
      </c>
      <c r="BO14" s="109" t="s">
        <v>58</v>
      </c>
      <c r="BP14" s="109" t="s">
        <v>320</v>
      </c>
      <c r="BQ14" s="100" t="str">
        <f t="shared" si="13"/>
        <v/>
      </c>
      <c r="BR14" s="110" t="e">
        <f>IF(VLOOKUP($D$1,ورقة4!$A$2:$AW$8736,10,0)=0,"",(VLOOKUP($D$1,ورقة4!$A$2:$AW$8736,10,0)))</f>
        <v>#N/A</v>
      </c>
      <c r="BS14" s="83" t="e">
        <f>IF(BR14="م",BL14,"")</f>
        <v>#N/A</v>
      </c>
      <c r="BT14" s="100" t="e">
        <f t="shared" ref="BT14:BT17" si="17">IF(BR14="","",BL14)</f>
        <v>#N/A</v>
      </c>
      <c r="BX14" s="84"/>
      <c r="BY14" s="100"/>
      <c r="BZ14" s="101"/>
      <c r="CA14" s="101"/>
    </row>
    <row r="15" spans="1:80" ht="23.25" customHeight="1" x14ac:dyDescent="0.3">
      <c r="A15" s="114"/>
      <c r="B15" s="114"/>
      <c r="C15" s="114">
        <f t="shared" si="14"/>
        <v>0</v>
      </c>
      <c r="D15" s="107">
        <f t="shared" si="8"/>
        <v>0</v>
      </c>
      <c r="E15" s="116">
        <f t="shared" si="9"/>
        <v>0</v>
      </c>
      <c r="F15" s="115" t="str">
        <f t="shared" si="10"/>
        <v/>
      </c>
      <c r="G15" s="115" t="str">
        <f t="shared" si="4"/>
        <v/>
      </c>
      <c r="H15" s="115" t="str">
        <f t="shared" si="6"/>
        <v/>
      </c>
      <c r="I15" s="116" t="b">
        <f t="shared" si="11"/>
        <v>0</v>
      </c>
      <c r="J15" s="137" t="str">
        <f t="shared" si="12"/>
        <v/>
      </c>
      <c r="K15" s="330" t="str">
        <f t="shared" si="7"/>
        <v/>
      </c>
      <c r="L15" s="331"/>
      <c r="M15" s="331"/>
      <c r="N15" s="331"/>
      <c r="O15" s="331"/>
      <c r="P15" s="331"/>
      <c r="Q15" s="331"/>
      <c r="R15" s="332"/>
      <c r="S15" s="138" t="str">
        <f t="shared" si="5"/>
        <v/>
      </c>
      <c r="T15" s="140"/>
      <c r="U15" s="107" t="str">
        <f t="shared" si="15"/>
        <v/>
      </c>
      <c r="V15" s="305" t="str">
        <f t="shared" si="16"/>
        <v/>
      </c>
      <c r="W15" s="305"/>
      <c r="X15" s="305"/>
      <c r="Y15" s="305"/>
      <c r="Z15" s="305"/>
      <c r="AA15" s="305"/>
      <c r="AC15" s="307" t="s">
        <v>24</v>
      </c>
      <c r="AD15" s="308"/>
      <c r="AE15" s="308"/>
      <c r="AF15" s="308"/>
      <c r="AG15" s="308"/>
      <c r="AH15" s="315" t="e">
        <f>IF(OR(D5=BE4,D5=BE7),0,AH12-AH14)</f>
        <v>#N/A</v>
      </c>
      <c r="AI15" s="315"/>
      <c r="AJ15" s="316"/>
      <c r="AK15" s="59"/>
      <c r="AL15" s="113"/>
      <c r="AM15" s="113"/>
      <c r="BK15" s="100" t="e">
        <f t="shared" si="1"/>
        <v>#N/A</v>
      </c>
      <c r="BL15" s="100">
        <v>11</v>
      </c>
      <c r="BM15" s="84">
        <v>8</v>
      </c>
      <c r="BN15" s="84" t="s">
        <v>162</v>
      </c>
      <c r="BO15" s="109" t="s">
        <v>58</v>
      </c>
      <c r="BP15" s="109" t="s">
        <v>320</v>
      </c>
      <c r="BQ15" s="100" t="str">
        <f t="shared" si="13"/>
        <v/>
      </c>
      <c r="BR15" s="110" t="e">
        <f>IF(VLOOKUP($D$1,ورقة4!$A$2:$AW$8736,11,0)=0,"",(VLOOKUP($D$1,ورقة4!$A$2:$AW$8736,11,0)))</f>
        <v>#N/A</v>
      </c>
      <c r="BS15" s="83" t="e">
        <f>IF(BR15="م",BL15,"")</f>
        <v>#N/A</v>
      </c>
      <c r="BT15" s="100" t="e">
        <f t="shared" si="17"/>
        <v>#N/A</v>
      </c>
      <c r="BX15" s="100"/>
      <c r="BY15" s="100"/>
      <c r="BZ15" s="101"/>
      <c r="CA15" s="101"/>
      <c r="CB15" s="106"/>
    </row>
    <row r="16" spans="1:80" ht="23.25" customHeight="1" x14ac:dyDescent="0.3">
      <c r="A16" s="114"/>
      <c r="B16" s="114"/>
      <c r="C16" s="114">
        <f t="shared" si="14"/>
        <v>0</v>
      </c>
      <c r="D16" s="107">
        <f t="shared" si="8"/>
        <v>0</v>
      </c>
      <c r="E16" s="116">
        <f t="shared" si="9"/>
        <v>0</v>
      </c>
      <c r="F16" s="115" t="str">
        <f t="shared" si="10"/>
        <v/>
      </c>
      <c r="G16" s="115" t="str">
        <f t="shared" si="4"/>
        <v/>
      </c>
      <c r="H16" s="115" t="str">
        <f t="shared" si="6"/>
        <v/>
      </c>
      <c r="I16" s="116" t="b">
        <f t="shared" si="11"/>
        <v>0</v>
      </c>
      <c r="J16" s="137" t="str">
        <f>IF(IFERROR(VLOOKUP(H16,$BL$4:$BN$54,2,0),"")=0,"",IFERROR(VLOOKUP(H16,$BL$4:$BN$54,2,0),""))</f>
        <v/>
      </c>
      <c r="K16" s="330" t="str">
        <f t="shared" si="7"/>
        <v/>
      </c>
      <c r="L16" s="331"/>
      <c r="M16" s="331"/>
      <c r="N16" s="331"/>
      <c r="O16" s="331"/>
      <c r="P16" s="331"/>
      <c r="Q16" s="331"/>
      <c r="R16" s="332"/>
      <c r="S16" s="138" t="str">
        <f t="shared" si="5"/>
        <v/>
      </c>
      <c r="T16" s="140"/>
      <c r="U16" s="107" t="str">
        <f t="shared" si="15"/>
        <v/>
      </c>
      <c r="V16" s="305" t="str">
        <f t="shared" si="16"/>
        <v/>
      </c>
      <c r="W16" s="305"/>
      <c r="X16" s="305"/>
      <c r="Y16" s="305"/>
      <c r="Z16" s="305"/>
      <c r="AA16" s="305"/>
      <c r="AC16" s="307" t="s">
        <v>152</v>
      </c>
      <c r="AD16" s="308"/>
      <c r="AE16" s="308"/>
      <c r="AF16" s="308"/>
      <c r="AG16" s="308"/>
      <c r="AH16" s="315">
        <f>COUNTIFS(S9:S27,"ج",T9:T27,1)</f>
        <v>0</v>
      </c>
      <c r="AI16" s="315"/>
      <c r="AJ16" s="316"/>
      <c r="AK16" s="59"/>
      <c r="AL16" s="113"/>
      <c r="AM16" s="113"/>
      <c r="BK16" s="100" t="e">
        <f t="shared" si="1"/>
        <v>#N/A</v>
      </c>
      <c r="BL16" s="84">
        <v>12</v>
      </c>
      <c r="BM16" s="84">
        <v>9</v>
      </c>
      <c r="BN16" s="84" t="str">
        <f>IF(V10=BT1,"دراسات تجارية باللغة الإنكليزية","دراسات تجارية باللغة الفرنسية")</f>
        <v>دراسات تجارية باللغة الإنكليزية</v>
      </c>
      <c r="BO16" s="109" t="s">
        <v>58</v>
      </c>
      <c r="BP16" s="109" t="s">
        <v>320</v>
      </c>
      <c r="BQ16" s="100" t="str">
        <f t="shared" si="13"/>
        <v/>
      </c>
      <c r="BR16" s="110" t="e">
        <f>IF(VLOOKUP($D$1,ورقة4!$A$2:$AW$8736,12,0)=0,"",(VLOOKUP($D$1,ورقة4!$A$2:$AW$8736,12,0)))</f>
        <v>#N/A</v>
      </c>
      <c r="BS16" s="83" t="e">
        <f>IF(BR16="م",BL16,"")</f>
        <v>#N/A</v>
      </c>
      <c r="BT16" s="100" t="e">
        <f t="shared" si="17"/>
        <v>#N/A</v>
      </c>
      <c r="BU16" s="84"/>
      <c r="BV16" s="84"/>
      <c r="BX16" s="84"/>
      <c r="BY16" s="100"/>
      <c r="BZ16" s="101"/>
      <c r="CA16" s="101"/>
      <c r="CB16" s="106"/>
    </row>
    <row r="17" spans="1:80" ht="23.25" customHeight="1" thickBot="1" x14ac:dyDescent="0.35">
      <c r="A17" s="114"/>
      <c r="B17" s="114"/>
      <c r="C17" s="114">
        <f t="shared" si="14"/>
        <v>0</v>
      </c>
      <c r="D17" s="107">
        <f t="shared" si="8"/>
        <v>0</v>
      </c>
      <c r="E17" s="116">
        <f t="shared" si="9"/>
        <v>0</v>
      </c>
      <c r="F17" s="115" t="str">
        <f t="shared" si="10"/>
        <v/>
      </c>
      <c r="G17" s="115" t="str">
        <f t="shared" si="4"/>
        <v/>
      </c>
      <c r="H17" s="115" t="str">
        <f t="shared" si="6"/>
        <v/>
      </c>
      <c r="I17" s="116" t="b">
        <f t="shared" si="11"/>
        <v>0</v>
      </c>
      <c r="J17" s="137" t="str">
        <f t="shared" si="12"/>
        <v/>
      </c>
      <c r="K17" s="330" t="str">
        <f t="shared" si="7"/>
        <v/>
      </c>
      <c r="L17" s="331"/>
      <c r="M17" s="331"/>
      <c r="N17" s="331"/>
      <c r="O17" s="331"/>
      <c r="P17" s="331"/>
      <c r="Q17" s="331"/>
      <c r="R17" s="332"/>
      <c r="S17" s="138" t="str">
        <f t="shared" si="5"/>
        <v/>
      </c>
      <c r="T17" s="140"/>
      <c r="U17" s="107" t="str">
        <f t="shared" si="15"/>
        <v/>
      </c>
      <c r="V17" s="305" t="str">
        <f t="shared" si="16"/>
        <v/>
      </c>
      <c r="W17" s="305"/>
      <c r="X17" s="305"/>
      <c r="Y17" s="305"/>
      <c r="Z17" s="305"/>
      <c r="AA17" s="305"/>
      <c r="AC17" s="307" t="s">
        <v>724</v>
      </c>
      <c r="AD17" s="308"/>
      <c r="AE17" s="308"/>
      <c r="AF17" s="308"/>
      <c r="AG17" s="308"/>
      <c r="AH17" s="315">
        <f>COUNTIFS(S9:S27,"ر1",T9:T27,1)</f>
        <v>0</v>
      </c>
      <c r="AI17" s="315"/>
      <c r="AJ17" s="316"/>
      <c r="AK17" s="59"/>
      <c r="AL17" s="113"/>
      <c r="AM17" s="113"/>
      <c r="BK17" s="100" t="e">
        <f t="shared" si="1"/>
        <v>#N/A</v>
      </c>
      <c r="BL17" s="100">
        <v>13</v>
      </c>
      <c r="BM17" s="84">
        <v>10</v>
      </c>
      <c r="BN17" s="84" t="s">
        <v>163</v>
      </c>
      <c r="BO17" s="109" t="s">
        <v>58</v>
      </c>
      <c r="BP17" s="109" t="s">
        <v>320</v>
      </c>
      <c r="BQ17" s="100" t="str">
        <f t="shared" si="13"/>
        <v/>
      </c>
      <c r="BR17" s="117" t="e">
        <f>IF(VLOOKUP($D$1,ورقة4!$A$2:$AW$8736,13,0)=0,"",(VLOOKUP($D$1,ورقة4!$A$2:$AW$8736,13,0)))</f>
        <v>#N/A</v>
      </c>
      <c r="BS17" s="83" t="e">
        <f>IF(BR17="م",BL17,"")</f>
        <v>#N/A</v>
      </c>
      <c r="BT17" s="100" t="e">
        <f t="shared" si="17"/>
        <v>#N/A</v>
      </c>
      <c r="BX17" s="100"/>
      <c r="BY17" s="100"/>
      <c r="BZ17" s="101"/>
      <c r="CA17" s="101"/>
    </row>
    <row r="18" spans="1:80" ht="23.25" customHeight="1" thickBot="1" x14ac:dyDescent="0.35">
      <c r="A18" s="114"/>
      <c r="B18" s="114"/>
      <c r="C18" s="114">
        <f t="shared" si="14"/>
        <v>0</v>
      </c>
      <c r="D18" s="107">
        <f t="shared" si="8"/>
        <v>0</v>
      </c>
      <c r="E18" s="116">
        <f t="shared" si="9"/>
        <v>0</v>
      </c>
      <c r="F18" s="115" t="str">
        <f t="shared" si="10"/>
        <v/>
      </c>
      <c r="G18" s="115" t="str">
        <f t="shared" si="4"/>
        <v/>
      </c>
      <c r="H18" s="115" t="str">
        <f t="shared" si="6"/>
        <v/>
      </c>
      <c r="I18" s="116" t="b">
        <f t="shared" si="11"/>
        <v>0</v>
      </c>
      <c r="J18" s="137" t="str">
        <f t="shared" si="12"/>
        <v/>
      </c>
      <c r="K18" s="330" t="str">
        <f t="shared" si="7"/>
        <v/>
      </c>
      <c r="L18" s="331"/>
      <c r="M18" s="331"/>
      <c r="N18" s="331"/>
      <c r="O18" s="331"/>
      <c r="P18" s="331"/>
      <c r="Q18" s="331"/>
      <c r="R18" s="332"/>
      <c r="S18" s="138" t="str">
        <f t="shared" si="5"/>
        <v/>
      </c>
      <c r="T18" s="140"/>
      <c r="AC18" s="307" t="s">
        <v>725</v>
      </c>
      <c r="AD18" s="308"/>
      <c r="AE18" s="308"/>
      <c r="AF18" s="308"/>
      <c r="AG18" s="308"/>
      <c r="AH18" s="315">
        <f>COUNTIFS(S9:S27,"ر2",T9:T27,1)</f>
        <v>0</v>
      </c>
      <c r="AI18" s="315"/>
      <c r="AJ18" s="316"/>
      <c r="AK18" s="59"/>
      <c r="AL18" s="113"/>
      <c r="AM18" s="113"/>
      <c r="BK18" s="100" t="str">
        <f t="shared" si="1"/>
        <v/>
      </c>
      <c r="BL18" s="100">
        <v>14</v>
      </c>
      <c r="BN18" s="100" t="s">
        <v>324</v>
      </c>
      <c r="BQ18" s="100" t="str">
        <f t="shared" si="13"/>
        <v/>
      </c>
      <c r="BS18" s="83" t="e">
        <f>IF(AND(BS19="",BS20="",BS21="",BS22="",BS23="",BS24=""),"",BL18)</f>
        <v>#N/A</v>
      </c>
      <c r="BT18" s="100" t="e">
        <f>IF(AND(BT19="",BT20="",BT21="",BT22="",BT23="",BT24=""),"",BL18)</f>
        <v>#N/A</v>
      </c>
      <c r="BX18" s="84"/>
      <c r="BY18" s="100"/>
      <c r="BZ18" s="101"/>
      <c r="CA18" s="101"/>
    </row>
    <row r="19" spans="1:80" ht="23.25" customHeight="1" thickBot="1" x14ac:dyDescent="0.35">
      <c r="A19" s="114"/>
      <c r="B19" s="114"/>
      <c r="C19" s="114">
        <f t="shared" si="14"/>
        <v>0</v>
      </c>
      <c r="D19" s="107">
        <f t="shared" si="8"/>
        <v>0</v>
      </c>
      <c r="E19" s="116">
        <f t="shared" si="9"/>
        <v>0</v>
      </c>
      <c r="F19" s="115" t="str">
        <f t="shared" si="10"/>
        <v/>
      </c>
      <c r="G19" s="115" t="str">
        <f t="shared" si="4"/>
        <v/>
      </c>
      <c r="H19" s="115" t="str">
        <f t="shared" si="6"/>
        <v/>
      </c>
      <c r="I19" s="116" t="b">
        <f t="shared" si="11"/>
        <v>0</v>
      </c>
      <c r="J19" s="137" t="str">
        <f t="shared" si="12"/>
        <v/>
      </c>
      <c r="K19" s="330" t="str">
        <f t="shared" si="7"/>
        <v/>
      </c>
      <c r="L19" s="331"/>
      <c r="M19" s="331"/>
      <c r="N19" s="331"/>
      <c r="O19" s="331"/>
      <c r="P19" s="331"/>
      <c r="Q19" s="331"/>
      <c r="R19" s="332"/>
      <c r="S19" s="138" t="str">
        <f t="shared" si="5"/>
        <v/>
      </c>
      <c r="T19" s="140"/>
      <c r="AC19" s="311" t="s">
        <v>344</v>
      </c>
      <c r="AD19" s="312"/>
      <c r="AE19" s="312"/>
      <c r="AF19" s="312"/>
      <c r="AG19" s="312"/>
      <c r="AH19" s="313">
        <f>SUM(AH16:AJ18)</f>
        <v>0</v>
      </c>
      <c r="AI19" s="313"/>
      <c r="AJ19" s="314"/>
      <c r="AK19" s="80"/>
      <c r="AL19" s="113"/>
      <c r="AM19" s="113"/>
      <c r="BK19" s="100" t="e">
        <f t="shared" si="1"/>
        <v>#N/A</v>
      </c>
      <c r="BL19" s="84">
        <v>15</v>
      </c>
      <c r="BM19" s="84">
        <v>11</v>
      </c>
      <c r="BN19" s="84" t="s">
        <v>186</v>
      </c>
      <c r="BO19" s="109" t="s">
        <v>319</v>
      </c>
      <c r="BP19" s="109" t="s">
        <v>318</v>
      </c>
      <c r="BQ19" s="100" t="str">
        <f t="shared" si="13"/>
        <v/>
      </c>
      <c r="BR19" s="104" t="e">
        <f>IF(VLOOKUP($D$1,ورقة4!$A$2:$AW$8736,14,0)=0,"",(VLOOKUP($D$1,ورقة4!$A$2:$AW$8736,14,0)))</f>
        <v>#N/A</v>
      </c>
      <c r="BS19" s="83" t="e">
        <f t="shared" ref="BS19:BS24" si="18">IF(BR19="م",BL19,"")</f>
        <v>#N/A</v>
      </c>
      <c r="BT19" s="100" t="e">
        <f>IF(BR19="","",BL19)</f>
        <v>#N/A</v>
      </c>
      <c r="BX19" s="100"/>
      <c r="BY19" s="100"/>
      <c r="BZ19" s="101"/>
      <c r="CA19" s="101"/>
    </row>
    <row r="20" spans="1:80" ht="23.25" customHeight="1" thickTop="1" x14ac:dyDescent="0.3">
      <c r="A20" s="114"/>
      <c r="B20" s="114"/>
      <c r="C20" s="114">
        <f t="shared" si="14"/>
        <v>0</v>
      </c>
      <c r="D20" s="107">
        <f t="shared" si="8"/>
        <v>0</v>
      </c>
      <c r="E20" s="116">
        <f t="shared" si="9"/>
        <v>0</v>
      </c>
      <c r="F20" s="115" t="str">
        <f t="shared" si="10"/>
        <v/>
      </c>
      <c r="G20" s="115" t="str">
        <f t="shared" si="4"/>
        <v/>
      </c>
      <c r="H20" s="115" t="str">
        <f t="shared" si="6"/>
        <v/>
      </c>
      <c r="I20" s="116" t="b">
        <f t="shared" si="11"/>
        <v>0</v>
      </c>
      <c r="J20" s="137" t="str">
        <f t="shared" si="12"/>
        <v/>
      </c>
      <c r="K20" s="330" t="str">
        <f>IFERROR(VLOOKUP(H20,$BL$4:$BN$54,3,0),"")</f>
        <v/>
      </c>
      <c r="L20" s="331"/>
      <c r="M20" s="331"/>
      <c r="N20" s="331"/>
      <c r="O20" s="331"/>
      <c r="P20" s="331"/>
      <c r="Q20" s="331"/>
      <c r="R20" s="332"/>
      <c r="S20" s="138" t="str">
        <f t="shared" si="5"/>
        <v/>
      </c>
      <c r="T20" s="140"/>
      <c r="AB20" s="112"/>
      <c r="AK20" s="118"/>
      <c r="AL20" s="113"/>
      <c r="AM20" s="113"/>
      <c r="BK20" s="100" t="e">
        <f t="shared" si="1"/>
        <v>#N/A</v>
      </c>
      <c r="BL20" s="100">
        <v>16</v>
      </c>
      <c r="BM20" s="84">
        <v>12</v>
      </c>
      <c r="BN20" s="84" t="s">
        <v>187</v>
      </c>
      <c r="BO20" s="109" t="s">
        <v>319</v>
      </c>
      <c r="BP20" s="109" t="s">
        <v>318</v>
      </c>
      <c r="BQ20" s="100" t="str">
        <f t="shared" si="13"/>
        <v/>
      </c>
      <c r="BR20" s="119" t="e">
        <f>IF(VLOOKUP($D$1,ورقة4!$A$2:$AW$8736,15,0)=0,"",(VLOOKUP($D$1,ورقة4!$A$2:$AW$8736,15,0)))</f>
        <v>#N/A</v>
      </c>
      <c r="BS20" s="83" t="e">
        <f t="shared" si="18"/>
        <v>#N/A</v>
      </c>
      <c r="BT20" s="100" t="e">
        <f t="shared" ref="BT20:BT24" si="19">IF(BR20="","",BL20)</f>
        <v>#N/A</v>
      </c>
      <c r="BX20" s="84"/>
      <c r="BY20" s="100"/>
      <c r="BZ20" s="101"/>
      <c r="CA20" s="101"/>
    </row>
    <row r="21" spans="1:80" ht="23.25" customHeight="1" x14ac:dyDescent="0.3">
      <c r="A21" s="115" t="str">
        <f t="shared" ref="A21:A22" si="20">IFERROR(SMALL($BS$4:$BS$42,BL18),"")</f>
        <v/>
      </c>
      <c r="B21" s="115">
        <f t="shared" ref="B21:B22" si="21">IF(OR(A21=1,A21=8,A21=14,A21=21,A21=27,A21=33,A21=""),0,1)</f>
        <v>0</v>
      </c>
      <c r="C21" s="114">
        <f t="shared" si="14"/>
        <v>0</v>
      </c>
      <c r="D21" s="107">
        <f t="shared" si="8"/>
        <v>0</v>
      </c>
      <c r="E21" s="116">
        <f t="shared" si="9"/>
        <v>0</v>
      </c>
      <c r="F21" s="115" t="str">
        <f t="shared" si="10"/>
        <v/>
      </c>
      <c r="G21" s="115" t="str">
        <f t="shared" si="4"/>
        <v/>
      </c>
      <c r="H21" s="115" t="str">
        <f t="shared" si="6"/>
        <v/>
      </c>
      <c r="I21" s="116" t="b">
        <f t="shared" si="11"/>
        <v>0</v>
      </c>
      <c r="J21" s="137" t="str">
        <f t="shared" si="12"/>
        <v/>
      </c>
      <c r="K21" s="330" t="str">
        <f t="shared" si="7"/>
        <v/>
      </c>
      <c r="L21" s="331"/>
      <c r="M21" s="331"/>
      <c r="N21" s="331"/>
      <c r="O21" s="331"/>
      <c r="P21" s="331"/>
      <c r="Q21" s="331"/>
      <c r="R21" s="332"/>
      <c r="S21" s="138" t="str">
        <f t="shared" si="5"/>
        <v/>
      </c>
      <c r="T21" s="140"/>
      <c r="AB21" s="112"/>
      <c r="AK21" s="118"/>
      <c r="AL21" s="113"/>
      <c r="AM21" s="113"/>
      <c r="BK21" s="100" t="e">
        <f t="shared" si="1"/>
        <v>#N/A</v>
      </c>
      <c r="BL21" s="84">
        <v>17</v>
      </c>
      <c r="BM21" s="84">
        <v>13</v>
      </c>
      <c r="BN21" s="84" t="s">
        <v>188</v>
      </c>
      <c r="BO21" s="109" t="s">
        <v>319</v>
      </c>
      <c r="BP21" s="109" t="s">
        <v>318</v>
      </c>
      <c r="BQ21" s="100" t="str">
        <f t="shared" si="13"/>
        <v/>
      </c>
      <c r="BR21" s="119" t="e">
        <f>IF(VLOOKUP($D$1,ورقة4!$A$2:$AW$8736,16,0)=0,"",(VLOOKUP($D$1,ورقة4!$A$2:$AW$8736,16,0)))</f>
        <v>#N/A</v>
      </c>
      <c r="BS21" s="83" t="e">
        <f t="shared" si="18"/>
        <v>#N/A</v>
      </c>
      <c r="BT21" s="100" t="e">
        <f t="shared" si="19"/>
        <v>#N/A</v>
      </c>
      <c r="BX21" s="100"/>
      <c r="BY21" s="100"/>
      <c r="BZ21" s="101"/>
      <c r="CA21" s="101"/>
    </row>
    <row r="22" spans="1:80" ht="23.25" customHeight="1" x14ac:dyDescent="0.3">
      <c r="A22" s="115" t="str">
        <f t="shared" si="20"/>
        <v/>
      </c>
      <c r="B22" s="115">
        <f t="shared" si="21"/>
        <v>0</v>
      </c>
      <c r="C22" s="114">
        <f t="shared" si="14"/>
        <v>0</v>
      </c>
      <c r="D22" s="107">
        <f t="shared" si="8"/>
        <v>0</v>
      </c>
      <c r="E22" s="116">
        <f t="shared" si="9"/>
        <v>0</v>
      </c>
      <c r="F22" s="115" t="str">
        <f t="shared" si="10"/>
        <v/>
      </c>
      <c r="G22" s="115" t="str">
        <f t="shared" si="4"/>
        <v/>
      </c>
      <c r="H22" s="115" t="str">
        <f t="shared" si="6"/>
        <v/>
      </c>
      <c r="I22" s="116" t="b">
        <f t="shared" si="11"/>
        <v>0</v>
      </c>
      <c r="J22" s="137" t="str">
        <f t="shared" si="12"/>
        <v/>
      </c>
      <c r="K22" s="330" t="str">
        <f t="shared" si="7"/>
        <v/>
      </c>
      <c r="L22" s="331"/>
      <c r="M22" s="331"/>
      <c r="N22" s="331"/>
      <c r="O22" s="331"/>
      <c r="P22" s="331"/>
      <c r="Q22" s="331"/>
      <c r="R22" s="332"/>
      <c r="S22" s="138" t="str">
        <f t="shared" si="5"/>
        <v/>
      </c>
      <c r="T22" s="140"/>
      <c r="AB22" s="112"/>
      <c r="AK22" s="118"/>
      <c r="AL22" s="113"/>
      <c r="AM22" s="113"/>
      <c r="BK22" s="100" t="e">
        <f t="shared" si="1"/>
        <v>#N/A</v>
      </c>
      <c r="BL22" s="100">
        <v>18</v>
      </c>
      <c r="BM22" s="84">
        <v>14</v>
      </c>
      <c r="BN22" s="84" t="s">
        <v>189</v>
      </c>
      <c r="BO22" s="109" t="s">
        <v>319</v>
      </c>
      <c r="BP22" s="109" t="s">
        <v>318</v>
      </c>
      <c r="BQ22" s="100" t="str">
        <f t="shared" si="13"/>
        <v/>
      </c>
      <c r="BR22" s="119" t="e">
        <f>IF(VLOOKUP($D$1,ورقة4!$A$2:$AW$8736,17,0)=0,"",(VLOOKUP($D$1,ورقة4!$A$2:$AW$8736,17,0)))</f>
        <v>#N/A</v>
      </c>
      <c r="BS22" s="83" t="e">
        <f t="shared" si="18"/>
        <v>#N/A</v>
      </c>
      <c r="BT22" s="100" t="e">
        <f t="shared" si="19"/>
        <v>#N/A</v>
      </c>
      <c r="BX22" s="84"/>
      <c r="BY22" s="100"/>
      <c r="BZ22" s="101"/>
      <c r="CA22" s="101"/>
    </row>
    <row r="23" spans="1:80" ht="23.25" customHeight="1" x14ac:dyDescent="0.3">
      <c r="A23" s="115"/>
      <c r="B23" s="120"/>
      <c r="C23" s="114">
        <f t="shared" si="14"/>
        <v>0</v>
      </c>
      <c r="D23" s="107">
        <f t="shared" si="8"/>
        <v>0</v>
      </c>
      <c r="E23" s="116">
        <f t="shared" si="9"/>
        <v>0</v>
      </c>
      <c r="F23" s="115" t="str">
        <f t="shared" si="10"/>
        <v/>
      </c>
      <c r="G23" s="115" t="str">
        <f t="shared" si="4"/>
        <v/>
      </c>
      <c r="H23" s="115" t="str">
        <f t="shared" si="6"/>
        <v/>
      </c>
      <c r="I23" s="116" t="b">
        <f t="shared" si="11"/>
        <v>0</v>
      </c>
      <c r="J23" s="137" t="str">
        <f t="shared" si="12"/>
        <v/>
      </c>
      <c r="K23" s="330" t="str">
        <f t="shared" si="7"/>
        <v/>
      </c>
      <c r="L23" s="331"/>
      <c r="M23" s="331"/>
      <c r="N23" s="331"/>
      <c r="O23" s="331"/>
      <c r="P23" s="331"/>
      <c r="Q23" s="331"/>
      <c r="R23" s="332"/>
      <c r="S23" s="138" t="str">
        <f t="shared" si="5"/>
        <v/>
      </c>
      <c r="T23" s="140"/>
      <c r="AB23" s="44"/>
      <c r="AD23" s="107">
        <v>1</v>
      </c>
      <c r="AE23" s="121" t="e">
        <f>VLOOKUP(AD23,$C$10:$E$26,3,0)</f>
        <v>#N/A</v>
      </c>
      <c r="AK23" s="118"/>
      <c r="AL23" s="113"/>
      <c r="AM23" s="113"/>
      <c r="BK23" s="100" t="e">
        <f t="shared" si="1"/>
        <v>#N/A</v>
      </c>
      <c r="BL23" s="84">
        <v>19</v>
      </c>
      <c r="BM23" s="84">
        <v>15</v>
      </c>
      <c r="BN23" s="84" t="str">
        <f>IF(V10=BT1,"التمويل باللغة الإنكليزية","التمويل باللغة الفرنسية")</f>
        <v>التمويل باللغة الإنكليزية</v>
      </c>
      <c r="BO23" s="109" t="s">
        <v>319</v>
      </c>
      <c r="BP23" s="109" t="s">
        <v>318</v>
      </c>
      <c r="BQ23" s="100" t="str">
        <f t="shared" si="13"/>
        <v/>
      </c>
      <c r="BR23" s="119" t="e">
        <f>IF(VLOOKUP($D$1,ورقة4!$A$2:$AW$8736,18,0)=0,"",(VLOOKUP($D$1,ورقة4!$A$2:$AW$8736,18,0)))</f>
        <v>#N/A</v>
      </c>
      <c r="BS23" s="83" t="e">
        <f t="shared" si="18"/>
        <v>#N/A</v>
      </c>
      <c r="BT23" s="100" t="e">
        <f t="shared" si="19"/>
        <v>#N/A</v>
      </c>
      <c r="BU23" s="84"/>
      <c r="BV23" s="84"/>
      <c r="BX23" s="100"/>
      <c r="BY23" s="100"/>
      <c r="BZ23" s="101"/>
      <c r="CA23" s="101"/>
      <c r="CB23" s="106"/>
    </row>
    <row r="24" spans="1:80" ht="23.25" customHeight="1" thickBot="1" x14ac:dyDescent="0.35">
      <c r="A24" s="115"/>
      <c r="B24" s="120"/>
      <c r="C24" s="114">
        <f t="shared" si="14"/>
        <v>0</v>
      </c>
      <c r="D24" s="107">
        <f t="shared" si="8"/>
        <v>0</v>
      </c>
      <c r="E24" s="116">
        <f t="shared" si="9"/>
        <v>0</v>
      </c>
      <c r="F24" s="115" t="str">
        <f t="shared" si="10"/>
        <v/>
      </c>
      <c r="G24" s="115" t="str">
        <f t="shared" si="4"/>
        <v/>
      </c>
      <c r="H24" s="115" t="str">
        <f t="shared" si="6"/>
        <v/>
      </c>
      <c r="I24" s="116" t="b">
        <f t="shared" si="11"/>
        <v>0</v>
      </c>
      <c r="J24" s="137" t="str">
        <f t="shared" si="12"/>
        <v/>
      </c>
      <c r="K24" s="330" t="str">
        <f t="shared" si="7"/>
        <v/>
      </c>
      <c r="L24" s="331"/>
      <c r="M24" s="331"/>
      <c r="N24" s="331"/>
      <c r="O24" s="331"/>
      <c r="P24" s="331"/>
      <c r="Q24" s="331"/>
      <c r="R24" s="332"/>
      <c r="S24" s="138" t="str">
        <f t="shared" si="5"/>
        <v/>
      </c>
      <c r="T24" s="140"/>
      <c r="AB24" s="44"/>
      <c r="AD24" s="107">
        <v>2</v>
      </c>
      <c r="AE24" s="121" t="e">
        <f>VLOOKUP(AD24,$C$10:$E$26,3,0)</f>
        <v>#N/A</v>
      </c>
      <c r="AK24" s="118"/>
      <c r="AL24" s="113"/>
      <c r="AM24" s="113"/>
      <c r="BK24" s="100" t="e">
        <f t="shared" si="1"/>
        <v>#N/A</v>
      </c>
      <c r="BL24" s="100">
        <v>20</v>
      </c>
      <c r="BM24" s="84">
        <v>302</v>
      </c>
      <c r="BN24" s="84" t="str">
        <f>IF(V10=BT1,"اللغة الإنكليزية (2)","اللغة الفرنسية (2)")</f>
        <v>اللغة الإنكليزية (2)</v>
      </c>
      <c r="BO24" s="109" t="s">
        <v>319</v>
      </c>
      <c r="BP24" s="109" t="s">
        <v>318</v>
      </c>
      <c r="BQ24" s="100" t="str">
        <f t="shared" si="13"/>
        <v/>
      </c>
      <c r="BR24" s="122" t="e">
        <f>IF(VLOOKUP($D$1,ورقة4!$A$2:$AW$8736,19,0)=0,"",(VLOOKUP($D$1,ورقة4!$A$2:$AW$8736,19,0)))</f>
        <v>#N/A</v>
      </c>
      <c r="BS24" s="83" t="e">
        <f t="shared" si="18"/>
        <v>#N/A</v>
      </c>
      <c r="BT24" s="100" t="e">
        <f t="shared" si="19"/>
        <v>#N/A</v>
      </c>
      <c r="BX24" s="84"/>
      <c r="BY24" s="100"/>
      <c r="BZ24" s="101"/>
      <c r="CA24" s="101"/>
      <c r="CB24" s="106"/>
    </row>
    <row r="25" spans="1:80" ht="23.25" customHeight="1" thickBot="1" x14ac:dyDescent="0.35">
      <c r="A25" s="115"/>
      <c r="B25" s="120"/>
      <c r="C25" s="114">
        <f t="shared" si="14"/>
        <v>0</v>
      </c>
      <c r="D25" s="107">
        <f t="shared" si="8"/>
        <v>0</v>
      </c>
      <c r="E25" s="116">
        <f t="shared" si="9"/>
        <v>0</v>
      </c>
      <c r="F25" s="115" t="str">
        <f t="shared" si="10"/>
        <v/>
      </c>
      <c r="G25" s="115" t="str">
        <f t="shared" si="4"/>
        <v/>
      </c>
      <c r="H25" s="115" t="str">
        <f t="shared" si="6"/>
        <v/>
      </c>
      <c r="I25" s="116" t="b">
        <f t="shared" si="11"/>
        <v>0</v>
      </c>
      <c r="J25" s="137" t="str">
        <f t="shared" si="12"/>
        <v/>
      </c>
      <c r="K25" s="330" t="str">
        <f t="shared" si="7"/>
        <v/>
      </c>
      <c r="L25" s="331"/>
      <c r="M25" s="331"/>
      <c r="N25" s="331"/>
      <c r="O25" s="331"/>
      <c r="P25" s="331"/>
      <c r="Q25" s="331"/>
      <c r="R25" s="332"/>
      <c r="S25" s="138" t="str">
        <f t="shared" si="5"/>
        <v/>
      </c>
      <c r="T25" s="140"/>
      <c r="AB25" s="44"/>
      <c r="AE25" s="121" t="e">
        <f>SUM(AE23:AE24)</f>
        <v>#N/A</v>
      </c>
      <c r="AK25" s="51"/>
      <c r="AL25" s="113"/>
      <c r="AM25" s="113"/>
      <c r="BK25" s="100" t="str">
        <f t="shared" si="1"/>
        <v/>
      </c>
      <c r="BL25" s="84">
        <v>21</v>
      </c>
      <c r="BM25" s="84"/>
      <c r="BN25" s="100" t="s">
        <v>325</v>
      </c>
      <c r="BO25" s="109"/>
      <c r="BP25" s="109"/>
      <c r="BQ25" s="100"/>
      <c r="BR25" s="123"/>
      <c r="BS25" s="83" t="e">
        <f>IF(AND(BS26="",BS27="",BS28="",BS29="",BS30=""),"",BL25)</f>
        <v>#N/A</v>
      </c>
      <c r="BT25" s="100" t="e">
        <f>IF(AND(BT26="",BT27="",BT28="",BT29="",BT30=""),"",BL25)</f>
        <v>#N/A</v>
      </c>
      <c r="BX25" s="100"/>
      <c r="BY25" s="100"/>
      <c r="BZ25" s="101"/>
      <c r="CA25" s="101"/>
      <c r="CB25" s="106"/>
    </row>
    <row r="26" spans="1:80" s="106" customFormat="1" ht="23.25" customHeight="1" x14ac:dyDescent="0.3">
      <c r="A26" s="114"/>
      <c r="B26" s="120"/>
      <c r="C26" s="114">
        <f t="shared" si="14"/>
        <v>0</v>
      </c>
      <c r="D26" s="107">
        <f t="shared" si="8"/>
        <v>0</v>
      </c>
      <c r="E26" s="116">
        <f t="shared" si="9"/>
        <v>0</v>
      </c>
      <c r="F26" s="115" t="str">
        <f t="shared" si="10"/>
        <v/>
      </c>
      <c r="G26" s="115" t="str">
        <f t="shared" si="4"/>
        <v/>
      </c>
      <c r="H26" s="115" t="str">
        <f t="shared" si="6"/>
        <v/>
      </c>
      <c r="I26" s="116" t="b">
        <f t="shared" si="11"/>
        <v>0</v>
      </c>
      <c r="J26" s="137" t="str">
        <f t="shared" si="12"/>
        <v/>
      </c>
      <c r="K26" s="330" t="str">
        <f t="shared" si="7"/>
        <v/>
      </c>
      <c r="L26" s="331"/>
      <c r="M26" s="331"/>
      <c r="N26" s="331"/>
      <c r="O26" s="331"/>
      <c r="P26" s="331"/>
      <c r="Q26" s="331"/>
      <c r="R26" s="332"/>
      <c r="S26" s="138" t="str">
        <f t="shared" si="5"/>
        <v/>
      </c>
      <c r="T26" s="140"/>
      <c r="AB26" s="44"/>
      <c r="AC26" s="107"/>
      <c r="AD26" s="107"/>
      <c r="AE26" s="124" t="e">
        <f>AH12-(AE23+AE24)</f>
        <v>#N/A</v>
      </c>
      <c r="AF26" s="107"/>
      <c r="AG26" s="107"/>
      <c r="AH26" s="107"/>
      <c r="AI26" s="107"/>
      <c r="AJ26" s="107"/>
      <c r="AK26" s="125"/>
      <c r="AL26" s="125"/>
      <c r="AM26" s="125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00" t="e">
        <f t="shared" si="1"/>
        <v>#N/A</v>
      </c>
      <c r="BL26" s="100">
        <v>22</v>
      </c>
      <c r="BM26" s="84">
        <v>16</v>
      </c>
      <c r="BN26" s="84" t="s">
        <v>173</v>
      </c>
      <c r="BO26" s="109" t="s">
        <v>319</v>
      </c>
      <c r="BP26" s="109" t="s">
        <v>320</v>
      </c>
      <c r="BQ26" s="100" t="str">
        <f>IFERROR(VLOOKUP(BN26,$K$9:$T$21,10,0),"")</f>
        <v/>
      </c>
      <c r="BR26" s="127" t="e">
        <f>IF(VLOOKUP($D$1,ورقة4!$A$2:$AW$8736,20,0)=0,"",(VLOOKUP($D$1,ورقة4!$A$2:$AW$8736,20,0)))</f>
        <v>#N/A</v>
      </c>
      <c r="BS26" s="83" t="e">
        <f>IF(BR26="م",BL26,"")</f>
        <v>#N/A</v>
      </c>
      <c r="BT26" s="100" t="e">
        <f>IF(BR26="","",BL26)</f>
        <v>#N/A</v>
      </c>
      <c r="BU26" s="126"/>
      <c r="BV26" s="126"/>
      <c r="BW26" s="126"/>
      <c r="BX26" s="84"/>
      <c r="BY26" s="100"/>
    </row>
    <row r="27" spans="1:80" s="106" customFormat="1" ht="23.25" customHeight="1" x14ac:dyDescent="0.3">
      <c r="A27" s="111" t="e">
        <f>IF(VLOOKUP($D$1,ورقة2!$A$2:$V$15000,18,0)="منقطع",1,"")</f>
        <v>#N/A</v>
      </c>
      <c r="B27" s="51" t="s">
        <v>144</v>
      </c>
      <c r="C27" s="114">
        <f t="shared" si="14"/>
        <v>0</v>
      </c>
      <c r="D27" s="107">
        <f t="shared" si="8"/>
        <v>0</v>
      </c>
      <c r="E27" s="116">
        <f t="shared" si="9"/>
        <v>0</v>
      </c>
      <c r="F27" s="115" t="str">
        <f t="shared" si="10"/>
        <v/>
      </c>
      <c r="G27" s="115" t="str">
        <f t="shared" si="4"/>
        <v/>
      </c>
      <c r="H27" s="115" t="str">
        <f t="shared" si="6"/>
        <v/>
      </c>
      <c r="I27" s="116" t="b">
        <f t="shared" si="11"/>
        <v>0</v>
      </c>
      <c r="J27" s="141" t="str">
        <f t="shared" si="12"/>
        <v/>
      </c>
      <c r="K27" s="330" t="str">
        <f t="shared" si="7"/>
        <v/>
      </c>
      <c r="L27" s="331"/>
      <c r="M27" s="331"/>
      <c r="N27" s="331"/>
      <c r="O27" s="331"/>
      <c r="P27" s="331"/>
      <c r="Q27" s="331"/>
      <c r="R27" s="332"/>
      <c r="S27" s="142" t="str">
        <f t="shared" si="5"/>
        <v/>
      </c>
      <c r="T27" s="140"/>
      <c r="U27" s="45"/>
      <c r="V27" s="45"/>
      <c r="W27" s="65"/>
      <c r="X27" s="65"/>
      <c r="Y27" s="65"/>
      <c r="Z27" s="45"/>
      <c r="AA27" s="128"/>
      <c r="AB27" s="45"/>
      <c r="AK27" s="125"/>
      <c r="AL27" s="125"/>
      <c r="AM27" s="125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00" t="e">
        <f t="shared" si="1"/>
        <v>#N/A</v>
      </c>
      <c r="BL27" s="84">
        <v>23</v>
      </c>
      <c r="BM27" s="84">
        <v>17</v>
      </c>
      <c r="BN27" s="84" t="s">
        <v>174</v>
      </c>
      <c r="BO27" s="109" t="s">
        <v>319</v>
      </c>
      <c r="BP27" s="109" t="s">
        <v>320</v>
      </c>
      <c r="BQ27" s="100" t="str">
        <f>IFERROR(VLOOKUP(BN27,$K$9:$T$21,10,0),"")</f>
        <v/>
      </c>
      <c r="BR27" s="119" t="e">
        <f>IF(VLOOKUP($D$1,ورقة4!$A$2:$AW$8736,21,0)=0,"",(VLOOKUP($D$1,ورقة4!$A$2:$AW$8736,21,0)))</f>
        <v>#N/A</v>
      </c>
      <c r="BS27" s="83" t="e">
        <f>IF(BR27="م",BL27,"")</f>
        <v>#N/A</v>
      </c>
      <c r="BT27" s="100" t="e">
        <f t="shared" ref="BT27:BT36" si="22">IF(BR27="","",BL27)</f>
        <v>#N/A</v>
      </c>
      <c r="BU27" s="126"/>
      <c r="BV27" s="126"/>
      <c r="BW27" s="126"/>
      <c r="BX27" s="100"/>
      <c r="BY27" s="100"/>
    </row>
    <row r="28" spans="1:80" s="106" customFormat="1" ht="23.25" customHeight="1" thickBot="1" x14ac:dyDescent="0.35">
      <c r="A28" s="111" t="e">
        <f>IF(VLOOKUP($D$1,ورقة2!$A$2:$V$15000,19,0)="منقطع",2,"")</f>
        <v>#N/A</v>
      </c>
      <c r="B28" s="114"/>
      <c r="C28" s="114" t="s">
        <v>145</v>
      </c>
      <c r="D28" s="114"/>
      <c r="E28" s="114"/>
      <c r="F28" s="114">
        <f>COUNT(F9:F27)</f>
        <v>0</v>
      </c>
      <c r="G28" s="114"/>
      <c r="H28" s="114"/>
      <c r="I28" s="116">
        <f>SUM(I10:I27)</f>
        <v>0</v>
      </c>
      <c r="J28" s="143"/>
      <c r="K28" s="143"/>
      <c r="L28" s="144"/>
      <c r="M28" s="144"/>
      <c r="N28" s="65"/>
      <c r="O28" s="65"/>
      <c r="P28" s="65"/>
      <c r="Q28" s="65"/>
      <c r="R28" s="145"/>
      <c r="S28" s="145"/>
      <c r="T28" s="140"/>
      <c r="U28" s="45"/>
      <c r="V28" s="45"/>
      <c r="W28" s="65"/>
      <c r="X28" s="65"/>
      <c r="Y28" s="65"/>
      <c r="Z28" s="45"/>
      <c r="AA28" s="129"/>
      <c r="AB28" s="45"/>
      <c r="AK28" s="125"/>
      <c r="AL28" s="125"/>
      <c r="AM28" s="125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00" t="e">
        <f t="shared" si="1"/>
        <v>#N/A</v>
      </c>
      <c r="BL28" s="100">
        <v>24</v>
      </c>
      <c r="BM28" s="84">
        <v>18</v>
      </c>
      <c r="BN28" s="84" t="s">
        <v>175</v>
      </c>
      <c r="BO28" s="109" t="s">
        <v>319</v>
      </c>
      <c r="BP28" s="109" t="s">
        <v>320</v>
      </c>
      <c r="BQ28" s="100" t="str">
        <f>IFERROR(VLOOKUP(BN28,$K$9:$T$21,10,0),"")</f>
        <v/>
      </c>
      <c r="BR28" s="119" t="e">
        <f>IF(VLOOKUP($D$1,ورقة4!$A$2:$AW$8736,22,0)=0,"",(VLOOKUP($D$1,ورقة4!$A$2:$AW$8736,22,0)))</f>
        <v>#N/A</v>
      </c>
      <c r="BS28" s="83" t="e">
        <f>IF(BR28="م",BL28,"")</f>
        <v>#N/A</v>
      </c>
      <c r="BT28" s="100" t="e">
        <f t="shared" si="22"/>
        <v>#N/A</v>
      </c>
      <c r="BU28" s="126"/>
      <c r="BV28" s="126"/>
      <c r="BW28" s="126"/>
      <c r="BX28" s="84"/>
      <c r="BY28" s="100"/>
    </row>
    <row r="29" spans="1:80" s="106" customFormat="1" ht="23.25" customHeight="1" thickTop="1" thickBot="1" x14ac:dyDescent="0.35">
      <c r="A29" s="111" t="e">
        <f>IF(VLOOKUP($D$1,ورقة2!$A$2:$V$15000,20,0)="منقطع",3,"")</f>
        <v>#N/A</v>
      </c>
      <c r="C29" s="106" t="s">
        <v>143</v>
      </c>
      <c r="J29" s="143"/>
      <c r="K29" s="143"/>
      <c r="L29" s="146"/>
      <c r="M29" s="146"/>
      <c r="N29" s="65"/>
      <c r="O29" s="65"/>
      <c r="P29" s="65"/>
      <c r="Q29" s="65"/>
      <c r="R29" s="145"/>
      <c r="S29" s="145"/>
      <c r="T29" s="140"/>
      <c r="U29" s="125"/>
      <c r="V29" s="125"/>
      <c r="W29" s="125"/>
      <c r="X29" s="125"/>
      <c r="Y29" s="125"/>
      <c r="Z29" s="125"/>
      <c r="AA29" s="125"/>
      <c r="AB29" s="125"/>
      <c r="AK29" s="125"/>
      <c r="AL29" s="125"/>
      <c r="AM29" s="125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00" t="e">
        <f t="shared" si="1"/>
        <v>#N/A</v>
      </c>
      <c r="BL29" s="84">
        <v>25</v>
      </c>
      <c r="BM29" s="84">
        <v>19</v>
      </c>
      <c r="BN29" s="84" t="s">
        <v>176</v>
      </c>
      <c r="BO29" s="109" t="s">
        <v>319</v>
      </c>
      <c r="BP29" s="109" t="s">
        <v>320</v>
      </c>
      <c r="BQ29" s="100" t="str">
        <f>IFERROR(VLOOKUP(BN29,$K$9:$T$21,10,0),"")</f>
        <v/>
      </c>
      <c r="BR29" s="119" t="e">
        <f>IF(VLOOKUP($D$1,ورقة4!$A$2:$AW$8736,23,0)=0,"",(VLOOKUP($D$1,ورقة4!$A$2:$AW$8736,23,0)))</f>
        <v>#N/A</v>
      </c>
      <c r="BS29" s="83" t="e">
        <f>IF(BR29="م",BL29,"")</f>
        <v>#N/A</v>
      </c>
      <c r="BT29" s="100" t="e">
        <f t="shared" si="22"/>
        <v>#N/A</v>
      </c>
      <c r="BU29" s="126"/>
      <c r="BV29" s="126"/>
      <c r="BW29" s="126"/>
      <c r="BX29" s="100"/>
      <c r="BY29" s="100"/>
    </row>
    <row r="30" spans="1:80" s="106" customFormat="1" ht="23.25" customHeight="1" thickTop="1" thickBot="1" x14ac:dyDescent="0.35">
      <c r="A30" s="111" t="e">
        <f>IF(VLOOKUP($D$1,ورقة2!$A$2:$V$15000,21,0)="منقطع",4,"")</f>
        <v>#N/A</v>
      </c>
      <c r="J30" s="143"/>
      <c r="K30" s="143"/>
      <c r="L30" s="65"/>
      <c r="M30" s="65"/>
      <c r="N30" s="65"/>
      <c r="O30" s="65"/>
      <c r="P30" s="65"/>
      <c r="Q30" s="147"/>
      <c r="R30" s="145"/>
      <c r="S30" s="145"/>
      <c r="T30" s="140"/>
      <c r="U30" s="46"/>
      <c r="V30" s="46"/>
      <c r="W30" s="46"/>
      <c r="X30" s="46"/>
      <c r="Y30" s="46"/>
      <c r="Z30" s="130"/>
      <c r="AA30" s="45"/>
      <c r="AB30" s="45"/>
      <c r="AK30" s="125"/>
      <c r="AL30" s="125"/>
      <c r="AM30" s="125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99"/>
      <c r="BD30" s="108"/>
      <c r="BE30" s="126"/>
      <c r="BF30" s="126"/>
      <c r="BG30" s="126"/>
      <c r="BH30" s="126"/>
      <c r="BI30" s="126"/>
      <c r="BJ30" s="126"/>
      <c r="BK30" s="100" t="e">
        <f t="shared" si="1"/>
        <v>#N/A</v>
      </c>
      <c r="BL30" s="100">
        <v>26</v>
      </c>
      <c r="BM30" s="84">
        <v>20</v>
      </c>
      <c r="BN30" s="84" t="s">
        <v>177</v>
      </c>
      <c r="BO30" s="109" t="s">
        <v>319</v>
      </c>
      <c r="BP30" s="109" t="s">
        <v>320</v>
      </c>
      <c r="BQ30" s="100" t="str">
        <f>IFERROR(VLOOKUP(BN30,$K$9:$T$21,10,0),"")</f>
        <v/>
      </c>
      <c r="BR30" s="122" t="e">
        <f>IF(VLOOKUP($D$1,ورقة4!$A$2:$AW$8736,24,0)=0,"",(VLOOKUP($D$1,ورقة4!$A$2:$AW$8736,24,0)))</f>
        <v>#N/A</v>
      </c>
      <c r="BS30" s="83" t="e">
        <f>IF(BR30="م",BL30,"")</f>
        <v>#N/A</v>
      </c>
      <c r="BT30" s="100" t="e">
        <f t="shared" si="22"/>
        <v>#N/A</v>
      </c>
      <c r="BU30" s="126"/>
      <c r="BV30" s="126"/>
      <c r="BW30" s="126"/>
      <c r="BX30" s="100"/>
      <c r="BY30" s="100"/>
    </row>
    <row r="31" spans="1:80" s="106" customFormat="1" ht="23.25" customHeight="1" thickTop="1" thickBot="1" x14ac:dyDescent="0.35">
      <c r="A31" s="111" t="e">
        <f>IF(VLOOKUP($D$1,ورقة2!$A$2:$V$15000,22,0)="منقطع",5,"")</f>
        <v>#N/A</v>
      </c>
      <c r="B31" s="105"/>
      <c r="J31" s="143"/>
      <c r="K31" s="143"/>
      <c r="L31" s="65"/>
      <c r="M31" s="65"/>
      <c r="N31" s="65"/>
      <c r="O31" s="65"/>
      <c r="P31" s="65"/>
      <c r="Q31" s="147"/>
      <c r="R31" s="145"/>
      <c r="S31" s="145"/>
      <c r="T31" s="139"/>
      <c r="U31" s="46"/>
      <c r="V31" s="46"/>
      <c r="W31" s="46"/>
      <c r="X31" s="46"/>
      <c r="Y31" s="46"/>
      <c r="Z31" s="130"/>
      <c r="AA31" s="45"/>
      <c r="AB31" s="45"/>
      <c r="AK31" s="125"/>
      <c r="AL31" s="125"/>
      <c r="AM31" s="125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99"/>
      <c r="BD31" s="108"/>
      <c r="BE31" s="126"/>
      <c r="BF31" s="126"/>
      <c r="BG31" s="126"/>
      <c r="BH31" s="126"/>
      <c r="BI31" s="126"/>
      <c r="BJ31" s="126"/>
      <c r="BK31" s="100" t="str">
        <f t="shared" si="1"/>
        <v/>
      </c>
      <c r="BL31" s="100">
        <v>27</v>
      </c>
      <c r="BM31" s="84"/>
      <c r="BN31" s="100" t="s">
        <v>326</v>
      </c>
      <c r="BO31" s="109"/>
      <c r="BP31" s="109"/>
      <c r="BQ31" s="100"/>
      <c r="BR31" s="123"/>
      <c r="BS31" s="83" t="e">
        <f>IF(AND(BS32="",BS33="",BS34="",BS35="",BS36=""),"",BL31)</f>
        <v>#N/A</v>
      </c>
      <c r="BT31" s="100" t="e">
        <f>IF(AND(BT32="",BT33="",BT34="",BT35="",BT36=""),"",BL31)</f>
        <v>#N/A</v>
      </c>
      <c r="BU31" s="126"/>
      <c r="BV31" s="126"/>
      <c r="BW31" s="126"/>
      <c r="BX31" s="100"/>
      <c r="BY31" s="100"/>
    </row>
    <row r="32" spans="1:80" s="112" customFormat="1" ht="23.25" customHeight="1" thickTop="1" thickBot="1" x14ac:dyDescent="0.3">
      <c r="A32" s="131"/>
      <c r="B32" s="131"/>
      <c r="C32" s="60"/>
      <c r="D32" s="61"/>
      <c r="E32" s="61"/>
      <c r="F32" s="61"/>
      <c r="G32" s="61"/>
      <c r="J32" s="62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99"/>
      <c r="BD32" s="108"/>
      <c r="BE32" s="109"/>
      <c r="BF32" s="109"/>
      <c r="BG32" s="109"/>
      <c r="BH32" s="109"/>
      <c r="BI32" s="109"/>
      <c r="BJ32" s="109"/>
      <c r="BK32" s="100" t="e">
        <f t="shared" si="1"/>
        <v>#N/A</v>
      </c>
      <c r="BL32" s="84">
        <v>28</v>
      </c>
      <c r="BM32" s="84">
        <v>21</v>
      </c>
      <c r="BN32" s="84" t="s">
        <v>164</v>
      </c>
      <c r="BO32" s="126" t="s">
        <v>321</v>
      </c>
      <c r="BP32" s="126" t="s">
        <v>318</v>
      </c>
      <c r="BQ32" s="100" t="str">
        <f>IFERROR(VLOOKUP(BN32,$K$9:$T$21,10,0),"")</f>
        <v/>
      </c>
      <c r="BR32" s="127" t="e">
        <f>IF(VLOOKUP($D$1,ورقة4!$A$2:$AW$8736,25,0)=0,"",(VLOOKUP($D$1,ورقة4!$A$2:$AW$8736,25,0)))</f>
        <v>#N/A</v>
      </c>
      <c r="BS32" s="83" t="e">
        <f>IF(BR32="م",BL32,"")</f>
        <v>#N/A</v>
      </c>
      <c r="BT32" s="100" t="e">
        <f>IF(BR32="","",BL32)</f>
        <v>#N/A</v>
      </c>
      <c r="BU32" s="109"/>
      <c r="BV32" s="109"/>
      <c r="BW32" s="109"/>
      <c r="BX32" s="100"/>
      <c r="BY32" s="100"/>
    </row>
    <row r="33" spans="1:77" s="112" customFormat="1" ht="23.25" customHeight="1" thickTop="1" thickBot="1" x14ac:dyDescent="0.3">
      <c r="A33" s="131"/>
      <c r="B33" s="131"/>
      <c r="C33" s="86"/>
      <c r="D33" s="87"/>
      <c r="E33" s="87"/>
      <c r="F33" s="87"/>
      <c r="G33" s="87"/>
      <c r="H33" s="131"/>
      <c r="I33" s="131"/>
      <c r="J33" s="62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99"/>
      <c r="BD33" s="108"/>
      <c r="BE33" s="109"/>
      <c r="BF33" s="109"/>
      <c r="BG33" s="109"/>
      <c r="BH33" s="109"/>
      <c r="BI33" s="109"/>
      <c r="BJ33" s="109"/>
      <c r="BK33" s="100" t="e">
        <f t="shared" si="1"/>
        <v>#N/A</v>
      </c>
      <c r="BL33" s="100">
        <v>29</v>
      </c>
      <c r="BM33" s="84">
        <v>22</v>
      </c>
      <c r="BN33" s="84" t="s">
        <v>165</v>
      </c>
      <c r="BO33" s="126" t="s">
        <v>321</v>
      </c>
      <c r="BP33" s="126" t="s">
        <v>318</v>
      </c>
      <c r="BQ33" s="100" t="str">
        <f>IFERROR(VLOOKUP(BN33,$K$9:$T$21,10,0),"")</f>
        <v/>
      </c>
      <c r="BR33" s="119" t="e">
        <f>IF(VLOOKUP($D$1,ورقة4!$A$2:$AW$8736,26,0)=0,"",(VLOOKUP($D$1,ورقة4!$A$2:$AW$8736,26,0)))</f>
        <v>#N/A</v>
      </c>
      <c r="BS33" s="83" t="e">
        <f>IF(BR33="م",BL33,"")</f>
        <v>#N/A</v>
      </c>
      <c r="BT33" s="100" t="e">
        <f t="shared" si="22"/>
        <v>#N/A</v>
      </c>
      <c r="BU33" s="109"/>
      <c r="BV33" s="109"/>
      <c r="BW33" s="109"/>
      <c r="BX33" s="100"/>
      <c r="BY33" s="100"/>
    </row>
    <row r="34" spans="1:77" s="112" customFormat="1" ht="23.25" customHeight="1" thickTop="1" thickBot="1" x14ac:dyDescent="0.3">
      <c r="A34" s="131"/>
      <c r="B34" s="131"/>
      <c r="C34" s="86"/>
      <c r="D34" s="87"/>
      <c r="E34" s="87"/>
      <c r="F34" s="87"/>
      <c r="G34" s="87"/>
      <c r="H34" s="131"/>
      <c r="I34" s="131"/>
      <c r="J34" s="62"/>
      <c r="L34" s="60"/>
      <c r="M34" s="61"/>
      <c r="N34" s="61"/>
      <c r="O34" s="61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99"/>
      <c r="BD34" s="108"/>
      <c r="BE34" s="109"/>
      <c r="BF34" s="109"/>
      <c r="BG34" s="109"/>
      <c r="BH34" s="109"/>
      <c r="BI34" s="109"/>
      <c r="BJ34" s="109"/>
      <c r="BK34" s="100" t="e">
        <f t="shared" si="1"/>
        <v>#N/A</v>
      </c>
      <c r="BL34" s="84">
        <v>30</v>
      </c>
      <c r="BM34" s="84">
        <v>23</v>
      </c>
      <c r="BN34" s="84" t="s">
        <v>166</v>
      </c>
      <c r="BO34" s="126" t="s">
        <v>321</v>
      </c>
      <c r="BP34" s="126" t="s">
        <v>318</v>
      </c>
      <c r="BQ34" s="100" t="str">
        <f>IFERROR(VLOOKUP(BN34,$K$9:$T$21,10,0),"")</f>
        <v/>
      </c>
      <c r="BR34" s="110" t="e">
        <f>IF(VLOOKUP($D$1,ورقة4!$A$2:$AW$8736,27,0)=0,"",(VLOOKUP($D$1,ورقة4!$A$2:$AW$8736,27,0)))</f>
        <v>#N/A</v>
      </c>
      <c r="BS34" s="83" t="e">
        <f>IF(BR34="م",BL34,"")</f>
        <v>#N/A</v>
      </c>
      <c r="BT34" s="100" t="e">
        <f t="shared" si="22"/>
        <v>#N/A</v>
      </c>
      <c r="BU34" s="109"/>
      <c r="BV34" s="109"/>
      <c r="BW34" s="109"/>
      <c r="BX34" s="100"/>
      <c r="BY34" s="100"/>
    </row>
    <row r="35" spans="1:77" s="112" customFormat="1" ht="23.25" customHeight="1" thickTop="1" thickBot="1" x14ac:dyDescent="0.3">
      <c r="A35" s="131"/>
      <c r="B35" s="131"/>
      <c r="C35" s="88"/>
      <c r="D35" s="87"/>
      <c r="E35" s="87"/>
      <c r="F35" s="87"/>
      <c r="G35" s="87"/>
      <c r="H35" s="131"/>
      <c r="I35" s="131"/>
      <c r="J35" s="62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99"/>
      <c r="BD35" s="108"/>
      <c r="BE35" s="109"/>
      <c r="BF35" s="109"/>
      <c r="BG35" s="109"/>
      <c r="BH35" s="109"/>
      <c r="BI35" s="109"/>
      <c r="BJ35" s="109"/>
      <c r="BK35" s="100" t="e">
        <f t="shared" si="1"/>
        <v>#N/A</v>
      </c>
      <c r="BL35" s="100">
        <v>31</v>
      </c>
      <c r="BM35" s="84">
        <v>24</v>
      </c>
      <c r="BN35" s="84" t="s">
        <v>167</v>
      </c>
      <c r="BO35" s="126" t="s">
        <v>321</v>
      </c>
      <c r="BP35" s="126" t="s">
        <v>318</v>
      </c>
      <c r="BQ35" s="100" t="str">
        <f>IFERROR(VLOOKUP(BN35,$K$9:$T$21,10,0),"")</f>
        <v/>
      </c>
      <c r="BR35" s="110" t="e">
        <f>IF(VLOOKUP($D$1,ورقة4!$A$2:$AW$8736,28,0)=0,"",(VLOOKUP($D$1,ورقة4!$A$2:$AW$8736,28,0)))</f>
        <v>#N/A</v>
      </c>
      <c r="BS35" s="83" t="e">
        <f>IF(BR35="م",BL35,"")</f>
        <v>#N/A</v>
      </c>
      <c r="BT35" s="100" t="e">
        <f t="shared" si="22"/>
        <v>#N/A</v>
      </c>
      <c r="BU35" s="109"/>
      <c r="BV35" s="109"/>
      <c r="BW35" s="109"/>
      <c r="BX35" s="100"/>
      <c r="BY35" s="100"/>
    </row>
    <row r="36" spans="1:77" s="112" customFormat="1" ht="23.25" customHeight="1" thickTop="1" thickBot="1" x14ac:dyDescent="0.35">
      <c r="A36" s="131"/>
      <c r="B36" s="85"/>
      <c r="C36" s="85"/>
      <c r="D36" s="85"/>
      <c r="E36" s="85"/>
      <c r="F36" s="85"/>
      <c r="G36" s="85"/>
      <c r="H36" s="85"/>
      <c r="I36" s="85"/>
      <c r="J36" s="51"/>
      <c r="K36" s="51"/>
      <c r="L36" s="51"/>
      <c r="M36" s="51"/>
      <c r="N36" s="51"/>
      <c r="O36" s="51"/>
      <c r="P36" s="51"/>
      <c r="Q36" s="51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99"/>
      <c r="BD36" s="108"/>
      <c r="BE36" s="109"/>
      <c r="BF36" s="109"/>
      <c r="BG36" s="109"/>
      <c r="BH36" s="109"/>
      <c r="BI36" s="109"/>
      <c r="BJ36" s="109"/>
      <c r="BK36" s="100" t="e">
        <f t="shared" si="1"/>
        <v>#N/A</v>
      </c>
      <c r="BL36" s="84">
        <v>32</v>
      </c>
      <c r="BM36" s="84">
        <v>25</v>
      </c>
      <c r="BN36" s="84" t="s">
        <v>168</v>
      </c>
      <c r="BO36" s="126" t="s">
        <v>321</v>
      </c>
      <c r="BP36" s="126" t="s">
        <v>318</v>
      </c>
      <c r="BQ36" s="100" t="str">
        <f>IFERROR(VLOOKUP(BN36,$K$9:$T$21,10,0),"")</f>
        <v/>
      </c>
      <c r="BR36" s="117" t="e">
        <f>IF(VLOOKUP($D$1,ورقة4!$A$2:$AW$8736,29,0)=0,"",(VLOOKUP($D$1,ورقة4!$A$2:$AW$8736,29,0)))</f>
        <v>#N/A</v>
      </c>
      <c r="BS36" s="83" t="e">
        <f>IF(BR36="م",BL36,"")</f>
        <v>#N/A</v>
      </c>
      <c r="BT36" s="100" t="e">
        <f t="shared" si="22"/>
        <v>#N/A</v>
      </c>
      <c r="BU36" s="109"/>
      <c r="BV36" s="109"/>
      <c r="BW36" s="109"/>
      <c r="BX36" s="100"/>
      <c r="BY36" s="100"/>
    </row>
    <row r="37" spans="1:77" s="112" customFormat="1" ht="23.25" customHeight="1" thickTop="1" thickBot="1" x14ac:dyDescent="0.35">
      <c r="A37" s="131"/>
      <c r="B37" s="85"/>
      <c r="C37" s="85"/>
      <c r="D37" s="85"/>
      <c r="E37" s="85"/>
      <c r="F37" s="85"/>
      <c r="G37" s="85"/>
      <c r="H37" s="85"/>
      <c r="I37" s="85"/>
      <c r="J37" s="51"/>
      <c r="K37" s="51"/>
      <c r="L37" s="51"/>
      <c r="M37" s="51"/>
      <c r="N37" s="51"/>
      <c r="O37" s="51"/>
      <c r="P37" s="51"/>
      <c r="Q37" s="51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99"/>
      <c r="BD37" s="108"/>
      <c r="BE37" s="109"/>
      <c r="BF37" s="109"/>
      <c r="BG37" s="109"/>
      <c r="BH37" s="109"/>
      <c r="BI37" s="109"/>
      <c r="BJ37" s="109"/>
      <c r="BK37" s="100" t="str">
        <f t="shared" si="1"/>
        <v/>
      </c>
      <c r="BL37" s="100">
        <v>33</v>
      </c>
      <c r="BM37" s="84"/>
      <c r="BN37" s="100" t="s">
        <v>327</v>
      </c>
      <c r="BO37" s="126"/>
      <c r="BP37" s="126"/>
      <c r="BQ37" s="100"/>
      <c r="BR37" s="132"/>
      <c r="BS37" s="83" t="e">
        <f>IF(AND(BS38="",BS39="",BS40="",BS41="",BS42=""),"",BL37)</f>
        <v>#N/A</v>
      </c>
      <c r="BT37" s="100" t="e">
        <f>IF(AND(BT38="",BT39="",BT40="",BT41="",BT42=""),"",BL37)</f>
        <v>#N/A</v>
      </c>
      <c r="BU37" s="109"/>
      <c r="BV37" s="109"/>
      <c r="BW37" s="109"/>
      <c r="BX37" s="100"/>
      <c r="BY37" s="100"/>
    </row>
    <row r="38" spans="1:77" s="112" customFormat="1" ht="23.25" customHeight="1" thickTop="1" thickBot="1" x14ac:dyDescent="0.3">
      <c r="A38" s="131"/>
      <c r="B38" s="131"/>
      <c r="C38" s="86"/>
      <c r="D38" s="87"/>
      <c r="E38" s="87"/>
      <c r="F38" s="87"/>
      <c r="G38" s="87"/>
      <c r="H38" s="131"/>
      <c r="I38" s="131"/>
      <c r="J38" s="62"/>
      <c r="L38" s="60"/>
      <c r="M38" s="61"/>
      <c r="N38" s="61"/>
      <c r="O38" s="61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99"/>
      <c r="BD38" s="108"/>
      <c r="BE38" s="109"/>
      <c r="BF38" s="109"/>
      <c r="BG38" s="109"/>
      <c r="BH38" s="109"/>
      <c r="BI38" s="109"/>
      <c r="BJ38" s="109"/>
      <c r="BK38" s="100" t="e">
        <f t="shared" si="1"/>
        <v>#N/A</v>
      </c>
      <c r="BL38" s="84">
        <v>34</v>
      </c>
      <c r="BM38" s="84">
        <v>26</v>
      </c>
      <c r="BN38" s="84" t="s">
        <v>169</v>
      </c>
      <c r="BO38" s="126" t="s">
        <v>321</v>
      </c>
      <c r="BP38" s="109" t="s">
        <v>320</v>
      </c>
      <c r="BQ38" s="100" t="str">
        <f>IFERROR(VLOOKUP(BN38,$K$9:$T$21,10,0),"")</f>
        <v/>
      </c>
      <c r="BR38" s="104" t="e">
        <f>IF(VLOOKUP($D$1,ورقة4!$A$2:$AW$8736,30,0)=0,"",(VLOOKUP($D$1,ورقة4!$A$2:$AW$8736,30,0)))</f>
        <v>#N/A</v>
      </c>
      <c r="BS38" s="83" t="e">
        <f t="shared" ref="BS38:BS42" si="23">IF(BR38="م",BL38,"")</f>
        <v>#N/A</v>
      </c>
      <c r="BT38" s="100" t="e">
        <f>IF(BR38="","",BL38)</f>
        <v>#N/A</v>
      </c>
      <c r="BU38" s="109"/>
      <c r="BV38" s="109"/>
      <c r="BW38" s="109"/>
      <c r="BX38" s="100"/>
      <c r="BY38" s="100"/>
    </row>
    <row r="39" spans="1:77" s="112" customFormat="1" ht="23.25" customHeight="1" thickTop="1" thickBot="1" x14ac:dyDescent="0.3">
      <c r="A39" s="131"/>
      <c r="B39" s="131"/>
      <c r="C39" s="86"/>
      <c r="D39" s="87"/>
      <c r="E39" s="87"/>
      <c r="F39" s="87"/>
      <c r="G39" s="87"/>
      <c r="H39" s="131"/>
      <c r="I39" s="131"/>
      <c r="J39" s="62"/>
      <c r="L39" s="60"/>
      <c r="M39" s="61"/>
      <c r="N39" s="61"/>
      <c r="O39" s="61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99"/>
      <c r="BD39" s="108"/>
      <c r="BE39" s="109"/>
      <c r="BF39" s="109"/>
      <c r="BG39" s="109"/>
      <c r="BH39" s="109"/>
      <c r="BI39" s="109"/>
      <c r="BJ39" s="109"/>
      <c r="BK39" s="100" t="e">
        <f t="shared" si="1"/>
        <v>#N/A</v>
      </c>
      <c r="BL39" s="100">
        <v>35</v>
      </c>
      <c r="BM39" s="84">
        <v>27</v>
      </c>
      <c r="BN39" s="84" t="str">
        <f>IF(V10=BT1,"تحليل مالي باللغة الإنكليزية","تحليل مالي باللغة الفرنسية")</f>
        <v>تحليل مالي باللغة الإنكليزية</v>
      </c>
      <c r="BO39" s="126" t="s">
        <v>321</v>
      </c>
      <c r="BP39" s="109" t="s">
        <v>320</v>
      </c>
      <c r="BQ39" s="100" t="str">
        <f>IFERROR(VLOOKUP(BN39,$K$9:$T$21,10,0),"")</f>
        <v/>
      </c>
      <c r="BR39" s="110" t="e">
        <f>IF(VLOOKUP($D$1,ورقة4!$A$2:$AW$8736,31,0)=0,"",(VLOOKUP($D$1,ورقة4!$A$2:$AW$8736,31,0)))</f>
        <v>#N/A</v>
      </c>
      <c r="BS39" s="83" t="e">
        <f t="shared" si="23"/>
        <v>#N/A</v>
      </c>
      <c r="BT39" s="100" t="e">
        <f t="shared" ref="BT39:BT42" si="24">IF(BR39="","",BL39)</f>
        <v>#N/A</v>
      </c>
      <c r="BU39" s="84"/>
      <c r="BV39" s="84"/>
      <c r="BW39" s="109"/>
      <c r="BX39" s="100"/>
      <c r="BY39" s="100"/>
    </row>
    <row r="40" spans="1:77" s="112" customFormat="1" ht="23.25" customHeight="1" thickTop="1" thickBot="1" x14ac:dyDescent="0.3">
      <c r="A40" s="131"/>
      <c r="B40" s="131"/>
      <c r="C40" s="86"/>
      <c r="D40" s="87"/>
      <c r="E40" s="87"/>
      <c r="F40" s="87"/>
      <c r="G40" s="87"/>
      <c r="H40" s="131"/>
      <c r="I40" s="131"/>
      <c r="J40" s="62"/>
      <c r="L40" s="60"/>
      <c r="M40" s="61"/>
      <c r="N40" s="61"/>
      <c r="O40" s="61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99"/>
      <c r="BD40" s="108"/>
      <c r="BE40" s="109"/>
      <c r="BF40" s="109"/>
      <c r="BG40" s="109"/>
      <c r="BH40" s="109"/>
      <c r="BI40" s="109"/>
      <c r="BJ40" s="109"/>
      <c r="BK40" s="100" t="e">
        <f t="shared" si="1"/>
        <v>#N/A</v>
      </c>
      <c r="BL40" s="84">
        <v>36</v>
      </c>
      <c r="BM40" s="84">
        <v>28</v>
      </c>
      <c r="BN40" s="84" t="s">
        <v>170</v>
      </c>
      <c r="BO40" s="126" t="s">
        <v>321</v>
      </c>
      <c r="BP40" s="109" t="s">
        <v>320</v>
      </c>
      <c r="BQ40" s="100" t="str">
        <f>IFERROR(VLOOKUP(BN40,$K$9:$T$21,10,0),"")</f>
        <v/>
      </c>
      <c r="BR40" s="110" t="e">
        <f>IF(VLOOKUP($D$1,ورقة4!$A$2:$AW$8736,32,0)=0,"",(VLOOKUP($D$1,ورقة4!$A$2:$AW$8736,32,0)))</f>
        <v>#N/A</v>
      </c>
      <c r="BS40" s="83" t="e">
        <f t="shared" si="23"/>
        <v>#N/A</v>
      </c>
      <c r="BT40" s="100" t="e">
        <f t="shared" si="24"/>
        <v>#N/A</v>
      </c>
      <c r="BU40" s="109"/>
      <c r="BV40" s="109"/>
      <c r="BW40" s="109"/>
      <c r="BX40" s="100"/>
      <c r="BY40" s="100"/>
    </row>
    <row r="41" spans="1:77" s="112" customFormat="1" ht="23.25" customHeight="1" thickTop="1" thickBot="1" x14ac:dyDescent="0.3">
      <c r="A41" s="131"/>
      <c r="B41" s="131"/>
      <c r="C41" s="86"/>
      <c r="D41" s="87"/>
      <c r="E41" s="87"/>
      <c r="F41" s="87"/>
      <c r="G41" s="87"/>
      <c r="H41" s="131"/>
      <c r="I41" s="131"/>
      <c r="J41" s="62"/>
      <c r="L41" s="60"/>
      <c r="M41" s="61"/>
      <c r="N41" s="61"/>
      <c r="O41" s="61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99"/>
      <c r="BD41" s="108"/>
      <c r="BE41" s="109"/>
      <c r="BF41" s="109"/>
      <c r="BG41" s="109"/>
      <c r="BH41" s="109"/>
      <c r="BI41" s="109"/>
      <c r="BJ41" s="109"/>
      <c r="BK41" s="100" t="e">
        <f t="shared" si="1"/>
        <v>#N/A</v>
      </c>
      <c r="BL41" s="100">
        <v>37</v>
      </c>
      <c r="BM41" s="84">
        <v>29</v>
      </c>
      <c r="BN41" s="84" t="s">
        <v>171</v>
      </c>
      <c r="BO41" s="126" t="s">
        <v>321</v>
      </c>
      <c r="BP41" s="109" t="s">
        <v>320</v>
      </c>
      <c r="BQ41" s="100" t="str">
        <f>IFERROR(VLOOKUP(BN41,$K$9:$T$21,10,0),"")</f>
        <v/>
      </c>
      <c r="BR41" s="110" t="e">
        <f>IF(VLOOKUP($D$1,ورقة4!$A$2:$AW$8736,33,0)=0,"",(VLOOKUP($D$1,ورقة4!$A$2:$AW$8736,33,0)))</f>
        <v>#N/A</v>
      </c>
      <c r="BS41" s="83" t="e">
        <f t="shared" si="23"/>
        <v>#N/A</v>
      </c>
      <c r="BT41" s="100" t="e">
        <f t="shared" si="24"/>
        <v>#N/A</v>
      </c>
      <c r="BU41" s="109"/>
      <c r="BV41" s="109"/>
      <c r="BW41" s="109"/>
      <c r="BX41" s="100"/>
      <c r="BY41" s="100"/>
    </row>
    <row r="42" spans="1:77" s="112" customFormat="1" ht="23.25" customHeight="1" thickTop="1" thickBot="1" x14ac:dyDescent="0.3">
      <c r="A42" s="131"/>
      <c r="B42" s="131"/>
      <c r="C42" s="86"/>
      <c r="D42" s="87"/>
      <c r="E42" s="87"/>
      <c r="F42" s="87"/>
      <c r="G42" s="87"/>
      <c r="H42" s="131"/>
      <c r="I42" s="131"/>
      <c r="J42" s="62"/>
      <c r="L42" s="60"/>
      <c r="M42" s="61"/>
      <c r="N42" s="61"/>
      <c r="O42" s="61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99"/>
      <c r="BD42" s="108"/>
      <c r="BE42" s="109"/>
      <c r="BF42" s="109"/>
      <c r="BG42" s="109"/>
      <c r="BH42" s="109"/>
      <c r="BI42" s="109"/>
      <c r="BJ42" s="109"/>
      <c r="BK42" s="100" t="e">
        <f t="shared" si="1"/>
        <v>#N/A</v>
      </c>
      <c r="BL42" s="84">
        <v>38</v>
      </c>
      <c r="BM42" s="84">
        <v>30</v>
      </c>
      <c r="BN42" s="84" t="s">
        <v>172</v>
      </c>
      <c r="BO42" s="126" t="s">
        <v>321</v>
      </c>
      <c r="BP42" s="109" t="s">
        <v>320</v>
      </c>
      <c r="BQ42" s="100" t="str">
        <f>IFERROR(VLOOKUP(BN42,$K$9:$T$21,10,0),"")</f>
        <v/>
      </c>
      <c r="BR42" s="117" t="e">
        <f>IF(VLOOKUP($D$1,ورقة4!$A$2:$AW$8736,34,0)=0,"",(VLOOKUP($D$1,ورقة4!$A$2:$AW$8736,34,0)))</f>
        <v>#N/A</v>
      </c>
      <c r="BS42" s="83" t="e">
        <f t="shared" si="23"/>
        <v>#N/A</v>
      </c>
      <c r="BT42" s="100" t="e">
        <f t="shared" si="24"/>
        <v>#N/A</v>
      </c>
      <c r="BU42" s="109"/>
      <c r="BV42" s="109"/>
      <c r="BW42" s="109"/>
      <c r="BX42" s="100"/>
      <c r="BY42" s="100"/>
    </row>
    <row r="43" spans="1:77" s="112" customFormat="1" ht="23.25" customHeight="1" thickTop="1" thickBot="1" x14ac:dyDescent="0.35">
      <c r="A43">
        <v>1</v>
      </c>
      <c r="B43" t="s">
        <v>4033</v>
      </c>
      <c r="C43" s="86"/>
      <c r="D43" s="87"/>
      <c r="E43" s="87"/>
      <c r="F43" s="87"/>
      <c r="G43" s="87"/>
      <c r="H43" s="131"/>
      <c r="I43" s="131"/>
      <c r="J43" s="62"/>
      <c r="L43" s="60"/>
      <c r="M43" s="61"/>
      <c r="N43" s="61"/>
      <c r="O43" s="61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99"/>
      <c r="BD43" s="108"/>
      <c r="BE43" s="109"/>
      <c r="BF43" s="109"/>
      <c r="BG43" s="109"/>
      <c r="BH43" s="109"/>
      <c r="BI43" s="109"/>
      <c r="BJ43" s="109"/>
      <c r="BK43" s="100" t="e">
        <f>IF(BR44="م",BL44,"")</f>
        <v>#N/A</v>
      </c>
      <c r="BL43" s="100">
        <v>39</v>
      </c>
      <c r="BM43" s="109"/>
      <c r="BN43" s="100" t="s">
        <v>722</v>
      </c>
      <c r="BO43" s="109"/>
      <c r="BP43" s="109"/>
      <c r="BQ43" s="109"/>
      <c r="BR43" s="109"/>
      <c r="BS43" s="83" t="e">
        <f>IF(BR44="م",BL44,"")</f>
        <v>#N/A</v>
      </c>
      <c r="BT43" s="100" t="e">
        <f>IF(AND(BT44="",BT45="",BT46="",BT47="",BT48=""),"",BL43)</f>
        <v>#N/A</v>
      </c>
      <c r="BU43" s="109"/>
      <c r="BV43" s="109"/>
      <c r="BW43" s="109"/>
      <c r="BX43" s="109"/>
      <c r="BY43" s="100"/>
    </row>
    <row r="44" spans="1:77" s="112" customFormat="1" ht="23.25" customHeight="1" thickTop="1" thickBot="1" x14ac:dyDescent="0.35">
      <c r="A44">
        <v>2</v>
      </c>
      <c r="B44" t="s">
        <v>1436</v>
      </c>
      <c r="C44" s="88"/>
      <c r="D44" s="88"/>
      <c r="E44" s="89"/>
      <c r="F44" s="133"/>
      <c r="G44" s="131"/>
      <c r="H44" s="90"/>
      <c r="I44" s="90"/>
      <c r="J44" s="45"/>
      <c r="K44" s="45"/>
      <c r="L44" s="63"/>
      <c r="M44" s="63"/>
      <c r="N44" s="64"/>
      <c r="O44" s="64"/>
      <c r="P44" s="64"/>
      <c r="Q44" s="64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99"/>
      <c r="BD44" s="108"/>
      <c r="BE44" s="109"/>
      <c r="BF44" s="109"/>
      <c r="BG44" s="109"/>
      <c r="BH44" s="109"/>
      <c r="BI44" s="109"/>
      <c r="BJ44" s="109"/>
      <c r="BK44" s="100" t="e">
        <f>IF(BR45="م",BL45,"")</f>
        <v>#N/A</v>
      </c>
      <c r="BL44" s="84">
        <v>40</v>
      </c>
      <c r="BM44" s="84">
        <v>31</v>
      </c>
      <c r="BN44" s="84" t="s">
        <v>182</v>
      </c>
      <c r="BO44" s="109"/>
      <c r="BP44" s="109"/>
      <c r="BQ44" s="100" t="str">
        <f>IFERROR(VLOOKUP(BN44,$K$9:$T$21,10,0),"")</f>
        <v/>
      </c>
      <c r="BR44" s="104" t="e">
        <f>IF(VLOOKUP($D$1,ورقة4!$A$2:$AW$8736,35,0)=0,"",(VLOOKUP($D$1,ورقة4!$A$2:$AW$8736,35,0)))</f>
        <v>#N/A</v>
      </c>
      <c r="BS44" s="83" t="e">
        <f>IF(BR45="م",BL45,"")</f>
        <v>#N/A</v>
      </c>
      <c r="BT44" s="100" t="e">
        <f>IF(BR44="","",BL44)</f>
        <v>#N/A</v>
      </c>
      <c r="BU44" s="109"/>
      <c r="BV44" s="109"/>
      <c r="BW44" s="109"/>
      <c r="BX44" s="109"/>
      <c r="BY44" s="100"/>
    </row>
    <row r="45" spans="1:77" s="112" customFormat="1" ht="23.25" customHeight="1" thickTop="1" thickBot="1" x14ac:dyDescent="0.35">
      <c r="A45">
        <v>3</v>
      </c>
      <c r="B45" t="s">
        <v>4034</v>
      </c>
      <c r="C45" s="91"/>
      <c r="D45" s="88"/>
      <c r="E45" s="88"/>
      <c r="F45" s="88"/>
      <c r="G45" s="133"/>
      <c r="H45" s="90"/>
      <c r="I45" s="90"/>
      <c r="J45" s="45"/>
      <c r="K45" s="45"/>
      <c r="L45" s="63"/>
      <c r="M45" s="63"/>
      <c r="N45" s="64"/>
      <c r="O45" s="64"/>
      <c r="P45" s="64"/>
      <c r="Q45" s="64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99"/>
      <c r="BD45" s="108"/>
      <c r="BE45" s="109"/>
      <c r="BF45" s="109"/>
      <c r="BG45" s="109"/>
      <c r="BH45" s="109"/>
      <c r="BI45" s="109"/>
      <c r="BJ45" s="109"/>
      <c r="BK45" s="100" t="e">
        <f>IF(BR46="م",BL46,"")</f>
        <v>#N/A</v>
      </c>
      <c r="BL45" s="100">
        <v>41</v>
      </c>
      <c r="BM45" s="84">
        <v>32</v>
      </c>
      <c r="BN45" s="84" t="s">
        <v>183</v>
      </c>
      <c r="BO45" s="109"/>
      <c r="BP45" s="109"/>
      <c r="BQ45" s="100" t="str">
        <f>IFERROR(VLOOKUP(BN45,$K$9:$T$21,10,0),"")</f>
        <v/>
      </c>
      <c r="BR45" s="110" t="e">
        <f>IF(VLOOKUP($D$1,ورقة4!$A$2:$AW$8736,36,0)=0,"",(VLOOKUP($D$1,ورقة4!$A$2:$AW$8736,36,0)))</f>
        <v>#N/A</v>
      </c>
      <c r="BS45" s="83" t="e">
        <f>IF(BR46="م",BL46,"")</f>
        <v>#N/A</v>
      </c>
      <c r="BT45" s="100" t="e">
        <f t="shared" ref="BT45:BT48" si="25">IF(BR45="","",BL45)</f>
        <v>#N/A</v>
      </c>
      <c r="BU45" s="109"/>
      <c r="BV45" s="109"/>
      <c r="BW45" s="109"/>
      <c r="BX45" s="109"/>
      <c r="BY45" s="100"/>
    </row>
    <row r="46" spans="1:77" s="112" customFormat="1" ht="23.25" customHeight="1" thickTop="1" thickBot="1" x14ac:dyDescent="0.35">
      <c r="A46">
        <v>4</v>
      </c>
      <c r="B46" t="s">
        <v>913</v>
      </c>
      <c r="C46" s="92"/>
      <c r="D46" s="92"/>
      <c r="E46" s="92"/>
      <c r="F46" s="92"/>
      <c r="G46" s="93"/>
      <c r="H46" s="91"/>
      <c r="I46" s="91"/>
      <c r="J46" s="65"/>
      <c r="K46" s="65"/>
      <c r="L46" s="61"/>
      <c r="M46" s="61"/>
      <c r="N46" s="64"/>
      <c r="O46" s="64"/>
      <c r="P46" s="64"/>
      <c r="Q46" s="64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99"/>
      <c r="BD46" s="108"/>
      <c r="BE46" s="109"/>
      <c r="BF46" s="109"/>
      <c r="BG46" s="109"/>
      <c r="BH46" s="109"/>
      <c r="BI46" s="109"/>
      <c r="BJ46" s="109"/>
      <c r="BK46" s="100" t="e">
        <f>IF(BR47="م",BL47,"")</f>
        <v>#N/A</v>
      </c>
      <c r="BL46" s="84">
        <v>42</v>
      </c>
      <c r="BM46" s="84">
        <v>33</v>
      </c>
      <c r="BN46" s="84" t="str">
        <f>IF(V10=BT1,"محاسبة دولية باللغة الإنكليزية","محاسبة دولية باللغة الفرنسية")</f>
        <v>محاسبة دولية باللغة الإنكليزية</v>
      </c>
      <c r="BO46" s="109"/>
      <c r="BP46" s="109"/>
      <c r="BQ46" s="100" t="str">
        <f>IFERROR(VLOOKUP(BN46,$K$9:$T$21,10,0),"")</f>
        <v/>
      </c>
      <c r="BR46" s="110" t="e">
        <f>IF(VLOOKUP($D$1,ورقة4!$A$2:$AW$8736,37,0)=0,"",(VLOOKUP($D$1,ورقة4!$A$2:$AW$8736,37,0)))</f>
        <v>#N/A</v>
      </c>
      <c r="BS46" s="83" t="e">
        <f>IF(BR47="م",BL47,"")</f>
        <v>#N/A</v>
      </c>
      <c r="BT46" s="100" t="e">
        <f t="shared" si="25"/>
        <v>#N/A</v>
      </c>
      <c r="BU46" s="84"/>
      <c r="BV46" s="84"/>
      <c r="BW46" s="109"/>
      <c r="BX46" s="109"/>
      <c r="BY46" s="100"/>
    </row>
    <row r="47" spans="1:77" s="112" customFormat="1" ht="23.25" customHeight="1" thickTop="1" thickBot="1" x14ac:dyDescent="0.35">
      <c r="A47">
        <v>5</v>
      </c>
      <c r="B47" t="s">
        <v>1440</v>
      </c>
      <c r="C47" s="87"/>
      <c r="D47" s="87"/>
      <c r="E47" s="131"/>
      <c r="F47" s="131"/>
      <c r="G47" s="87"/>
      <c r="H47" s="87"/>
      <c r="I47" s="87"/>
      <c r="J47" s="61"/>
      <c r="K47" s="61"/>
      <c r="L47" s="61"/>
      <c r="M47" s="67"/>
      <c r="N47" s="64"/>
      <c r="O47" s="64"/>
      <c r="P47" s="64"/>
      <c r="Q47" s="64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99"/>
      <c r="BD47" s="108"/>
      <c r="BE47" s="109"/>
      <c r="BF47" s="109"/>
      <c r="BG47" s="109"/>
      <c r="BH47" s="109"/>
      <c r="BI47" s="109"/>
      <c r="BJ47" s="109"/>
      <c r="BK47" s="100" t="e">
        <f>IF(BR48="م",BL48,"")</f>
        <v>#N/A</v>
      </c>
      <c r="BL47" s="100">
        <v>43</v>
      </c>
      <c r="BM47" s="84">
        <v>34</v>
      </c>
      <c r="BN47" s="84" t="s">
        <v>184</v>
      </c>
      <c r="BO47" s="109"/>
      <c r="BP47" s="109"/>
      <c r="BQ47" s="100" t="str">
        <f>IFERROR(VLOOKUP(BN47,$K$9:$T$21,10,0),"")</f>
        <v/>
      </c>
      <c r="BR47" s="110" t="e">
        <f>IF(VLOOKUP($D$1,ورقة4!$A$2:$AW$8736,38,0)=0,"",(VLOOKUP($D$1,ورقة4!$A$2:$AW$8736,38,0)))</f>
        <v>#N/A</v>
      </c>
      <c r="BS47" s="83" t="e">
        <f>IF(BR48="م",BL48,"")</f>
        <v>#N/A</v>
      </c>
      <c r="BT47" s="100" t="e">
        <f t="shared" si="25"/>
        <v>#N/A</v>
      </c>
      <c r="BU47" s="109"/>
      <c r="BV47" s="109"/>
      <c r="BW47" s="109"/>
      <c r="BX47" s="109"/>
      <c r="BY47" s="100"/>
    </row>
    <row r="48" spans="1:77" s="112" customFormat="1" ht="23.25" customHeight="1" thickTop="1" thickBot="1" x14ac:dyDescent="0.3">
      <c r="A48" s="131"/>
      <c r="B48" s="91"/>
      <c r="C48" s="93"/>
      <c r="D48" s="93"/>
      <c r="E48" s="93"/>
      <c r="F48" s="93"/>
      <c r="G48" s="87"/>
      <c r="H48" s="87"/>
      <c r="I48" s="87"/>
      <c r="J48" s="61"/>
      <c r="K48" s="61"/>
      <c r="L48" s="61"/>
      <c r="M48" s="63"/>
      <c r="N48" s="63"/>
      <c r="O48" s="68"/>
      <c r="P48" s="68"/>
      <c r="Q48" s="68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99"/>
      <c r="BD48" s="108"/>
      <c r="BE48" s="109"/>
      <c r="BF48" s="109"/>
      <c r="BG48" s="109"/>
      <c r="BH48" s="109"/>
      <c r="BI48" s="109"/>
      <c r="BJ48" s="109"/>
      <c r="BK48" s="100" t="e">
        <f>IF(BR50="م",BL50,"")</f>
        <v>#N/A</v>
      </c>
      <c r="BL48" s="84">
        <v>44</v>
      </c>
      <c r="BM48" s="84">
        <v>35</v>
      </c>
      <c r="BN48" s="84" t="s">
        <v>185</v>
      </c>
      <c r="BO48" s="109"/>
      <c r="BP48" s="109"/>
      <c r="BQ48" s="100" t="str">
        <f>IFERROR(VLOOKUP(BN48,$K$9:$T$21,10,0),"")</f>
        <v/>
      </c>
      <c r="BR48" s="122" t="e">
        <f>IF(VLOOKUP($D$1,ورقة4!$A$2:$AW$8736,39,0)=0,"",(VLOOKUP($D$1,ورقة4!$A$2:$AW$8736,39,0)))</f>
        <v>#N/A</v>
      </c>
      <c r="BS48" s="83" t="e">
        <f>IF(BR50="م",BL50,"")</f>
        <v>#N/A</v>
      </c>
      <c r="BT48" s="100" t="e">
        <f t="shared" si="25"/>
        <v>#N/A</v>
      </c>
      <c r="BU48" s="109"/>
      <c r="BV48" s="109"/>
      <c r="BW48" s="109"/>
      <c r="BX48" s="109"/>
      <c r="BY48" s="100"/>
    </row>
    <row r="49" spans="1:77" s="112" customFormat="1" ht="23.25" customHeight="1" thickTop="1" thickBot="1" x14ac:dyDescent="0.3">
      <c r="A49" s="131"/>
      <c r="B49" s="131"/>
      <c r="C49" s="131"/>
      <c r="D49" s="131"/>
      <c r="E49" s="131"/>
      <c r="F49" s="131"/>
      <c r="G49" s="131"/>
      <c r="H49" s="131"/>
      <c r="I49" s="131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99"/>
      <c r="BD49" s="108"/>
      <c r="BE49" s="109"/>
      <c r="BF49" s="109"/>
      <c r="BG49" s="109"/>
      <c r="BH49" s="109"/>
      <c r="BI49" s="109"/>
      <c r="BJ49" s="109"/>
      <c r="BK49" s="100" t="e">
        <f>IF(BR51="م",BL51,"")</f>
        <v>#N/A</v>
      </c>
      <c r="BL49" s="100">
        <v>45</v>
      </c>
      <c r="BM49" s="109"/>
      <c r="BN49" s="100" t="s">
        <v>723</v>
      </c>
      <c r="BO49" s="109"/>
      <c r="BP49" s="109"/>
      <c r="BQ49" s="109"/>
      <c r="BR49" s="109"/>
      <c r="BS49" s="83" t="e">
        <f>IF(BR51="م",BL51,"")</f>
        <v>#N/A</v>
      </c>
      <c r="BT49" s="100" t="e">
        <f>IF(AND(BT50="",BT51="",BT52="",BT53="",BT54=""),"",BL49)</f>
        <v>#N/A</v>
      </c>
      <c r="BU49" s="109"/>
      <c r="BV49" s="109"/>
      <c r="BW49" s="109"/>
      <c r="BX49" s="109"/>
      <c r="BY49" s="100"/>
    </row>
    <row r="50" spans="1:77" s="112" customFormat="1" ht="23.25" customHeight="1" thickTop="1" thickBot="1" x14ac:dyDescent="0.3">
      <c r="A50" s="131"/>
      <c r="B50" s="94"/>
      <c r="C50" s="94"/>
      <c r="D50" s="94"/>
      <c r="E50" s="94"/>
      <c r="F50" s="94"/>
      <c r="G50" s="94"/>
      <c r="H50" s="94"/>
      <c r="I50" s="94"/>
      <c r="J50" s="69"/>
      <c r="K50" s="69"/>
      <c r="L50" s="69"/>
      <c r="M50" s="69"/>
      <c r="N50" s="69"/>
      <c r="O50" s="69"/>
      <c r="P50" s="69"/>
      <c r="Q50" s="6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99"/>
      <c r="BD50" s="108"/>
      <c r="BE50" s="109"/>
      <c r="BF50" s="109"/>
      <c r="BG50" s="109"/>
      <c r="BH50" s="109"/>
      <c r="BI50" s="109"/>
      <c r="BJ50" s="109"/>
      <c r="BK50" s="100" t="e">
        <f>IF(BR52="م",BL52,"")</f>
        <v>#N/A</v>
      </c>
      <c r="BL50" s="84">
        <v>46</v>
      </c>
      <c r="BM50" s="84">
        <v>36</v>
      </c>
      <c r="BN50" s="84" t="s">
        <v>178</v>
      </c>
      <c r="BO50" s="109"/>
      <c r="BP50" s="109"/>
      <c r="BQ50" s="100" t="str">
        <f>IFERROR(VLOOKUP(BN50,$K$9:$T$21,10,0),"")</f>
        <v/>
      </c>
      <c r="BR50" s="127" t="e">
        <f>IF(VLOOKUP($D$1,ورقة4!$A$2:$AW$8736,40,0)=0,"",(VLOOKUP($D$1,ورقة4!$A$2:$AW$8736,40,0)))</f>
        <v>#N/A</v>
      </c>
      <c r="BS50" s="83" t="e">
        <f>IF(BR52="م",BL52,"")</f>
        <v>#N/A</v>
      </c>
      <c r="BT50" s="100" t="e">
        <f>IF(BR50="","",BL50)</f>
        <v>#N/A</v>
      </c>
      <c r="BU50" s="109"/>
      <c r="BV50" s="109"/>
      <c r="BW50" s="109"/>
      <c r="BX50" s="109"/>
      <c r="BY50" s="100"/>
    </row>
    <row r="51" spans="1:77" s="112" customFormat="1" ht="23.25" customHeight="1" thickTop="1" thickBot="1" x14ac:dyDescent="0.3">
      <c r="A51" s="131"/>
      <c r="B51" s="94"/>
      <c r="C51" s="94"/>
      <c r="D51" s="94"/>
      <c r="E51" s="94"/>
      <c r="F51" s="94"/>
      <c r="G51" s="94"/>
      <c r="H51" s="94"/>
      <c r="I51" s="94"/>
      <c r="J51" s="69"/>
      <c r="K51" s="69"/>
      <c r="L51" s="69"/>
      <c r="M51" s="69"/>
      <c r="N51" s="69"/>
      <c r="O51" s="69"/>
      <c r="P51" s="69"/>
      <c r="Q51" s="6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99"/>
      <c r="BD51" s="108"/>
      <c r="BE51" s="109"/>
      <c r="BF51" s="109"/>
      <c r="BG51" s="109"/>
      <c r="BH51" s="109"/>
      <c r="BI51" s="109"/>
      <c r="BJ51" s="109"/>
      <c r="BK51" s="100" t="e">
        <f>IF(BR53="م",BL53,"")</f>
        <v>#N/A</v>
      </c>
      <c r="BL51" s="100">
        <v>47</v>
      </c>
      <c r="BM51" s="84">
        <v>37</v>
      </c>
      <c r="BN51" s="84" t="s">
        <v>179</v>
      </c>
      <c r="BO51" s="109"/>
      <c r="BP51" s="109"/>
      <c r="BQ51" s="100" t="str">
        <f>IFERROR(VLOOKUP(BN51,$K$9:$T$21,10,0),"")</f>
        <v/>
      </c>
      <c r="BR51" s="119" t="e">
        <f>IF(VLOOKUP($D$1,ورقة4!$A$2:$AW$8736,41,0)=0,"",(VLOOKUP($D$1,ورقة4!$A$2:$AW$8736,41,0)))</f>
        <v>#N/A</v>
      </c>
      <c r="BS51" s="83" t="e">
        <f>IF(BR53="م",BL53,"")</f>
        <v>#N/A</v>
      </c>
      <c r="BT51" s="100" t="e">
        <f t="shared" ref="BT51:BT54" si="26">IF(BR51="","",BL51)</f>
        <v>#N/A</v>
      </c>
      <c r="BU51" s="109"/>
      <c r="BV51" s="109"/>
      <c r="BW51" s="109"/>
      <c r="BX51" s="109"/>
      <c r="BY51" s="100"/>
    </row>
    <row r="52" spans="1:77" s="112" customFormat="1" ht="23.25" customHeight="1" thickTop="1" thickBot="1" x14ac:dyDescent="0.3">
      <c r="A52" s="131"/>
      <c r="B52" s="95"/>
      <c r="C52" s="95"/>
      <c r="D52" s="95"/>
      <c r="E52" s="95"/>
      <c r="F52" s="95"/>
      <c r="G52" s="95"/>
      <c r="H52" s="96"/>
      <c r="I52" s="96"/>
      <c r="J52" s="54"/>
      <c r="K52" s="65"/>
      <c r="L52" s="65"/>
      <c r="M52" s="54"/>
      <c r="N52" s="54"/>
      <c r="O52" s="70"/>
      <c r="P52" s="70"/>
      <c r="Q52" s="70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99"/>
      <c r="BD52" s="108"/>
      <c r="BE52" s="109"/>
      <c r="BF52" s="109"/>
      <c r="BG52" s="109"/>
      <c r="BH52" s="109"/>
      <c r="BI52" s="109"/>
      <c r="BJ52" s="109"/>
      <c r="BK52" s="100" t="e">
        <f>IF(BR54="م",BL54,"")</f>
        <v>#N/A</v>
      </c>
      <c r="BL52" s="84">
        <v>48</v>
      </c>
      <c r="BM52" s="84">
        <v>38</v>
      </c>
      <c r="BN52" s="84" t="s">
        <v>180</v>
      </c>
      <c r="BO52" s="109"/>
      <c r="BP52" s="109"/>
      <c r="BQ52" s="100" t="str">
        <f>IFERROR(VLOOKUP(BN52,$K$9:$T$21,10,0),"")</f>
        <v/>
      </c>
      <c r="BR52" s="119" t="e">
        <f>IF(VLOOKUP($D$1,ورقة4!$A$2:$AW$8736,42,0)=0,"",(VLOOKUP($D$1,ورقة4!$A$2:$AW$8736,42,0)))</f>
        <v>#N/A</v>
      </c>
      <c r="BS52" s="83" t="e">
        <f>IF(BR54="م",BL54,"")</f>
        <v>#N/A</v>
      </c>
      <c r="BT52" s="100" t="e">
        <f t="shared" si="26"/>
        <v>#N/A</v>
      </c>
      <c r="BU52" s="109"/>
      <c r="BV52" s="109"/>
      <c r="BW52" s="109"/>
      <c r="BX52" s="109"/>
      <c r="BY52" s="100"/>
    </row>
    <row r="53" spans="1:77" s="112" customFormat="1" ht="23.25" customHeight="1" thickTop="1" thickBot="1" x14ac:dyDescent="0.3">
      <c r="A53" s="131"/>
      <c r="B53" s="96"/>
      <c r="C53" s="96"/>
      <c r="D53" s="96"/>
      <c r="E53" s="96"/>
      <c r="F53" s="96"/>
      <c r="G53" s="96"/>
      <c r="H53" s="133"/>
      <c r="I53" s="133"/>
      <c r="J53" s="134"/>
      <c r="K53" s="134"/>
      <c r="L53" s="134"/>
      <c r="M53" s="134"/>
      <c r="N53" s="134"/>
      <c r="O53" s="54"/>
      <c r="P53" s="54"/>
      <c r="Q53" s="54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99"/>
      <c r="BD53" s="108"/>
      <c r="BE53" s="109"/>
      <c r="BF53" s="109"/>
      <c r="BG53" s="109"/>
      <c r="BH53" s="109"/>
      <c r="BI53" s="109"/>
      <c r="BJ53" s="109"/>
      <c r="BK53" s="109"/>
      <c r="BL53" s="100">
        <v>49</v>
      </c>
      <c r="BM53" s="84">
        <v>39</v>
      </c>
      <c r="BN53" s="84" t="s">
        <v>181</v>
      </c>
      <c r="BO53" s="109"/>
      <c r="BP53" s="109"/>
      <c r="BQ53" s="100" t="str">
        <f>IFERROR(VLOOKUP(BN53,$K$9:$T$21,10,0),"")</f>
        <v/>
      </c>
      <c r="BR53" s="119" t="e">
        <f>IF(VLOOKUP($D$1,ورقة4!$A$2:$AW$8736,43,0)=0,"",(VLOOKUP($D$1,ورقة4!$A$2:$AW$8736,43,0)))</f>
        <v>#N/A</v>
      </c>
      <c r="BS53" s="109"/>
      <c r="BT53" s="100" t="e">
        <f t="shared" si="26"/>
        <v>#N/A</v>
      </c>
      <c r="BU53" s="109"/>
      <c r="BV53" s="109"/>
      <c r="BW53" s="109"/>
      <c r="BX53" s="109"/>
      <c r="BY53" s="109"/>
    </row>
    <row r="54" spans="1:77" s="112" customFormat="1" ht="23.25" customHeight="1" thickTop="1" thickBot="1" x14ac:dyDescent="0.3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AN54" s="107"/>
      <c r="AO54" s="109"/>
      <c r="AP54" s="109"/>
      <c r="AQ54" s="109"/>
      <c r="AR54" s="109"/>
      <c r="AS54" s="109"/>
      <c r="AT54" s="109"/>
      <c r="AU54" s="109"/>
      <c r="AV54" s="84"/>
      <c r="AW54" s="84"/>
      <c r="AX54" s="84"/>
      <c r="AY54" s="109"/>
      <c r="AZ54" s="109"/>
      <c r="BA54" s="83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84">
        <v>50</v>
      </c>
      <c r="BM54" s="84">
        <v>40</v>
      </c>
      <c r="BN54" s="84" t="str">
        <f>IF(V10=BT1,"دراسات محاسبية باللغة الإنكليزية","دراسات محاسبية باللغة الفرنسية")</f>
        <v>دراسات محاسبية باللغة الإنكليزية</v>
      </c>
      <c r="BO54" s="109"/>
      <c r="BP54" s="109"/>
      <c r="BQ54" s="100" t="str">
        <f>IFERROR(VLOOKUP(BN54,$K$9:$T$21,10,0),"")</f>
        <v/>
      </c>
      <c r="BR54" s="122" t="e">
        <f>IF(VLOOKUP($D$1,ورقة4!$A$2:$AW$8736,44,0)=0,"",(VLOOKUP($D$1,ورقة4!$A$2:$AW$8736,44,0)))</f>
        <v>#N/A</v>
      </c>
      <c r="BS54" s="109"/>
      <c r="BT54" s="100" t="e">
        <f t="shared" si="26"/>
        <v>#N/A</v>
      </c>
      <c r="BU54" s="84"/>
      <c r="BV54" s="84"/>
      <c r="BW54" s="109"/>
      <c r="BX54" s="109"/>
      <c r="BY54" s="109"/>
    </row>
    <row r="55" spans="1:77" s="112" customFormat="1" ht="23.25" customHeight="1" x14ac:dyDescent="0.25">
      <c r="A55" s="131"/>
      <c r="B55" s="2"/>
      <c r="C55" s="2"/>
      <c r="D55" s="2"/>
      <c r="E55" s="2"/>
      <c r="F55" s="2"/>
      <c r="G55" s="2"/>
      <c r="H55" s="2"/>
      <c r="I55" s="2"/>
      <c r="J55" s="44"/>
      <c r="K55" s="44"/>
      <c r="L55" s="44"/>
      <c r="M55" s="44"/>
      <c r="N55" s="65"/>
      <c r="O55" s="65"/>
      <c r="P55" s="65"/>
      <c r="Q55" s="65"/>
      <c r="AN55" s="107"/>
      <c r="AO55" s="109"/>
      <c r="AP55" s="109"/>
      <c r="AQ55" s="109"/>
      <c r="AR55" s="109"/>
      <c r="AS55" s="109"/>
      <c r="AT55" s="109"/>
      <c r="AU55" s="109"/>
      <c r="AV55" s="84"/>
      <c r="AW55" s="84"/>
      <c r="AX55" s="84"/>
      <c r="AY55" s="109"/>
      <c r="AZ55" s="109"/>
      <c r="BA55" s="83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83"/>
      <c r="BR55" s="109">
        <f>COUNTIFS(BR6:BR54,"ج")</f>
        <v>0</v>
      </c>
      <c r="BS55" s="109"/>
      <c r="BT55" s="109"/>
      <c r="BU55" s="109"/>
      <c r="BV55" s="109"/>
      <c r="BW55" s="109"/>
      <c r="BX55" s="109"/>
      <c r="BY55" s="109"/>
    </row>
    <row r="56" spans="1:77" s="112" customFormat="1" ht="23.25" customHeight="1" x14ac:dyDescent="0.25">
      <c r="B56" s="71"/>
      <c r="C56" s="71"/>
      <c r="D56" s="71"/>
      <c r="E56" s="44"/>
      <c r="F56" s="71"/>
      <c r="G56" s="71"/>
      <c r="H56" s="71"/>
      <c r="I56" s="71"/>
      <c r="J56" s="71"/>
      <c r="K56" s="71"/>
      <c r="L56" s="71"/>
      <c r="M56" s="71"/>
      <c r="N56" s="66"/>
      <c r="O56" s="66"/>
      <c r="P56" s="66"/>
      <c r="Q56" s="66"/>
      <c r="AN56" s="107"/>
      <c r="AO56" s="109"/>
      <c r="AP56" s="109"/>
      <c r="AQ56" s="109"/>
      <c r="AR56" s="109"/>
      <c r="AS56" s="109"/>
      <c r="AT56" s="109"/>
      <c r="AU56" s="109"/>
      <c r="AV56" s="84"/>
      <c r="AW56" s="84"/>
      <c r="AX56" s="84"/>
      <c r="AY56" s="109"/>
      <c r="AZ56" s="109"/>
      <c r="BA56" s="83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>
        <f>COUNTIFS(BR6:BR54,"ر1")</f>
        <v>0</v>
      </c>
      <c r="BS56" s="109"/>
      <c r="BT56" s="109"/>
      <c r="BU56" s="109"/>
      <c r="BV56" s="109"/>
      <c r="BW56" s="109"/>
      <c r="BX56" s="109"/>
      <c r="BY56" s="109"/>
    </row>
    <row r="57" spans="1:77" s="112" customFormat="1" ht="21" x14ac:dyDescent="0.4">
      <c r="B57" s="72"/>
      <c r="C57" s="73"/>
      <c r="D57" s="73"/>
      <c r="E57" s="73"/>
      <c r="F57" s="73"/>
      <c r="G57" s="73"/>
      <c r="H57" s="73"/>
      <c r="I57" s="72"/>
      <c r="J57" s="72"/>
      <c r="K57" s="74"/>
      <c r="L57" s="75"/>
      <c r="M57" s="75"/>
      <c r="N57" s="76"/>
      <c r="O57" s="76"/>
      <c r="P57" s="76"/>
      <c r="Q57" s="76"/>
      <c r="AN57" s="107"/>
      <c r="AO57" s="109"/>
      <c r="AP57" s="109"/>
      <c r="AQ57" s="109"/>
      <c r="AR57" s="109"/>
      <c r="AS57" s="109"/>
      <c r="AT57" s="109"/>
      <c r="AU57" s="109"/>
      <c r="AV57" s="84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>
        <f>COUNTIFS(BR6:BR54,"ر2")</f>
        <v>0</v>
      </c>
      <c r="BS57" s="109"/>
      <c r="BT57" s="109"/>
      <c r="BU57" s="109"/>
      <c r="BV57" s="109"/>
      <c r="BW57" s="109"/>
      <c r="BX57" s="109"/>
      <c r="BY57" s="109"/>
    </row>
    <row r="58" spans="1:77" s="112" customFormat="1" ht="21" x14ac:dyDescent="0.4">
      <c r="B58" s="74"/>
      <c r="C58" s="74"/>
      <c r="D58" s="74"/>
      <c r="E58" s="74"/>
      <c r="F58" s="74"/>
      <c r="G58" s="74"/>
      <c r="H58" s="77"/>
      <c r="I58" s="77"/>
      <c r="J58" s="77"/>
      <c r="K58" s="77"/>
      <c r="L58" s="77"/>
      <c r="M58" s="77"/>
      <c r="O58" s="78"/>
      <c r="P58" s="78"/>
      <c r="Q58" s="78"/>
      <c r="AN58" s="107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>
        <f>SUM(BR55:BR57)</f>
        <v>0</v>
      </c>
      <c r="BS58" s="109"/>
      <c r="BT58" s="109"/>
      <c r="BU58" s="109"/>
      <c r="BV58" s="109"/>
      <c r="BW58" s="109"/>
      <c r="BX58" s="109"/>
      <c r="BY58" s="109"/>
    </row>
    <row r="59" spans="1:77" ht="21.6" thickBot="1" x14ac:dyDescent="0.45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AM59" s="98"/>
    </row>
    <row r="60" spans="1:77" ht="14.25" customHeight="1" thickTop="1" x14ac:dyDescent="0.25"/>
  </sheetData>
  <sheetProtection algorithmName="SHA-512" hashValue="WtSLFnWvWkabVdTjcaVJzJ736pUPzS44lsgrHyH09A9+D3se4BCMpDer3lyqpbCE52MS8aVL1WKxNmM8yl5Taw==" saltValue="uHuL+xFQqiLZBUtpL9PfpQ==" spinCount="100000" sheet="1" selectLockedCells="1"/>
  <mergeCells count="113">
    <mergeCell ref="J7:AA7"/>
    <mergeCell ref="K8:T8"/>
    <mergeCell ref="K9:R9"/>
    <mergeCell ref="K10:R10"/>
    <mergeCell ref="K11:R11"/>
    <mergeCell ref="K12:R12"/>
    <mergeCell ref="K13:R13"/>
    <mergeCell ref="AK1:AL1"/>
    <mergeCell ref="AH2:AJ2"/>
    <mergeCell ref="AK2:AL2"/>
    <mergeCell ref="AK3:AL3"/>
    <mergeCell ref="AH1:AJ1"/>
    <mergeCell ref="AH3:AJ3"/>
    <mergeCell ref="AH4:AL4"/>
    <mergeCell ref="V8:AA9"/>
    <mergeCell ref="AE4:AG4"/>
    <mergeCell ref="AE2:AG2"/>
    <mergeCell ref="AB2:AD2"/>
    <mergeCell ref="AB1:AD1"/>
    <mergeCell ref="AB3:AD3"/>
    <mergeCell ref="AB4:AD4"/>
    <mergeCell ref="AE1:AG1"/>
    <mergeCell ref="AE3:AG3"/>
    <mergeCell ref="S3:U3"/>
    <mergeCell ref="A5:C5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V1:X1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D5:L5"/>
    <mergeCell ref="M5:O5"/>
    <mergeCell ref="P5:R5"/>
    <mergeCell ref="S5:U5"/>
    <mergeCell ref="V5:X5"/>
    <mergeCell ref="Y5:AA5"/>
    <mergeCell ref="AB5:AD5"/>
    <mergeCell ref="K24:R24"/>
    <mergeCell ref="K25:R25"/>
    <mergeCell ref="K16:R16"/>
    <mergeCell ref="V16:AA16"/>
    <mergeCell ref="AC18:AG18"/>
    <mergeCell ref="AC14:AG14"/>
    <mergeCell ref="AC15:AG15"/>
    <mergeCell ref="AC16:AG16"/>
    <mergeCell ref="V12:AA12"/>
    <mergeCell ref="V13:AA13"/>
    <mergeCell ref="V14:AA14"/>
    <mergeCell ref="V15:AA15"/>
    <mergeCell ref="AC8:AG8"/>
    <mergeCell ref="AC9:AG9"/>
    <mergeCell ref="AC12:AG12"/>
    <mergeCell ref="K14:R14"/>
    <mergeCell ref="K15:R15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</mergeCells>
  <conditionalFormatting sqref="K9:R27">
    <cfRule type="containsText" dxfId="20" priority="16" operator="containsText" text="مقررات">
      <formula>NOT(ISERROR(SEARCH("مقررات",K9)))</formula>
    </cfRule>
  </conditionalFormatting>
  <conditionalFormatting sqref="K8 K9:R27">
    <cfRule type="containsBlanks" dxfId="19" priority="11">
      <formula>LEN(TRIM(K8))=0</formula>
    </cfRule>
  </conditionalFormatting>
  <conditionalFormatting sqref="AA28">
    <cfRule type="expression" dxfId="18" priority="10">
      <formula>OR($R28=$BN$5,$R28=$BN$12,$R28=$BN$18)</formula>
    </cfRule>
  </conditionalFormatting>
  <conditionalFormatting sqref="AA28">
    <cfRule type="expression" dxfId="17" priority="5">
      <formula>$R28=""</formula>
    </cfRule>
  </conditionalFormatting>
  <conditionalFormatting sqref="AA27">
    <cfRule type="expression" dxfId="16" priority="35">
      <formula>OR(#REF!=$BN$5,#REF!=$BN$12,#REF!=$BN$18)</formula>
    </cfRule>
  </conditionalFormatting>
  <conditionalFormatting sqref="AA27">
    <cfRule type="expression" dxfId="15" priority="37">
      <formula>#REF!=""</formula>
    </cfRule>
  </conditionalFormatting>
  <conditionalFormatting sqref="J9:J27 S9:T10 S11:S27 T11:T31">
    <cfRule type="expression" dxfId="14" priority="38">
      <formula>OR($K9=$BN$5,$K9=$BN$12,$K9=$BN$18)</formula>
    </cfRule>
  </conditionalFormatting>
  <conditionalFormatting sqref="S9:T10 S11:S27 T11:T31">
    <cfRule type="expression" dxfId="13" priority="39">
      <formula>$K9=""</formula>
    </cfRule>
  </conditionalFormatting>
  <conditionalFormatting sqref="J9:J27">
    <cfRule type="expression" dxfId="12" priority="2">
      <formula>$K9=""</formula>
    </cfRule>
  </conditionalFormatting>
  <dataValidations count="6">
    <dataValidation type="list" allowBlank="1" showInputMessage="1" showErrorMessage="1" sqref="N29 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list" allowBlank="1" showInputMessage="1" showErrorMessage="1" sqref="V10:AA11" xr:uid="{00000000-0002-0000-0200-000004000000}">
      <formula1>$BT$1:$BT$2</formula1>
    </dataValidation>
    <dataValidation type="custom"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6F3B4D18-2E30-4158-8844-C2B36A031E29}">
      <formula1>AND($AN$1=0,T31=1)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30" xr:uid="{A8FFC949-4939-443F-9FCA-06DB0D4EAB6E}">
      <formula1>AND($AN$1=0,T10=1)</formula1>
    </dataValidation>
    <dataValidation type="custom" allowBlank="1" showInputMessage="1" showErrorMessage="1" error="أكملت الخطة الدرسية" sqref="AA27:AA28" xr:uid="{00000000-0002-0000-0200-000002000000}">
      <formula1>OR($D$2="الثانية حديث",#REF!&lt;7,$BZ$25&lt;6)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8"/>
  <sheetViews>
    <sheetView rightToLeft="1" workbookViewId="0">
      <selection activeCell="R11" sqref="R11"/>
    </sheetView>
  </sheetViews>
  <sheetFormatPr defaultColWidth="8.88671875" defaultRowHeight="15.6" x14ac:dyDescent="0.3"/>
  <cols>
    <col min="1" max="1" width="1.44140625" style="1" customWidth="1"/>
    <col min="2" max="3" width="5.109375" style="1" customWidth="1"/>
    <col min="4" max="4" width="4.109375" style="1" customWidth="1"/>
    <col min="5" max="5" width="8" style="24" customWidth="1"/>
    <col min="6" max="6" width="7.109375" style="24" customWidth="1"/>
    <col min="7" max="7" width="4.6640625" style="24" customWidth="1"/>
    <col min="8" max="8" width="5.44140625" style="24" customWidth="1"/>
    <col min="9" max="9" width="5.21875" style="1" customWidth="1"/>
    <col min="10" max="10" width="9.109375" style="1" customWidth="1"/>
    <col min="11" max="11" width="5" style="1" customWidth="1"/>
    <col min="12" max="12" width="3.88671875" style="1" customWidth="1"/>
    <col min="13" max="13" width="9.21875" style="24" customWidth="1"/>
    <col min="14" max="14" width="6" style="24" customWidth="1"/>
    <col min="15" max="15" width="7.109375" style="24" customWidth="1"/>
    <col min="16" max="17" width="4.44140625" style="1" customWidth="1"/>
    <col min="18" max="18" width="4" style="1" customWidth="1"/>
    <col min="19" max="19" width="1.44140625" style="1" customWidth="1"/>
    <col min="20" max="20" width="9" style="1" hidden="1" customWidth="1"/>
    <col min="21" max="21" width="6" style="1" hidden="1" customWidth="1"/>
    <col min="22" max="22" width="3" style="43" hidden="1" customWidth="1"/>
    <col min="23" max="23" width="6" style="43" hidden="1" customWidth="1"/>
    <col min="24" max="25" width="3" style="1" hidden="1" customWidth="1"/>
    <col min="26" max="26" width="12.5546875" style="1" hidden="1" customWidth="1"/>
    <col min="27" max="27" width="3" style="1" hidden="1" customWidth="1"/>
    <col min="28" max="28" width="1.109375" style="1" hidden="1" customWidth="1"/>
    <col min="29" max="29" width="8.88671875" style="1" customWidth="1"/>
    <col min="30" max="30" width="8.88671875" style="1"/>
    <col min="31" max="31" width="30.21875" style="1" customWidth="1"/>
    <col min="32" max="16383" width="8.88671875" style="1"/>
    <col min="16384" max="16384" width="0.109375" style="1" customWidth="1"/>
  </cols>
  <sheetData>
    <row r="1" spans="2:36" ht="18.600000000000001" customHeight="1" thickTop="1" thickBot="1" x14ac:dyDescent="0.35">
      <c r="B1" s="367">
        <f ca="1">NOW()</f>
        <v>44592.540117013887</v>
      </c>
      <c r="C1" s="367"/>
      <c r="D1" s="367"/>
      <c r="E1" s="367"/>
      <c r="F1" s="445" t="s">
        <v>1360</v>
      </c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AC1" s="151"/>
      <c r="AD1" s="426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427"/>
      <c r="AF1" s="427"/>
      <c r="AG1" s="427"/>
      <c r="AH1" s="428"/>
      <c r="AI1" s="151"/>
      <c r="AJ1" s="149">
        <f>COUNT(AA3:AA21)</f>
        <v>17</v>
      </c>
    </row>
    <row r="2" spans="2:36" ht="17.25" customHeight="1" thickBot="1" x14ac:dyDescent="0.35">
      <c r="B2" s="368" t="s">
        <v>328</v>
      </c>
      <c r="C2" s="369"/>
      <c r="D2" s="370">
        <f>'إختيار المقررات'!D1</f>
        <v>0</v>
      </c>
      <c r="E2" s="370"/>
      <c r="F2" s="371" t="s">
        <v>3</v>
      </c>
      <c r="G2" s="371"/>
      <c r="H2" s="372" t="str">
        <f>'إختيار المقررات'!J1</f>
        <v/>
      </c>
      <c r="I2" s="372"/>
      <c r="J2" s="372"/>
      <c r="K2" s="371" t="s">
        <v>4</v>
      </c>
      <c r="L2" s="371"/>
      <c r="M2" s="383" t="str">
        <f>'إختيار المقررات'!P1</f>
        <v/>
      </c>
      <c r="N2" s="383"/>
      <c r="O2" s="196" t="s">
        <v>5</v>
      </c>
      <c r="P2" s="383" t="str">
        <f>'إختيار المقررات'!V1</f>
        <v/>
      </c>
      <c r="Q2" s="383"/>
      <c r="R2" s="384"/>
      <c r="AC2" s="151"/>
      <c r="AD2" s="429"/>
      <c r="AE2" s="430"/>
      <c r="AF2" s="430"/>
      <c r="AG2" s="430"/>
      <c r="AH2" s="431"/>
      <c r="AI2" s="152" t="s">
        <v>1431</v>
      </c>
    </row>
    <row r="3" spans="2:36" ht="17.25" customHeight="1" thickTop="1" thickBot="1" x14ac:dyDescent="0.35">
      <c r="B3" s="391" t="s">
        <v>329</v>
      </c>
      <c r="C3" s="392"/>
      <c r="D3" s="385" t="e">
        <f>'إختيار المقررات'!D2</f>
        <v>#N/A</v>
      </c>
      <c r="E3" s="385"/>
      <c r="F3" s="373">
        <f>'إختيار المقررات'!P2</f>
        <v>0</v>
      </c>
      <c r="G3" s="373"/>
      <c r="H3" s="387" t="s">
        <v>274</v>
      </c>
      <c r="I3" s="387"/>
      <c r="J3" s="393">
        <f>'إختيار المقررات'!V2</f>
        <v>0</v>
      </c>
      <c r="K3" s="393"/>
      <c r="L3" s="393"/>
      <c r="M3" s="197" t="s">
        <v>273</v>
      </c>
      <c r="N3" s="385" t="str">
        <f>'إختيار المقررات'!AB2</f>
        <v xml:space="preserve"> </v>
      </c>
      <c r="O3" s="385"/>
      <c r="P3" s="385"/>
      <c r="Q3" s="389" t="s">
        <v>275</v>
      </c>
      <c r="R3" s="390"/>
      <c r="W3" s="43">
        <f>IF(Z3&lt;&gt;"",1,"")</f>
        <v>1</v>
      </c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149"/>
      <c r="AD3" s="149"/>
      <c r="AE3" s="432" t="str">
        <f>IFERROR(VLOOKUP(AA3,$X$3:$Z$22,3,0),"")</f>
        <v>اسم الاب:</v>
      </c>
      <c r="AF3" s="432"/>
      <c r="AG3" s="432"/>
      <c r="AH3" s="149"/>
      <c r="AI3" s="149"/>
    </row>
    <row r="4" spans="2:36" ht="18.75" customHeight="1" thickTop="1" thickBot="1" x14ac:dyDescent="0.35">
      <c r="B4" s="391" t="s">
        <v>330</v>
      </c>
      <c r="C4" s="392"/>
      <c r="D4" s="373" t="str">
        <f>'إختيار المقررات'!D3</f>
        <v/>
      </c>
      <c r="E4" s="373"/>
      <c r="F4" s="376" t="s">
        <v>334</v>
      </c>
      <c r="G4" s="376"/>
      <c r="H4" s="386" t="str">
        <f>'إختيار المقررات'!AB1</f>
        <v/>
      </c>
      <c r="I4" s="386"/>
      <c r="J4" s="194" t="s">
        <v>338</v>
      </c>
      <c r="K4" s="373" t="str">
        <f>'إختيار المقررات'!AH1</f>
        <v/>
      </c>
      <c r="L4" s="373"/>
      <c r="M4" s="373"/>
      <c r="N4" s="385">
        <f>'إختيار المقررات'!G2</f>
        <v>0</v>
      </c>
      <c r="O4" s="385"/>
      <c r="P4" s="385"/>
      <c r="Q4" s="387" t="s">
        <v>276</v>
      </c>
      <c r="R4" s="388"/>
      <c r="X4" s="1">
        <v>2</v>
      </c>
      <c r="Y4" s="1">
        <f t="shared" ref="Y4:Y25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149"/>
      <c r="AD4" s="149"/>
      <c r="AE4" s="432" t="str">
        <f t="shared" ref="AE4:AE22" si="2">IFERROR(VLOOKUP(AA4,$X$3:$Z$22,3,0),"")</f>
        <v>اسم الام:</v>
      </c>
      <c r="AF4" s="432"/>
      <c r="AG4" s="432"/>
      <c r="AH4" s="149"/>
      <c r="AI4" s="149"/>
    </row>
    <row r="5" spans="2:36" ht="18.75" customHeight="1" thickTop="1" thickBot="1" x14ac:dyDescent="0.35">
      <c r="B5" s="391" t="s">
        <v>331</v>
      </c>
      <c r="C5" s="392"/>
      <c r="D5" s="373" t="str">
        <f>'إختيار المقررات'!J3</f>
        <v/>
      </c>
      <c r="E5" s="373"/>
      <c r="F5" s="392" t="s">
        <v>335</v>
      </c>
      <c r="G5" s="392"/>
      <c r="H5" s="396">
        <f>'إختيار المقررات'!P3</f>
        <v>0</v>
      </c>
      <c r="I5" s="394"/>
      <c r="J5" s="198" t="s">
        <v>339</v>
      </c>
      <c r="K5" s="394" t="str">
        <f>'إختيار المقررات'!AB3</f>
        <v>غير سوري</v>
      </c>
      <c r="L5" s="394"/>
      <c r="M5" s="394"/>
      <c r="N5" s="392" t="s">
        <v>341</v>
      </c>
      <c r="O5" s="392"/>
      <c r="P5" s="373" t="str">
        <f>'إختيار المقررات'!V3</f>
        <v>غير سوري</v>
      </c>
      <c r="Q5" s="373"/>
      <c r="R5" s="395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149"/>
      <c r="AD5" s="149"/>
      <c r="AE5" s="432" t="str">
        <f t="shared" si="2"/>
        <v>Full Name</v>
      </c>
      <c r="AF5" s="432"/>
      <c r="AG5" s="432"/>
      <c r="AH5" s="149"/>
      <c r="AI5" s="149"/>
    </row>
    <row r="6" spans="2:36" ht="18.75" customHeight="1" thickTop="1" thickBot="1" x14ac:dyDescent="0.35">
      <c r="B6" s="374" t="s">
        <v>332</v>
      </c>
      <c r="C6" s="375"/>
      <c r="D6" s="373" t="str">
        <f>'إختيار المقررات'!AH3</f>
        <v>لايوجد</v>
      </c>
      <c r="E6" s="373"/>
      <c r="F6" s="376" t="s">
        <v>336</v>
      </c>
      <c r="G6" s="376"/>
      <c r="H6" s="373" t="str">
        <f>'إختيار المقررات'!D4</f>
        <v/>
      </c>
      <c r="I6" s="373"/>
      <c r="J6" s="195" t="s">
        <v>340</v>
      </c>
      <c r="K6" s="394" t="str">
        <f>'إختيار المقررات'!P4</f>
        <v/>
      </c>
      <c r="L6" s="394"/>
      <c r="M6" s="394"/>
      <c r="N6" s="376" t="s">
        <v>342</v>
      </c>
      <c r="O6" s="376"/>
      <c r="P6" s="373" t="str">
        <f>'إختيار المقررات'!J4</f>
        <v/>
      </c>
      <c r="Q6" s="373"/>
      <c r="R6" s="395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149"/>
      <c r="AD6" s="149"/>
      <c r="AE6" s="432" t="str">
        <f t="shared" si="2"/>
        <v>Father Name</v>
      </c>
      <c r="AF6" s="432"/>
      <c r="AG6" s="432"/>
      <c r="AH6" s="149"/>
      <c r="AI6" s="149"/>
    </row>
    <row r="7" spans="2:36" thickTop="1" thickBot="1" x14ac:dyDescent="0.35">
      <c r="B7" s="403" t="s">
        <v>333</v>
      </c>
      <c r="C7" s="404"/>
      <c r="D7" s="379">
        <f>'إختيار المقررات'!V4</f>
        <v>0</v>
      </c>
      <c r="E7" s="380"/>
      <c r="F7" s="404" t="s">
        <v>337</v>
      </c>
      <c r="G7" s="404"/>
      <c r="H7" s="405">
        <f>'إختيار المقررات'!AB4</f>
        <v>0</v>
      </c>
      <c r="I7" s="406"/>
      <c r="J7" s="156" t="s">
        <v>142</v>
      </c>
      <c r="K7" s="380">
        <f>'إختيار المقررات'!AH4</f>
        <v>0</v>
      </c>
      <c r="L7" s="380"/>
      <c r="M7" s="380"/>
      <c r="N7" s="380"/>
      <c r="O7" s="380"/>
      <c r="P7" s="380"/>
      <c r="Q7" s="380"/>
      <c r="R7" s="407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149"/>
      <c r="AD7" s="149"/>
      <c r="AE7" s="432" t="str">
        <f t="shared" si="2"/>
        <v>Mother Name</v>
      </c>
      <c r="AF7" s="432"/>
      <c r="AG7" s="432"/>
      <c r="AH7" s="149"/>
      <c r="AI7" s="149"/>
    </row>
    <row r="8" spans="2:36" ht="24" customHeight="1" thickTop="1" thickBot="1" x14ac:dyDescent="0.35">
      <c r="B8" s="381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149"/>
      <c r="AD8" s="149"/>
      <c r="AE8" s="432" t="str">
        <f t="shared" si="2"/>
        <v>الجنس:</v>
      </c>
      <c r="AF8" s="432"/>
      <c r="AG8" s="432"/>
      <c r="AH8" s="149"/>
      <c r="AI8" s="149"/>
    </row>
    <row r="9" spans="2:36" ht="24" customHeight="1" thickTop="1" thickBot="1" x14ac:dyDescent="0.35"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15"/>
      <c r="T9" s="15"/>
      <c r="U9" s="15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149"/>
      <c r="AD9" s="149"/>
      <c r="AE9" s="432" t="str">
        <f t="shared" si="2"/>
        <v>تاريخ الميلاد:</v>
      </c>
      <c r="AF9" s="432"/>
      <c r="AG9" s="432"/>
      <c r="AH9" s="149"/>
      <c r="AI9" s="149"/>
    </row>
    <row r="10" spans="2:36" ht="22.5" customHeight="1" thickTop="1" thickBot="1" x14ac:dyDescent="0.35">
      <c r="B10" s="157"/>
      <c r="C10" s="158" t="s">
        <v>26</v>
      </c>
      <c r="D10" s="408" t="s">
        <v>317</v>
      </c>
      <c r="E10" s="409"/>
      <c r="F10" s="409"/>
      <c r="G10" s="409"/>
      <c r="H10" s="409"/>
      <c r="I10" s="410"/>
      <c r="J10" s="157"/>
      <c r="K10" s="158" t="s">
        <v>26</v>
      </c>
      <c r="L10" s="408" t="s">
        <v>317</v>
      </c>
      <c r="M10" s="409"/>
      <c r="N10" s="409"/>
      <c r="O10" s="409"/>
      <c r="P10" s="409"/>
      <c r="Q10" s="410"/>
      <c r="R10" s="159"/>
      <c r="S10" s="16"/>
      <c r="T10" s="16"/>
      <c r="U10" s="17"/>
      <c r="V10" s="43" t="str">
        <f>IFERROR(SMALL('إختيار المقررات'!$F$9:$F$27,'إختيار المقررات'!BL5),"")</f>
        <v/>
      </c>
      <c r="W10" s="43" t="str">
        <f>IFERROR(SMALL('إختيار المقررات'!$BK$6:$BK$52,'إختيار المقررات'!BL5),"")</f>
        <v/>
      </c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149"/>
      <c r="AD10" s="149"/>
      <c r="AE10" s="432" t="str">
        <f t="shared" si="2"/>
        <v>مكان الميلاد:</v>
      </c>
      <c r="AF10" s="432"/>
      <c r="AG10" s="432"/>
      <c r="AH10" s="149"/>
      <c r="AI10" s="149"/>
    </row>
    <row r="11" spans="2:36" ht="22.5" customHeight="1" thickTop="1" thickBot="1" x14ac:dyDescent="0.35">
      <c r="B11" s="160" t="str">
        <f>IF(AJ1&gt;0,"",IF('إختيار المقررات'!BR58=1,V10,IF('إختيار المقررات'!F28&lt;2,"",V10)))</f>
        <v/>
      </c>
      <c r="C11" s="161" t="str">
        <f>IFERROR(VLOOKUP(B11,'إختيار المقررات'!$BL$5:$BM$54,2,0),"")</f>
        <v/>
      </c>
      <c r="D11" s="411" t="str">
        <f>IFERROR(VLOOKUP(B11,'إختيار المقررات'!$BL$5:$BN$54,3,0),"")</f>
        <v/>
      </c>
      <c r="E11" s="411"/>
      <c r="F11" s="411"/>
      <c r="G11" s="411"/>
      <c r="H11" s="162" t="str">
        <f>IFERROR(VLOOKUP(D11,'إختيار المقررات'!$K$9:$T$28,9,0),"")</f>
        <v/>
      </c>
      <c r="I11" s="163" t="str">
        <f>IFERROR(IF(VLOOKUP(D11,'إختيار المقررات'!$K$9:$T$28,10,0)=0,"",VLOOKUP(D11,'إختيار المقررات'!$K$9:$T$28,10,0)),"")</f>
        <v/>
      </c>
      <c r="J11" s="160" t="str">
        <f>IF(B18="","",V18)</f>
        <v/>
      </c>
      <c r="K11" s="161" t="str">
        <f>IFERROR(VLOOKUP(J11,'إختيار المقررات'!$BL$5:$BM$54,2,0),"")</f>
        <v/>
      </c>
      <c r="L11" s="411" t="str">
        <f>IFERROR(VLOOKUP(J11,'إختيار المقررات'!$BL$5:$BN$54,3,0),"")</f>
        <v/>
      </c>
      <c r="M11" s="411"/>
      <c r="N11" s="411"/>
      <c r="O11" s="411"/>
      <c r="P11" s="164" t="str">
        <f>IFERROR(VLOOKUP(L11,'إختيار المقررات'!$K$9:$T$28,9,0),"")</f>
        <v/>
      </c>
      <c r="Q11" s="163" t="str">
        <f>IFERROR(IF(VLOOKUP(L11,'إختيار المقررات'!$K$9:$T$28,10,0)=0,"",VLOOKUP(L11,'إختيار المقررات'!$K$9:$T$28,10,0)),"")</f>
        <v/>
      </c>
      <c r="R11" s="191"/>
      <c r="S11" s="18"/>
      <c r="T11" s="19"/>
      <c r="U11" s="18"/>
      <c r="V11" s="43" t="str">
        <f>IFERROR(SMALL('إختيار المقررات'!$F$9:$F$27,'إختيار المقررات'!BL6),"")</f>
        <v/>
      </c>
      <c r="W11" s="43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149"/>
      <c r="AD11" s="149"/>
      <c r="AE11" s="432" t="str">
        <f t="shared" si="2"/>
        <v>place of birth</v>
      </c>
      <c r="AF11" s="432"/>
      <c r="AG11" s="432"/>
      <c r="AH11" s="149"/>
      <c r="AI11" s="149"/>
    </row>
    <row r="12" spans="2:36" ht="22.5" customHeight="1" thickTop="1" thickBot="1" x14ac:dyDescent="0.35">
      <c r="B12" s="160" t="str">
        <f>IF(B11="","",V11)</f>
        <v/>
      </c>
      <c r="C12" s="161" t="str">
        <f>IFERROR(VLOOKUP(B12,'إختيار المقررات'!$BL$5:$BM$54,2,0),"")</f>
        <v/>
      </c>
      <c r="D12" s="411" t="str">
        <f>IFERROR(VLOOKUP(B12,'إختيار المقررات'!$BL$5:$BN$54,3,0),"")</f>
        <v/>
      </c>
      <c r="E12" s="411"/>
      <c r="F12" s="411"/>
      <c r="G12" s="411"/>
      <c r="H12" s="162" t="str">
        <f>IFERROR(VLOOKUP(D12,'إختيار المقررات'!$K$9:$T$28,9,0),"")</f>
        <v/>
      </c>
      <c r="I12" s="163" t="str">
        <f>IFERROR(IF(VLOOKUP(D12,'إختيار المقررات'!$K$9:$T$28,10,0)=0,"",VLOOKUP(D12,'إختيار المقررات'!$K$9:$T$28,10,0)),"")</f>
        <v/>
      </c>
      <c r="J12" s="160" t="str">
        <f>IF(J11="","",V19)</f>
        <v/>
      </c>
      <c r="K12" s="161" t="str">
        <f>IFERROR(VLOOKUP(J12,'إختيار المقررات'!$BL$5:$BM$54,2,0),"")</f>
        <v/>
      </c>
      <c r="L12" s="377" t="str">
        <f>IFERROR(VLOOKUP(J12,'إختيار المقررات'!$BL$5:$BN$54,3,0),"")</f>
        <v/>
      </c>
      <c r="M12" s="377"/>
      <c r="N12" s="377"/>
      <c r="O12" s="377"/>
      <c r="P12" s="164" t="str">
        <f>IFERROR(VLOOKUP(L12,'إختيار المقررات'!$K$9:$T$28,9,0),"")</f>
        <v/>
      </c>
      <c r="Q12" s="163" t="str">
        <f>IFERROR(IF(VLOOKUP(L12,'إختيار المقررات'!$K$9:$T$28,10,0)=0,"",VLOOKUP(L12,'إختيار المقررات'!$K$9:$T$28,10,0)),"")</f>
        <v/>
      </c>
      <c r="R12" s="191"/>
      <c r="S12" s="19"/>
      <c r="T12" s="19"/>
      <c r="U12" s="20"/>
      <c r="V12" s="43" t="str">
        <f>IFERROR(SMALL('إختيار المقررات'!$F$9:$F$27,'إختيار المقررات'!BL7),"")</f>
        <v/>
      </c>
      <c r="W12" s="43" t="str">
        <f>IFERROR(SMALL('إختيار المقررات'!$BK$6:$BK$52,'إختيار المقررات'!BL7),"")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149"/>
      <c r="AD12" s="149"/>
      <c r="AE12" s="432" t="str">
        <f t="shared" si="2"/>
        <v>الجنسية:</v>
      </c>
      <c r="AF12" s="432"/>
      <c r="AG12" s="432"/>
      <c r="AH12" s="149"/>
      <c r="AI12" s="149"/>
    </row>
    <row r="13" spans="2:36" ht="22.5" customHeight="1" thickTop="1" thickBot="1" x14ac:dyDescent="0.35">
      <c r="B13" s="160" t="str">
        <f t="shared" ref="B13:B18" si="3">IF(B12="","",V12)</f>
        <v/>
      </c>
      <c r="C13" s="165" t="str">
        <f>IFERROR(VLOOKUP(B13,'إختيار المقررات'!$BL$5:$BM$54,2,0),"")</f>
        <v/>
      </c>
      <c r="D13" s="377" t="str">
        <f>IFERROR(VLOOKUP(B13,'إختيار المقررات'!$BL$5:$BN$54,3,0),"")</f>
        <v/>
      </c>
      <c r="E13" s="377"/>
      <c r="F13" s="377"/>
      <c r="G13" s="377"/>
      <c r="H13" s="162" t="str">
        <f>IFERROR(VLOOKUP(D13,'إختيار المقررات'!$K$9:$T$28,9,0),"")</f>
        <v/>
      </c>
      <c r="I13" s="163" t="str">
        <f>IFERROR(IF(VLOOKUP(D13,'إختيار المقررات'!$K$9:$T$28,10,0)=0,"",VLOOKUP(D13,'إختيار المقررات'!$K$9:$T$28,10,0)),"")</f>
        <v/>
      </c>
      <c r="J13" s="160" t="str">
        <f t="shared" ref="J13:J18" si="4">IF(J12="","",V20)</f>
        <v/>
      </c>
      <c r="K13" s="161" t="str">
        <f>IFERROR(VLOOKUP(J13,'إختيار المقررات'!$BL$5:$BM$54,2,0),"")</f>
        <v/>
      </c>
      <c r="L13" s="377" t="str">
        <f>IFERROR(VLOOKUP(J13,'إختيار المقررات'!$BL$5:$BN$54,3,0),"")</f>
        <v/>
      </c>
      <c r="M13" s="377"/>
      <c r="N13" s="377"/>
      <c r="O13" s="377"/>
      <c r="P13" s="164" t="str">
        <f>IFERROR(VLOOKUP(L13,'إختيار المقررات'!$K$9:$T$28,9,0),"")</f>
        <v/>
      </c>
      <c r="Q13" s="163" t="str">
        <f>IFERROR(IF(VLOOKUP(L13,'إختيار المقررات'!$K$9:$T$28,10,0)=0,"",VLOOKUP(L13,'إختيار المقررات'!$K$9:$T$28,10,0)),"")</f>
        <v/>
      </c>
      <c r="R13" s="191"/>
      <c r="S13" s="19"/>
      <c r="T13" s="19"/>
      <c r="U13" s="20"/>
      <c r="V13" s="43" t="str">
        <f>IFERROR(SMALL('إختيار المقررات'!$F$9:$F$27,'إختيار المقررات'!BL8),"")</f>
        <v/>
      </c>
      <c r="W13" s="43" t="str">
        <f>IFERROR(SMALL('إختيار المقررات'!$BK$6:$BK$52,'إختيار المقررات'!BL8),"")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149"/>
      <c r="AD13" s="149"/>
      <c r="AE13" s="432" t="str">
        <f t="shared" si="2"/>
        <v>الرقم الوطني:</v>
      </c>
      <c r="AF13" s="432"/>
      <c r="AG13" s="432"/>
      <c r="AH13" s="149"/>
      <c r="AI13" s="149"/>
    </row>
    <row r="14" spans="2:36" ht="22.5" customHeight="1" thickTop="1" thickBot="1" x14ac:dyDescent="0.35">
      <c r="B14" s="160" t="str">
        <f t="shared" si="3"/>
        <v/>
      </c>
      <c r="C14" s="165" t="str">
        <f>IFERROR(VLOOKUP(B14,'إختيار المقررات'!$BL$5:$BM$54,2,0),"")</f>
        <v/>
      </c>
      <c r="D14" s="377" t="str">
        <f>IFERROR(VLOOKUP(B14,'إختيار المقررات'!$BL$5:$BN$54,3,0),"")</f>
        <v/>
      </c>
      <c r="E14" s="377"/>
      <c r="F14" s="377"/>
      <c r="G14" s="377"/>
      <c r="H14" s="162" t="str">
        <f>IFERROR(VLOOKUP(D14,'إختيار المقررات'!$K$9:$T$28,9,0),"")</f>
        <v/>
      </c>
      <c r="I14" s="163" t="str">
        <f>IFERROR(IF(VLOOKUP(D14,'إختيار المقررات'!$K$9:$T$28,10,0)=0,"",VLOOKUP(D14,'إختيار المقررات'!$K$9:$T$28,10,0)),"")</f>
        <v/>
      </c>
      <c r="J14" s="160" t="str">
        <f t="shared" si="4"/>
        <v/>
      </c>
      <c r="K14" s="161" t="str">
        <f>IFERROR(VLOOKUP(J14,'إختيار المقررات'!$BL$5:$BM$54,2,0),"")</f>
        <v/>
      </c>
      <c r="L14" s="377" t="str">
        <f>IFERROR(VLOOKUP(J14,'إختيار المقررات'!$BL$5:$BN$54,3,0),"")</f>
        <v/>
      </c>
      <c r="M14" s="377"/>
      <c r="N14" s="377"/>
      <c r="O14" s="377"/>
      <c r="P14" s="164" t="str">
        <f>IFERROR(VLOOKUP(L14,'إختيار المقررات'!$K$9:$T$28,9,0),"")</f>
        <v/>
      </c>
      <c r="Q14" s="163" t="str">
        <f>IFERROR(IF(VLOOKUP(L14,'إختيار المقررات'!$K$9:$T$28,10,0)=0,"",VLOOKUP(L14,'إختيار المقررات'!$K$9:$T$28,10,0)),"")</f>
        <v/>
      </c>
      <c r="R14" s="191"/>
      <c r="S14" s="19"/>
      <c r="T14" s="19"/>
      <c r="U14" s="20"/>
      <c r="V14" s="43" t="str">
        <f>IFERROR(SMALL('إختيار المقررات'!$F$9:$F$27,'إختيار المقررات'!BL9),"")</f>
        <v/>
      </c>
      <c r="W14" s="43" t="str">
        <f>IFERROR(SMALL('إختيار المقررات'!$BK$6:$BK$52,'إختيار المقررات'!BL9),"")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149"/>
      <c r="AD14" s="149"/>
      <c r="AE14" s="432" t="str">
        <f t="shared" si="2"/>
        <v>نوع الثانوية:</v>
      </c>
      <c r="AF14" s="432"/>
      <c r="AG14" s="432"/>
      <c r="AH14" s="149"/>
      <c r="AI14" s="149"/>
    </row>
    <row r="15" spans="2:36" ht="22.5" customHeight="1" thickTop="1" thickBot="1" x14ac:dyDescent="0.35">
      <c r="B15" s="160" t="str">
        <f t="shared" si="3"/>
        <v/>
      </c>
      <c r="C15" s="165" t="str">
        <f>IFERROR(VLOOKUP(B15,'إختيار المقررات'!$BL$5:$BM$54,2,0),"")</f>
        <v/>
      </c>
      <c r="D15" s="377" t="str">
        <f>IFERROR(VLOOKUP(B15,'إختيار المقررات'!$BL$5:$BN$54,3,0),"")</f>
        <v/>
      </c>
      <c r="E15" s="377"/>
      <c r="F15" s="377"/>
      <c r="G15" s="377"/>
      <c r="H15" s="162" t="str">
        <f>IFERROR(VLOOKUP(D15,'إختيار المقررات'!$K$9:$T$28,9,0),"")</f>
        <v/>
      </c>
      <c r="I15" s="163" t="str">
        <f>IFERROR(IF(VLOOKUP(D15,'إختيار المقررات'!$K$9:$T$28,10,0)=0,"",VLOOKUP(D15,'إختيار المقررات'!$K$9:$T$28,10,0)),"")</f>
        <v/>
      </c>
      <c r="J15" s="160" t="str">
        <f t="shared" si="4"/>
        <v/>
      </c>
      <c r="K15" s="161" t="str">
        <f>IFERROR(VLOOKUP(J15,'إختيار المقررات'!$BL$5:$BM$54,2,0),"")</f>
        <v/>
      </c>
      <c r="L15" s="377" t="str">
        <f>IFERROR(VLOOKUP(J15,'إختيار المقررات'!$BL$5:$BN$54,3,0),"")</f>
        <v/>
      </c>
      <c r="M15" s="377"/>
      <c r="N15" s="377"/>
      <c r="O15" s="377"/>
      <c r="P15" s="164" t="str">
        <f>IFERROR(VLOOKUP(L15,'إختيار المقررات'!$K$9:$T$28,9,0),"")</f>
        <v/>
      </c>
      <c r="Q15" s="163" t="str">
        <f>IFERROR(IF(VLOOKUP(L15,'إختيار المقررات'!$K$9:$T$28,10,0)=0,"",VLOOKUP(L15,'إختيار المقررات'!$K$9:$T$28,10,0)),"")</f>
        <v/>
      </c>
      <c r="R15" s="191"/>
      <c r="S15" s="19"/>
      <c r="T15" s="19"/>
      <c r="U15" s="20"/>
      <c r="V15" s="43" t="str">
        <f>IFERROR(SMALL('إختيار المقررات'!$F$9:$F$27,'إختيار المقررات'!BL10),"")</f>
        <v/>
      </c>
      <c r="W15" s="43" t="str">
        <f>IFERROR(SMALL('إختيار المقررات'!$BK$6:$BK$52,'إختيار المقررات'!BL10),"")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149"/>
      <c r="AD15" s="149"/>
      <c r="AE15" s="432" t="str">
        <f t="shared" si="2"/>
        <v>محافظتها:</v>
      </c>
      <c r="AF15" s="432"/>
      <c r="AG15" s="432"/>
      <c r="AH15" s="149"/>
      <c r="AI15" s="149"/>
    </row>
    <row r="16" spans="2:36" ht="22.5" customHeight="1" thickTop="1" thickBot="1" x14ac:dyDescent="0.35">
      <c r="B16" s="160" t="str">
        <f t="shared" si="3"/>
        <v/>
      </c>
      <c r="C16" s="165" t="str">
        <f>IFERROR(VLOOKUP(B16,'إختيار المقررات'!$BL$5:$BM$54,2,0),"")</f>
        <v/>
      </c>
      <c r="D16" s="377" t="str">
        <f>IFERROR(VLOOKUP(B16,'إختيار المقررات'!$BL$5:$BN$54,3,0),"")</f>
        <v/>
      </c>
      <c r="E16" s="377"/>
      <c r="F16" s="377"/>
      <c r="G16" s="377"/>
      <c r="H16" s="162" t="str">
        <f>IFERROR(VLOOKUP(D16,'إختيار المقررات'!$K$9:$T$28,9,0),"")</f>
        <v/>
      </c>
      <c r="I16" s="163" t="str">
        <f>IFERROR(IF(VLOOKUP(D16,'إختيار المقررات'!$K$9:$T$28,10,0)=0,"",VLOOKUP(D16,'إختيار المقررات'!$K$9:$T$28,10,0)),"")</f>
        <v/>
      </c>
      <c r="J16" s="160" t="str">
        <f t="shared" si="4"/>
        <v/>
      </c>
      <c r="K16" s="161" t="str">
        <f>IFERROR(VLOOKUP(J16,'إختيار المقررات'!$BL$5:$BM$54,2,0),"")</f>
        <v/>
      </c>
      <c r="L16" s="377" t="str">
        <f>IFERROR(VLOOKUP(J16,'إختيار المقررات'!$BL$5:$BN$54,3,0),"")</f>
        <v/>
      </c>
      <c r="M16" s="377"/>
      <c r="N16" s="377"/>
      <c r="O16" s="377"/>
      <c r="P16" s="164" t="str">
        <f>IFERROR(VLOOKUP(L16,'إختيار المقررات'!$K$9:$T$28,9,0),"")</f>
        <v/>
      </c>
      <c r="Q16" s="163" t="str">
        <f>IFERROR(IF(VLOOKUP(L16,'إختيار المقررات'!$K$9:$T$28,10,0)=0,"",VLOOKUP(L16,'إختيار المقررات'!$K$9:$T$28,10,0)),"")</f>
        <v/>
      </c>
      <c r="R16" s="191"/>
      <c r="S16" s="19"/>
      <c r="T16" s="19"/>
      <c r="U16" s="20"/>
      <c r="V16" s="43" t="str">
        <f>IFERROR(SMALL('إختيار المقررات'!$F$9:$F$27,'إختيار المقررات'!BL11),"")</f>
        <v/>
      </c>
      <c r="W16" s="43" t="str">
        <f>IFERROR(SMALL('إختيار المقررات'!$BK$6:$BK$52,'إختيار المقررات'!BL11),"")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149"/>
      <c r="AD16" s="149"/>
      <c r="AE16" s="432" t="str">
        <f t="shared" si="2"/>
        <v>عامها:</v>
      </c>
      <c r="AF16" s="432"/>
      <c r="AG16" s="432"/>
      <c r="AH16" s="149"/>
      <c r="AI16" s="149"/>
    </row>
    <row r="17" spans="2:35" s="21" customFormat="1" ht="22.5" customHeight="1" thickTop="1" thickBot="1" x14ac:dyDescent="0.35">
      <c r="B17" s="160" t="str">
        <f t="shared" si="3"/>
        <v/>
      </c>
      <c r="C17" s="165" t="str">
        <f>IFERROR(VLOOKUP(B17,'إختيار المقررات'!$BL$5:$BM$54,2,0),"")</f>
        <v/>
      </c>
      <c r="D17" s="377" t="str">
        <f>IFERROR(VLOOKUP(B17,'إختيار المقررات'!$BL$5:$BN$54,3,0),"")</f>
        <v/>
      </c>
      <c r="E17" s="377"/>
      <c r="F17" s="377"/>
      <c r="G17" s="377"/>
      <c r="H17" s="162" t="str">
        <f>IFERROR(VLOOKUP(D17,'إختيار المقررات'!$K$9:$T$28,9,0),"")</f>
        <v/>
      </c>
      <c r="I17" s="163" t="str">
        <f>IFERROR(IF(VLOOKUP(D17,'إختيار المقررات'!$K$9:$T$28,10,0)=0,"",VLOOKUP(D17,'إختيار المقررات'!$K$9:$T$28,10,0)),"")</f>
        <v/>
      </c>
      <c r="J17" s="160" t="str">
        <f t="shared" si="4"/>
        <v/>
      </c>
      <c r="K17" s="161" t="str">
        <f>IFERROR(VLOOKUP(J17,'إختيار المقررات'!$BL$5:$BM$54,2,0),"")</f>
        <v/>
      </c>
      <c r="L17" s="377" t="str">
        <f>IFERROR(VLOOKUP(J17,'إختيار المقررات'!$BL$5:$BN$54,3,0),"")</f>
        <v/>
      </c>
      <c r="M17" s="377"/>
      <c r="N17" s="377"/>
      <c r="O17" s="377"/>
      <c r="P17" s="164" t="str">
        <f>IFERROR(VLOOKUP(L17,'إختيار المقررات'!$K$9:$T$28,9,0),"")</f>
        <v/>
      </c>
      <c r="Q17" s="163" t="str">
        <f>IFERROR(IF(VLOOKUP(L17,'إختيار المقررات'!$K$9:$T$28,10,0)=0,"",VLOOKUP(L17,'إختيار المقررات'!$K$9:$T$28,10,0)),"")</f>
        <v/>
      </c>
      <c r="R17" s="191"/>
      <c r="S17" s="19"/>
      <c r="T17" s="19"/>
      <c r="U17" s="20"/>
      <c r="V17" s="43" t="str">
        <f>IFERROR(SMALL('إختيار المقررات'!$F$9:$F$27,'إختيار المقررات'!BL12),"")</f>
        <v/>
      </c>
      <c r="W17" s="43" t="str">
        <f>IFERROR(SMALL('إختيار المقررات'!$BK$6:$BK$52,'إختيار المقررات'!BL12),"")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150"/>
      <c r="AD17" s="150"/>
      <c r="AE17" s="432" t="str">
        <f t="shared" si="2"/>
        <v>الموبايل:</v>
      </c>
      <c r="AF17" s="432"/>
      <c r="AG17" s="432"/>
      <c r="AH17" s="150"/>
      <c r="AI17" s="150"/>
    </row>
    <row r="18" spans="2:35" s="21" customFormat="1" ht="24.6" customHeight="1" thickTop="1" thickBot="1" x14ac:dyDescent="0.35">
      <c r="B18" s="160" t="str">
        <f t="shared" si="3"/>
        <v/>
      </c>
      <c r="C18" s="165" t="str">
        <f>IFERROR(VLOOKUP(B18,'إختيار المقررات'!$BL$5:$BM$54,2,0),"")</f>
        <v/>
      </c>
      <c r="D18" s="377" t="str">
        <f>IFERROR(VLOOKUP(B18,'إختيار المقررات'!$BL$5:$BN$54,3,0),"")</f>
        <v/>
      </c>
      <c r="E18" s="377"/>
      <c r="F18" s="377"/>
      <c r="G18" s="377"/>
      <c r="H18" s="162" t="str">
        <f>IFERROR(VLOOKUP(D18,'إختيار المقررات'!$K$9:$T$28,9,0),"")</f>
        <v/>
      </c>
      <c r="I18" s="163" t="str">
        <f>IFERROR(IF(VLOOKUP(D18,'إختيار المقررات'!$K$9:$T$28,10,0)=0,"",VLOOKUP(D18,'إختيار المقررات'!$K$9:$T$28,10,0)),"")</f>
        <v/>
      </c>
      <c r="J18" s="160" t="str">
        <f t="shared" si="4"/>
        <v/>
      </c>
      <c r="K18" s="161" t="str">
        <f>IFERROR(VLOOKUP(J18,'إختيار المقررات'!$BL$5:$BM$54,2,0),"")</f>
        <v/>
      </c>
      <c r="L18" s="377" t="str">
        <f>IFERROR(VLOOKUP(J18,'إختيار المقررات'!$BL$5:$BN$54,3,0),"")</f>
        <v/>
      </c>
      <c r="M18" s="377"/>
      <c r="N18" s="377"/>
      <c r="O18" s="377"/>
      <c r="P18" s="164" t="str">
        <f>IFERROR(VLOOKUP(L18,'إختيار المقررات'!$K$9:$T$28,9,0),"")</f>
        <v/>
      </c>
      <c r="Q18" s="163" t="str">
        <f>IFERROR(IF(VLOOKUP(L18,'إختيار المقررات'!$K$9:$T$28,10,0)=0,"",VLOOKUP(L18,'إختيار المقررات'!$K$9:$T$28,10,0)),"")</f>
        <v/>
      </c>
      <c r="R18" s="191"/>
      <c r="S18" s="22"/>
      <c r="T18" s="22"/>
      <c r="U18" s="4"/>
      <c r="V18" s="43" t="str">
        <f>IFERROR(SMALL('إختيار المقررات'!$F$9:$F$27,'إختيار المقررات'!BL13),"")</f>
        <v/>
      </c>
      <c r="W18" s="43" t="str">
        <f>IFERROR(SMALL('إختيار المقررات'!$BK$6:$BK$52,'إختيار المقررات'!BL13),"")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150"/>
      <c r="AD18" s="150"/>
      <c r="AE18" s="432" t="str">
        <f t="shared" si="2"/>
        <v>الهاتف:</v>
      </c>
      <c r="AF18" s="432"/>
      <c r="AG18" s="432"/>
      <c r="AH18" s="150"/>
      <c r="AI18" s="150"/>
    </row>
    <row r="19" spans="2:35" s="21" customFormat="1" ht="5.4" customHeight="1" thickTop="1" thickBot="1" x14ac:dyDescent="0.35">
      <c r="B19" s="160"/>
      <c r="C19" s="191"/>
      <c r="D19" s="191"/>
      <c r="E19" s="191"/>
      <c r="F19" s="191"/>
      <c r="G19" s="191"/>
      <c r="H19" s="188"/>
      <c r="I19" s="188"/>
      <c r="J19" s="160">
        <f>V26</f>
        <v>0</v>
      </c>
      <c r="K19" s="161"/>
      <c r="L19" s="377"/>
      <c r="M19" s="377"/>
      <c r="N19" s="377"/>
      <c r="O19" s="377"/>
      <c r="P19" s="164"/>
      <c r="Q19" s="163"/>
      <c r="R19" s="191"/>
      <c r="S19" s="22"/>
      <c r="T19" s="22"/>
      <c r="U19" s="4"/>
      <c r="V19" s="43" t="str">
        <f>IFERROR(SMALL('إختيار المقررات'!$F$9:$F$27,'إختيار المقررات'!BL14),"")</f>
        <v/>
      </c>
      <c r="W19" s="43" t="str">
        <f>IFERROR(SMALL('إختيار المقررات'!$BK$6:$BK$52,'إختيار المقررات'!BL14),"")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150"/>
      <c r="AD19" s="150"/>
      <c r="AE19" s="432" t="str">
        <f t="shared" si="2"/>
        <v>العنوان :</v>
      </c>
      <c r="AF19" s="432"/>
      <c r="AG19" s="432"/>
      <c r="AH19" s="150"/>
      <c r="AI19" s="150"/>
    </row>
    <row r="20" spans="2:35" s="21" customFormat="1" ht="5.4" customHeight="1" thickTop="1" thickBot="1" x14ac:dyDescent="0.35">
      <c r="B20" s="160"/>
      <c r="C20" s="191"/>
      <c r="D20" s="191"/>
      <c r="E20" s="191"/>
      <c r="F20" s="191"/>
      <c r="G20" s="191"/>
      <c r="H20" s="188"/>
      <c r="I20" s="188"/>
      <c r="J20" s="166" t="str">
        <f t="shared" ref="J20" si="5">W19</f>
        <v/>
      </c>
      <c r="K20" s="167"/>
      <c r="L20" s="461"/>
      <c r="M20" s="461"/>
      <c r="N20" s="461"/>
      <c r="O20" s="461"/>
      <c r="P20" s="168"/>
      <c r="Q20" s="169"/>
      <c r="R20" s="191"/>
      <c r="S20" s="22"/>
      <c r="T20" s="22"/>
      <c r="U20" s="4"/>
      <c r="V20" s="43" t="str">
        <f>IFERROR(SMALL('إختيار المقررات'!$F$9:$F$27,'إختيار المقررات'!BL15),"")</f>
        <v/>
      </c>
      <c r="W20" s="43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150"/>
      <c r="AD20" s="150"/>
      <c r="AE20" s="432" t="str">
        <f t="shared" si="2"/>
        <v/>
      </c>
      <c r="AF20" s="432"/>
      <c r="AG20" s="432"/>
      <c r="AH20" s="150"/>
      <c r="AI20" s="150"/>
    </row>
    <row r="21" spans="2:35" s="21" customFormat="1" ht="5.4" customHeight="1" thickTop="1" thickBot="1" x14ac:dyDescent="0.35">
      <c r="B21" s="160"/>
      <c r="C21" s="191"/>
      <c r="D21" s="191"/>
      <c r="E21" s="191"/>
      <c r="F21" s="191"/>
      <c r="G21" s="191"/>
      <c r="H21" s="188"/>
      <c r="I21" s="188"/>
      <c r="J21" s="166"/>
      <c r="K21" s="191"/>
      <c r="L21" s="191"/>
      <c r="M21" s="191"/>
      <c r="N21" s="191"/>
      <c r="O21" s="191"/>
      <c r="P21" s="188"/>
      <c r="Q21" s="188"/>
      <c r="R21" s="191"/>
      <c r="S21" s="22"/>
      <c r="T21" s="22"/>
      <c r="U21" s="4"/>
      <c r="V21" s="43" t="str">
        <f>IFERROR(SMALL('إختيار المقررات'!$F$9:$F$27,'إختيار المقررات'!BL16),"")</f>
        <v/>
      </c>
      <c r="W21" s="43"/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150"/>
      <c r="AD21" s="150"/>
      <c r="AE21" s="432" t="str">
        <f t="shared" si="2"/>
        <v/>
      </c>
      <c r="AF21" s="432"/>
      <c r="AG21" s="432"/>
      <c r="AH21" s="150"/>
      <c r="AI21" s="150"/>
    </row>
    <row r="22" spans="2:35" ht="24.6" customHeight="1" thickTop="1" x14ac:dyDescent="0.3">
      <c r="B22" s="462" t="s">
        <v>152</v>
      </c>
      <c r="C22" s="378"/>
      <c r="D22" s="378"/>
      <c r="E22" s="378"/>
      <c r="F22" s="189">
        <f>'إختيار المقررات'!AH16</f>
        <v>0</v>
      </c>
      <c r="G22" s="378" t="s">
        <v>724</v>
      </c>
      <c r="H22" s="378"/>
      <c r="I22" s="378"/>
      <c r="J22" s="378"/>
      <c r="K22" s="436">
        <f>'إختيار المقررات'!AH17</f>
        <v>0</v>
      </c>
      <c r="L22" s="436"/>
      <c r="M22" s="378" t="s">
        <v>725</v>
      </c>
      <c r="N22" s="378"/>
      <c r="O22" s="378"/>
      <c r="P22" s="378"/>
      <c r="Q22" s="436">
        <f>'إختيار المقررات'!AH18</f>
        <v>0</v>
      </c>
      <c r="R22" s="455"/>
      <c r="S22" s="23"/>
      <c r="V22" s="43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149"/>
      <c r="AD22" s="149"/>
      <c r="AE22" s="432" t="str">
        <f t="shared" si="2"/>
        <v/>
      </c>
      <c r="AF22" s="432"/>
      <c r="AG22" s="432"/>
      <c r="AH22" s="149"/>
      <c r="AI22" s="149"/>
    </row>
    <row r="23" spans="2:35" ht="14.4" x14ac:dyDescent="0.3">
      <c r="B23" s="456" t="s">
        <v>146</v>
      </c>
      <c r="C23" s="457"/>
      <c r="D23" s="457"/>
      <c r="E23" s="458">
        <f>'إختيار المقررات'!D5</f>
        <v>0</v>
      </c>
      <c r="F23" s="458"/>
      <c r="G23" s="458"/>
      <c r="H23" s="458"/>
      <c r="I23" s="459"/>
      <c r="J23" s="170" t="s">
        <v>905</v>
      </c>
      <c r="K23" s="460" t="e">
        <f>'إختيار المقررات'!P5</f>
        <v>#N/A</v>
      </c>
      <c r="L23" s="460"/>
      <c r="M23" s="190" t="s">
        <v>0</v>
      </c>
      <c r="N23" s="386" t="e">
        <f>'إختيار المقررات'!V5</f>
        <v>#N/A</v>
      </c>
      <c r="O23" s="386"/>
      <c r="P23" s="171"/>
      <c r="Q23" s="171"/>
      <c r="R23" s="171"/>
      <c r="V23" s="43" t="str">
        <f>IFERROR(SMALL('إختيار المقررات'!$F$9:$F$27,'إختيار المقررات'!BL18),"")</f>
        <v/>
      </c>
      <c r="Y23" s="1" t="str">
        <f t="shared" si="0"/>
        <v/>
      </c>
      <c r="AC23" s="149"/>
      <c r="AD23" s="149"/>
      <c r="AE23" s="433"/>
      <c r="AF23" s="433"/>
      <c r="AG23" s="433"/>
      <c r="AH23" s="149"/>
      <c r="AI23" s="149"/>
    </row>
    <row r="24" spans="2:35" ht="15.6" customHeight="1" x14ac:dyDescent="0.3">
      <c r="B24" s="399" t="s">
        <v>151</v>
      </c>
      <c r="C24" s="400"/>
      <c r="D24" s="400"/>
      <c r="E24" s="424">
        <f>'إختيار المقررات'!AH9</f>
        <v>1000</v>
      </c>
      <c r="F24" s="424"/>
      <c r="G24" s="425"/>
      <c r="H24" s="446" t="s">
        <v>1432</v>
      </c>
      <c r="I24" s="439"/>
      <c r="J24" s="439"/>
      <c r="K24" s="449" t="e">
        <f>'إختيار المقررات'!AB5</f>
        <v>#N/A</v>
      </c>
      <c r="L24" s="450"/>
      <c r="M24" s="439" t="s">
        <v>906</v>
      </c>
      <c r="N24" s="439"/>
      <c r="O24" s="439" t="s">
        <v>907</v>
      </c>
      <c r="P24" s="439"/>
      <c r="Q24" s="439" t="s">
        <v>910</v>
      </c>
      <c r="R24" s="442"/>
      <c r="V24" s="43" t="str">
        <f>IFERROR(SMALL('إختيار المقررات'!$F$9:$F$27,'إختيار المقررات'!BL19),"")</f>
        <v/>
      </c>
      <c r="Y24" s="1" t="str">
        <f t="shared" si="0"/>
        <v/>
      </c>
      <c r="AC24" s="149"/>
      <c r="AD24" s="149"/>
      <c r="AE24" s="433"/>
      <c r="AF24" s="433"/>
      <c r="AG24" s="433"/>
      <c r="AH24" s="149"/>
      <c r="AI24" s="149"/>
    </row>
    <row r="25" spans="2:35" ht="14.4" x14ac:dyDescent="0.3">
      <c r="B25" s="399" t="s">
        <v>908</v>
      </c>
      <c r="C25" s="400"/>
      <c r="D25" s="400"/>
      <c r="E25" s="401">
        <f>'إختيار المقررات'!AH10</f>
        <v>0</v>
      </c>
      <c r="F25" s="401"/>
      <c r="G25" s="402"/>
      <c r="H25" s="447"/>
      <c r="I25" s="440"/>
      <c r="J25" s="440"/>
      <c r="K25" s="451"/>
      <c r="L25" s="452"/>
      <c r="M25" s="440"/>
      <c r="N25" s="440"/>
      <c r="O25" s="440"/>
      <c r="P25" s="440"/>
      <c r="Q25" s="440"/>
      <c r="R25" s="443"/>
      <c r="V25" s="43" t="str">
        <f>IFERROR(SMALL('إختيار المقررات'!$F$9:$F$27,'إختيار المقررات'!BL20),"")</f>
        <v/>
      </c>
      <c r="Y25" s="1" t="str">
        <f t="shared" si="0"/>
        <v/>
      </c>
      <c r="AC25" s="149"/>
      <c r="AD25" s="149"/>
      <c r="AE25" s="433"/>
      <c r="AF25" s="433"/>
      <c r="AG25" s="433"/>
      <c r="AH25" s="149"/>
      <c r="AI25" s="149"/>
    </row>
    <row r="26" spans="2:35" ht="14.4" x14ac:dyDescent="0.3">
      <c r="B26" s="465" t="s">
        <v>23</v>
      </c>
      <c r="C26" s="466"/>
      <c r="D26" s="466"/>
      <c r="E26" s="397" t="e">
        <f>'إختيار المقررات'!AH7</f>
        <v>#N/A</v>
      </c>
      <c r="F26" s="397"/>
      <c r="G26" s="398"/>
      <c r="H26" s="448"/>
      <c r="I26" s="441"/>
      <c r="J26" s="441"/>
      <c r="K26" s="453"/>
      <c r="L26" s="454"/>
      <c r="M26" s="440"/>
      <c r="N26" s="440"/>
      <c r="O26" s="440"/>
      <c r="P26" s="440"/>
      <c r="Q26" s="440"/>
      <c r="R26" s="443"/>
      <c r="AC26" s="149"/>
      <c r="AD26" s="149"/>
      <c r="AE26" s="433"/>
      <c r="AF26" s="433"/>
      <c r="AG26" s="433"/>
      <c r="AH26" s="149"/>
      <c r="AI26" s="149"/>
    </row>
    <row r="27" spans="2:35" ht="14.4" x14ac:dyDescent="0.3">
      <c r="B27" s="399" t="s">
        <v>343</v>
      </c>
      <c r="C27" s="400"/>
      <c r="D27" s="400"/>
      <c r="E27" s="401">
        <f>'إختيار المقررات'!AH8</f>
        <v>0</v>
      </c>
      <c r="F27" s="401"/>
      <c r="G27" s="402"/>
      <c r="H27" s="434" t="s">
        <v>19</v>
      </c>
      <c r="I27" s="435"/>
      <c r="J27" s="172" t="str">
        <f>'إختيار المقررات'!AH13</f>
        <v>لا</v>
      </c>
      <c r="K27" s="172"/>
      <c r="L27" s="173"/>
      <c r="M27" s="440"/>
      <c r="N27" s="440"/>
      <c r="O27" s="440"/>
      <c r="P27" s="440"/>
      <c r="Q27" s="440"/>
      <c r="R27" s="443"/>
      <c r="V27" s="43" t="str">
        <f>IFERROR(SMALL('إختيار المقررات'!$U$20:$U$32,'إختيار المقررات'!V28),"")</f>
        <v/>
      </c>
      <c r="AC27" s="149"/>
      <c r="AD27" s="149"/>
      <c r="AE27" s="149"/>
      <c r="AF27" s="149"/>
      <c r="AG27" s="149"/>
      <c r="AH27" s="149"/>
      <c r="AI27" s="149"/>
    </row>
    <row r="28" spans="2:35" ht="14.4" x14ac:dyDescent="0.3">
      <c r="B28" s="463" t="s">
        <v>21</v>
      </c>
      <c r="C28" s="464"/>
      <c r="D28" s="464"/>
      <c r="E28" s="366" t="e">
        <f>'إختيار المقررات'!AH12</f>
        <v>#N/A</v>
      </c>
      <c r="F28" s="366"/>
      <c r="G28" s="366"/>
      <c r="H28" s="174"/>
      <c r="I28" s="174"/>
      <c r="J28" s="175"/>
      <c r="K28" s="175"/>
      <c r="L28" s="176"/>
      <c r="M28" s="440"/>
      <c r="N28" s="440"/>
      <c r="O28" s="440"/>
      <c r="P28" s="440"/>
      <c r="Q28" s="440"/>
      <c r="R28" s="443"/>
      <c r="AC28" s="149"/>
      <c r="AD28" s="149"/>
      <c r="AE28" s="149"/>
      <c r="AF28" s="149"/>
      <c r="AG28" s="149"/>
      <c r="AH28" s="149"/>
      <c r="AI28" s="149"/>
    </row>
    <row r="29" spans="2:35" ht="14.4" x14ac:dyDescent="0.3">
      <c r="B29" s="360" t="str">
        <f>'إختيار المقررات'!V12</f>
        <v>منقطع عن التسجيل في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2"/>
      <c r="M29" s="440"/>
      <c r="N29" s="440"/>
      <c r="O29" s="440"/>
      <c r="P29" s="440"/>
      <c r="Q29" s="440"/>
      <c r="R29" s="443"/>
      <c r="V29" s="43" t="str">
        <f>IFERROR(SMALL('إختيار المقررات'!$U$20:$U$32,'إختيار المقررات'!V30),"")</f>
        <v/>
      </c>
      <c r="AC29" s="149"/>
      <c r="AD29" s="149"/>
      <c r="AE29" s="149"/>
      <c r="AF29" s="149"/>
      <c r="AG29" s="149"/>
      <c r="AH29" s="149"/>
      <c r="AI29" s="149"/>
    </row>
    <row r="30" spans="2:35" ht="15" customHeight="1" x14ac:dyDescent="0.3">
      <c r="B30" s="363" t="str">
        <f>'إختيار المقررات'!V13</f>
        <v/>
      </c>
      <c r="C30" s="364"/>
      <c r="D30" s="364"/>
      <c r="E30" s="364"/>
      <c r="F30" s="364"/>
      <c r="G30" s="364" t="str">
        <f>'إختيار المقررات'!V14</f>
        <v/>
      </c>
      <c r="H30" s="364"/>
      <c r="I30" s="364"/>
      <c r="J30" s="364"/>
      <c r="K30" s="364"/>
      <c r="L30" s="365"/>
      <c r="M30" s="440"/>
      <c r="N30" s="440"/>
      <c r="O30" s="440"/>
      <c r="P30" s="440"/>
      <c r="Q30" s="440"/>
      <c r="R30" s="443"/>
      <c r="AC30" s="149"/>
      <c r="AD30" s="149"/>
      <c r="AE30" s="149"/>
      <c r="AF30" s="149"/>
      <c r="AG30" s="149"/>
      <c r="AH30" s="149"/>
      <c r="AI30" s="149"/>
    </row>
    <row r="31" spans="2:35" ht="15" customHeight="1" x14ac:dyDescent="0.3">
      <c r="B31" s="363" t="str">
        <f>'إختيار المقررات'!V15</f>
        <v/>
      </c>
      <c r="C31" s="364"/>
      <c r="D31" s="364"/>
      <c r="E31" s="364"/>
      <c r="F31" s="364"/>
      <c r="G31" s="364" t="str">
        <f>'إختيار المقررات'!V16</f>
        <v/>
      </c>
      <c r="H31" s="364"/>
      <c r="I31" s="364"/>
      <c r="J31" s="364"/>
      <c r="K31" s="364"/>
      <c r="L31" s="365"/>
      <c r="M31" s="440"/>
      <c r="N31" s="440"/>
      <c r="O31" s="440"/>
      <c r="P31" s="440"/>
      <c r="Q31" s="440"/>
      <c r="R31" s="443"/>
      <c r="V31" s="43" t="str">
        <f>IFERROR(SMALL('إختيار المقررات'!$U$20:$U$32,'إختيار المقررات'!V31),"")</f>
        <v/>
      </c>
      <c r="AC31" s="149"/>
      <c r="AD31" s="149"/>
      <c r="AE31" s="149"/>
      <c r="AF31" s="149"/>
      <c r="AG31" s="149"/>
      <c r="AH31" s="149"/>
      <c r="AI31" s="149"/>
    </row>
    <row r="32" spans="2:35" ht="15.6" customHeight="1" x14ac:dyDescent="0.3">
      <c r="B32" s="437" t="str">
        <f>'إختيار المقررات'!V16</f>
        <v/>
      </c>
      <c r="C32" s="438"/>
      <c r="D32" s="438"/>
      <c r="E32" s="438"/>
      <c r="F32" s="438"/>
      <c r="G32" s="187"/>
      <c r="H32" s="187"/>
      <c r="I32" s="187"/>
      <c r="J32" s="187"/>
      <c r="K32" s="187"/>
      <c r="L32" s="177"/>
      <c r="M32" s="441"/>
      <c r="N32" s="441"/>
      <c r="O32" s="441"/>
      <c r="P32" s="441"/>
      <c r="Q32" s="441"/>
      <c r="R32" s="444"/>
      <c r="AC32" s="149"/>
      <c r="AD32" s="149"/>
      <c r="AE32" s="149"/>
      <c r="AF32" s="149"/>
      <c r="AG32" s="149"/>
      <c r="AH32" s="149"/>
      <c r="AI32" s="149"/>
    </row>
    <row r="33" spans="1:35" ht="17.25" customHeight="1" x14ac:dyDescent="0.3">
      <c r="B33" s="420" t="s">
        <v>915</v>
      </c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2"/>
      <c r="V33" s="43" t="str">
        <f>IFERROR(SMALL('إختيار المقررات'!$U$20:$U$32,'إختيار المقررات'!V32),"")</f>
        <v/>
      </c>
      <c r="AC33" s="149"/>
      <c r="AD33" s="149"/>
      <c r="AE33" s="149"/>
      <c r="AF33" s="149"/>
      <c r="AG33" s="149"/>
      <c r="AH33" s="149"/>
      <c r="AI33" s="149"/>
    </row>
    <row r="34" spans="1:35" ht="16.5" customHeight="1" x14ac:dyDescent="0.3">
      <c r="B34" s="415" t="s">
        <v>27</v>
      </c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AC34" s="149"/>
      <c r="AD34" s="149"/>
      <c r="AE34" s="149"/>
      <c r="AF34" s="149"/>
      <c r="AG34" s="149"/>
      <c r="AH34" s="149"/>
      <c r="AI34" s="149"/>
    </row>
    <row r="35" spans="1:35" ht="24" customHeight="1" x14ac:dyDescent="0.3">
      <c r="B35" s="416" t="s">
        <v>28</v>
      </c>
      <c r="C35" s="416"/>
      <c r="D35" s="416"/>
      <c r="E35" s="416"/>
      <c r="F35" s="415" t="e">
        <f>'إختيار المقررات'!AH14</f>
        <v>#N/A</v>
      </c>
      <c r="G35" s="415"/>
      <c r="H35" s="416" t="str">
        <f>IF(D4="أنثى","ليرة سورية فقط لا غير من الطالبة","ليرة سورية فقط لا غير من الطالب")</f>
        <v>ليرة سورية فقط لا غير من الطالب</v>
      </c>
      <c r="I35" s="416"/>
      <c r="J35" s="416"/>
      <c r="K35" s="416"/>
      <c r="L35" s="416"/>
      <c r="M35" s="423" t="str">
        <f>H2</f>
        <v/>
      </c>
      <c r="N35" s="423"/>
      <c r="O35" s="423"/>
      <c r="P35" s="423"/>
      <c r="Q35" s="423"/>
      <c r="R35" s="423"/>
      <c r="AC35" s="149"/>
      <c r="AD35" s="149"/>
      <c r="AE35" s="149"/>
      <c r="AF35" s="149"/>
      <c r="AG35" s="149"/>
      <c r="AH35" s="149"/>
      <c r="AI35" s="149"/>
    </row>
    <row r="36" spans="1:35" ht="24" customHeight="1" x14ac:dyDescent="0.3">
      <c r="B36" s="416" t="str">
        <f>IF(D4="أنثى","رقمها الامتحاني","رقمه الامتحاني")</f>
        <v>رقمه الامتحاني</v>
      </c>
      <c r="C36" s="416"/>
      <c r="D36" s="416"/>
      <c r="E36" s="415">
        <f>D2</f>
        <v>0</v>
      </c>
      <c r="F36" s="415"/>
      <c r="G36" s="416" t="s">
        <v>29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AC36" s="149"/>
      <c r="AD36" s="149"/>
      <c r="AE36" s="149"/>
      <c r="AF36" s="149"/>
      <c r="AG36" s="149"/>
      <c r="AH36" s="149"/>
      <c r="AI36" s="149"/>
    </row>
    <row r="37" spans="1:35" ht="10.5" customHeight="1" x14ac:dyDescent="0.3">
      <c r="B37" s="178"/>
      <c r="C37" s="192"/>
      <c r="D37" s="418"/>
      <c r="E37" s="418"/>
      <c r="F37" s="418"/>
      <c r="G37" s="418"/>
      <c r="H37" s="418"/>
      <c r="I37" s="179"/>
      <c r="J37" s="179"/>
      <c r="K37" s="178"/>
      <c r="L37" s="192"/>
      <c r="M37" s="418"/>
      <c r="N37" s="418"/>
      <c r="O37" s="418"/>
      <c r="P37" s="418"/>
      <c r="Q37" s="179"/>
      <c r="R37" s="179"/>
    </row>
    <row r="38" spans="1:35" ht="10.5" customHeight="1" x14ac:dyDescent="0.3">
      <c r="B38" s="180"/>
      <c r="C38" s="193"/>
      <c r="D38" s="419"/>
      <c r="E38" s="419"/>
      <c r="F38" s="419"/>
      <c r="G38" s="419"/>
      <c r="H38" s="419"/>
      <c r="I38" s="181"/>
      <c r="J38" s="181"/>
      <c r="K38" s="180"/>
      <c r="L38" s="193"/>
      <c r="M38" s="419"/>
      <c r="N38" s="419"/>
      <c r="O38" s="419"/>
      <c r="P38" s="419"/>
      <c r="Q38" s="181"/>
      <c r="R38" s="181"/>
    </row>
    <row r="39" spans="1:35" ht="21" customHeight="1" x14ac:dyDescent="0.3">
      <c r="B39" s="417" t="s">
        <v>24</v>
      </c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</row>
    <row r="40" spans="1:35" ht="15.75" customHeight="1" x14ac:dyDescent="0.3">
      <c r="B40" s="414" t="s">
        <v>27</v>
      </c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</row>
    <row r="41" spans="1:35" ht="22.5" customHeight="1" x14ac:dyDescent="0.3">
      <c r="B41" s="416" t="s">
        <v>28</v>
      </c>
      <c r="C41" s="416"/>
      <c r="D41" s="416"/>
      <c r="E41" s="416"/>
      <c r="F41" s="415" t="e">
        <f>'إختيار المقررات'!AH15</f>
        <v>#N/A</v>
      </c>
      <c r="G41" s="415"/>
      <c r="H41" s="182" t="str">
        <f>H35</f>
        <v>ليرة سورية فقط لا غير من الطالب</v>
      </c>
      <c r="I41" s="182"/>
      <c r="J41" s="182"/>
      <c r="K41" s="182"/>
      <c r="L41" s="423" t="str">
        <f>M35</f>
        <v/>
      </c>
      <c r="M41" s="423"/>
      <c r="N41" s="423"/>
      <c r="O41" s="423"/>
      <c r="P41" s="423"/>
      <c r="Q41" s="423"/>
      <c r="R41" s="423"/>
    </row>
    <row r="42" spans="1:35" ht="22.5" customHeight="1" x14ac:dyDescent="0.3">
      <c r="B42" s="412" t="str">
        <f>B36</f>
        <v>رقمه الامتحاني</v>
      </c>
      <c r="C42" s="412"/>
      <c r="D42" s="412"/>
      <c r="E42" s="413">
        <f>E36</f>
        <v>0</v>
      </c>
      <c r="F42" s="413"/>
      <c r="G42" s="412" t="s">
        <v>29</v>
      </c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</row>
    <row r="43" spans="1:35" ht="17.25" customHeight="1" x14ac:dyDescent="0.3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35" ht="23.25" customHeight="1" thickBot="1" x14ac:dyDescent="0.35">
      <c r="A44" s="21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21"/>
    </row>
    <row r="45" spans="1:35" ht="20.25" customHeight="1" thickTop="1" x14ac:dyDescent="0.3">
      <c r="A45" s="21"/>
      <c r="B45" s="47"/>
      <c r="C45" s="47"/>
      <c r="D45" s="47"/>
      <c r="E45" s="4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1"/>
    </row>
    <row r="46" spans="1:35" ht="14.4" x14ac:dyDescent="0.3">
      <c r="B46" s="47"/>
      <c r="C46" s="47"/>
      <c r="D46" s="47"/>
      <c r="E46" s="47"/>
      <c r="F46" s="4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35" ht="7.5" customHeight="1" x14ac:dyDescent="0.3">
      <c r="B47" s="47"/>
      <c r="C47" s="47"/>
      <c r="D47" s="47"/>
      <c r="E47" s="47"/>
      <c r="F47" s="4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35" x14ac:dyDescent="0.3">
      <c r="B48" s="18"/>
      <c r="C48" s="18"/>
      <c r="D48" s="18"/>
      <c r="E48" s="25"/>
      <c r="F48" s="25"/>
      <c r="G48" s="25"/>
      <c r="H48" s="25"/>
      <c r="I48" s="18"/>
      <c r="J48" s="18"/>
      <c r="K48" s="18"/>
      <c r="L48" s="18"/>
      <c r="M48" s="25"/>
      <c r="N48" s="25"/>
      <c r="O48" s="25"/>
      <c r="P48" s="18"/>
      <c r="Q48" s="18"/>
      <c r="R48" s="18"/>
    </row>
  </sheetData>
  <sheetProtection algorithmName="SHA-512" hashValue="WYZfOYqcTEmJZCbWWkIf6zwi99Km60LJjuGup7BvOrv7jqbZmyn1UfWQPHYHf1suqQbCkdW++lC6zPPGEAqIhg==" saltValue="U+xF1dZ5nfzHNv1QqSxOMA==" spinCount="100000" sheet="1" selectLockedCells="1" selectUnlockedCells="1"/>
  <mergeCells count="140"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L19:O19"/>
    <mergeCell ref="L20:O20"/>
    <mergeCell ref="D18:G18"/>
    <mergeCell ref="L18:O18"/>
    <mergeCell ref="B22:E22"/>
    <mergeCell ref="B28:D28"/>
    <mergeCell ref="B26:D26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E26:G26"/>
    <mergeCell ref="B27:D27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</mergeCells>
  <conditionalFormatting sqref="K20:Q20">
    <cfRule type="containsBlanks" dxfId="11" priority="12">
      <formula>LEN(TRIM(K20))=0</formula>
    </cfRule>
  </conditionalFormatting>
  <conditionalFormatting sqref="L12:O19">
    <cfRule type="containsBlanks" dxfId="10" priority="10">
      <formula>LEN(TRIM(L12))=0</formula>
    </cfRule>
  </conditionalFormatting>
  <conditionalFormatting sqref="C11:I18">
    <cfRule type="containsBlanks" dxfId="9" priority="9">
      <formula>LEN(TRIM(C11))=0</formula>
    </cfRule>
  </conditionalFormatting>
  <conditionalFormatting sqref="K11:Q11 P12:Q19 K12:K19">
    <cfRule type="containsBlanks" dxfId="8" priority="8">
      <formula>LEN(TRIM(K11))=0</formula>
    </cfRule>
  </conditionalFormatting>
  <conditionalFormatting sqref="B38:R43 B46:R47">
    <cfRule type="expression" dxfId="7" priority="6">
      <formula>$J$27="لا"</formula>
    </cfRule>
  </conditionalFormatting>
  <conditionalFormatting sqref="AE3:AE22">
    <cfRule type="expression" dxfId="6" priority="5">
      <formula>AE3&lt;&gt;""</formula>
    </cfRule>
  </conditionalFormatting>
  <conditionalFormatting sqref="AC1">
    <cfRule type="expression" dxfId="5" priority="3">
      <formula>AC1&lt;&gt;""</formula>
    </cfRule>
  </conditionalFormatting>
  <conditionalFormatting sqref="AD1:AH2">
    <cfRule type="expression" dxfId="4" priority="2">
      <formula>$AD$1&lt;&gt;""</formula>
    </cfRule>
  </conditionalFormatting>
  <conditionalFormatting sqref="AE23:AE26">
    <cfRule type="expression" dxfId="3" priority="1">
      <formula>AE23&lt;&gt;""</formula>
    </cfRule>
  </conditionalFormatting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DZ5"/>
  <sheetViews>
    <sheetView showGridLines="0" rightToLeft="1" topLeftCell="BU1" zoomScale="98" zoomScaleNormal="98" workbookViewId="0">
      <pane ySplit="4" topLeftCell="A5" activePane="bottomLeft" state="frozen"/>
      <selection pane="bottomLeft" activeCell="CD24" sqref="CD24"/>
    </sheetView>
  </sheetViews>
  <sheetFormatPr defaultColWidth="9" defaultRowHeight="14.4" x14ac:dyDescent="0.3"/>
  <cols>
    <col min="1" max="1" width="13.88671875" style="26" customWidth="1"/>
    <col min="2" max="2" width="15" style="26" bestFit="1" customWidth="1"/>
    <col min="3" max="5" width="9" style="26"/>
    <col min="6" max="6" width="11.44140625" style="26" bestFit="1" customWidth="1"/>
    <col min="7" max="7" width="9.88671875" style="26" bestFit="1" customWidth="1"/>
    <col min="8" max="8" width="13.88671875" style="26" bestFit="1" customWidth="1"/>
    <col min="9" max="9" width="9" style="26"/>
    <col min="10" max="10" width="11.6640625" style="26" bestFit="1" customWidth="1"/>
    <col min="11" max="12" width="9" style="26"/>
    <col min="13" max="14" width="12.44140625" style="26" bestFit="1" customWidth="1"/>
    <col min="15" max="18" width="9" style="26"/>
    <col min="19" max="19" width="10.109375" style="26" bestFit="1" customWidth="1"/>
    <col min="20" max="21" width="3.44140625" style="30" customWidth="1"/>
    <col min="22" max="39" width="3.44140625" style="26" customWidth="1"/>
    <col min="40" max="103" width="3.44140625" style="1" customWidth="1"/>
    <col min="104" max="107" width="10.88671875" style="1" customWidth="1"/>
    <col min="108" max="108" width="11" style="1" customWidth="1"/>
    <col min="109" max="109" width="10.88671875" style="1" customWidth="1"/>
    <col min="110" max="110" width="9.44140625" style="1" bestFit="1" customWidth="1"/>
    <col min="111" max="113" width="9.44140625" style="1" customWidth="1"/>
    <col min="114" max="114" width="11.44140625" style="1" bestFit="1" customWidth="1"/>
    <col min="115" max="115" width="5.109375" style="1" bestFit="1" customWidth="1"/>
    <col min="116" max="116" width="8.88671875" style="1" bestFit="1" customWidth="1"/>
    <col min="117" max="117" width="9.21875" style="1" bestFit="1" customWidth="1"/>
    <col min="118" max="118" width="9.21875" style="1" customWidth="1"/>
    <col min="119" max="119" width="8.21875" style="1" bestFit="1" customWidth="1"/>
    <col min="120" max="120" width="6.44140625" style="31" bestFit="1" customWidth="1"/>
    <col min="121" max="121" width="6.44140625" style="1" bestFit="1" customWidth="1"/>
    <col min="122" max="122" width="3.6640625" style="1" bestFit="1" customWidth="1"/>
    <col min="123" max="123" width="14.6640625" style="26" bestFit="1" customWidth="1"/>
    <col min="124" max="124" width="12.44140625" style="26" bestFit="1" customWidth="1"/>
    <col min="125" max="125" width="13.44140625" style="26" bestFit="1" customWidth="1"/>
    <col min="126" max="126" width="12.44140625" style="26" bestFit="1" customWidth="1"/>
    <col min="127" max="127" width="9" style="26"/>
    <col min="128" max="131" width="11.21875" style="26" customWidth="1"/>
    <col min="132" max="16384" width="9" style="26"/>
  </cols>
  <sheetData>
    <row r="1" spans="1:130" s="3" customFormat="1" ht="18.600000000000001" thickBot="1" x14ac:dyDescent="0.35">
      <c r="A1" s="202"/>
      <c r="B1" s="511">
        <v>9999</v>
      </c>
      <c r="C1" s="511" t="s">
        <v>30</v>
      </c>
      <c r="D1" s="512"/>
      <c r="E1" s="512"/>
      <c r="F1" s="512"/>
      <c r="G1" s="512"/>
      <c r="H1" s="512"/>
      <c r="I1" s="512"/>
      <c r="J1" s="512"/>
      <c r="K1" s="480" t="s">
        <v>16</v>
      </c>
      <c r="L1" s="535" t="s">
        <v>139</v>
      </c>
      <c r="M1" s="529" t="s">
        <v>137</v>
      </c>
      <c r="N1" s="529" t="s">
        <v>138</v>
      </c>
      <c r="O1" s="538" t="s">
        <v>53</v>
      </c>
      <c r="P1" s="512" t="s">
        <v>31</v>
      </c>
      <c r="Q1" s="512"/>
      <c r="R1" s="512"/>
      <c r="S1" s="533" t="s">
        <v>9</v>
      </c>
      <c r="T1" s="503" t="s">
        <v>32</v>
      </c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4"/>
      <c r="AM1" s="504"/>
      <c r="AN1" s="504"/>
      <c r="AO1" s="504"/>
      <c r="AP1" s="503" t="s">
        <v>20</v>
      </c>
      <c r="AQ1" s="504"/>
      <c r="AR1" s="504"/>
      <c r="AS1" s="504"/>
      <c r="AT1" s="504"/>
      <c r="AU1" s="504"/>
      <c r="AV1" s="504"/>
      <c r="AW1" s="504"/>
      <c r="AX1" s="504"/>
      <c r="AY1" s="504"/>
      <c r="AZ1" s="504"/>
      <c r="BA1" s="504"/>
      <c r="BB1" s="504"/>
      <c r="BC1" s="504"/>
      <c r="BD1" s="504"/>
      <c r="BE1" s="504"/>
      <c r="BF1" s="504"/>
      <c r="BG1" s="504"/>
      <c r="BH1" s="504"/>
      <c r="BI1" s="504"/>
      <c r="BJ1" s="504"/>
      <c r="BK1" s="504"/>
      <c r="BL1" s="503" t="s">
        <v>33</v>
      </c>
      <c r="BM1" s="504"/>
      <c r="BN1" s="504"/>
      <c r="BO1" s="504"/>
      <c r="BP1" s="504"/>
      <c r="BQ1" s="504"/>
      <c r="BR1" s="504"/>
      <c r="BS1" s="504"/>
      <c r="BT1" s="504"/>
      <c r="BU1" s="504"/>
      <c r="BV1" s="504"/>
      <c r="BW1" s="504"/>
      <c r="BX1" s="504"/>
      <c r="BY1" s="504"/>
      <c r="BZ1" s="504"/>
      <c r="CA1" s="504"/>
      <c r="CB1" s="504"/>
      <c r="CC1" s="504"/>
      <c r="CD1" s="504"/>
      <c r="CE1" s="504"/>
      <c r="CF1" s="503" t="s">
        <v>34</v>
      </c>
      <c r="CG1" s="504"/>
      <c r="CH1" s="504"/>
      <c r="CI1" s="504"/>
      <c r="CJ1" s="504"/>
      <c r="CK1" s="504"/>
      <c r="CL1" s="504"/>
      <c r="CM1" s="504"/>
      <c r="CN1" s="504"/>
      <c r="CO1" s="504"/>
      <c r="CP1" s="504"/>
      <c r="CQ1" s="504"/>
      <c r="CR1" s="504"/>
      <c r="CS1" s="504"/>
      <c r="CT1" s="504"/>
      <c r="CU1" s="504"/>
      <c r="CV1" s="504"/>
      <c r="CW1" s="504"/>
      <c r="CX1" s="504"/>
      <c r="CY1" s="504"/>
      <c r="CZ1" s="514" t="s">
        <v>1</v>
      </c>
      <c r="DA1" s="515"/>
      <c r="DB1" s="516"/>
      <c r="DC1" s="520"/>
      <c r="DD1" s="522" t="s">
        <v>1373</v>
      </c>
      <c r="DE1" s="523"/>
      <c r="DF1" s="523"/>
      <c r="DG1" s="523"/>
      <c r="DH1" s="523"/>
      <c r="DI1" s="523"/>
      <c r="DJ1" s="523"/>
      <c r="DK1" s="523"/>
      <c r="DL1" s="526" t="s">
        <v>35</v>
      </c>
      <c r="DM1" s="527"/>
      <c r="DN1" s="527"/>
      <c r="DO1" s="528"/>
      <c r="DP1" s="526" t="s">
        <v>1374</v>
      </c>
      <c r="DQ1" s="527"/>
      <c r="DR1" s="527"/>
      <c r="DS1" s="528"/>
      <c r="DT1"/>
      <c r="DU1" s="507" t="s">
        <v>1375</v>
      </c>
      <c r="DV1" s="508"/>
      <c r="DW1" s="508"/>
      <c r="DX1" s="508"/>
      <c r="DY1" s="508"/>
      <c r="DZ1" s="508"/>
    </row>
    <row r="2" spans="1:130" s="3" customFormat="1" ht="18.600000000000001" thickBot="1" x14ac:dyDescent="0.35">
      <c r="A2" s="202"/>
      <c r="B2" s="202"/>
      <c r="C2" s="202"/>
      <c r="D2" s="512"/>
      <c r="E2" s="512"/>
      <c r="F2" s="512"/>
      <c r="G2" s="512"/>
      <c r="H2" s="512"/>
      <c r="I2" s="512"/>
      <c r="J2" s="512"/>
      <c r="K2" s="481"/>
      <c r="L2" s="536"/>
      <c r="M2" s="530"/>
      <c r="N2" s="530"/>
      <c r="O2" s="539"/>
      <c r="P2" s="512"/>
      <c r="Q2" s="512"/>
      <c r="R2" s="512"/>
      <c r="S2" s="533"/>
      <c r="T2" s="505" t="s">
        <v>17</v>
      </c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513"/>
      <c r="AF2" s="495" t="s">
        <v>18</v>
      </c>
      <c r="AG2" s="496"/>
      <c r="AH2" s="496"/>
      <c r="AI2" s="496"/>
      <c r="AJ2" s="496"/>
      <c r="AK2" s="496"/>
      <c r="AL2" s="496"/>
      <c r="AM2" s="496"/>
      <c r="AN2" s="496"/>
      <c r="AO2" s="496"/>
      <c r="AP2" s="505" t="s">
        <v>17</v>
      </c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513"/>
      <c r="BB2" s="495" t="s">
        <v>18</v>
      </c>
      <c r="BC2" s="496"/>
      <c r="BD2" s="496"/>
      <c r="BE2" s="496"/>
      <c r="BF2" s="496"/>
      <c r="BG2" s="496"/>
      <c r="BH2" s="496"/>
      <c r="BI2" s="496"/>
      <c r="BJ2" s="496"/>
      <c r="BK2" s="496"/>
      <c r="BL2" s="505" t="s">
        <v>17</v>
      </c>
      <c r="BM2" s="496"/>
      <c r="BN2" s="496"/>
      <c r="BO2" s="496"/>
      <c r="BP2" s="496"/>
      <c r="BQ2" s="496"/>
      <c r="BR2" s="496"/>
      <c r="BS2" s="496"/>
      <c r="BT2" s="496"/>
      <c r="BU2" s="496"/>
      <c r="BV2" s="495" t="s">
        <v>18</v>
      </c>
      <c r="BW2" s="496"/>
      <c r="BX2" s="496"/>
      <c r="BY2" s="496"/>
      <c r="BZ2" s="496"/>
      <c r="CA2" s="496"/>
      <c r="CB2" s="496"/>
      <c r="CC2" s="496"/>
      <c r="CD2" s="496"/>
      <c r="CE2" s="496"/>
      <c r="CF2" s="505" t="s">
        <v>17</v>
      </c>
      <c r="CG2" s="496"/>
      <c r="CH2" s="496"/>
      <c r="CI2" s="496"/>
      <c r="CJ2" s="496"/>
      <c r="CK2" s="496"/>
      <c r="CL2" s="496"/>
      <c r="CM2" s="496"/>
      <c r="CN2" s="496"/>
      <c r="CO2" s="496"/>
      <c r="CP2" s="495" t="s">
        <v>18</v>
      </c>
      <c r="CQ2" s="496"/>
      <c r="CR2" s="496"/>
      <c r="CS2" s="496"/>
      <c r="CT2" s="496"/>
      <c r="CU2" s="496"/>
      <c r="CV2" s="496"/>
      <c r="CW2" s="496"/>
      <c r="CX2" s="496"/>
      <c r="CY2" s="496"/>
      <c r="CZ2" s="517"/>
      <c r="DA2" s="518"/>
      <c r="DB2" s="519"/>
      <c r="DC2" s="521"/>
      <c r="DD2" s="524"/>
      <c r="DE2" s="525"/>
      <c r="DF2" s="525"/>
      <c r="DG2" s="525"/>
      <c r="DH2" s="525"/>
      <c r="DI2" s="525"/>
      <c r="DJ2" s="525"/>
      <c r="DK2" s="525"/>
      <c r="DL2" s="517"/>
      <c r="DM2" s="518"/>
      <c r="DN2" s="518"/>
      <c r="DO2" s="519"/>
      <c r="DP2" s="517"/>
      <c r="DQ2" s="518"/>
      <c r="DR2" s="518"/>
      <c r="DS2" s="519"/>
      <c r="DT2"/>
      <c r="DU2" s="507"/>
      <c r="DV2" s="508"/>
      <c r="DW2" s="508"/>
      <c r="DX2" s="508"/>
      <c r="DY2" s="508"/>
      <c r="DZ2" s="508"/>
    </row>
    <row r="3" spans="1:130" s="3" customFormat="1" ht="60.75" customHeight="1" thickBot="1" x14ac:dyDescent="0.35">
      <c r="A3" s="203" t="s">
        <v>2</v>
      </c>
      <c r="B3" s="204" t="s">
        <v>36</v>
      </c>
      <c r="C3" s="204" t="s">
        <v>37</v>
      </c>
      <c r="D3" s="204" t="s">
        <v>38</v>
      </c>
      <c r="E3" s="204" t="s">
        <v>6</v>
      </c>
      <c r="F3" s="205" t="s">
        <v>7</v>
      </c>
      <c r="G3" s="474" t="s">
        <v>277</v>
      </c>
      <c r="H3" s="206" t="s">
        <v>49</v>
      </c>
      <c r="I3" s="204" t="s">
        <v>11</v>
      </c>
      <c r="J3" s="204" t="s">
        <v>10</v>
      </c>
      <c r="K3" s="481"/>
      <c r="L3" s="536"/>
      <c r="M3" s="530"/>
      <c r="N3" s="530"/>
      <c r="O3" s="539"/>
      <c r="P3" s="531" t="s">
        <v>25</v>
      </c>
      <c r="Q3" s="531" t="s">
        <v>39</v>
      </c>
      <c r="R3" s="540" t="s">
        <v>14</v>
      </c>
      <c r="S3" s="533"/>
      <c r="T3" s="488" t="str">
        <f>'إختيار المقررات'!BN6</f>
        <v>أصول المحاسبة  (1)</v>
      </c>
      <c r="U3" s="489"/>
      <c r="V3" s="489" t="str">
        <f>'إختيار المقررات'!BN7</f>
        <v xml:space="preserve">الرياضيات المالية والادارية </v>
      </c>
      <c r="W3" s="489"/>
      <c r="X3" s="489" t="str">
        <f>'إختيار المقررات'!BN8</f>
        <v>مبادئ الادارة  (1)</v>
      </c>
      <c r="Y3" s="489"/>
      <c r="Z3" s="489" t="str">
        <f>'إختيار المقررات'!BN9</f>
        <v xml:space="preserve">المدخل الى القانون </v>
      </c>
      <c r="AA3" s="489"/>
      <c r="AB3" s="489" t="str">
        <f>'إختيار المقررات'!BN10</f>
        <v xml:space="preserve">تقنيات الحاسوب </v>
      </c>
      <c r="AC3" s="489"/>
      <c r="AD3" s="489" t="str">
        <f>'إختيار المقررات'!BN11</f>
        <v>اللغة الإنكليزية (1)</v>
      </c>
      <c r="AE3" s="506"/>
      <c r="AF3" s="478" t="str">
        <f>'إختيار المقررات'!BN13</f>
        <v>أصول المحاسبة (2)</v>
      </c>
      <c r="AG3" s="479"/>
      <c r="AH3" s="479" t="str">
        <f>'إختيار المقررات'!BN14</f>
        <v xml:space="preserve">اساليب كمية في الادارة </v>
      </c>
      <c r="AI3" s="479"/>
      <c r="AJ3" s="479" t="str">
        <f>'إختيار المقررات'!BN15</f>
        <v>مبادئ الادارة  (2)</v>
      </c>
      <c r="AK3" s="479"/>
      <c r="AL3" s="479" t="str">
        <f>'إختيار المقررات'!BN16</f>
        <v>دراسات تجارية باللغة الإنكليزية</v>
      </c>
      <c r="AM3" s="479"/>
      <c r="AN3" s="479" t="str">
        <f>'إختيار المقررات'!BN17</f>
        <v xml:space="preserve">اقتصاد كلي </v>
      </c>
      <c r="AO3" s="479"/>
      <c r="AP3" s="488" t="str">
        <f>'إختيار المقررات'!BN19</f>
        <v xml:space="preserve">محاسبة شركات الاشخاص </v>
      </c>
      <c r="AQ3" s="489"/>
      <c r="AR3" s="489" t="str">
        <f>'إختيار المقررات'!BN20</f>
        <v xml:space="preserve">ادارة مشتريات ومخازن </v>
      </c>
      <c r="AS3" s="489"/>
      <c r="AT3" s="489" t="str">
        <f>'إختيار المقررات'!BN21</f>
        <v xml:space="preserve">الادارة المالية </v>
      </c>
      <c r="AU3" s="489"/>
      <c r="AV3" s="489" t="str">
        <f>'إختيار المقررات'!BN22</f>
        <v xml:space="preserve">القانون التجاري </v>
      </c>
      <c r="AW3" s="489"/>
      <c r="AX3" s="489" t="str">
        <f>'إختيار المقررات'!BN23</f>
        <v>التمويل باللغة الإنكليزية</v>
      </c>
      <c r="AY3" s="489"/>
      <c r="AZ3" s="489" t="str">
        <f>'إختيار المقررات'!BN24</f>
        <v>اللغة الإنكليزية (2)</v>
      </c>
      <c r="BA3" s="506"/>
      <c r="BB3" s="478" t="str">
        <f>'إختيار المقررات'!BN26</f>
        <v xml:space="preserve">محاسبة شركات الاموال </v>
      </c>
      <c r="BC3" s="479"/>
      <c r="BD3" s="479" t="str">
        <f>'إختيار المقررات'!BN27</f>
        <v xml:space="preserve">المالية العامة </v>
      </c>
      <c r="BE3" s="479"/>
      <c r="BF3" s="479" t="str">
        <f>'إختيار المقررات'!BN28</f>
        <v xml:space="preserve">ادارة الانتاج </v>
      </c>
      <c r="BG3" s="479"/>
      <c r="BH3" s="479" t="str">
        <f>'إختيار المقررات'!BN29</f>
        <v xml:space="preserve">الاقتصاد الجزئي </v>
      </c>
      <c r="BI3" s="479"/>
      <c r="BJ3" s="479" t="str">
        <f>'إختيار المقررات'!BN30</f>
        <v xml:space="preserve">مبادئ الاحصاء </v>
      </c>
      <c r="BK3" s="479"/>
      <c r="BL3" s="488" t="str">
        <f>'إختيار المقررات'!BN32</f>
        <v>مبادئ التكاليف (1)</v>
      </c>
      <c r="BM3" s="489"/>
      <c r="BN3" s="489" t="str">
        <f>'إختيار المقررات'!BN33</f>
        <v xml:space="preserve">نظم المعلومات المحاسبية </v>
      </c>
      <c r="BO3" s="489"/>
      <c r="BP3" s="489" t="str">
        <f>'إختيار المقررات'!BN34</f>
        <v>محاسبة خاصة  (1)</v>
      </c>
      <c r="BQ3" s="489"/>
      <c r="BR3" s="489" t="str">
        <f>'إختيار المقررات'!BN35</f>
        <v xml:space="preserve">محاسبة منشات مالية </v>
      </c>
      <c r="BS3" s="489"/>
      <c r="BT3" s="489" t="str">
        <f>'إختيار المقررات'!BN36</f>
        <v xml:space="preserve">محاسبة حكومية </v>
      </c>
      <c r="BU3" s="489"/>
      <c r="BV3" s="478" t="str">
        <f>'إختيار المقررات'!BN38</f>
        <v>مبادئ التكاليف (2)</v>
      </c>
      <c r="BW3" s="479"/>
      <c r="BX3" s="479" t="str">
        <f>'إختيار المقررات'!BN39</f>
        <v>تحليل مالي باللغة الإنكليزية</v>
      </c>
      <c r="BY3" s="479"/>
      <c r="BZ3" s="479" t="str">
        <f>'إختيار المقررات'!BN40</f>
        <v>محاسبة خاصة (2)</v>
      </c>
      <c r="CA3" s="479"/>
      <c r="CB3" s="479" t="str">
        <f>'إختيار المقررات'!BN41</f>
        <v xml:space="preserve">نظرية المحاسبة </v>
      </c>
      <c r="CC3" s="479"/>
      <c r="CD3" s="479" t="str">
        <f>'إختيار المقررات'!BN42</f>
        <v xml:space="preserve">محاسبة ضريبية </v>
      </c>
      <c r="CE3" s="479"/>
      <c r="CF3" s="488" t="str">
        <f>'إختيار المقررات'!BN44</f>
        <v>تدقيق حسابات (1)</v>
      </c>
      <c r="CG3" s="489"/>
      <c r="CH3" s="489" t="str">
        <f>'إختيار المقررات'!BN45</f>
        <v xml:space="preserve">محاسبة ادارية </v>
      </c>
      <c r="CI3" s="489"/>
      <c r="CJ3" s="489" t="str">
        <f>'إختيار المقررات'!BN46</f>
        <v>محاسبة دولية باللغة الإنكليزية</v>
      </c>
      <c r="CK3" s="489"/>
      <c r="CL3" s="489" t="str">
        <f>'إختيار المقررات'!BN47</f>
        <v xml:space="preserve">برمجيات تطبيقية في المحاسبة </v>
      </c>
      <c r="CM3" s="489"/>
      <c r="CN3" s="489" t="str">
        <f>'إختيار المقررات'!BN48</f>
        <v xml:space="preserve">محاسبة زراعية </v>
      </c>
      <c r="CO3" s="489"/>
      <c r="CP3" s="478" t="str">
        <f>'إختيار المقررات'!BN50</f>
        <v>تدقيق حسابات (2)</v>
      </c>
      <c r="CQ3" s="479"/>
      <c r="CR3" s="479" t="str">
        <f>'إختيار المقررات'!BN51</f>
        <v xml:space="preserve">محاسبة متقدمة </v>
      </c>
      <c r="CS3" s="479"/>
      <c r="CT3" s="479" t="str">
        <f>'إختيار المقررات'!BN52</f>
        <v xml:space="preserve">محاسبة البترول </v>
      </c>
      <c r="CU3" s="479"/>
      <c r="CV3" s="479" t="str">
        <f>'إختيار المقررات'!BN53</f>
        <v xml:space="preserve">مشكلات محاسبية معاصرة </v>
      </c>
      <c r="CW3" s="479"/>
      <c r="CX3" s="479" t="str">
        <f>'إختيار المقررات'!BN54</f>
        <v>دراسات محاسبية باللغة الإنكليزية</v>
      </c>
      <c r="CY3" s="479"/>
      <c r="CZ3" s="486" t="s">
        <v>40</v>
      </c>
      <c r="DA3" s="484" t="s">
        <v>0</v>
      </c>
      <c r="DB3" s="497" t="s">
        <v>41</v>
      </c>
      <c r="DC3" s="469" t="s">
        <v>146</v>
      </c>
      <c r="DD3" s="494" t="s">
        <v>1376</v>
      </c>
      <c r="DE3" s="499" t="s">
        <v>1377</v>
      </c>
      <c r="DF3" s="471" t="s">
        <v>23</v>
      </c>
      <c r="DG3" s="471" t="s">
        <v>343</v>
      </c>
      <c r="DH3" s="471" t="s">
        <v>21</v>
      </c>
      <c r="DI3" s="471" t="s">
        <v>43</v>
      </c>
      <c r="DJ3" s="502" t="s">
        <v>22</v>
      </c>
      <c r="DK3" s="502" t="s">
        <v>24</v>
      </c>
      <c r="DL3" s="500" t="s">
        <v>44</v>
      </c>
      <c r="DM3" s="490" t="s">
        <v>153</v>
      </c>
      <c r="DN3" s="490" t="s">
        <v>154</v>
      </c>
      <c r="DO3" s="482" t="s">
        <v>45</v>
      </c>
      <c r="DP3" s="472" t="s">
        <v>275</v>
      </c>
      <c r="DQ3" s="476" t="s">
        <v>273</v>
      </c>
      <c r="DR3" s="476" t="s">
        <v>274</v>
      </c>
      <c r="DS3" s="467" t="s">
        <v>276</v>
      </c>
      <c r="DT3" s="467" t="s">
        <v>744</v>
      </c>
      <c r="DU3" s="507"/>
      <c r="DV3" s="508"/>
      <c r="DW3" s="508"/>
      <c r="DX3" s="508"/>
      <c r="DY3" s="508"/>
      <c r="DZ3" s="508"/>
    </row>
    <row r="4" spans="1:130" s="148" customFormat="1" ht="24.9" customHeight="1" thickBot="1" x14ac:dyDescent="0.35">
      <c r="A4" s="27" t="s">
        <v>2</v>
      </c>
      <c r="B4" s="28" t="s">
        <v>36</v>
      </c>
      <c r="C4" s="28" t="s">
        <v>37</v>
      </c>
      <c r="D4" s="28" t="s">
        <v>38</v>
      </c>
      <c r="E4" s="28" t="s">
        <v>6</v>
      </c>
      <c r="F4" s="29" t="s">
        <v>7</v>
      </c>
      <c r="G4" s="475"/>
      <c r="H4" s="28"/>
      <c r="I4" s="28" t="s">
        <v>11</v>
      </c>
      <c r="J4" s="28" t="s">
        <v>10</v>
      </c>
      <c r="K4" s="481"/>
      <c r="L4" s="537"/>
      <c r="M4" s="530"/>
      <c r="N4" s="530"/>
      <c r="O4" s="539"/>
      <c r="P4" s="532"/>
      <c r="Q4" s="532"/>
      <c r="R4" s="541"/>
      <c r="S4" s="534"/>
      <c r="T4" s="492">
        <v>1</v>
      </c>
      <c r="U4" s="493"/>
      <c r="V4" s="492">
        <v>2</v>
      </c>
      <c r="W4" s="493"/>
      <c r="X4" s="492">
        <v>3</v>
      </c>
      <c r="Y4" s="493"/>
      <c r="Z4" s="492">
        <v>4</v>
      </c>
      <c r="AA4" s="493"/>
      <c r="AB4" s="492">
        <v>5</v>
      </c>
      <c r="AC4" s="493"/>
      <c r="AD4" s="492">
        <v>102</v>
      </c>
      <c r="AE4" s="493"/>
      <c r="AF4" s="492">
        <v>6</v>
      </c>
      <c r="AG4" s="493"/>
      <c r="AH4" s="492">
        <v>7</v>
      </c>
      <c r="AI4" s="493"/>
      <c r="AJ4" s="492">
        <v>8</v>
      </c>
      <c r="AK4" s="493"/>
      <c r="AL4" s="492">
        <v>9</v>
      </c>
      <c r="AM4" s="493"/>
      <c r="AN4" s="492">
        <v>10</v>
      </c>
      <c r="AO4" s="493"/>
      <c r="AP4" s="492">
        <v>11</v>
      </c>
      <c r="AQ4" s="493"/>
      <c r="AR4" s="492">
        <v>12</v>
      </c>
      <c r="AS4" s="493"/>
      <c r="AT4" s="492">
        <v>13</v>
      </c>
      <c r="AU4" s="493"/>
      <c r="AV4" s="492">
        <v>14</v>
      </c>
      <c r="AW4" s="493"/>
      <c r="AX4" s="492">
        <v>15</v>
      </c>
      <c r="AY4" s="493"/>
      <c r="AZ4" s="492">
        <v>302</v>
      </c>
      <c r="BA4" s="493"/>
      <c r="BB4" s="492">
        <v>16</v>
      </c>
      <c r="BC4" s="493"/>
      <c r="BD4" s="492">
        <v>17</v>
      </c>
      <c r="BE4" s="493"/>
      <c r="BF4" s="492">
        <v>18</v>
      </c>
      <c r="BG4" s="493"/>
      <c r="BH4" s="492">
        <v>19</v>
      </c>
      <c r="BI4" s="493"/>
      <c r="BJ4" s="492">
        <v>20</v>
      </c>
      <c r="BK4" s="493"/>
      <c r="BL4" s="492">
        <v>21</v>
      </c>
      <c r="BM4" s="493"/>
      <c r="BN4" s="492">
        <v>22</v>
      </c>
      <c r="BO4" s="493"/>
      <c r="BP4" s="492">
        <v>23</v>
      </c>
      <c r="BQ4" s="493"/>
      <c r="BR4" s="492">
        <v>24</v>
      </c>
      <c r="BS4" s="493"/>
      <c r="BT4" s="492">
        <v>25</v>
      </c>
      <c r="BU4" s="493"/>
      <c r="BV4" s="492">
        <v>26</v>
      </c>
      <c r="BW4" s="493"/>
      <c r="BX4" s="492">
        <v>27</v>
      </c>
      <c r="BY4" s="493"/>
      <c r="BZ4" s="492">
        <v>28</v>
      </c>
      <c r="CA4" s="493"/>
      <c r="CB4" s="492">
        <v>29</v>
      </c>
      <c r="CC4" s="493"/>
      <c r="CD4" s="492">
        <v>30</v>
      </c>
      <c r="CE4" s="493"/>
      <c r="CF4" s="492">
        <v>31</v>
      </c>
      <c r="CG4" s="493"/>
      <c r="CH4" s="492">
        <v>32</v>
      </c>
      <c r="CI4" s="493"/>
      <c r="CJ4" s="492">
        <v>33</v>
      </c>
      <c r="CK4" s="493"/>
      <c r="CL4" s="492">
        <v>34</v>
      </c>
      <c r="CM4" s="493"/>
      <c r="CN4" s="492">
        <v>35</v>
      </c>
      <c r="CO4" s="493"/>
      <c r="CP4" s="492">
        <v>36</v>
      </c>
      <c r="CQ4" s="493"/>
      <c r="CR4" s="492">
        <v>37</v>
      </c>
      <c r="CS4" s="493"/>
      <c r="CT4" s="492">
        <v>38</v>
      </c>
      <c r="CU4" s="493"/>
      <c r="CV4" s="492">
        <v>39</v>
      </c>
      <c r="CW4" s="493"/>
      <c r="CX4" s="492">
        <v>40</v>
      </c>
      <c r="CY4" s="493"/>
      <c r="CZ4" s="487"/>
      <c r="DA4" s="485"/>
      <c r="DB4" s="498"/>
      <c r="DC4" s="470"/>
      <c r="DD4" s="494"/>
      <c r="DE4" s="499"/>
      <c r="DF4" s="471"/>
      <c r="DG4" s="471"/>
      <c r="DH4" s="471"/>
      <c r="DI4" s="471"/>
      <c r="DJ4" s="502"/>
      <c r="DK4" s="502"/>
      <c r="DL4" s="501"/>
      <c r="DM4" s="491"/>
      <c r="DN4" s="491"/>
      <c r="DO4" s="483"/>
      <c r="DP4" s="473"/>
      <c r="DQ4" s="477"/>
      <c r="DR4" s="477"/>
      <c r="DS4" s="468"/>
      <c r="DT4" s="468"/>
      <c r="DU4" s="509"/>
      <c r="DV4" s="510"/>
      <c r="DW4" s="510"/>
      <c r="DX4" s="510"/>
      <c r="DY4" s="510"/>
      <c r="DZ4" s="510"/>
    </row>
    <row r="5" spans="1:130" s="220" customFormat="1" ht="24.9" customHeight="1" x14ac:dyDescent="0.65">
      <c r="A5" s="207">
        <f>'إختيار المقررات'!D1</f>
        <v>0</v>
      </c>
      <c r="B5" s="207" t="str">
        <f>'إختيار المقررات'!J1</f>
        <v/>
      </c>
      <c r="C5" s="207" t="str">
        <f>'إختيار المقررات'!P1</f>
        <v/>
      </c>
      <c r="D5" s="207" t="str">
        <f>'إختيار المقررات'!V1</f>
        <v/>
      </c>
      <c r="E5" s="207" t="str">
        <f>'إختيار المقررات'!AH1</f>
        <v/>
      </c>
      <c r="F5" s="208" t="str">
        <f>'إختيار المقررات'!AB1</f>
        <v/>
      </c>
      <c r="G5" s="207" t="str">
        <f>'إختيار المقررات'!AB3</f>
        <v>غير سوري</v>
      </c>
      <c r="H5" s="209">
        <f>'إختيار المقررات'!P3</f>
        <v>0</v>
      </c>
      <c r="I5" s="207" t="str">
        <f>'إختيار المقررات'!D3</f>
        <v/>
      </c>
      <c r="J5" s="210" t="str">
        <f>'إختيار المقررات'!J3</f>
        <v/>
      </c>
      <c r="K5" s="211" t="str">
        <f>'إختيار المقررات'!V3</f>
        <v>غير سوري</v>
      </c>
      <c r="L5" s="211" t="str">
        <f>'إختيار المقررات'!AH3</f>
        <v>لايوجد</v>
      </c>
      <c r="M5" s="211">
        <f>'إختيار المقررات'!V4</f>
        <v>0</v>
      </c>
      <c r="N5" s="211">
        <f>'إختيار المقررات'!AC4</f>
        <v>0</v>
      </c>
      <c r="O5" s="210">
        <f>'إختيار المقررات'!AH4</f>
        <v>0</v>
      </c>
      <c r="P5" s="212" t="str">
        <f>'إختيار المقررات'!D4</f>
        <v/>
      </c>
      <c r="Q5" s="207" t="str">
        <f>'إختيار المقررات'!J4</f>
        <v/>
      </c>
      <c r="R5" s="210" t="str">
        <f>'إختيار المقررات'!P4</f>
        <v/>
      </c>
      <c r="S5" s="213" t="e">
        <f>'إختيار المقررات'!D2</f>
        <v>#N/A</v>
      </c>
      <c r="T5" s="214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215" t="e">
        <f>IF(VLOOKUP(T3,'إختيار المقررات'!$BN$5:$BR$54,5,0)="","",VLOOKUP(T3,'إختيار المقررات'!$BN$5:$BR$54,5,0))</f>
        <v>#N/A</v>
      </c>
      <c r="V5" s="214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215" t="e">
        <f>IF(VLOOKUP(V3,'إختيار المقررات'!$BN$5:$BR$54,5,0)="","",VLOOKUP(V3,'إختيار المقررات'!$BN$5:$BR$54,5,0))</f>
        <v>#N/A</v>
      </c>
      <c r="X5" s="214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215" t="e">
        <f>IF(VLOOKUP(X3,'إختيار المقررات'!$BN$5:$BR$54,5,0)="","",VLOOKUP(X3,'إختيار المقررات'!$BN$5:$BR$54,5,0))</f>
        <v>#N/A</v>
      </c>
      <c r="Z5" s="214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215" t="e">
        <f>IF(VLOOKUP(Z3,'إختيار المقررات'!$BN$5:$BR$54,5,0)="","",VLOOKUP(Z3,'إختيار المقررات'!$BN$5:$BR$54,5,0))</f>
        <v>#N/A</v>
      </c>
      <c r="AB5" s="214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215" t="e">
        <f>IF(VLOOKUP(AB3,'إختيار المقررات'!$BN$5:$BR$54,5,0)="","",VLOOKUP(AB3,'إختيار المقررات'!$BN$5:$BR$54,5,0))</f>
        <v>#N/A</v>
      </c>
      <c r="AD5" s="214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215" t="e">
        <f>IF(VLOOKUP(AD3,'إختيار المقررات'!$BN$5:$BR$54,5,0)="","",VLOOKUP(AD3,'إختيار المقررات'!$BN$5:$BR$54,5,0))</f>
        <v>#N/A</v>
      </c>
      <c r="AF5" s="216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217" t="e">
        <f>IF(VLOOKUP(AF3,'إختيار المقررات'!$BN$5:$BR$54,5,0)="","",VLOOKUP(AF3,'إختيار المقررات'!$BN$5:$BR$54,5,0))</f>
        <v>#N/A</v>
      </c>
      <c r="AH5" s="218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215" t="e">
        <f>IF(VLOOKUP(AH3,'إختيار المقررات'!$BN$5:$BR$54,5,0)="","",VLOOKUP(AH3,'إختيار المقررات'!$BN$5:$BR$54,5,0))</f>
        <v>#N/A</v>
      </c>
      <c r="AJ5" s="216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215" t="e">
        <f>IF(VLOOKUP(AJ3,'إختيار المقررات'!$BN$5:$BR$54,5,0)="","",VLOOKUP(AJ3,'إختيار المقررات'!$BN$5:$BR$54,5,0))</f>
        <v>#N/A</v>
      </c>
      <c r="AL5" s="216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215" t="e">
        <f>IF(VLOOKUP(AL3,'إختيار المقررات'!$BN$5:$BR$54,5,0)="","",VLOOKUP(AL3,'إختيار المقررات'!$BN$5:$BR$54,5,0))</f>
        <v>#N/A</v>
      </c>
      <c r="AN5" s="216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215" t="e">
        <f>IF(VLOOKUP(AN3,'إختيار المقررات'!$BN$5:$BR$54,5,0)="","",VLOOKUP(AN3,'إختيار المقررات'!$BN$5:$BR$54,5,0))</f>
        <v>#N/A</v>
      </c>
      <c r="AP5" s="216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215" t="e">
        <f>IF(VLOOKUP(AP3,'إختيار المقررات'!$BN$5:$BR$54,5,0)="","",VLOOKUP(AP3,'إختيار المقررات'!$BN$5:$BR$54,5,0))</f>
        <v>#N/A</v>
      </c>
      <c r="AR5" s="216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219" t="e">
        <f>IF(VLOOKUP(AR3,'إختيار المقررات'!$BN$5:$BR$54,5,0)="","",VLOOKUP(AR3,'إختيار المقررات'!$BN$5:$BR$54,5,0))</f>
        <v>#N/A</v>
      </c>
      <c r="AT5" s="214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215" t="e">
        <f>IF(VLOOKUP(AT3,'إختيار المقررات'!$BN$5:$BR$54,5,0)="","",VLOOKUP(AT3,'إختيار المقررات'!$BN$5:$BR$54,5,0))</f>
        <v>#N/A</v>
      </c>
      <c r="AV5" s="216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215" t="e">
        <f>IF(VLOOKUP(AV3,'إختيار المقررات'!$BN$5:$BR$54,5,0)="","",VLOOKUP(AV3,'إختيار المقررات'!$BN$5:$BR$54,5,0))</f>
        <v>#N/A</v>
      </c>
      <c r="AX5" s="215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215" t="e">
        <f>IF(VLOOKUP(AX3,'إختيار المقررات'!$BN$5:$BR$54,5,0)="","",VLOOKUP(AX3,'إختيار المقررات'!$BN$5:$BR$54,5,0))</f>
        <v>#N/A</v>
      </c>
      <c r="AZ5" s="216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215" t="e">
        <f>IF(VLOOKUP(AZ3,'إختيار المقررات'!$BN$5:$BR$54,5,0)="","",VLOOKUP(AZ3,'إختيار المقررات'!$BN$5:$BR$54,5,0))</f>
        <v>#N/A</v>
      </c>
      <c r="BB5" s="216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215" t="e">
        <f>IF(VLOOKUP(BB3,'إختيار المقررات'!$BN$5:$BR$54,5,0)="","",VLOOKUP(BB3,'إختيار المقررات'!$BN$5:$BR$54,5,0))</f>
        <v>#N/A</v>
      </c>
      <c r="BD5" s="216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215" t="e">
        <f>IF(VLOOKUP(BD3,'إختيار المقررات'!$BN$5:$BR$54,5,0)="","",VLOOKUP(BD3,'إختيار المقررات'!$BN$5:$BR$54,5,0))</f>
        <v>#N/A</v>
      </c>
      <c r="BF5" s="216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217" t="e">
        <f>IF(VLOOKUP(BF3,'إختيار المقررات'!$BN$5:$BR$54,5,0)="","",VLOOKUP(BF3,'إختيار المقررات'!$BN$5:$BR$54,5,0))</f>
        <v>#N/A</v>
      </c>
      <c r="BH5" s="218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215" t="e">
        <f>IF(VLOOKUP(BH3,'إختيار المقررات'!$BN$5:$BR$54,5,0)="","",VLOOKUP(BH3,'إختيار المقررات'!$BN$5:$BR$54,5,0))</f>
        <v>#N/A</v>
      </c>
      <c r="BJ5" s="216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215" t="e">
        <f>IF(VLOOKUP(BJ3,'إختيار المقررات'!$BN$5:$BR$54,5,0)="","",VLOOKUP(BJ3,'إختيار المقررات'!$BN$5:$BR$54,5,0))</f>
        <v>#N/A</v>
      </c>
      <c r="BL5" s="216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215" t="e">
        <f>IF(VLOOKUP(BL3,'إختيار المقررات'!$BN$5:$BR$54,5,0)="","",VLOOKUP(BL3,'إختيار المقررات'!$BN$5:$BR$54,5,0))</f>
        <v>#N/A</v>
      </c>
      <c r="BN5" s="216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215" t="e">
        <f>IF(VLOOKUP(BN3,'إختيار المقررات'!$BN$5:$BR$54,5,0)="","",VLOOKUP(BN3,'إختيار المقررات'!$BN$5:$BR$54,5,0))</f>
        <v>#N/A</v>
      </c>
      <c r="BP5" s="216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215" t="e">
        <f>IF(VLOOKUP(BP3,'إختيار المقررات'!$BN$5:$BR$54,5,0)="","",VLOOKUP(BP3,'إختيار المقررات'!$BN$5:$BR$54,5,0))</f>
        <v>#N/A</v>
      </c>
      <c r="BR5" s="216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219" t="e">
        <f>IF(VLOOKUP(BR3,'إختيار المقررات'!$BN$5:$BR$54,5,0)="","",VLOOKUP(BR3,'إختيار المقررات'!$BN$5:$BR$54,5,0))</f>
        <v>#N/A</v>
      </c>
      <c r="BT5" s="214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215" t="e">
        <f>IF(VLOOKUP(BT3,'إختيار المقررات'!$BN$5:$BR$54,5,0)="","",VLOOKUP(BT3,'إختيار المقررات'!$BN$5:$BR$54,5,0))</f>
        <v>#N/A</v>
      </c>
      <c r="BV5" s="216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215" t="e">
        <f>IF(VLOOKUP(BV3,'إختيار المقررات'!$BN$5:$BR$54,5,0)="","",VLOOKUP(BV3,'إختيار المقررات'!$BN$5:$BR$54,5,0))</f>
        <v>#N/A</v>
      </c>
      <c r="BX5" s="216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215" t="e">
        <f>IF(VLOOKUP(BX3,'إختيار المقررات'!$BN$5:$BR$54,5,0)="","",VLOOKUP(BX3,'إختيار المقررات'!$BN$5:$BR$54,5,0))</f>
        <v>#N/A</v>
      </c>
      <c r="BZ5" s="216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215" t="e">
        <f>IF(VLOOKUP(BZ3,'إختيار المقررات'!$BN$5:$BR$54,5,0)="","",VLOOKUP(BZ3,'إختيار المقررات'!$BN$5:$BR$54,5,0))</f>
        <v>#N/A</v>
      </c>
      <c r="CB5" s="216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215" t="e">
        <f>IF(VLOOKUP(CB3,'إختيار المقررات'!$BN$5:$BR$54,5,0)="","",VLOOKUP(CB3,'إختيار المقررات'!$BN$5:$BR$54,5,0))</f>
        <v>#N/A</v>
      </c>
      <c r="CD5" s="216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217" t="e">
        <f>IF(VLOOKUP(CD3,'إختيار المقررات'!$BN$5:$BR$54,5,0)="","",VLOOKUP(CD3,'إختيار المقررات'!$BN$5:$BR$54,5,0))</f>
        <v>#N/A</v>
      </c>
      <c r="CF5" s="218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215" t="e">
        <f>IF(VLOOKUP(CF3,'إختيار المقررات'!$BN$5:$BR$54,5,0)="","",VLOOKUP(CF3,'إختيار المقررات'!$BN$5:$BR$54,5,0))</f>
        <v>#N/A</v>
      </c>
      <c r="CH5" s="216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215" t="e">
        <f>IF(VLOOKUP(CH3,'إختيار المقررات'!$BN$5:$BR$54,5,0)="","",VLOOKUP(CH3,'إختيار المقررات'!$BN$5:$BR$54,5,0))</f>
        <v>#N/A</v>
      </c>
      <c r="CJ5" s="216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215" t="e">
        <f>IF(VLOOKUP(CJ3,'إختيار المقررات'!$BN$5:$BR$54,5,0)="","",VLOOKUP(CJ3,'إختيار المقررات'!$BN$5:$BR$54,5,0))</f>
        <v>#N/A</v>
      </c>
      <c r="CL5" s="216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215" t="e">
        <f>IF(VLOOKUP(CL3,'إختيار المقررات'!$BN$5:$BR$54,5,0)="","",VLOOKUP(CL3,'إختيار المقررات'!$BN$5:$BR$54,5,0))</f>
        <v>#N/A</v>
      </c>
      <c r="CN5" s="216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215" t="e">
        <f>IF(VLOOKUP(CN3,'إختيار المقررات'!$BN$5:$BR$54,5,0)="","",VLOOKUP(CN3,'إختيار المقررات'!$BN$5:$BR$54,5,0))</f>
        <v>#N/A</v>
      </c>
      <c r="CP5" s="216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219" t="e">
        <f>IF(VLOOKUP(CP3,'إختيار المقررات'!$BN$5:$BR$54,5,0)="","",VLOOKUP(CP3,'إختيار المقررات'!$BN$5:$BR$54,5,0))</f>
        <v>#N/A</v>
      </c>
      <c r="CR5" s="214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215" t="e">
        <f>IF(VLOOKUP(CR3,'إختيار المقررات'!$BN$5:$BR$54,5,0)="","",VLOOKUP(CR3,'إختيار المقررات'!$BN$5:$BR$54,5,0))</f>
        <v>#N/A</v>
      </c>
      <c r="CT5" s="216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215" t="e">
        <f>IF(VLOOKUP(CT3,'إختيار المقررات'!$BN$5:$BR$54,5,0)="","",VLOOKUP(CT3,'إختيار المقررات'!$BN$5:$BR$54,5,0))</f>
        <v>#N/A</v>
      </c>
      <c r="CV5" s="216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215" t="e">
        <f>IF(VLOOKUP(CV3,'إختيار المقررات'!$BN$5:$BR$54,5,0)="","",VLOOKUP(CV3,'إختيار المقررات'!$BN$5:$BR$54,5,0))</f>
        <v>#N/A</v>
      </c>
      <c r="CX5" s="216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215" t="e">
        <f>IF(VLOOKUP(CX3,'إختيار المقررات'!$BN$5:$BR$54,5,0)="","",VLOOKUP(CX3,'إختيار المقررات'!$BN$5:$BR$54,5,0))</f>
        <v>#N/A</v>
      </c>
      <c r="CZ5" s="221" t="e">
        <f>'إختيار المقررات'!P5</f>
        <v>#N/A</v>
      </c>
      <c r="DA5" s="222" t="e">
        <f>'إختيار المقررات'!V5</f>
        <v>#N/A</v>
      </c>
      <c r="DB5" s="223" t="e">
        <f>'إختيار المقررات'!AB5</f>
        <v>#N/A</v>
      </c>
      <c r="DC5" s="224">
        <f>'إختيار المقررات'!D5</f>
        <v>0</v>
      </c>
      <c r="DD5" s="225">
        <f>'إختيار المقررات'!AH10</f>
        <v>0</v>
      </c>
      <c r="DE5" s="226">
        <f>'إختيار المقررات'!AH9</f>
        <v>1000</v>
      </c>
      <c r="DF5" s="226" t="e">
        <f>'إختيار المقررات'!AH7</f>
        <v>#N/A</v>
      </c>
      <c r="DG5" s="226">
        <f>'إختيار المقررات'!AH8</f>
        <v>0</v>
      </c>
      <c r="DH5" s="227" t="e">
        <f>'إختيار المقررات'!AH12</f>
        <v>#N/A</v>
      </c>
      <c r="DI5" s="226" t="str">
        <f>'إختيار المقررات'!AH13</f>
        <v>لا</v>
      </c>
      <c r="DJ5" s="226" t="e">
        <f>'إختيار المقررات'!AH14</f>
        <v>#N/A</v>
      </c>
      <c r="DK5" s="226" t="e">
        <f>'إختيار المقررات'!AH15</f>
        <v>#N/A</v>
      </c>
      <c r="DL5" s="221">
        <f>'إختيار المقررات'!AH16</f>
        <v>0</v>
      </c>
      <c r="DM5" s="228">
        <f>'إختيار المقررات'!AH17</f>
        <v>0</v>
      </c>
      <c r="DN5" s="226">
        <f>'إختيار المقررات'!AH18</f>
        <v>0</v>
      </c>
      <c r="DO5" s="229">
        <f>SUM(DL5:DN5)</f>
        <v>0</v>
      </c>
      <c r="DP5" s="221" t="str">
        <f>'إختيار المقررات'!AB2</f>
        <v xml:space="preserve"> </v>
      </c>
      <c r="DQ5" s="222">
        <f>'إختيار المقررات'!V2</f>
        <v>0</v>
      </c>
      <c r="DR5" s="222">
        <f>'إختيار المقررات'!P2</f>
        <v>0</v>
      </c>
      <c r="DS5" s="229">
        <f>'إختيار المقررات'!G2</f>
        <v>0</v>
      </c>
      <c r="DT5" s="229" t="str">
        <f>'إختيار المقررات'!V10</f>
        <v>الإنكليزية</v>
      </c>
      <c r="DU5" s="229" t="str">
        <f>'إختيار المقررات'!V13</f>
        <v/>
      </c>
      <c r="DV5" s="229" t="str">
        <f>'إختيار المقررات'!V14</f>
        <v/>
      </c>
      <c r="DW5" s="229" t="str">
        <f>'إختيار المقررات'!V15</f>
        <v/>
      </c>
      <c r="DX5" s="229" t="str">
        <f>'إختيار المقررات'!V16</f>
        <v/>
      </c>
      <c r="DY5" s="229" t="str">
        <f>'إختيار المقررات'!V17</f>
        <v/>
      </c>
      <c r="DZ5" s="229"/>
    </row>
  </sheetData>
  <sheetProtection algorithmName="SHA-512" hashValue="5hl0iG38FNZtDxVa1g9yfEq1Wu93bq5WrGhk01LyUBfrb7WzudHmXs3dBIkhnkOR+Fp2H9kpUxzwvqhy1FJm1g==" saltValue="FdBhiLCHX3G1kA2x+L0tQA==" spinCount="100000" sheet="1" objects="1" scenarios="1"/>
  <mergeCells count="136"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</mergeCells>
  <conditionalFormatting sqref="A1:A2">
    <cfRule type="duplicateValues" dxfId="2" priority="3"/>
  </conditionalFormatting>
  <conditionalFormatting sqref="A5">
    <cfRule type="duplicateValues" dxfId="1" priority="1"/>
  </conditionalFormatting>
  <conditionalFormatting sqref="A5"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7581"/>
  <sheetViews>
    <sheetView rightToLeft="1" workbookViewId="0">
      <pane xSplit="2" ySplit="1" topLeftCell="C7397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8.77734375" defaultRowHeight="14.4" x14ac:dyDescent="0.3"/>
  <cols>
    <col min="1" max="2" width="9.109375" style="230" bestFit="1" customWidth="1"/>
    <col min="3" max="44" width="6" style="230" customWidth="1"/>
    <col min="45" max="16384" width="8.77734375" style="230"/>
  </cols>
  <sheetData>
    <row r="1" spans="1:44" x14ac:dyDescent="0.3">
      <c r="A1" s="230" t="s">
        <v>1361</v>
      </c>
      <c r="C1" s="230">
        <v>1</v>
      </c>
      <c r="D1" s="230">
        <v>2</v>
      </c>
      <c r="E1" s="230">
        <v>3</v>
      </c>
      <c r="F1" s="230">
        <v>4</v>
      </c>
      <c r="G1" s="230">
        <v>5</v>
      </c>
      <c r="H1" s="230">
        <v>102</v>
      </c>
      <c r="I1" s="230">
        <v>6</v>
      </c>
      <c r="J1" s="230">
        <v>7</v>
      </c>
      <c r="K1" s="230">
        <v>8</v>
      </c>
      <c r="L1" s="230">
        <v>9</v>
      </c>
      <c r="M1" s="230">
        <v>10</v>
      </c>
      <c r="N1" s="230">
        <v>11</v>
      </c>
      <c r="O1" s="230">
        <v>12</v>
      </c>
      <c r="P1" s="230">
        <v>13</v>
      </c>
      <c r="Q1" s="230">
        <v>14</v>
      </c>
      <c r="R1" s="230">
        <v>15</v>
      </c>
      <c r="S1" s="230">
        <v>302</v>
      </c>
      <c r="T1" s="230">
        <v>16</v>
      </c>
      <c r="U1" s="230">
        <v>17</v>
      </c>
      <c r="V1" s="230">
        <v>18</v>
      </c>
      <c r="W1" s="230">
        <v>19</v>
      </c>
      <c r="X1" s="230">
        <v>20</v>
      </c>
      <c r="Y1" s="230">
        <v>21</v>
      </c>
      <c r="Z1" s="230">
        <v>22</v>
      </c>
      <c r="AA1" s="230">
        <v>23</v>
      </c>
      <c r="AB1" s="230">
        <v>24</v>
      </c>
      <c r="AC1" s="230">
        <v>25</v>
      </c>
      <c r="AD1" s="230">
        <v>26</v>
      </c>
      <c r="AE1" s="230">
        <v>27</v>
      </c>
      <c r="AF1" s="230">
        <v>28</v>
      </c>
      <c r="AG1" s="230">
        <v>29</v>
      </c>
      <c r="AH1" s="230">
        <v>30</v>
      </c>
      <c r="AI1" s="230">
        <v>31</v>
      </c>
      <c r="AJ1" s="230">
        <v>32</v>
      </c>
      <c r="AK1" s="230">
        <v>33</v>
      </c>
      <c r="AL1" s="230">
        <v>34</v>
      </c>
      <c r="AM1" s="230">
        <v>35</v>
      </c>
      <c r="AN1" s="230">
        <v>36</v>
      </c>
      <c r="AO1" s="230">
        <v>37</v>
      </c>
      <c r="AP1" s="230">
        <v>38</v>
      </c>
      <c r="AQ1" s="230">
        <v>39</v>
      </c>
      <c r="AR1" s="230">
        <v>40</v>
      </c>
    </row>
    <row r="2" spans="1:44" x14ac:dyDescent="0.3">
      <c r="A2" s="230">
        <v>427426</v>
      </c>
      <c r="B2" s="230" t="s">
        <v>58</v>
      </c>
      <c r="C2" s="230" t="s">
        <v>145</v>
      </c>
      <c r="D2" s="230" t="s">
        <v>144</v>
      </c>
      <c r="E2" s="230" t="s">
        <v>145</v>
      </c>
      <c r="F2" s="230" t="s">
        <v>145</v>
      </c>
      <c r="G2" s="230" t="s">
        <v>144</v>
      </c>
      <c r="H2" s="230" t="s">
        <v>145</v>
      </c>
      <c r="I2" s="230" t="s">
        <v>145</v>
      </c>
      <c r="J2" s="230" t="s">
        <v>144</v>
      </c>
      <c r="K2" s="230" t="s">
        <v>144</v>
      </c>
      <c r="L2" s="230" t="s">
        <v>144</v>
      </c>
      <c r="M2" s="230" t="s">
        <v>144</v>
      </c>
    </row>
    <row r="3" spans="1:44" x14ac:dyDescent="0.3">
      <c r="A3" s="230">
        <v>427280</v>
      </c>
      <c r="B3" s="230" t="s">
        <v>58</v>
      </c>
      <c r="G3" s="230" t="s">
        <v>145</v>
      </c>
      <c r="J3" s="230" t="s">
        <v>143</v>
      </c>
      <c r="K3" s="230" t="s">
        <v>143</v>
      </c>
      <c r="L3" s="230" t="s">
        <v>145</v>
      </c>
      <c r="M3" s="230" t="s">
        <v>144</v>
      </c>
    </row>
    <row r="4" spans="1:44" x14ac:dyDescent="0.3">
      <c r="A4" s="230">
        <v>423261</v>
      </c>
      <c r="B4" s="230" t="s">
        <v>58</v>
      </c>
      <c r="F4" s="230" t="s">
        <v>143</v>
      </c>
      <c r="H4" s="230" t="s">
        <v>143</v>
      </c>
      <c r="I4" s="230" t="s">
        <v>145</v>
      </c>
      <c r="J4" s="230" t="s">
        <v>145</v>
      </c>
      <c r="K4" s="230" t="s">
        <v>145</v>
      </c>
      <c r="L4" s="230" t="s">
        <v>144</v>
      </c>
      <c r="M4" s="230" t="s">
        <v>145</v>
      </c>
    </row>
    <row r="5" spans="1:44" x14ac:dyDescent="0.3">
      <c r="A5" s="230">
        <v>426298</v>
      </c>
      <c r="B5" s="230" t="s">
        <v>58</v>
      </c>
      <c r="E5" s="230" t="s">
        <v>143</v>
      </c>
      <c r="F5" s="230" t="s">
        <v>145</v>
      </c>
      <c r="I5" s="230" t="s">
        <v>143</v>
      </c>
      <c r="J5" s="230" t="s">
        <v>145</v>
      </c>
      <c r="L5" s="230" t="s">
        <v>145</v>
      </c>
      <c r="M5" s="230" t="s">
        <v>143</v>
      </c>
    </row>
    <row r="6" spans="1:44" x14ac:dyDescent="0.3">
      <c r="A6" s="230">
        <v>427616</v>
      </c>
      <c r="B6" s="230" t="s">
        <v>58</v>
      </c>
      <c r="C6" s="230" t="s">
        <v>143</v>
      </c>
      <c r="D6" s="230" t="s">
        <v>143</v>
      </c>
      <c r="E6" s="230" t="s">
        <v>143</v>
      </c>
      <c r="F6" s="230" t="s">
        <v>143</v>
      </c>
      <c r="J6" s="230" t="s">
        <v>144</v>
      </c>
      <c r="K6" s="230" t="s">
        <v>144</v>
      </c>
      <c r="M6" s="230" t="s">
        <v>144</v>
      </c>
    </row>
    <row r="7" spans="1:44" x14ac:dyDescent="0.3">
      <c r="A7" s="230">
        <v>427633</v>
      </c>
      <c r="B7" s="230" t="s">
        <v>58</v>
      </c>
      <c r="D7" s="230" t="s">
        <v>145</v>
      </c>
      <c r="E7" s="230" t="s">
        <v>143</v>
      </c>
      <c r="F7" s="230" t="s">
        <v>143</v>
      </c>
      <c r="J7" s="230" t="s">
        <v>144</v>
      </c>
      <c r="K7" s="230" t="s">
        <v>145</v>
      </c>
    </row>
    <row r="8" spans="1:44" x14ac:dyDescent="0.3">
      <c r="A8" s="230">
        <v>425220</v>
      </c>
      <c r="B8" s="230" t="s">
        <v>58</v>
      </c>
      <c r="E8" s="230" t="s">
        <v>143</v>
      </c>
      <c r="J8" s="230" t="s">
        <v>144</v>
      </c>
      <c r="K8" s="230" t="s">
        <v>144</v>
      </c>
      <c r="L8" s="230" t="s">
        <v>144</v>
      </c>
      <c r="M8" s="230" t="s">
        <v>144</v>
      </c>
    </row>
    <row r="9" spans="1:44" x14ac:dyDescent="0.3">
      <c r="A9" s="230">
        <v>426780</v>
      </c>
      <c r="B9" s="230" t="s">
        <v>58</v>
      </c>
      <c r="E9" s="230" t="s">
        <v>143</v>
      </c>
      <c r="J9" s="230" t="s">
        <v>143</v>
      </c>
      <c r="K9" s="230" t="s">
        <v>143</v>
      </c>
      <c r="L9" s="230" t="s">
        <v>145</v>
      </c>
      <c r="M9" s="230" t="s">
        <v>143</v>
      </c>
    </row>
    <row r="10" spans="1:44" x14ac:dyDescent="0.3">
      <c r="A10" s="230">
        <v>427463</v>
      </c>
      <c r="B10" s="230" t="s">
        <v>58</v>
      </c>
      <c r="C10" s="230" t="s">
        <v>143</v>
      </c>
      <c r="E10" s="230" t="s">
        <v>145</v>
      </c>
      <c r="F10" s="230" t="s">
        <v>143</v>
      </c>
      <c r="J10" s="230" t="s">
        <v>144</v>
      </c>
      <c r="K10" s="230" t="s">
        <v>144</v>
      </c>
      <c r="M10" s="230" t="s">
        <v>144</v>
      </c>
    </row>
    <row r="11" spans="1:44" x14ac:dyDescent="0.3">
      <c r="A11" s="230">
        <v>426058</v>
      </c>
      <c r="B11" s="230" t="s">
        <v>58</v>
      </c>
      <c r="C11" s="230" t="s">
        <v>144</v>
      </c>
      <c r="D11" s="230" t="s">
        <v>145</v>
      </c>
      <c r="E11" s="230" t="s">
        <v>144</v>
      </c>
      <c r="F11" s="230" t="s">
        <v>145</v>
      </c>
      <c r="I11" s="230" t="s">
        <v>144</v>
      </c>
      <c r="J11" s="230" t="s">
        <v>144</v>
      </c>
      <c r="K11" s="230" t="s">
        <v>144</v>
      </c>
      <c r="M11" s="230" t="s">
        <v>144</v>
      </c>
    </row>
    <row r="12" spans="1:44" x14ac:dyDescent="0.3">
      <c r="A12" s="230">
        <v>426156</v>
      </c>
      <c r="B12" s="230" t="s">
        <v>58</v>
      </c>
      <c r="D12" s="230" t="s">
        <v>143</v>
      </c>
      <c r="E12" s="230" t="s">
        <v>145</v>
      </c>
      <c r="J12" s="230" t="s">
        <v>143</v>
      </c>
      <c r="K12" s="230" t="s">
        <v>143</v>
      </c>
      <c r="M12" s="230" t="s">
        <v>143</v>
      </c>
    </row>
    <row r="13" spans="1:44" x14ac:dyDescent="0.3">
      <c r="A13" s="230">
        <v>426850</v>
      </c>
      <c r="B13" s="230" t="s">
        <v>58</v>
      </c>
      <c r="D13" s="230" t="s">
        <v>145</v>
      </c>
      <c r="E13" s="230" t="s">
        <v>143</v>
      </c>
      <c r="F13" s="230" t="s">
        <v>145</v>
      </c>
      <c r="J13" s="230" t="s">
        <v>145</v>
      </c>
      <c r="K13" s="230" t="s">
        <v>145</v>
      </c>
      <c r="M13" s="230" t="s">
        <v>145</v>
      </c>
    </row>
    <row r="14" spans="1:44" x14ac:dyDescent="0.3">
      <c r="A14" s="230">
        <v>425630</v>
      </c>
      <c r="B14" s="230" t="s">
        <v>58</v>
      </c>
      <c r="E14" s="230" t="s">
        <v>143</v>
      </c>
      <c r="J14" s="230" t="s">
        <v>143</v>
      </c>
      <c r="K14" s="230" t="s">
        <v>144</v>
      </c>
      <c r="L14" s="230" t="s">
        <v>143</v>
      </c>
      <c r="M14" s="230" t="s">
        <v>143</v>
      </c>
    </row>
    <row r="15" spans="1:44" x14ac:dyDescent="0.3">
      <c r="A15" s="230">
        <v>425706</v>
      </c>
      <c r="B15" s="230" t="s">
        <v>58</v>
      </c>
      <c r="F15" s="230" t="s">
        <v>145</v>
      </c>
      <c r="G15" s="230" t="s">
        <v>144</v>
      </c>
      <c r="J15" s="230" t="s">
        <v>145</v>
      </c>
      <c r="K15" s="230" t="s">
        <v>143</v>
      </c>
      <c r="M15" s="230" t="s">
        <v>143</v>
      </c>
    </row>
    <row r="16" spans="1:44" x14ac:dyDescent="0.3">
      <c r="A16" s="230">
        <v>427131</v>
      </c>
      <c r="B16" s="230" t="s">
        <v>58</v>
      </c>
      <c r="D16" s="230" t="s">
        <v>143</v>
      </c>
      <c r="F16" s="230" t="s">
        <v>143</v>
      </c>
      <c r="I16" s="230" t="s">
        <v>145</v>
      </c>
      <c r="K16" s="230" t="s">
        <v>145</v>
      </c>
      <c r="L16" s="230" t="s">
        <v>145</v>
      </c>
    </row>
    <row r="17" spans="1:13" x14ac:dyDescent="0.3">
      <c r="A17" s="230">
        <v>427203</v>
      </c>
      <c r="B17" s="230" t="s">
        <v>58</v>
      </c>
      <c r="D17" s="230" t="s">
        <v>145</v>
      </c>
      <c r="F17" s="230" t="s">
        <v>143</v>
      </c>
      <c r="J17" s="230" t="s">
        <v>145</v>
      </c>
      <c r="K17" s="230" t="s">
        <v>144</v>
      </c>
      <c r="L17" s="230" t="s">
        <v>144</v>
      </c>
      <c r="M17" s="230" t="s">
        <v>144</v>
      </c>
    </row>
    <row r="18" spans="1:13" x14ac:dyDescent="0.3">
      <c r="A18" s="230">
        <v>419561</v>
      </c>
      <c r="B18" s="230" t="s">
        <v>58</v>
      </c>
      <c r="C18" s="230" t="s">
        <v>143</v>
      </c>
      <c r="F18" s="230" t="s">
        <v>143</v>
      </c>
      <c r="H18" s="230" t="s">
        <v>143</v>
      </c>
      <c r="I18" s="230" t="s">
        <v>144</v>
      </c>
      <c r="J18" s="230" t="s">
        <v>144</v>
      </c>
      <c r="K18" s="230" t="s">
        <v>143</v>
      </c>
      <c r="L18" s="230" t="s">
        <v>144</v>
      </c>
    </row>
    <row r="19" spans="1:13" x14ac:dyDescent="0.3">
      <c r="A19" s="230">
        <v>422221</v>
      </c>
      <c r="B19" s="230" t="s">
        <v>58</v>
      </c>
      <c r="E19" s="230" t="s">
        <v>144</v>
      </c>
      <c r="F19" s="230" t="s">
        <v>143</v>
      </c>
      <c r="I19" s="230" t="s">
        <v>143</v>
      </c>
      <c r="J19" s="230" t="s">
        <v>143</v>
      </c>
      <c r="K19" s="230" t="s">
        <v>143</v>
      </c>
      <c r="M19" s="230" t="s">
        <v>144</v>
      </c>
    </row>
    <row r="20" spans="1:13" x14ac:dyDescent="0.3">
      <c r="A20" s="230">
        <v>423188</v>
      </c>
      <c r="B20" s="230" t="s">
        <v>58</v>
      </c>
      <c r="E20" s="230" t="s">
        <v>143</v>
      </c>
      <c r="F20" s="230" t="s">
        <v>143</v>
      </c>
      <c r="I20" s="230" t="s">
        <v>143</v>
      </c>
      <c r="J20" s="230" t="s">
        <v>145</v>
      </c>
      <c r="K20" s="230" t="s">
        <v>143</v>
      </c>
      <c r="M20" s="230" t="s">
        <v>143</v>
      </c>
    </row>
    <row r="21" spans="1:13" x14ac:dyDescent="0.3">
      <c r="A21" s="230">
        <v>424248</v>
      </c>
      <c r="B21" s="230" t="s">
        <v>58</v>
      </c>
      <c r="C21" s="230" t="s">
        <v>143</v>
      </c>
      <c r="E21" s="230" t="s">
        <v>145</v>
      </c>
      <c r="F21" s="230" t="s">
        <v>144</v>
      </c>
      <c r="H21" s="230" t="s">
        <v>145</v>
      </c>
      <c r="I21" s="230" t="s">
        <v>143</v>
      </c>
      <c r="J21" s="230" t="s">
        <v>145</v>
      </c>
      <c r="K21" s="230" t="s">
        <v>145</v>
      </c>
      <c r="L21" s="230" t="s">
        <v>145</v>
      </c>
      <c r="M21" s="230" t="s">
        <v>145</v>
      </c>
    </row>
    <row r="22" spans="1:13" x14ac:dyDescent="0.3">
      <c r="A22" s="230">
        <v>425631</v>
      </c>
      <c r="B22" s="230" t="s">
        <v>58</v>
      </c>
      <c r="D22" s="230" t="s">
        <v>144</v>
      </c>
      <c r="G22" s="230" t="s">
        <v>143</v>
      </c>
      <c r="H22" s="230" t="s">
        <v>145</v>
      </c>
      <c r="K22" s="230" t="s">
        <v>143</v>
      </c>
      <c r="L22" s="230" t="s">
        <v>144</v>
      </c>
    </row>
    <row r="23" spans="1:13" x14ac:dyDescent="0.3">
      <c r="A23" s="230">
        <v>425834</v>
      </c>
      <c r="B23" s="230" t="s">
        <v>58</v>
      </c>
      <c r="C23" s="230" t="s">
        <v>143</v>
      </c>
      <c r="D23" s="230" t="s">
        <v>143</v>
      </c>
      <c r="E23" s="230" t="s">
        <v>143</v>
      </c>
      <c r="F23" s="230" t="s">
        <v>143</v>
      </c>
      <c r="G23" s="230" t="s">
        <v>143</v>
      </c>
      <c r="H23" s="230" t="s">
        <v>143</v>
      </c>
      <c r="I23" s="230" t="s">
        <v>145</v>
      </c>
      <c r="J23" s="230" t="s">
        <v>145</v>
      </c>
      <c r="K23" s="230" t="s">
        <v>145</v>
      </c>
      <c r="L23" s="230" t="s">
        <v>145</v>
      </c>
      <c r="M23" s="230" t="s">
        <v>145</v>
      </c>
    </row>
    <row r="24" spans="1:13" x14ac:dyDescent="0.3">
      <c r="A24" s="230">
        <v>425912</v>
      </c>
      <c r="B24" s="230" t="s">
        <v>58</v>
      </c>
      <c r="D24" s="230" t="s">
        <v>143</v>
      </c>
      <c r="E24" s="230" t="s">
        <v>143</v>
      </c>
      <c r="F24" s="230" t="s">
        <v>145</v>
      </c>
      <c r="G24" s="230" t="s">
        <v>145</v>
      </c>
      <c r="H24" s="230" t="s">
        <v>145</v>
      </c>
      <c r="I24" s="230" t="s">
        <v>143</v>
      </c>
      <c r="J24" s="230" t="s">
        <v>143</v>
      </c>
      <c r="K24" s="230" t="s">
        <v>143</v>
      </c>
      <c r="L24" s="230" t="s">
        <v>145</v>
      </c>
      <c r="M24" s="230" t="s">
        <v>143</v>
      </c>
    </row>
    <row r="25" spans="1:13" x14ac:dyDescent="0.3">
      <c r="A25" s="230">
        <v>425951</v>
      </c>
      <c r="B25" s="230" t="s">
        <v>58</v>
      </c>
      <c r="C25" s="230" t="s">
        <v>143</v>
      </c>
      <c r="E25" s="230" t="s">
        <v>143</v>
      </c>
      <c r="I25" s="230" t="s">
        <v>143</v>
      </c>
      <c r="J25" s="230" t="s">
        <v>143</v>
      </c>
      <c r="K25" s="230" t="s">
        <v>143</v>
      </c>
      <c r="L25" s="230" t="s">
        <v>143</v>
      </c>
    </row>
    <row r="26" spans="1:13" x14ac:dyDescent="0.3">
      <c r="A26" s="230">
        <v>426020</v>
      </c>
      <c r="B26" s="230" t="s">
        <v>58</v>
      </c>
      <c r="E26" s="230" t="s">
        <v>143</v>
      </c>
      <c r="G26" s="230" t="s">
        <v>143</v>
      </c>
      <c r="I26" s="230" t="s">
        <v>143</v>
      </c>
      <c r="J26" s="230" t="s">
        <v>143</v>
      </c>
      <c r="K26" s="230" t="s">
        <v>143</v>
      </c>
      <c r="L26" s="230" t="s">
        <v>143</v>
      </c>
    </row>
    <row r="27" spans="1:13" x14ac:dyDescent="0.3">
      <c r="A27" s="230">
        <v>426025</v>
      </c>
      <c r="B27" s="230" t="s">
        <v>58</v>
      </c>
      <c r="C27" s="230" t="s">
        <v>143</v>
      </c>
      <c r="E27" s="230" t="s">
        <v>143</v>
      </c>
      <c r="F27" s="230" t="s">
        <v>145</v>
      </c>
      <c r="G27" s="230" t="s">
        <v>143</v>
      </c>
      <c r="I27" s="230" t="s">
        <v>144</v>
      </c>
      <c r="J27" s="230" t="s">
        <v>144</v>
      </c>
      <c r="K27" s="230" t="s">
        <v>144</v>
      </c>
      <c r="L27" s="230" t="s">
        <v>144</v>
      </c>
      <c r="M27" s="230" t="s">
        <v>144</v>
      </c>
    </row>
    <row r="28" spans="1:13" x14ac:dyDescent="0.3">
      <c r="A28" s="230">
        <v>426038</v>
      </c>
      <c r="B28" s="230" t="s">
        <v>58</v>
      </c>
      <c r="E28" s="230" t="s">
        <v>143</v>
      </c>
      <c r="F28" s="230" t="s">
        <v>143</v>
      </c>
      <c r="G28" s="230" t="s">
        <v>143</v>
      </c>
      <c r="I28" s="230" t="s">
        <v>143</v>
      </c>
      <c r="J28" s="230" t="s">
        <v>143</v>
      </c>
      <c r="K28" s="230" t="s">
        <v>145</v>
      </c>
      <c r="L28" s="230" t="s">
        <v>145</v>
      </c>
      <c r="M28" s="230" t="s">
        <v>143</v>
      </c>
    </row>
    <row r="29" spans="1:13" x14ac:dyDescent="0.3">
      <c r="A29" s="230">
        <v>426073</v>
      </c>
      <c r="B29" s="230" t="s">
        <v>58</v>
      </c>
      <c r="C29" s="230" t="s">
        <v>143</v>
      </c>
      <c r="E29" s="230" t="s">
        <v>143</v>
      </c>
      <c r="I29" s="230" t="s">
        <v>144</v>
      </c>
      <c r="K29" s="230" t="s">
        <v>143</v>
      </c>
      <c r="L29" s="230" t="s">
        <v>143</v>
      </c>
    </row>
    <row r="30" spans="1:13" x14ac:dyDescent="0.3">
      <c r="A30" s="230">
        <v>426081</v>
      </c>
      <c r="B30" s="230" t="s">
        <v>58</v>
      </c>
      <c r="D30" s="230" t="s">
        <v>144</v>
      </c>
      <c r="I30" s="230" t="s">
        <v>143</v>
      </c>
      <c r="K30" s="230" t="s">
        <v>143</v>
      </c>
      <c r="L30" s="230" t="s">
        <v>143</v>
      </c>
      <c r="M30" s="230" t="s">
        <v>143</v>
      </c>
    </row>
    <row r="31" spans="1:13" x14ac:dyDescent="0.3">
      <c r="A31" s="230">
        <v>426083</v>
      </c>
      <c r="B31" s="230" t="s">
        <v>58</v>
      </c>
      <c r="C31" s="230" t="s">
        <v>143</v>
      </c>
      <c r="I31" s="230" t="s">
        <v>144</v>
      </c>
      <c r="J31" s="230" t="s">
        <v>143</v>
      </c>
      <c r="K31" s="230" t="s">
        <v>143</v>
      </c>
      <c r="L31" s="230" t="s">
        <v>143</v>
      </c>
    </row>
    <row r="32" spans="1:13" x14ac:dyDescent="0.3">
      <c r="A32" s="230">
        <v>426127</v>
      </c>
      <c r="B32" s="230" t="s">
        <v>58</v>
      </c>
      <c r="D32" s="230" t="s">
        <v>143</v>
      </c>
      <c r="E32" s="230" t="s">
        <v>143</v>
      </c>
      <c r="F32" s="230" t="s">
        <v>145</v>
      </c>
      <c r="I32" s="230" t="s">
        <v>143</v>
      </c>
      <c r="J32" s="230" t="s">
        <v>143</v>
      </c>
      <c r="K32" s="230" t="s">
        <v>145</v>
      </c>
      <c r="L32" s="230" t="s">
        <v>145</v>
      </c>
    </row>
    <row r="33" spans="1:13" x14ac:dyDescent="0.3">
      <c r="A33" s="230">
        <v>426182</v>
      </c>
      <c r="B33" s="230" t="s">
        <v>58</v>
      </c>
      <c r="G33" s="230" t="s">
        <v>145</v>
      </c>
      <c r="I33" s="230" t="s">
        <v>144</v>
      </c>
      <c r="J33" s="230" t="s">
        <v>143</v>
      </c>
      <c r="K33" s="230" t="s">
        <v>143</v>
      </c>
      <c r="M33" s="230" t="s">
        <v>144</v>
      </c>
    </row>
    <row r="34" spans="1:13" x14ac:dyDescent="0.3">
      <c r="A34" s="230">
        <v>426187</v>
      </c>
      <c r="B34" s="230" t="s">
        <v>58</v>
      </c>
      <c r="D34" s="230" t="s">
        <v>143</v>
      </c>
      <c r="E34" s="230" t="s">
        <v>143</v>
      </c>
      <c r="F34" s="230" t="s">
        <v>145</v>
      </c>
      <c r="I34" s="230" t="s">
        <v>143</v>
      </c>
      <c r="K34" s="230" t="s">
        <v>145</v>
      </c>
      <c r="L34" s="230" t="s">
        <v>143</v>
      </c>
    </row>
    <row r="35" spans="1:13" x14ac:dyDescent="0.3">
      <c r="A35" s="230">
        <v>426202</v>
      </c>
      <c r="B35" s="230" t="s">
        <v>58</v>
      </c>
      <c r="G35" s="230" t="s">
        <v>143</v>
      </c>
      <c r="I35" s="230" t="s">
        <v>143</v>
      </c>
      <c r="J35" s="230" t="s">
        <v>143</v>
      </c>
      <c r="L35" s="230" t="s">
        <v>143</v>
      </c>
      <c r="M35" s="230" t="s">
        <v>143</v>
      </c>
    </row>
    <row r="36" spans="1:13" x14ac:dyDescent="0.3">
      <c r="A36" s="230">
        <v>426224</v>
      </c>
      <c r="B36" s="230" t="s">
        <v>58</v>
      </c>
      <c r="G36" s="230" t="s">
        <v>143</v>
      </c>
      <c r="H36" s="230" t="s">
        <v>145</v>
      </c>
      <c r="I36" s="230" t="s">
        <v>143</v>
      </c>
      <c r="J36" s="230" t="s">
        <v>143</v>
      </c>
      <c r="K36" s="230" t="s">
        <v>143</v>
      </c>
      <c r="L36" s="230" t="s">
        <v>144</v>
      </c>
    </row>
    <row r="37" spans="1:13" x14ac:dyDescent="0.3">
      <c r="A37" s="230">
        <v>426266</v>
      </c>
      <c r="B37" s="230" t="s">
        <v>58</v>
      </c>
      <c r="C37" s="230" t="s">
        <v>143</v>
      </c>
      <c r="D37" s="230" t="s">
        <v>143</v>
      </c>
      <c r="E37" s="230" t="s">
        <v>143</v>
      </c>
      <c r="F37" s="230" t="s">
        <v>143</v>
      </c>
      <c r="J37" s="230" t="s">
        <v>143</v>
      </c>
      <c r="K37" s="230" t="s">
        <v>143</v>
      </c>
    </row>
    <row r="38" spans="1:13" x14ac:dyDescent="0.3">
      <c r="A38" s="230">
        <v>426300</v>
      </c>
      <c r="B38" s="230" t="s">
        <v>58</v>
      </c>
      <c r="C38" s="230" t="s">
        <v>143</v>
      </c>
      <c r="H38" s="230" t="s">
        <v>143</v>
      </c>
      <c r="I38" s="230" t="s">
        <v>143</v>
      </c>
      <c r="K38" s="230" t="s">
        <v>143</v>
      </c>
      <c r="L38" s="230" t="s">
        <v>144</v>
      </c>
    </row>
    <row r="39" spans="1:13" x14ac:dyDescent="0.3">
      <c r="A39" s="230">
        <v>426307</v>
      </c>
      <c r="B39" s="230" t="s">
        <v>58</v>
      </c>
      <c r="C39" s="230" t="s">
        <v>145</v>
      </c>
      <c r="D39" s="230" t="s">
        <v>145</v>
      </c>
      <c r="E39" s="230" t="s">
        <v>145</v>
      </c>
      <c r="F39" s="230" t="s">
        <v>145</v>
      </c>
      <c r="G39" s="230" t="s">
        <v>145</v>
      </c>
      <c r="H39" s="230" t="s">
        <v>144</v>
      </c>
      <c r="I39" s="230" t="s">
        <v>144</v>
      </c>
      <c r="J39" s="230" t="s">
        <v>144</v>
      </c>
      <c r="K39" s="230" t="s">
        <v>144</v>
      </c>
      <c r="L39" s="230" t="s">
        <v>144</v>
      </c>
      <c r="M39" s="230" t="s">
        <v>144</v>
      </c>
    </row>
    <row r="40" spans="1:13" x14ac:dyDescent="0.3">
      <c r="A40" s="230">
        <v>426387</v>
      </c>
      <c r="B40" s="230" t="s">
        <v>58</v>
      </c>
      <c r="D40" s="230" t="s">
        <v>143</v>
      </c>
      <c r="E40" s="230" t="s">
        <v>143</v>
      </c>
      <c r="G40" s="230" t="s">
        <v>143</v>
      </c>
      <c r="H40" s="230" t="s">
        <v>143</v>
      </c>
      <c r="J40" s="230" t="s">
        <v>145</v>
      </c>
      <c r="K40" s="230" t="s">
        <v>145</v>
      </c>
      <c r="L40" s="230" t="s">
        <v>145</v>
      </c>
    </row>
    <row r="41" spans="1:13" x14ac:dyDescent="0.3">
      <c r="A41" s="230">
        <v>426395</v>
      </c>
      <c r="B41" s="230" t="s">
        <v>58</v>
      </c>
      <c r="D41" s="230" t="s">
        <v>145</v>
      </c>
      <c r="E41" s="230" t="s">
        <v>143</v>
      </c>
      <c r="H41" s="230" t="s">
        <v>143</v>
      </c>
      <c r="K41" s="230" t="s">
        <v>143</v>
      </c>
      <c r="L41" s="230" t="s">
        <v>143</v>
      </c>
    </row>
    <row r="42" spans="1:13" x14ac:dyDescent="0.3">
      <c r="A42" s="230">
        <v>426408</v>
      </c>
      <c r="B42" s="230" t="s">
        <v>58</v>
      </c>
      <c r="D42" s="230" t="s">
        <v>143</v>
      </c>
      <c r="G42" s="230" t="s">
        <v>143</v>
      </c>
      <c r="I42" s="230" t="s">
        <v>143</v>
      </c>
      <c r="J42" s="230" t="s">
        <v>144</v>
      </c>
      <c r="K42" s="230" t="s">
        <v>145</v>
      </c>
      <c r="L42" s="230" t="s">
        <v>144</v>
      </c>
      <c r="M42" s="230" t="s">
        <v>145</v>
      </c>
    </row>
    <row r="43" spans="1:13" x14ac:dyDescent="0.3">
      <c r="A43" s="230">
        <v>426426</v>
      </c>
      <c r="B43" s="230" t="s">
        <v>58</v>
      </c>
      <c r="F43" s="230" t="s">
        <v>145</v>
      </c>
      <c r="G43" s="230" t="s">
        <v>145</v>
      </c>
      <c r="H43" s="230" t="s">
        <v>143</v>
      </c>
      <c r="J43" s="230" t="s">
        <v>145</v>
      </c>
      <c r="K43" s="230" t="s">
        <v>145</v>
      </c>
      <c r="L43" s="230" t="s">
        <v>144</v>
      </c>
    </row>
    <row r="44" spans="1:13" x14ac:dyDescent="0.3">
      <c r="A44" s="230">
        <v>426450</v>
      </c>
      <c r="B44" s="230" t="s">
        <v>58</v>
      </c>
      <c r="G44" s="230" t="s">
        <v>143</v>
      </c>
      <c r="H44" s="230" t="s">
        <v>143</v>
      </c>
      <c r="J44" s="230" t="s">
        <v>143</v>
      </c>
      <c r="K44" s="230" t="s">
        <v>143</v>
      </c>
      <c r="L44" s="230" t="s">
        <v>143</v>
      </c>
    </row>
    <row r="45" spans="1:13" x14ac:dyDescent="0.3">
      <c r="A45" s="230">
        <v>426523</v>
      </c>
      <c r="B45" s="230" t="s">
        <v>58</v>
      </c>
      <c r="D45" s="230" t="s">
        <v>143</v>
      </c>
      <c r="E45" s="230" t="s">
        <v>143</v>
      </c>
      <c r="I45" s="230" t="s">
        <v>143</v>
      </c>
      <c r="J45" s="230" t="s">
        <v>143</v>
      </c>
      <c r="K45" s="230" t="s">
        <v>143</v>
      </c>
    </row>
    <row r="46" spans="1:13" x14ac:dyDescent="0.3">
      <c r="A46" s="230">
        <v>426524</v>
      </c>
      <c r="B46" s="230" t="s">
        <v>58</v>
      </c>
      <c r="C46" s="230" t="s">
        <v>144</v>
      </c>
      <c r="D46" s="230" t="s">
        <v>145</v>
      </c>
      <c r="E46" s="230" t="s">
        <v>144</v>
      </c>
      <c r="F46" s="230" t="s">
        <v>143</v>
      </c>
      <c r="G46" s="230" t="s">
        <v>143</v>
      </c>
      <c r="H46" s="230" t="s">
        <v>143</v>
      </c>
      <c r="I46" s="230" t="s">
        <v>144</v>
      </c>
      <c r="J46" s="230" t="s">
        <v>144</v>
      </c>
      <c r="K46" s="230" t="s">
        <v>144</v>
      </c>
      <c r="L46" s="230" t="s">
        <v>144</v>
      </c>
      <c r="M46" s="230" t="s">
        <v>145</v>
      </c>
    </row>
    <row r="47" spans="1:13" x14ac:dyDescent="0.3">
      <c r="A47" s="230">
        <v>426527</v>
      </c>
      <c r="B47" s="230" t="s">
        <v>58</v>
      </c>
      <c r="D47" s="230" t="s">
        <v>143</v>
      </c>
      <c r="H47" s="230" t="s">
        <v>145</v>
      </c>
      <c r="I47" s="230" t="s">
        <v>143</v>
      </c>
      <c r="J47" s="230" t="s">
        <v>143</v>
      </c>
      <c r="K47" s="230" t="s">
        <v>143</v>
      </c>
      <c r="L47" s="230" t="s">
        <v>145</v>
      </c>
    </row>
    <row r="48" spans="1:13" x14ac:dyDescent="0.3">
      <c r="A48" s="230">
        <v>426531</v>
      </c>
      <c r="B48" s="230" t="s">
        <v>58</v>
      </c>
      <c r="C48" s="230" t="s">
        <v>143</v>
      </c>
      <c r="D48" s="230" t="s">
        <v>143</v>
      </c>
      <c r="E48" s="230" t="s">
        <v>143</v>
      </c>
      <c r="G48" s="230" t="s">
        <v>143</v>
      </c>
      <c r="H48" s="230" t="s">
        <v>143</v>
      </c>
      <c r="I48" s="230" t="s">
        <v>145</v>
      </c>
      <c r="J48" s="230" t="s">
        <v>144</v>
      </c>
      <c r="K48" s="230" t="s">
        <v>145</v>
      </c>
      <c r="L48" s="230" t="s">
        <v>144</v>
      </c>
      <c r="M48" s="230" t="s">
        <v>145</v>
      </c>
    </row>
    <row r="49" spans="1:13" x14ac:dyDescent="0.3">
      <c r="A49" s="230">
        <v>426550</v>
      </c>
      <c r="B49" s="230" t="s">
        <v>58</v>
      </c>
      <c r="D49" s="230" t="s">
        <v>143</v>
      </c>
      <c r="E49" s="230" t="s">
        <v>143</v>
      </c>
      <c r="F49" s="230" t="s">
        <v>143</v>
      </c>
      <c r="G49" s="230" t="s">
        <v>144</v>
      </c>
      <c r="I49" s="230" t="s">
        <v>144</v>
      </c>
      <c r="J49" s="230" t="s">
        <v>144</v>
      </c>
      <c r="K49" s="230" t="s">
        <v>144</v>
      </c>
      <c r="L49" s="230" t="s">
        <v>145</v>
      </c>
      <c r="M49" s="230" t="s">
        <v>144</v>
      </c>
    </row>
    <row r="50" spans="1:13" x14ac:dyDescent="0.3">
      <c r="A50" s="230">
        <v>426584</v>
      </c>
      <c r="B50" s="230" t="s">
        <v>58</v>
      </c>
      <c r="E50" s="230" t="s">
        <v>143</v>
      </c>
      <c r="G50" s="230" t="s">
        <v>143</v>
      </c>
      <c r="H50" s="230" t="s">
        <v>143</v>
      </c>
      <c r="I50" s="230" t="s">
        <v>143</v>
      </c>
      <c r="J50" s="230" t="s">
        <v>143</v>
      </c>
      <c r="L50" s="230" t="s">
        <v>145</v>
      </c>
    </row>
    <row r="51" spans="1:13" x14ac:dyDescent="0.3">
      <c r="A51" s="230">
        <v>426591</v>
      </c>
      <c r="B51" s="230" t="s">
        <v>58</v>
      </c>
      <c r="C51" s="230" t="s">
        <v>143</v>
      </c>
      <c r="I51" s="230" t="s">
        <v>143</v>
      </c>
      <c r="J51" s="230" t="s">
        <v>143</v>
      </c>
      <c r="K51" s="230" t="s">
        <v>143</v>
      </c>
      <c r="L51" s="230" t="s">
        <v>143</v>
      </c>
    </row>
    <row r="52" spans="1:13" x14ac:dyDescent="0.3">
      <c r="A52" s="230">
        <v>426611</v>
      </c>
      <c r="B52" s="230" t="s">
        <v>58</v>
      </c>
      <c r="C52" s="230" t="s">
        <v>143</v>
      </c>
      <c r="D52" s="230" t="s">
        <v>145</v>
      </c>
      <c r="E52" s="230" t="s">
        <v>143</v>
      </c>
      <c r="F52" s="230" t="s">
        <v>143</v>
      </c>
      <c r="G52" s="230" t="s">
        <v>145</v>
      </c>
      <c r="H52" s="230" t="s">
        <v>143</v>
      </c>
      <c r="I52" s="230" t="s">
        <v>144</v>
      </c>
      <c r="J52" s="230" t="s">
        <v>144</v>
      </c>
      <c r="K52" s="230" t="s">
        <v>144</v>
      </c>
      <c r="L52" s="230" t="s">
        <v>144</v>
      </c>
      <c r="M52" s="230" t="s">
        <v>144</v>
      </c>
    </row>
    <row r="53" spans="1:13" x14ac:dyDescent="0.3">
      <c r="A53" s="230">
        <v>426673</v>
      </c>
      <c r="B53" s="230" t="s">
        <v>58</v>
      </c>
      <c r="E53" s="230" t="s">
        <v>143</v>
      </c>
      <c r="F53" s="230" t="s">
        <v>143</v>
      </c>
      <c r="G53" s="230" t="s">
        <v>143</v>
      </c>
      <c r="I53" s="230" t="s">
        <v>143</v>
      </c>
      <c r="K53" s="230" t="s">
        <v>143</v>
      </c>
      <c r="L53" s="230" t="s">
        <v>143</v>
      </c>
    </row>
    <row r="54" spans="1:13" x14ac:dyDescent="0.3">
      <c r="A54" s="230">
        <v>426705</v>
      </c>
      <c r="B54" s="230" t="s">
        <v>58</v>
      </c>
      <c r="C54" s="230" t="s">
        <v>143</v>
      </c>
      <c r="G54" s="230" t="s">
        <v>143</v>
      </c>
      <c r="I54" s="230" t="s">
        <v>143</v>
      </c>
      <c r="K54" s="230" t="s">
        <v>143</v>
      </c>
      <c r="L54" s="230" t="s">
        <v>143</v>
      </c>
    </row>
    <row r="55" spans="1:13" x14ac:dyDescent="0.3">
      <c r="A55" s="230">
        <v>426729</v>
      </c>
      <c r="B55" s="230" t="s">
        <v>58</v>
      </c>
      <c r="E55" s="230" t="s">
        <v>143</v>
      </c>
      <c r="F55" s="230" t="s">
        <v>143</v>
      </c>
      <c r="H55" s="230" t="s">
        <v>143</v>
      </c>
      <c r="K55" s="230" t="s">
        <v>143</v>
      </c>
      <c r="L55" s="230" t="s">
        <v>143</v>
      </c>
    </row>
    <row r="56" spans="1:13" x14ac:dyDescent="0.3">
      <c r="A56" s="230">
        <v>426813</v>
      </c>
      <c r="B56" s="230" t="s">
        <v>58</v>
      </c>
      <c r="E56" s="230" t="s">
        <v>143</v>
      </c>
      <c r="G56" s="230" t="s">
        <v>143</v>
      </c>
      <c r="I56" s="230" t="s">
        <v>143</v>
      </c>
      <c r="J56" s="230" t="s">
        <v>143</v>
      </c>
      <c r="L56" s="230" t="s">
        <v>143</v>
      </c>
    </row>
    <row r="57" spans="1:13" x14ac:dyDescent="0.3">
      <c r="A57" s="230">
        <v>426839</v>
      </c>
      <c r="B57" s="230" t="s">
        <v>58</v>
      </c>
      <c r="D57" s="230" t="s">
        <v>143</v>
      </c>
      <c r="E57" s="230" t="s">
        <v>143</v>
      </c>
      <c r="G57" s="230" t="s">
        <v>143</v>
      </c>
      <c r="H57" s="230" t="s">
        <v>143</v>
      </c>
      <c r="J57" s="230" t="s">
        <v>143</v>
      </c>
      <c r="K57" s="230" t="s">
        <v>143</v>
      </c>
      <c r="L57" s="230" t="s">
        <v>143</v>
      </c>
    </row>
    <row r="58" spans="1:13" x14ac:dyDescent="0.3">
      <c r="A58" s="230">
        <v>426870</v>
      </c>
      <c r="B58" s="230" t="s">
        <v>58</v>
      </c>
      <c r="E58" s="230" t="s">
        <v>143</v>
      </c>
      <c r="G58" s="230" t="s">
        <v>143</v>
      </c>
      <c r="H58" s="230" t="s">
        <v>143</v>
      </c>
      <c r="J58" s="230" t="s">
        <v>143</v>
      </c>
      <c r="K58" s="230" t="s">
        <v>143</v>
      </c>
    </row>
    <row r="59" spans="1:13" x14ac:dyDescent="0.3">
      <c r="A59" s="230">
        <v>427000</v>
      </c>
      <c r="B59" s="230" t="s">
        <v>58</v>
      </c>
      <c r="D59" s="230" t="s">
        <v>145</v>
      </c>
      <c r="G59" s="230" t="s">
        <v>143</v>
      </c>
      <c r="H59" s="230" t="s">
        <v>143</v>
      </c>
      <c r="L59" s="230" t="s">
        <v>144</v>
      </c>
      <c r="M59" s="230" t="s">
        <v>144</v>
      </c>
    </row>
    <row r="60" spans="1:13" x14ac:dyDescent="0.3">
      <c r="A60" s="230">
        <v>427053</v>
      </c>
      <c r="B60" s="230" t="s">
        <v>58</v>
      </c>
      <c r="C60" s="230" t="s">
        <v>145</v>
      </c>
      <c r="D60" s="230" t="s">
        <v>143</v>
      </c>
      <c r="H60" s="230" t="s">
        <v>145</v>
      </c>
      <c r="I60" s="230" t="s">
        <v>144</v>
      </c>
      <c r="K60" s="230" t="s">
        <v>145</v>
      </c>
      <c r="L60" s="230" t="s">
        <v>143</v>
      </c>
    </row>
    <row r="61" spans="1:13" x14ac:dyDescent="0.3">
      <c r="A61" s="230">
        <v>427069</v>
      </c>
      <c r="B61" s="230" t="s">
        <v>58</v>
      </c>
      <c r="F61" s="230" t="s">
        <v>143</v>
      </c>
      <c r="G61" s="230" t="s">
        <v>143</v>
      </c>
      <c r="H61" s="230" t="s">
        <v>144</v>
      </c>
      <c r="I61" s="230" t="s">
        <v>144</v>
      </c>
      <c r="J61" s="230" t="s">
        <v>144</v>
      </c>
      <c r="K61" s="230" t="s">
        <v>144</v>
      </c>
      <c r="L61" s="230" t="s">
        <v>144</v>
      </c>
      <c r="M61" s="230" t="s">
        <v>144</v>
      </c>
    </row>
    <row r="62" spans="1:13" x14ac:dyDescent="0.3">
      <c r="A62" s="230">
        <v>427134</v>
      </c>
      <c r="B62" s="230" t="s">
        <v>58</v>
      </c>
      <c r="H62" s="230" t="s">
        <v>145</v>
      </c>
      <c r="J62" s="230" t="s">
        <v>145</v>
      </c>
      <c r="K62" s="230" t="s">
        <v>145</v>
      </c>
      <c r="L62" s="230" t="s">
        <v>145</v>
      </c>
      <c r="M62" s="230" t="s">
        <v>145</v>
      </c>
    </row>
    <row r="63" spans="1:13" x14ac:dyDescent="0.3">
      <c r="A63" s="230">
        <v>427135</v>
      </c>
      <c r="B63" s="230" t="s">
        <v>58</v>
      </c>
      <c r="E63" s="230" t="s">
        <v>143</v>
      </c>
      <c r="F63" s="230" t="s">
        <v>143</v>
      </c>
      <c r="G63" s="230" t="s">
        <v>143</v>
      </c>
      <c r="H63" s="230" t="s">
        <v>145</v>
      </c>
      <c r="I63" s="230" t="s">
        <v>145</v>
      </c>
      <c r="K63" s="230" t="s">
        <v>145</v>
      </c>
      <c r="L63" s="230" t="s">
        <v>145</v>
      </c>
      <c r="M63" s="230" t="s">
        <v>145</v>
      </c>
    </row>
    <row r="64" spans="1:13" x14ac:dyDescent="0.3">
      <c r="A64" s="230">
        <v>427143</v>
      </c>
      <c r="B64" s="230" t="s">
        <v>58</v>
      </c>
      <c r="C64" s="230" t="s">
        <v>145</v>
      </c>
      <c r="D64" s="230" t="s">
        <v>145</v>
      </c>
      <c r="E64" s="230" t="s">
        <v>145</v>
      </c>
      <c r="F64" s="230" t="s">
        <v>145</v>
      </c>
      <c r="G64" s="230" t="s">
        <v>144</v>
      </c>
      <c r="H64" s="230" t="s">
        <v>144</v>
      </c>
      <c r="I64" s="230" t="s">
        <v>145</v>
      </c>
      <c r="J64" s="230" t="s">
        <v>144</v>
      </c>
      <c r="K64" s="230" t="s">
        <v>144</v>
      </c>
      <c r="L64" s="230" t="s">
        <v>144</v>
      </c>
      <c r="M64" s="230" t="s">
        <v>145</v>
      </c>
    </row>
    <row r="65" spans="1:13" x14ac:dyDescent="0.3">
      <c r="A65" s="230">
        <v>427153</v>
      </c>
      <c r="B65" s="230" t="s">
        <v>58</v>
      </c>
      <c r="E65" s="230" t="s">
        <v>145</v>
      </c>
      <c r="F65" s="230" t="s">
        <v>143</v>
      </c>
      <c r="G65" s="230" t="s">
        <v>143</v>
      </c>
      <c r="I65" s="230" t="s">
        <v>145</v>
      </c>
      <c r="J65" s="230" t="s">
        <v>145</v>
      </c>
      <c r="K65" s="230" t="s">
        <v>144</v>
      </c>
      <c r="L65" s="230" t="s">
        <v>145</v>
      </c>
      <c r="M65" s="230" t="s">
        <v>145</v>
      </c>
    </row>
    <row r="66" spans="1:13" x14ac:dyDescent="0.3">
      <c r="A66" s="230">
        <v>427179</v>
      </c>
      <c r="B66" s="230" t="s">
        <v>58</v>
      </c>
      <c r="F66" s="230" t="s">
        <v>145</v>
      </c>
      <c r="J66" s="230" t="s">
        <v>144</v>
      </c>
      <c r="K66" s="230" t="s">
        <v>144</v>
      </c>
      <c r="L66" s="230" t="s">
        <v>145</v>
      </c>
      <c r="M66" s="230" t="s">
        <v>144</v>
      </c>
    </row>
    <row r="67" spans="1:13" x14ac:dyDescent="0.3">
      <c r="A67" s="230">
        <v>427182</v>
      </c>
      <c r="B67" s="230" t="s">
        <v>58</v>
      </c>
      <c r="D67" s="230" t="s">
        <v>143</v>
      </c>
      <c r="E67" s="230" t="s">
        <v>143</v>
      </c>
      <c r="F67" s="230" t="s">
        <v>143</v>
      </c>
      <c r="G67" s="230" t="s">
        <v>143</v>
      </c>
      <c r="H67" s="230" t="s">
        <v>143</v>
      </c>
      <c r="I67" s="230" t="s">
        <v>145</v>
      </c>
      <c r="J67" s="230" t="s">
        <v>144</v>
      </c>
      <c r="K67" s="230" t="s">
        <v>144</v>
      </c>
      <c r="L67" s="230" t="s">
        <v>144</v>
      </c>
      <c r="M67" s="230" t="s">
        <v>145</v>
      </c>
    </row>
    <row r="68" spans="1:13" x14ac:dyDescent="0.3">
      <c r="A68" s="230">
        <v>427188</v>
      </c>
      <c r="B68" s="230" t="s">
        <v>58</v>
      </c>
      <c r="C68" s="230" t="s">
        <v>143</v>
      </c>
      <c r="D68" s="230" t="s">
        <v>143</v>
      </c>
      <c r="E68" s="230" t="s">
        <v>143</v>
      </c>
      <c r="F68" s="230" t="s">
        <v>143</v>
      </c>
      <c r="G68" s="230" t="s">
        <v>145</v>
      </c>
      <c r="H68" s="230" t="s">
        <v>144</v>
      </c>
      <c r="I68" s="230" t="s">
        <v>145</v>
      </c>
      <c r="J68" s="230" t="s">
        <v>145</v>
      </c>
      <c r="L68" s="230" t="s">
        <v>145</v>
      </c>
      <c r="M68" s="230" t="s">
        <v>145</v>
      </c>
    </row>
    <row r="69" spans="1:13" x14ac:dyDescent="0.3">
      <c r="A69" s="230">
        <v>427198</v>
      </c>
      <c r="B69" s="230" t="s">
        <v>58</v>
      </c>
      <c r="C69" s="230" t="s">
        <v>145</v>
      </c>
      <c r="D69" s="230" t="s">
        <v>143</v>
      </c>
      <c r="E69" s="230" t="s">
        <v>143</v>
      </c>
      <c r="F69" s="230" t="s">
        <v>143</v>
      </c>
      <c r="G69" s="230" t="s">
        <v>143</v>
      </c>
      <c r="H69" s="230" t="s">
        <v>143</v>
      </c>
      <c r="I69" s="230" t="s">
        <v>144</v>
      </c>
      <c r="J69" s="230" t="s">
        <v>145</v>
      </c>
      <c r="K69" s="230" t="s">
        <v>145</v>
      </c>
      <c r="L69" s="230" t="s">
        <v>145</v>
      </c>
      <c r="M69" s="230" t="s">
        <v>145</v>
      </c>
    </row>
    <row r="70" spans="1:13" x14ac:dyDescent="0.3">
      <c r="A70" s="230">
        <v>427207</v>
      </c>
      <c r="B70" s="230" t="s">
        <v>58</v>
      </c>
      <c r="E70" s="230" t="s">
        <v>143</v>
      </c>
      <c r="G70" s="230" t="s">
        <v>145</v>
      </c>
      <c r="H70" s="230" t="s">
        <v>145</v>
      </c>
      <c r="J70" s="230" t="s">
        <v>144</v>
      </c>
      <c r="K70" s="230" t="s">
        <v>144</v>
      </c>
      <c r="L70" s="230" t="s">
        <v>144</v>
      </c>
      <c r="M70" s="230" t="s">
        <v>145</v>
      </c>
    </row>
    <row r="71" spans="1:13" x14ac:dyDescent="0.3">
      <c r="A71" s="230">
        <v>427208</v>
      </c>
      <c r="B71" s="230" t="s">
        <v>58</v>
      </c>
      <c r="D71" s="230" t="s">
        <v>143</v>
      </c>
      <c r="G71" s="230" t="s">
        <v>144</v>
      </c>
      <c r="H71" s="230" t="s">
        <v>144</v>
      </c>
      <c r="I71" s="230" t="s">
        <v>145</v>
      </c>
      <c r="J71" s="230" t="s">
        <v>145</v>
      </c>
      <c r="K71" s="230" t="s">
        <v>145</v>
      </c>
      <c r="L71" s="230" t="s">
        <v>144</v>
      </c>
      <c r="M71" s="230" t="s">
        <v>145</v>
      </c>
    </row>
    <row r="72" spans="1:13" x14ac:dyDescent="0.3">
      <c r="A72" s="230">
        <v>427210</v>
      </c>
      <c r="B72" s="230" t="s">
        <v>58</v>
      </c>
      <c r="F72" s="230" t="s">
        <v>144</v>
      </c>
      <c r="H72" s="230" t="s">
        <v>143</v>
      </c>
      <c r="I72" s="230" t="s">
        <v>144</v>
      </c>
      <c r="J72" s="230" t="s">
        <v>144</v>
      </c>
      <c r="K72" s="230" t="s">
        <v>144</v>
      </c>
      <c r="L72" s="230" t="s">
        <v>144</v>
      </c>
      <c r="M72" s="230" t="s">
        <v>144</v>
      </c>
    </row>
    <row r="73" spans="1:13" x14ac:dyDescent="0.3">
      <c r="A73" s="230">
        <v>427244</v>
      </c>
      <c r="B73" s="230" t="s">
        <v>58</v>
      </c>
      <c r="D73" s="230" t="s">
        <v>143</v>
      </c>
      <c r="E73" s="230" t="s">
        <v>143</v>
      </c>
      <c r="G73" s="230" t="s">
        <v>145</v>
      </c>
      <c r="H73" s="230" t="s">
        <v>143</v>
      </c>
      <c r="J73" s="230" t="s">
        <v>145</v>
      </c>
      <c r="L73" s="230" t="s">
        <v>145</v>
      </c>
      <c r="M73" s="230" t="s">
        <v>145</v>
      </c>
    </row>
    <row r="74" spans="1:13" x14ac:dyDescent="0.3">
      <c r="A74" s="230">
        <v>427246</v>
      </c>
      <c r="B74" s="230" t="s">
        <v>58</v>
      </c>
      <c r="E74" s="230" t="s">
        <v>143</v>
      </c>
      <c r="G74" s="230" t="s">
        <v>143</v>
      </c>
      <c r="H74" s="230" t="s">
        <v>143</v>
      </c>
      <c r="L74" s="230" t="s">
        <v>145</v>
      </c>
      <c r="M74" s="230" t="s">
        <v>145</v>
      </c>
    </row>
    <row r="75" spans="1:13" x14ac:dyDescent="0.3">
      <c r="A75" s="230">
        <v>427249</v>
      </c>
      <c r="B75" s="230" t="s">
        <v>58</v>
      </c>
      <c r="C75" s="230" t="s">
        <v>145</v>
      </c>
      <c r="D75" s="230" t="s">
        <v>145</v>
      </c>
      <c r="E75" s="230" t="s">
        <v>143</v>
      </c>
      <c r="F75" s="230" t="s">
        <v>143</v>
      </c>
      <c r="G75" s="230" t="s">
        <v>145</v>
      </c>
      <c r="I75" s="230" t="s">
        <v>144</v>
      </c>
      <c r="J75" s="230" t="s">
        <v>144</v>
      </c>
      <c r="K75" s="230" t="s">
        <v>144</v>
      </c>
      <c r="L75" s="230" t="s">
        <v>144</v>
      </c>
      <c r="M75" s="230" t="s">
        <v>144</v>
      </c>
    </row>
    <row r="76" spans="1:13" x14ac:dyDescent="0.3">
      <c r="A76" s="230">
        <v>427262</v>
      </c>
      <c r="B76" s="230" t="s">
        <v>58</v>
      </c>
      <c r="D76" s="230" t="s">
        <v>143</v>
      </c>
      <c r="E76" s="230" t="s">
        <v>143</v>
      </c>
      <c r="F76" s="230" t="s">
        <v>143</v>
      </c>
      <c r="G76" s="230" t="s">
        <v>143</v>
      </c>
      <c r="I76" s="230" t="s">
        <v>144</v>
      </c>
      <c r="J76" s="230" t="s">
        <v>144</v>
      </c>
      <c r="K76" s="230" t="s">
        <v>144</v>
      </c>
      <c r="L76" s="230" t="s">
        <v>144</v>
      </c>
      <c r="M76" s="230" t="s">
        <v>144</v>
      </c>
    </row>
    <row r="77" spans="1:13" x14ac:dyDescent="0.3">
      <c r="A77" s="230">
        <v>427292</v>
      </c>
      <c r="B77" s="230" t="s">
        <v>58</v>
      </c>
      <c r="C77" s="230" t="s">
        <v>143</v>
      </c>
      <c r="D77" s="230" t="s">
        <v>143</v>
      </c>
      <c r="E77" s="230" t="s">
        <v>143</v>
      </c>
      <c r="G77" s="230" t="s">
        <v>143</v>
      </c>
      <c r="H77" s="230" t="s">
        <v>143</v>
      </c>
      <c r="J77" s="230" t="s">
        <v>145</v>
      </c>
      <c r="L77" s="230" t="s">
        <v>145</v>
      </c>
      <c r="M77" s="230" t="s">
        <v>145</v>
      </c>
    </row>
    <row r="78" spans="1:13" x14ac:dyDescent="0.3">
      <c r="A78" s="230">
        <v>427294</v>
      </c>
      <c r="B78" s="230" t="s">
        <v>58</v>
      </c>
      <c r="D78" s="230" t="s">
        <v>145</v>
      </c>
      <c r="F78" s="230" t="s">
        <v>143</v>
      </c>
      <c r="G78" s="230" t="s">
        <v>143</v>
      </c>
      <c r="H78" s="230" t="s">
        <v>145</v>
      </c>
      <c r="J78" s="230" t="s">
        <v>145</v>
      </c>
      <c r="M78" s="230" t="s">
        <v>145</v>
      </c>
    </row>
    <row r="79" spans="1:13" x14ac:dyDescent="0.3">
      <c r="A79" s="230">
        <v>427303</v>
      </c>
      <c r="B79" s="230" t="s">
        <v>58</v>
      </c>
      <c r="F79" s="230" t="s">
        <v>144</v>
      </c>
      <c r="I79" s="230" t="s">
        <v>144</v>
      </c>
      <c r="J79" s="230" t="s">
        <v>144</v>
      </c>
      <c r="K79" s="230" t="s">
        <v>144</v>
      </c>
      <c r="L79" s="230" t="s">
        <v>144</v>
      </c>
      <c r="M79" s="230" t="s">
        <v>144</v>
      </c>
    </row>
    <row r="80" spans="1:13" x14ac:dyDescent="0.3">
      <c r="A80" s="230">
        <v>427306</v>
      </c>
      <c r="B80" s="230" t="s">
        <v>58</v>
      </c>
      <c r="C80" s="230" t="s">
        <v>143</v>
      </c>
      <c r="F80" s="230" t="s">
        <v>145</v>
      </c>
      <c r="G80" s="230" t="s">
        <v>143</v>
      </c>
      <c r="H80" s="230" t="s">
        <v>143</v>
      </c>
      <c r="I80" s="230" t="s">
        <v>145</v>
      </c>
      <c r="J80" s="230" t="s">
        <v>145</v>
      </c>
      <c r="L80" s="230" t="s">
        <v>145</v>
      </c>
      <c r="M80" s="230" t="s">
        <v>145</v>
      </c>
    </row>
    <row r="81" spans="1:13" x14ac:dyDescent="0.3">
      <c r="A81" s="230">
        <v>427326</v>
      </c>
      <c r="B81" s="230" t="s">
        <v>58</v>
      </c>
      <c r="D81" s="230" t="s">
        <v>143</v>
      </c>
      <c r="E81" s="230" t="s">
        <v>143</v>
      </c>
      <c r="F81" s="230" t="s">
        <v>144</v>
      </c>
      <c r="G81" s="230" t="s">
        <v>145</v>
      </c>
      <c r="H81" s="230" t="s">
        <v>144</v>
      </c>
      <c r="I81" s="230" t="s">
        <v>145</v>
      </c>
      <c r="J81" s="230" t="s">
        <v>144</v>
      </c>
      <c r="K81" s="230" t="s">
        <v>144</v>
      </c>
      <c r="L81" s="230" t="s">
        <v>144</v>
      </c>
      <c r="M81" s="230" t="s">
        <v>144</v>
      </c>
    </row>
    <row r="82" spans="1:13" x14ac:dyDescent="0.3">
      <c r="A82" s="230">
        <v>427345</v>
      </c>
      <c r="B82" s="230" t="s">
        <v>58</v>
      </c>
      <c r="C82" s="230" t="s">
        <v>143</v>
      </c>
      <c r="D82" s="230" t="s">
        <v>143</v>
      </c>
      <c r="E82" s="230" t="s">
        <v>145</v>
      </c>
      <c r="F82" s="230" t="s">
        <v>144</v>
      </c>
      <c r="G82" s="230" t="s">
        <v>143</v>
      </c>
      <c r="H82" s="230" t="s">
        <v>144</v>
      </c>
      <c r="I82" s="230" t="s">
        <v>144</v>
      </c>
      <c r="J82" s="230" t="s">
        <v>144</v>
      </c>
      <c r="K82" s="230" t="s">
        <v>144</v>
      </c>
      <c r="L82" s="230" t="s">
        <v>144</v>
      </c>
      <c r="M82" s="230" t="s">
        <v>145</v>
      </c>
    </row>
    <row r="83" spans="1:13" x14ac:dyDescent="0.3">
      <c r="A83" s="230">
        <v>427350</v>
      </c>
      <c r="B83" s="230" t="s">
        <v>58</v>
      </c>
      <c r="C83" s="230" t="s">
        <v>143</v>
      </c>
      <c r="D83" s="230" t="s">
        <v>143</v>
      </c>
      <c r="E83" s="230" t="s">
        <v>143</v>
      </c>
      <c r="F83" s="230" t="s">
        <v>143</v>
      </c>
      <c r="I83" s="230" t="s">
        <v>144</v>
      </c>
      <c r="J83" s="230" t="s">
        <v>144</v>
      </c>
      <c r="K83" s="230" t="s">
        <v>144</v>
      </c>
      <c r="L83" s="230" t="s">
        <v>144</v>
      </c>
      <c r="M83" s="230" t="s">
        <v>144</v>
      </c>
    </row>
    <row r="84" spans="1:13" x14ac:dyDescent="0.3">
      <c r="A84" s="230">
        <v>427351</v>
      </c>
      <c r="B84" s="230" t="s">
        <v>58</v>
      </c>
      <c r="G84" s="230" t="s">
        <v>143</v>
      </c>
      <c r="H84" s="230" t="s">
        <v>143</v>
      </c>
      <c r="J84" s="230" t="s">
        <v>145</v>
      </c>
      <c r="L84" s="230" t="s">
        <v>145</v>
      </c>
      <c r="M84" s="230" t="s">
        <v>145</v>
      </c>
    </row>
    <row r="85" spans="1:13" x14ac:dyDescent="0.3">
      <c r="A85" s="230">
        <v>427357</v>
      </c>
      <c r="B85" s="230" t="s">
        <v>58</v>
      </c>
      <c r="D85" s="230" t="s">
        <v>144</v>
      </c>
      <c r="E85" s="230" t="s">
        <v>145</v>
      </c>
      <c r="F85" s="230" t="s">
        <v>144</v>
      </c>
      <c r="G85" s="230" t="s">
        <v>144</v>
      </c>
      <c r="H85" s="230" t="s">
        <v>143</v>
      </c>
      <c r="I85" s="230" t="s">
        <v>145</v>
      </c>
      <c r="J85" s="230" t="s">
        <v>144</v>
      </c>
      <c r="K85" s="230" t="s">
        <v>144</v>
      </c>
      <c r="L85" s="230" t="s">
        <v>145</v>
      </c>
      <c r="M85" s="230" t="s">
        <v>144</v>
      </c>
    </row>
    <row r="86" spans="1:13" x14ac:dyDescent="0.3">
      <c r="A86" s="230">
        <v>427358</v>
      </c>
      <c r="B86" s="230" t="s">
        <v>58</v>
      </c>
      <c r="D86" s="230" t="s">
        <v>145</v>
      </c>
      <c r="G86" s="230" t="s">
        <v>145</v>
      </c>
      <c r="H86" s="230" t="s">
        <v>143</v>
      </c>
      <c r="I86" s="230" t="s">
        <v>145</v>
      </c>
      <c r="L86" s="230" t="s">
        <v>144</v>
      </c>
      <c r="M86" s="230" t="s">
        <v>145</v>
      </c>
    </row>
    <row r="87" spans="1:13" x14ac:dyDescent="0.3">
      <c r="A87" s="230">
        <v>427365</v>
      </c>
      <c r="B87" s="230" t="s">
        <v>58</v>
      </c>
      <c r="D87" s="230" t="s">
        <v>143</v>
      </c>
      <c r="E87" s="230" t="s">
        <v>143</v>
      </c>
      <c r="F87" s="230" t="s">
        <v>144</v>
      </c>
      <c r="G87" s="230" t="s">
        <v>144</v>
      </c>
      <c r="H87" s="230" t="s">
        <v>144</v>
      </c>
      <c r="I87" s="230" t="s">
        <v>144</v>
      </c>
      <c r="J87" s="230" t="s">
        <v>144</v>
      </c>
      <c r="K87" s="230" t="s">
        <v>144</v>
      </c>
      <c r="L87" s="230" t="s">
        <v>144</v>
      </c>
      <c r="M87" s="230" t="s">
        <v>145</v>
      </c>
    </row>
    <row r="88" spans="1:13" x14ac:dyDescent="0.3">
      <c r="A88" s="230">
        <v>427367</v>
      </c>
      <c r="B88" s="230" t="s">
        <v>58</v>
      </c>
      <c r="D88" s="230" t="s">
        <v>145</v>
      </c>
      <c r="E88" s="230" t="s">
        <v>143</v>
      </c>
      <c r="F88" s="230" t="s">
        <v>143</v>
      </c>
      <c r="G88" s="230" t="s">
        <v>145</v>
      </c>
      <c r="H88" s="230" t="s">
        <v>144</v>
      </c>
      <c r="J88" s="230" t="s">
        <v>145</v>
      </c>
      <c r="L88" s="230" t="s">
        <v>145</v>
      </c>
    </row>
    <row r="89" spans="1:13" x14ac:dyDescent="0.3">
      <c r="A89" s="230">
        <v>427372</v>
      </c>
      <c r="B89" s="230" t="s">
        <v>58</v>
      </c>
      <c r="D89" s="230" t="s">
        <v>143</v>
      </c>
      <c r="I89" s="230" t="s">
        <v>145</v>
      </c>
      <c r="J89" s="230" t="s">
        <v>145</v>
      </c>
      <c r="K89" s="230" t="s">
        <v>145</v>
      </c>
      <c r="L89" s="230" t="s">
        <v>145</v>
      </c>
      <c r="M89" s="230" t="s">
        <v>145</v>
      </c>
    </row>
    <row r="90" spans="1:13" x14ac:dyDescent="0.3">
      <c r="A90" s="230">
        <v>427395</v>
      </c>
      <c r="B90" s="230" t="s">
        <v>58</v>
      </c>
      <c r="C90" s="230" t="s">
        <v>143</v>
      </c>
      <c r="D90" s="230" t="s">
        <v>145</v>
      </c>
      <c r="F90" s="230" t="s">
        <v>143</v>
      </c>
      <c r="I90" s="230" t="s">
        <v>144</v>
      </c>
      <c r="J90" s="230" t="s">
        <v>145</v>
      </c>
      <c r="L90" s="230" t="s">
        <v>145</v>
      </c>
    </row>
    <row r="91" spans="1:13" x14ac:dyDescent="0.3">
      <c r="A91" s="230">
        <v>427399</v>
      </c>
      <c r="B91" s="230" t="s">
        <v>58</v>
      </c>
      <c r="C91" s="230" t="s">
        <v>145</v>
      </c>
      <c r="D91" s="230" t="s">
        <v>145</v>
      </c>
      <c r="E91" s="230" t="s">
        <v>145</v>
      </c>
      <c r="F91" s="230" t="s">
        <v>145</v>
      </c>
      <c r="G91" s="230" t="s">
        <v>145</v>
      </c>
      <c r="I91" s="230" t="s">
        <v>144</v>
      </c>
      <c r="J91" s="230" t="s">
        <v>145</v>
      </c>
      <c r="K91" s="230" t="s">
        <v>144</v>
      </c>
      <c r="L91" s="230" t="s">
        <v>144</v>
      </c>
      <c r="M91" s="230" t="s">
        <v>145</v>
      </c>
    </row>
    <row r="92" spans="1:13" x14ac:dyDescent="0.3">
      <c r="A92" s="230">
        <v>427406</v>
      </c>
      <c r="B92" s="230" t="s">
        <v>58</v>
      </c>
      <c r="I92" s="230" t="s">
        <v>144</v>
      </c>
      <c r="J92" s="230" t="s">
        <v>144</v>
      </c>
      <c r="K92" s="230" t="s">
        <v>145</v>
      </c>
      <c r="L92" s="230" t="s">
        <v>144</v>
      </c>
      <c r="M92" s="230" t="s">
        <v>144</v>
      </c>
    </row>
    <row r="93" spans="1:13" x14ac:dyDescent="0.3">
      <c r="A93" s="230">
        <v>427408</v>
      </c>
      <c r="B93" s="230" t="s">
        <v>58</v>
      </c>
      <c r="F93" s="230" t="s">
        <v>145</v>
      </c>
      <c r="G93" s="230" t="s">
        <v>145</v>
      </c>
      <c r="J93" s="230" t="s">
        <v>145</v>
      </c>
      <c r="K93" s="230" t="s">
        <v>145</v>
      </c>
      <c r="M93" s="230" t="s">
        <v>145</v>
      </c>
    </row>
    <row r="94" spans="1:13" x14ac:dyDescent="0.3">
      <c r="A94" s="230">
        <v>427413</v>
      </c>
      <c r="B94" s="230" t="s">
        <v>58</v>
      </c>
      <c r="D94" s="230" t="s">
        <v>143</v>
      </c>
      <c r="F94" s="230" t="s">
        <v>143</v>
      </c>
      <c r="I94" s="230" t="s">
        <v>145</v>
      </c>
      <c r="J94" s="230" t="s">
        <v>145</v>
      </c>
      <c r="K94" s="230" t="s">
        <v>145</v>
      </c>
      <c r="L94" s="230" t="s">
        <v>144</v>
      </c>
      <c r="M94" s="230" t="s">
        <v>145</v>
      </c>
    </row>
    <row r="95" spans="1:13" x14ac:dyDescent="0.3">
      <c r="A95" s="230">
        <v>427434</v>
      </c>
      <c r="B95" s="230" t="s">
        <v>58</v>
      </c>
      <c r="C95" s="230" t="s">
        <v>143</v>
      </c>
      <c r="D95" s="230" t="s">
        <v>145</v>
      </c>
      <c r="E95" s="230" t="s">
        <v>144</v>
      </c>
      <c r="F95" s="230" t="s">
        <v>145</v>
      </c>
      <c r="G95" s="230" t="s">
        <v>145</v>
      </c>
      <c r="I95" s="230" t="s">
        <v>144</v>
      </c>
      <c r="J95" s="230" t="s">
        <v>144</v>
      </c>
      <c r="K95" s="230" t="s">
        <v>144</v>
      </c>
      <c r="L95" s="230" t="s">
        <v>144</v>
      </c>
      <c r="M95" s="230" t="s">
        <v>144</v>
      </c>
    </row>
    <row r="96" spans="1:13" x14ac:dyDescent="0.3">
      <c r="A96" s="230">
        <v>427440</v>
      </c>
      <c r="B96" s="230" t="s">
        <v>58</v>
      </c>
      <c r="G96" s="230" t="s">
        <v>143</v>
      </c>
      <c r="H96" s="230" t="s">
        <v>143</v>
      </c>
      <c r="J96" s="230" t="s">
        <v>145</v>
      </c>
      <c r="K96" s="230" t="s">
        <v>145</v>
      </c>
      <c r="L96" s="230" t="s">
        <v>145</v>
      </c>
      <c r="M96" s="230" t="s">
        <v>145</v>
      </c>
    </row>
    <row r="97" spans="1:13" x14ac:dyDescent="0.3">
      <c r="A97" s="230">
        <v>427445</v>
      </c>
      <c r="B97" s="230" t="s">
        <v>58</v>
      </c>
      <c r="C97" s="230" t="s">
        <v>143</v>
      </c>
      <c r="E97" s="230" t="s">
        <v>145</v>
      </c>
      <c r="F97" s="230" t="s">
        <v>143</v>
      </c>
      <c r="H97" s="230" t="s">
        <v>145</v>
      </c>
      <c r="J97" s="230" t="s">
        <v>145</v>
      </c>
      <c r="K97" s="230" t="s">
        <v>145</v>
      </c>
      <c r="L97" s="230" t="s">
        <v>144</v>
      </c>
      <c r="M97" s="230" t="s">
        <v>145</v>
      </c>
    </row>
    <row r="98" spans="1:13" x14ac:dyDescent="0.3">
      <c r="A98" s="230">
        <v>427447</v>
      </c>
      <c r="B98" s="230" t="s">
        <v>58</v>
      </c>
      <c r="C98" s="230" t="s">
        <v>143</v>
      </c>
      <c r="D98" s="230" t="s">
        <v>144</v>
      </c>
      <c r="E98" s="230" t="s">
        <v>143</v>
      </c>
      <c r="F98" s="230" t="s">
        <v>144</v>
      </c>
      <c r="G98" s="230" t="s">
        <v>144</v>
      </c>
      <c r="H98" s="230" t="s">
        <v>144</v>
      </c>
      <c r="I98" s="230" t="s">
        <v>144</v>
      </c>
      <c r="J98" s="230" t="s">
        <v>144</v>
      </c>
      <c r="K98" s="230" t="s">
        <v>144</v>
      </c>
      <c r="L98" s="230" t="s">
        <v>144</v>
      </c>
      <c r="M98" s="230" t="s">
        <v>144</v>
      </c>
    </row>
    <row r="99" spans="1:13" x14ac:dyDescent="0.3">
      <c r="A99" s="230">
        <v>427450</v>
      </c>
      <c r="B99" s="230" t="s">
        <v>58</v>
      </c>
      <c r="C99" s="230" t="s">
        <v>143</v>
      </c>
      <c r="I99" s="230" t="s">
        <v>145</v>
      </c>
      <c r="J99" s="230" t="s">
        <v>145</v>
      </c>
      <c r="K99" s="230" t="s">
        <v>145</v>
      </c>
      <c r="L99" s="230" t="s">
        <v>145</v>
      </c>
      <c r="M99" s="230" t="s">
        <v>145</v>
      </c>
    </row>
    <row r="100" spans="1:13" x14ac:dyDescent="0.3">
      <c r="A100" s="230">
        <v>427460</v>
      </c>
      <c r="B100" s="230" t="s">
        <v>58</v>
      </c>
      <c r="D100" s="230" t="s">
        <v>143</v>
      </c>
      <c r="E100" s="230" t="s">
        <v>143</v>
      </c>
      <c r="H100" s="230" t="s">
        <v>143</v>
      </c>
      <c r="K100" s="230" t="s">
        <v>145</v>
      </c>
      <c r="L100" s="230" t="s">
        <v>145</v>
      </c>
      <c r="M100" s="230" t="s">
        <v>145</v>
      </c>
    </row>
    <row r="101" spans="1:13" x14ac:dyDescent="0.3">
      <c r="A101" s="230">
        <v>427465</v>
      </c>
      <c r="B101" s="230" t="s">
        <v>58</v>
      </c>
      <c r="G101" s="230" t="s">
        <v>143</v>
      </c>
      <c r="H101" s="230" t="s">
        <v>143</v>
      </c>
      <c r="I101" s="230" t="s">
        <v>145</v>
      </c>
      <c r="K101" s="230" t="s">
        <v>145</v>
      </c>
      <c r="L101" s="230" t="s">
        <v>145</v>
      </c>
      <c r="M101" s="230" t="s">
        <v>145</v>
      </c>
    </row>
    <row r="102" spans="1:13" x14ac:dyDescent="0.3">
      <c r="A102" s="230">
        <v>427466</v>
      </c>
      <c r="B102" s="230" t="s">
        <v>58</v>
      </c>
      <c r="D102" s="230" t="s">
        <v>143</v>
      </c>
      <c r="E102" s="230" t="s">
        <v>143</v>
      </c>
      <c r="F102" s="230" t="s">
        <v>143</v>
      </c>
      <c r="G102" s="230" t="s">
        <v>143</v>
      </c>
      <c r="K102" s="230" t="s">
        <v>145</v>
      </c>
      <c r="L102" s="230" t="s">
        <v>145</v>
      </c>
      <c r="M102" s="230" t="s">
        <v>145</v>
      </c>
    </row>
    <row r="103" spans="1:13" x14ac:dyDescent="0.3">
      <c r="A103" s="230">
        <v>427471</v>
      </c>
      <c r="B103" s="230" t="s">
        <v>58</v>
      </c>
      <c r="F103" s="230" t="s">
        <v>145</v>
      </c>
      <c r="G103" s="230" t="s">
        <v>143</v>
      </c>
      <c r="H103" s="230" t="s">
        <v>143</v>
      </c>
      <c r="I103" s="230" t="s">
        <v>145</v>
      </c>
      <c r="K103" s="230" t="s">
        <v>145</v>
      </c>
      <c r="L103" s="230" t="s">
        <v>145</v>
      </c>
      <c r="M103" s="230" t="s">
        <v>145</v>
      </c>
    </row>
    <row r="104" spans="1:13" x14ac:dyDescent="0.3">
      <c r="A104" s="230">
        <v>427472</v>
      </c>
      <c r="B104" s="230" t="s">
        <v>58</v>
      </c>
      <c r="C104" s="230" t="s">
        <v>143</v>
      </c>
      <c r="I104" s="230" t="s">
        <v>145</v>
      </c>
      <c r="J104" s="230" t="s">
        <v>145</v>
      </c>
      <c r="K104" s="230" t="s">
        <v>145</v>
      </c>
      <c r="L104" s="230" t="s">
        <v>145</v>
      </c>
      <c r="M104" s="230" t="s">
        <v>145</v>
      </c>
    </row>
    <row r="105" spans="1:13" x14ac:dyDescent="0.3">
      <c r="A105" s="230">
        <v>427476</v>
      </c>
      <c r="B105" s="230" t="s">
        <v>58</v>
      </c>
      <c r="D105" s="230" t="s">
        <v>143</v>
      </c>
      <c r="E105" s="230" t="s">
        <v>143</v>
      </c>
      <c r="F105" s="230" t="s">
        <v>145</v>
      </c>
      <c r="G105" s="230" t="s">
        <v>143</v>
      </c>
      <c r="H105" s="230" t="s">
        <v>143</v>
      </c>
      <c r="J105" s="230" t="s">
        <v>144</v>
      </c>
      <c r="K105" s="230" t="s">
        <v>144</v>
      </c>
      <c r="L105" s="230" t="s">
        <v>144</v>
      </c>
      <c r="M105" s="230" t="s">
        <v>145</v>
      </c>
    </row>
    <row r="106" spans="1:13" x14ac:dyDescent="0.3">
      <c r="A106" s="230">
        <v>427477</v>
      </c>
      <c r="B106" s="230" t="s">
        <v>58</v>
      </c>
      <c r="G106" s="230" t="s">
        <v>145</v>
      </c>
      <c r="H106" s="230" t="s">
        <v>143</v>
      </c>
      <c r="I106" s="230" t="s">
        <v>145</v>
      </c>
      <c r="J106" s="230" t="s">
        <v>145</v>
      </c>
      <c r="K106" s="230" t="s">
        <v>145</v>
      </c>
      <c r="L106" s="230" t="s">
        <v>145</v>
      </c>
      <c r="M106" s="230" t="s">
        <v>145</v>
      </c>
    </row>
    <row r="107" spans="1:13" x14ac:dyDescent="0.3">
      <c r="A107" s="230">
        <v>427482</v>
      </c>
      <c r="B107" s="230" t="s">
        <v>58</v>
      </c>
      <c r="C107" s="230" t="s">
        <v>144</v>
      </c>
      <c r="D107" s="230" t="s">
        <v>143</v>
      </c>
      <c r="E107" s="230" t="s">
        <v>143</v>
      </c>
      <c r="G107" s="230" t="s">
        <v>143</v>
      </c>
      <c r="I107" s="230" t="s">
        <v>144</v>
      </c>
      <c r="J107" s="230" t="s">
        <v>145</v>
      </c>
      <c r="K107" s="230" t="s">
        <v>145</v>
      </c>
      <c r="L107" s="230" t="s">
        <v>144</v>
      </c>
      <c r="M107" s="230" t="s">
        <v>145</v>
      </c>
    </row>
    <row r="108" spans="1:13" x14ac:dyDescent="0.3">
      <c r="A108" s="230">
        <v>427483</v>
      </c>
      <c r="B108" s="230" t="s">
        <v>58</v>
      </c>
      <c r="D108" s="230" t="s">
        <v>143</v>
      </c>
      <c r="F108" s="230" t="s">
        <v>145</v>
      </c>
      <c r="G108" s="230" t="s">
        <v>145</v>
      </c>
      <c r="L108" s="230" t="s">
        <v>145</v>
      </c>
      <c r="M108" s="230" t="s">
        <v>145</v>
      </c>
    </row>
    <row r="109" spans="1:13" x14ac:dyDescent="0.3">
      <c r="A109" s="230">
        <v>427497</v>
      </c>
      <c r="B109" s="230" t="s">
        <v>58</v>
      </c>
      <c r="F109" s="230" t="s">
        <v>143</v>
      </c>
      <c r="G109" s="230" t="s">
        <v>143</v>
      </c>
      <c r="J109" s="230" t="s">
        <v>145</v>
      </c>
      <c r="K109" s="230" t="s">
        <v>145</v>
      </c>
      <c r="L109" s="230" t="s">
        <v>145</v>
      </c>
    </row>
    <row r="110" spans="1:13" x14ac:dyDescent="0.3">
      <c r="A110" s="230">
        <v>427505</v>
      </c>
      <c r="B110" s="230" t="s">
        <v>58</v>
      </c>
      <c r="C110" s="230" t="s">
        <v>143</v>
      </c>
      <c r="E110" s="230" t="s">
        <v>143</v>
      </c>
      <c r="F110" s="230" t="s">
        <v>143</v>
      </c>
      <c r="G110" s="230" t="s">
        <v>143</v>
      </c>
      <c r="H110" s="230" t="s">
        <v>143</v>
      </c>
      <c r="I110" s="230" t="s">
        <v>145</v>
      </c>
      <c r="J110" s="230" t="s">
        <v>145</v>
      </c>
      <c r="K110" s="230" t="s">
        <v>145</v>
      </c>
      <c r="L110" s="230" t="s">
        <v>144</v>
      </c>
      <c r="M110" s="230" t="s">
        <v>145</v>
      </c>
    </row>
    <row r="111" spans="1:13" x14ac:dyDescent="0.3">
      <c r="A111" s="230">
        <v>427512</v>
      </c>
      <c r="B111" s="230" t="s">
        <v>58</v>
      </c>
      <c r="E111" s="230" t="s">
        <v>143</v>
      </c>
      <c r="H111" s="230" t="s">
        <v>143</v>
      </c>
      <c r="K111" s="230" t="s">
        <v>144</v>
      </c>
      <c r="L111" s="230" t="s">
        <v>144</v>
      </c>
      <c r="M111" s="230" t="s">
        <v>144</v>
      </c>
    </row>
    <row r="112" spans="1:13" x14ac:dyDescent="0.3">
      <c r="A112" s="230">
        <v>427513</v>
      </c>
      <c r="B112" s="230" t="s">
        <v>58</v>
      </c>
      <c r="C112" s="230" t="s">
        <v>145</v>
      </c>
      <c r="G112" s="230" t="s">
        <v>145</v>
      </c>
      <c r="I112" s="230" t="s">
        <v>144</v>
      </c>
      <c r="L112" s="230" t="s">
        <v>144</v>
      </c>
      <c r="M112" s="230" t="s">
        <v>144</v>
      </c>
    </row>
    <row r="113" spans="1:13" x14ac:dyDescent="0.3">
      <c r="A113" s="230">
        <v>427534</v>
      </c>
      <c r="B113" s="230" t="s">
        <v>58</v>
      </c>
      <c r="C113" s="230" t="s">
        <v>143</v>
      </c>
      <c r="I113" s="230" t="s">
        <v>144</v>
      </c>
      <c r="K113" s="230" t="s">
        <v>145</v>
      </c>
      <c r="L113" s="230" t="s">
        <v>145</v>
      </c>
      <c r="M113" s="230" t="s">
        <v>144</v>
      </c>
    </row>
    <row r="114" spans="1:13" x14ac:dyDescent="0.3">
      <c r="A114" s="230">
        <v>427542</v>
      </c>
      <c r="B114" s="230" t="s">
        <v>58</v>
      </c>
      <c r="C114" s="230" t="s">
        <v>143</v>
      </c>
      <c r="D114" s="230" t="s">
        <v>144</v>
      </c>
      <c r="E114" s="230" t="s">
        <v>143</v>
      </c>
      <c r="F114" s="230" t="s">
        <v>143</v>
      </c>
      <c r="G114" s="230" t="s">
        <v>145</v>
      </c>
      <c r="H114" s="230" t="s">
        <v>143</v>
      </c>
      <c r="I114" s="230" t="s">
        <v>144</v>
      </c>
      <c r="J114" s="230" t="s">
        <v>144</v>
      </c>
      <c r="K114" s="230" t="s">
        <v>145</v>
      </c>
      <c r="L114" s="230" t="s">
        <v>144</v>
      </c>
      <c r="M114" s="230" t="s">
        <v>144</v>
      </c>
    </row>
    <row r="115" spans="1:13" x14ac:dyDescent="0.3">
      <c r="A115" s="230">
        <v>427545</v>
      </c>
      <c r="B115" s="230" t="s">
        <v>58</v>
      </c>
      <c r="E115" s="230" t="s">
        <v>143</v>
      </c>
      <c r="H115" s="230" t="s">
        <v>143</v>
      </c>
      <c r="J115" s="230" t="s">
        <v>145</v>
      </c>
      <c r="K115" s="230" t="s">
        <v>145</v>
      </c>
      <c r="L115" s="230" t="s">
        <v>145</v>
      </c>
      <c r="M115" s="230" t="s">
        <v>145</v>
      </c>
    </row>
    <row r="116" spans="1:13" x14ac:dyDescent="0.3">
      <c r="A116" s="230">
        <v>427548</v>
      </c>
      <c r="B116" s="230" t="s">
        <v>58</v>
      </c>
      <c r="C116" s="230" t="s">
        <v>143</v>
      </c>
      <c r="E116" s="230" t="s">
        <v>143</v>
      </c>
      <c r="F116" s="230" t="s">
        <v>143</v>
      </c>
      <c r="G116" s="230" t="s">
        <v>143</v>
      </c>
      <c r="H116" s="230" t="s">
        <v>145</v>
      </c>
      <c r="J116" s="230" t="s">
        <v>145</v>
      </c>
      <c r="K116" s="230" t="s">
        <v>145</v>
      </c>
      <c r="L116" s="230" t="s">
        <v>144</v>
      </c>
      <c r="M116" s="230" t="s">
        <v>145</v>
      </c>
    </row>
    <row r="117" spans="1:13" x14ac:dyDescent="0.3">
      <c r="A117" s="230">
        <v>427549</v>
      </c>
      <c r="B117" s="230" t="s">
        <v>58</v>
      </c>
      <c r="G117" s="230" t="s">
        <v>143</v>
      </c>
      <c r="H117" s="230" t="s">
        <v>143</v>
      </c>
      <c r="K117" s="230" t="s">
        <v>145</v>
      </c>
      <c r="L117" s="230" t="s">
        <v>145</v>
      </c>
      <c r="M117" s="230" t="s">
        <v>145</v>
      </c>
    </row>
    <row r="118" spans="1:13" x14ac:dyDescent="0.3">
      <c r="A118" s="230">
        <v>427556</v>
      </c>
      <c r="B118" s="230" t="s">
        <v>58</v>
      </c>
      <c r="C118" s="230" t="s">
        <v>143</v>
      </c>
      <c r="E118" s="230" t="s">
        <v>143</v>
      </c>
      <c r="I118" s="230" t="s">
        <v>144</v>
      </c>
      <c r="K118" s="230" t="s">
        <v>145</v>
      </c>
      <c r="L118" s="230" t="s">
        <v>144</v>
      </c>
      <c r="M118" s="230" t="s">
        <v>145</v>
      </c>
    </row>
    <row r="119" spans="1:13" x14ac:dyDescent="0.3">
      <c r="A119" s="230">
        <v>427558</v>
      </c>
      <c r="B119" s="230" t="s">
        <v>58</v>
      </c>
      <c r="D119" s="230" t="s">
        <v>143</v>
      </c>
      <c r="E119" s="230" t="s">
        <v>143</v>
      </c>
      <c r="H119" s="230" t="s">
        <v>145</v>
      </c>
      <c r="K119" s="230" t="s">
        <v>145</v>
      </c>
      <c r="L119" s="230" t="s">
        <v>144</v>
      </c>
    </row>
    <row r="120" spans="1:13" x14ac:dyDescent="0.3">
      <c r="A120" s="230">
        <v>427565</v>
      </c>
      <c r="B120" s="230" t="s">
        <v>58</v>
      </c>
      <c r="D120" s="230" t="s">
        <v>143</v>
      </c>
      <c r="E120" s="230" t="s">
        <v>143</v>
      </c>
      <c r="F120" s="230" t="s">
        <v>145</v>
      </c>
      <c r="H120" s="230" t="s">
        <v>143</v>
      </c>
      <c r="I120" s="230" t="s">
        <v>145</v>
      </c>
      <c r="J120" s="230" t="s">
        <v>145</v>
      </c>
      <c r="K120" s="230" t="s">
        <v>144</v>
      </c>
      <c r="L120" s="230" t="s">
        <v>144</v>
      </c>
      <c r="M120" s="230" t="s">
        <v>144</v>
      </c>
    </row>
    <row r="121" spans="1:13" x14ac:dyDescent="0.3">
      <c r="A121" s="230">
        <v>427573</v>
      </c>
      <c r="B121" s="230" t="s">
        <v>58</v>
      </c>
      <c r="C121" s="230" t="s">
        <v>143</v>
      </c>
      <c r="D121" s="230" t="s">
        <v>143</v>
      </c>
      <c r="E121" s="230" t="s">
        <v>143</v>
      </c>
      <c r="G121" s="230" t="s">
        <v>145</v>
      </c>
      <c r="I121" s="230" t="s">
        <v>145</v>
      </c>
      <c r="J121" s="230" t="s">
        <v>145</v>
      </c>
      <c r="K121" s="230" t="s">
        <v>145</v>
      </c>
      <c r="L121" s="230" t="s">
        <v>145</v>
      </c>
      <c r="M121" s="230" t="s">
        <v>145</v>
      </c>
    </row>
    <row r="122" spans="1:13" x14ac:dyDescent="0.3">
      <c r="A122" s="230">
        <v>427575</v>
      </c>
      <c r="B122" s="230" t="s">
        <v>58</v>
      </c>
      <c r="G122" s="230" t="s">
        <v>143</v>
      </c>
      <c r="H122" s="230" t="s">
        <v>143</v>
      </c>
      <c r="J122" s="230" t="s">
        <v>145</v>
      </c>
      <c r="K122" s="230" t="s">
        <v>145</v>
      </c>
      <c r="L122" s="230" t="s">
        <v>145</v>
      </c>
    </row>
    <row r="123" spans="1:13" x14ac:dyDescent="0.3">
      <c r="A123" s="230">
        <v>427583</v>
      </c>
      <c r="B123" s="230" t="s">
        <v>58</v>
      </c>
      <c r="G123" s="230" t="s">
        <v>143</v>
      </c>
      <c r="H123" s="230" t="s">
        <v>145</v>
      </c>
      <c r="K123" s="230" t="s">
        <v>145</v>
      </c>
      <c r="L123" s="230" t="s">
        <v>145</v>
      </c>
      <c r="M123" s="230" t="s">
        <v>145</v>
      </c>
    </row>
    <row r="124" spans="1:13" x14ac:dyDescent="0.3">
      <c r="A124" s="230">
        <v>427593</v>
      </c>
      <c r="B124" s="230" t="s">
        <v>58</v>
      </c>
      <c r="D124" s="230" t="s">
        <v>145</v>
      </c>
      <c r="F124" s="230" t="s">
        <v>145</v>
      </c>
      <c r="J124" s="230" t="s">
        <v>145</v>
      </c>
      <c r="K124" s="230" t="s">
        <v>144</v>
      </c>
      <c r="L124" s="230" t="s">
        <v>144</v>
      </c>
      <c r="M124" s="230" t="s">
        <v>145</v>
      </c>
    </row>
    <row r="125" spans="1:13" x14ac:dyDescent="0.3">
      <c r="A125" s="230">
        <v>427595</v>
      </c>
      <c r="B125" s="230" t="s">
        <v>58</v>
      </c>
      <c r="C125" s="230" t="s">
        <v>143</v>
      </c>
      <c r="D125" s="230" t="s">
        <v>144</v>
      </c>
      <c r="E125" s="230" t="s">
        <v>143</v>
      </c>
      <c r="G125" s="230" t="s">
        <v>143</v>
      </c>
      <c r="I125" s="230" t="s">
        <v>144</v>
      </c>
      <c r="J125" s="230" t="s">
        <v>144</v>
      </c>
      <c r="K125" s="230" t="s">
        <v>145</v>
      </c>
      <c r="L125" s="230" t="s">
        <v>144</v>
      </c>
      <c r="M125" s="230" t="s">
        <v>144</v>
      </c>
    </row>
    <row r="126" spans="1:13" x14ac:dyDescent="0.3">
      <c r="A126" s="230">
        <v>427598</v>
      </c>
      <c r="B126" s="230" t="s">
        <v>58</v>
      </c>
      <c r="D126" s="230" t="s">
        <v>143</v>
      </c>
      <c r="E126" s="230" t="s">
        <v>143</v>
      </c>
      <c r="F126" s="230" t="s">
        <v>145</v>
      </c>
      <c r="G126" s="230" t="s">
        <v>143</v>
      </c>
      <c r="K126" s="230" t="s">
        <v>144</v>
      </c>
      <c r="L126" s="230" t="s">
        <v>144</v>
      </c>
      <c r="M126" s="230" t="s">
        <v>144</v>
      </c>
    </row>
    <row r="127" spans="1:13" x14ac:dyDescent="0.3">
      <c r="A127" s="230">
        <v>427606</v>
      </c>
      <c r="B127" s="230" t="s">
        <v>58</v>
      </c>
      <c r="G127" s="230" t="s">
        <v>145</v>
      </c>
      <c r="H127" s="230" t="s">
        <v>145</v>
      </c>
      <c r="I127" s="230" t="s">
        <v>145</v>
      </c>
      <c r="J127" s="230" t="s">
        <v>145</v>
      </c>
      <c r="K127" s="230" t="s">
        <v>145</v>
      </c>
      <c r="L127" s="230" t="s">
        <v>145</v>
      </c>
    </row>
    <row r="128" spans="1:13" x14ac:dyDescent="0.3">
      <c r="A128" s="230">
        <v>427621</v>
      </c>
      <c r="B128" s="230" t="s">
        <v>58</v>
      </c>
      <c r="C128" s="230" t="s">
        <v>143</v>
      </c>
      <c r="E128" s="230" t="s">
        <v>143</v>
      </c>
      <c r="F128" s="230" t="s">
        <v>143</v>
      </c>
      <c r="I128" s="230" t="s">
        <v>144</v>
      </c>
      <c r="K128" s="230" t="s">
        <v>144</v>
      </c>
      <c r="L128" s="230" t="s">
        <v>145</v>
      </c>
      <c r="M128" s="230" t="s">
        <v>144</v>
      </c>
    </row>
    <row r="129" spans="1:13" x14ac:dyDescent="0.3">
      <c r="A129" s="230">
        <v>427622</v>
      </c>
      <c r="B129" s="230" t="s">
        <v>58</v>
      </c>
      <c r="E129" s="230" t="s">
        <v>143</v>
      </c>
      <c r="H129" s="230" t="s">
        <v>145</v>
      </c>
      <c r="J129" s="230" t="s">
        <v>145</v>
      </c>
      <c r="K129" s="230" t="s">
        <v>145</v>
      </c>
      <c r="L129" s="230" t="s">
        <v>144</v>
      </c>
      <c r="M129" s="230" t="s">
        <v>145</v>
      </c>
    </row>
    <row r="130" spans="1:13" x14ac:dyDescent="0.3">
      <c r="A130" s="230">
        <v>427623</v>
      </c>
      <c r="B130" s="230" t="s">
        <v>58</v>
      </c>
      <c r="C130" s="230" t="s">
        <v>143</v>
      </c>
      <c r="F130" s="230" t="s">
        <v>143</v>
      </c>
      <c r="H130" s="230" t="s">
        <v>143</v>
      </c>
      <c r="J130" s="230" t="s">
        <v>145</v>
      </c>
      <c r="K130" s="230" t="s">
        <v>145</v>
      </c>
      <c r="L130" s="230" t="s">
        <v>145</v>
      </c>
      <c r="M130" s="230" t="s">
        <v>144</v>
      </c>
    </row>
    <row r="131" spans="1:13" x14ac:dyDescent="0.3">
      <c r="A131" s="230">
        <v>427632</v>
      </c>
      <c r="B131" s="230" t="s">
        <v>58</v>
      </c>
      <c r="F131" s="230" t="s">
        <v>143</v>
      </c>
      <c r="G131" s="230" t="s">
        <v>143</v>
      </c>
      <c r="H131" s="230" t="s">
        <v>145</v>
      </c>
      <c r="J131" s="230" t="s">
        <v>145</v>
      </c>
      <c r="K131" s="230" t="s">
        <v>145</v>
      </c>
      <c r="L131" s="230" t="s">
        <v>144</v>
      </c>
      <c r="M131" s="230" t="s">
        <v>145</v>
      </c>
    </row>
    <row r="132" spans="1:13" x14ac:dyDescent="0.3">
      <c r="A132" s="230">
        <v>427641</v>
      </c>
      <c r="B132" s="230" t="s">
        <v>58</v>
      </c>
      <c r="C132" s="230" t="s">
        <v>143</v>
      </c>
      <c r="E132" s="230" t="s">
        <v>145</v>
      </c>
      <c r="F132" s="230" t="s">
        <v>143</v>
      </c>
      <c r="G132" s="230" t="s">
        <v>143</v>
      </c>
      <c r="I132" s="230" t="s">
        <v>145</v>
      </c>
      <c r="J132" s="230" t="s">
        <v>145</v>
      </c>
      <c r="K132" s="230" t="s">
        <v>144</v>
      </c>
      <c r="L132" s="230" t="s">
        <v>145</v>
      </c>
      <c r="M132" s="230" t="s">
        <v>145</v>
      </c>
    </row>
    <row r="133" spans="1:13" x14ac:dyDescent="0.3">
      <c r="A133" s="230">
        <v>427643</v>
      </c>
      <c r="B133" s="230" t="s">
        <v>58</v>
      </c>
      <c r="C133" s="230" t="s">
        <v>145</v>
      </c>
      <c r="D133" s="230" t="s">
        <v>145</v>
      </c>
      <c r="E133" s="230" t="s">
        <v>145</v>
      </c>
      <c r="F133" s="230" t="s">
        <v>143</v>
      </c>
      <c r="G133" s="230" t="s">
        <v>143</v>
      </c>
      <c r="H133" s="230" t="s">
        <v>143</v>
      </c>
      <c r="I133" s="230" t="s">
        <v>145</v>
      </c>
      <c r="K133" s="230" t="s">
        <v>145</v>
      </c>
      <c r="L133" s="230" t="s">
        <v>145</v>
      </c>
      <c r="M133" s="230" t="s">
        <v>145</v>
      </c>
    </row>
    <row r="134" spans="1:13" x14ac:dyDescent="0.3">
      <c r="A134" s="230">
        <v>427657</v>
      </c>
      <c r="B134" s="230" t="s">
        <v>58</v>
      </c>
      <c r="D134" s="230" t="s">
        <v>143</v>
      </c>
      <c r="J134" s="230" t="s">
        <v>145</v>
      </c>
      <c r="K134" s="230" t="s">
        <v>145</v>
      </c>
      <c r="L134" s="230" t="s">
        <v>145</v>
      </c>
      <c r="M134" s="230" t="s">
        <v>145</v>
      </c>
    </row>
    <row r="135" spans="1:13" x14ac:dyDescent="0.3">
      <c r="A135" s="230">
        <v>427662</v>
      </c>
      <c r="B135" s="230" t="s">
        <v>58</v>
      </c>
      <c r="C135" s="230" t="s">
        <v>143</v>
      </c>
      <c r="D135" s="230" t="s">
        <v>143</v>
      </c>
      <c r="E135" s="230" t="s">
        <v>143</v>
      </c>
      <c r="F135" s="230" t="s">
        <v>143</v>
      </c>
      <c r="I135" s="230" t="s">
        <v>144</v>
      </c>
      <c r="J135" s="230" t="s">
        <v>144</v>
      </c>
      <c r="K135" s="230" t="s">
        <v>144</v>
      </c>
      <c r="M135" s="230" t="s">
        <v>144</v>
      </c>
    </row>
    <row r="136" spans="1:13" x14ac:dyDescent="0.3">
      <c r="A136" s="230">
        <v>427669</v>
      </c>
      <c r="B136" s="230" t="s">
        <v>58</v>
      </c>
      <c r="C136" s="230" t="s">
        <v>145</v>
      </c>
      <c r="D136" s="230" t="s">
        <v>143</v>
      </c>
      <c r="F136" s="230" t="s">
        <v>145</v>
      </c>
      <c r="G136" s="230" t="s">
        <v>143</v>
      </c>
      <c r="I136" s="230" t="s">
        <v>145</v>
      </c>
      <c r="J136" s="230" t="s">
        <v>145</v>
      </c>
      <c r="K136" s="230" t="s">
        <v>145</v>
      </c>
      <c r="L136" s="230" t="s">
        <v>145</v>
      </c>
      <c r="M136" s="230" t="s">
        <v>145</v>
      </c>
    </row>
    <row r="137" spans="1:13" x14ac:dyDescent="0.3">
      <c r="A137" s="230">
        <v>427685</v>
      </c>
      <c r="B137" s="230" t="s">
        <v>58</v>
      </c>
      <c r="D137" s="230" t="s">
        <v>143</v>
      </c>
      <c r="E137" s="230" t="s">
        <v>143</v>
      </c>
      <c r="F137" s="230" t="s">
        <v>144</v>
      </c>
      <c r="I137" s="230" t="s">
        <v>145</v>
      </c>
      <c r="J137" s="230" t="s">
        <v>145</v>
      </c>
      <c r="K137" s="230" t="s">
        <v>144</v>
      </c>
      <c r="L137" s="230" t="s">
        <v>144</v>
      </c>
      <c r="M137" s="230" t="s">
        <v>145</v>
      </c>
    </row>
    <row r="138" spans="1:13" x14ac:dyDescent="0.3">
      <c r="A138" s="230">
        <v>427698</v>
      </c>
      <c r="B138" s="230" t="s">
        <v>58</v>
      </c>
      <c r="F138" s="230" t="s">
        <v>145</v>
      </c>
      <c r="G138" s="230" t="s">
        <v>145</v>
      </c>
      <c r="I138" s="230" t="s">
        <v>145</v>
      </c>
      <c r="J138" s="230" t="s">
        <v>144</v>
      </c>
      <c r="K138" s="230" t="s">
        <v>145</v>
      </c>
      <c r="L138" s="230" t="s">
        <v>144</v>
      </c>
      <c r="M138" s="230" t="s">
        <v>145</v>
      </c>
    </row>
    <row r="139" spans="1:13" x14ac:dyDescent="0.3">
      <c r="A139" s="230">
        <v>427699</v>
      </c>
      <c r="B139" s="230" t="s">
        <v>58</v>
      </c>
      <c r="C139" s="230" t="s">
        <v>145</v>
      </c>
      <c r="D139" s="230" t="s">
        <v>145</v>
      </c>
      <c r="E139" s="230" t="s">
        <v>143</v>
      </c>
      <c r="F139" s="230" t="s">
        <v>145</v>
      </c>
      <c r="G139" s="230" t="s">
        <v>145</v>
      </c>
      <c r="H139" s="230" t="s">
        <v>143</v>
      </c>
      <c r="I139" s="230" t="s">
        <v>144</v>
      </c>
      <c r="J139" s="230" t="s">
        <v>145</v>
      </c>
      <c r="K139" s="230" t="s">
        <v>145</v>
      </c>
      <c r="L139" s="230" t="s">
        <v>144</v>
      </c>
      <c r="M139" s="230" t="s">
        <v>144</v>
      </c>
    </row>
    <row r="140" spans="1:13" x14ac:dyDescent="0.3">
      <c r="A140" s="230">
        <v>427703</v>
      </c>
      <c r="B140" s="230" t="s">
        <v>58</v>
      </c>
      <c r="C140" s="230" t="s">
        <v>143</v>
      </c>
      <c r="G140" s="230" t="s">
        <v>144</v>
      </c>
      <c r="I140" s="230" t="s">
        <v>144</v>
      </c>
      <c r="J140" s="230" t="s">
        <v>145</v>
      </c>
      <c r="K140" s="230" t="s">
        <v>145</v>
      </c>
    </row>
    <row r="141" spans="1:13" x14ac:dyDescent="0.3">
      <c r="A141" s="230">
        <v>427714</v>
      </c>
      <c r="B141" s="230" t="s">
        <v>58</v>
      </c>
      <c r="C141" s="230" t="s">
        <v>145</v>
      </c>
      <c r="D141" s="230" t="s">
        <v>144</v>
      </c>
      <c r="H141" s="230" t="s">
        <v>143</v>
      </c>
      <c r="I141" s="230" t="s">
        <v>145</v>
      </c>
      <c r="J141" s="230" t="s">
        <v>145</v>
      </c>
      <c r="K141" s="230" t="s">
        <v>145</v>
      </c>
      <c r="L141" s="230" t="s">
        <v>144</v>
      </c>
      <c r="M141" s="230" t="s">
        <v>145</v>
      </c>
    </row>
    <row r="142" spans="1:13" x14ac:dyDescent="0.3">
      <c r="A142" s="230">
        <v>427727</v>
      </c>
      <c r="B142" s="230" t="s">
        <v>58</v>
      </c>
      <c r="G142" s="230" t="s">
        <v>143</v>
      </c>
      <c r="J142" s="230" t="s">
        <v>145</v>
      </c>
      <c r="K142" s="230" t="s">
        <v>144</v>
      </c>
      <c r="L142" s="230" t="s">
        <v>144</v>
      </c>
      <c r="M142" s="230" t="s">
        <v>145</v>
      </c>
    </row>
    <row r="143" spans="1:13" x14ac:dyDescent="0.3">
      <c r="A143" s="230">
        <v>427736</v>
      </c>
      <c r="B143" s="230" t="s">
        <v>58</v>
      </c>
      <c r="G143" s="230" t="s">
        <v>143</v>
      </c>
      <c r="H143" s="230" t="s">
        <v>145</v>
      </c>
      <c r="K143" s="230" t="s">
        <v>145</v>
      </c>
      <c r="L143" s="230" t="s">
        <v>145</v>
      </c>
      <c r="M143" s="230" t="s">
        <v>145</v>
      </c>
    </row>
    <row r="144" spans="1:13" x14ac:dyDescent="0.3">
      <c r="A144" s="230">
        <v>427047</v>
      </c>
      <c r="B144" s="230" t="s">
        <v>58</v>
      </c>
      <c r="D144" s="230" t="s">
        <v>143</v>
      </c>
      <c r="E144" s="230" t="s">
        <v>143</v>
      </c>
      <c r="G144" s="230" t="s">
        <v>145</v>
      </c>
      <c r="H144" s="230" t="s">
        <v>143</v>
      </c>
      <c r="J144" s="230" t="s">
        <v>145</v>
      </c>
      <c r="K144" s="230" t="s">
        <v>143</v>
      </c>
      <c r="L144" s="230" t="s">
        <v>144</v>
      </c>
    </row>
    <row r="145" spans="1:13" x14ac:dyDescent="0.3">
      <c r="A145" s="230">
        <v>427480</v>
      </c>
      <c r="B145" s="230" t="s">
        <v>58</v>
      </c>
      <c r="C145" s="230" t="s">
        <v>143</v>
      </c>
      <c r="D145" s="230" t="s">
        <v>143</v>
      </c>
      <c r="E145" s="230" t="s">
        <v>143</v>
      </c>
      <c r="G145" s="230" t="s">
        <v>143</v>
      </c>
      <c r="I145" s="230" t="s">
        <v>144</v>
      </c>
      <c r="J145" s="230" t="s">
        <v>145</v>
      </c>
      <c r="K145" s="230" t="s">
        <v>144</v>
      </c>
      <c r="L145" s="230" t="s">
        <v>145</v>
      </c>
      <c r="M145" s="230" t="s">
        <v>145</v>
      </c>
    </row>
    <row r="146" spans="1:13" x14ac:dyDescent="0.3">
      <c r="A146" s="230">
        <v>427605</v>
      </c>
      <c r="B146" s="230" t="s">
        <v>58</v>
      </c>
      <c r="E146" s="230" t="s">
        <v>143</v>
      </c>
      <c r="H146" s="230" t="s">
        <v>144</v>
      </c>
      <c r="I146" s="230" t="s">
        <v>145</v>
      </c>
      <c r="K146" s="230" t="s">
        <v>144</v>
      </c>
      <c r="L146" s="230" t="s">
        <v>144</v>
      </c>
      <c r="M146" s="230" t="s">
        <v>145</v>
      </c>
    </row>
    <row r="147" spans="1:13" x14ac:dyDescent="0.3">
      <c r="A147" s="230">
        <v>427619</v>
      </c>
      <c r="B147" s="230" t="s">
        <v>58</v>
      </c>
      <c r="E147" s="230" t="s">
        <v>143</v>
      </c>
      <c r="F147" s="230" t="s">
        <v>143</v>
      </c>
      <c r="G147" s="230" t="s">
        <v>143</v>
      </c>
      <c r="I147" s="230" t="s">
        <v>145</v>
      </c>
      <c r="J147" s="230" t="s">
        <v>145</v>
      </c>
      <c r="K147" s="230" t="s">
        <v>145</v>
      </c>
      <c r="L147" s="230" t="s">
        <v>145</v>
      </c>
      <c r="M147" s="230" t="s">
        <v>145</v>
      </c>
    </row>
    <row r="148" spans="1:13" x14ac:dyDescent="0.3">
      <c r="A148" s="230">
        <v>426750</v>
      </c>
      <c r="B148" s="230" t="s">
        <v>58</v>
      </c>
      <c r="D148" s="230" t="s">
        <v>143</v>
      </c>
      <c r="E148" s="230" t="s">
        <v>143</v>
      </c>
      <c r="G148" s="230" t="s">
        <v>143</v>
      </c>
      <c r="I148" s="230" t="s">
        <v>143</v>
      </c>
      <c r="K148" s="230" t="s">
        <v>143</v>
      </c>
      <c r="L148" s="230" t="s">
        <v>145</v>
      </c>
    </row>
    <row r="149" spans="1:13" x14ac:dyDescent="0.3">
      <c r="A149" s="230">
        <v>423550</v>
      </c>
      <c r="B149" s="230" t="s">
        <v>58</v>
      </c>
      <c r="G149" s="230" t="s">
        <v>145</v>
      </c>
      <c r="H149" s="230" t="s">
        <v>143</v>
      </c>
      <c r="J149" s="230" t="s">
        <v>143</v>
      </c>
      <c r="K149" s="230" t="s">
        <v>143</v>
      </c>
      <c r="L149" s="230" t="s">
        <v>145</v>
      </c>
    </row>
    <row r="150" spans="1:13" x14ac:dyDescent="0.3">
      <c r="A150" s="230">
        <v>426751</v>
      </c>
      <c r="B150" s="230" t="s">
        <v>58</v>
      </c>
      <c r="C150" s="230" t="s">
        <v>143</v>
      </c>
      <c r="D150" s="230" t="s">
        <v>145</v>
      </c>
      <c r="G150" s="230" t="s">
        <v>143</v>
      </c>
      <c r="I150" s="230" t="s">
        <v>144</v>
      </c>
      <c r="K150" s="230" t="s">
        <v>143</v>
      </c>
      <c r="L150" s="230" t="s">
        <v>145</v>
      </c>
      <c r="M150" s="230" t="s">
        <v>143</v>
      </c>
    </row>
    <row r="151" spans="1:13" x14ac:dyDescent="0.3">
      <c r="A151" s="230">
        <v>427385</v>
      </c>
      <c r="B151" s="230" t="s">
        <v>58</v>
      </c>
      <c r="C151" s="230" t="s">
        <v>143</v>
      </c>
      <c r="I151" s="230" t="s">
        <v>144</v>
      </c>
      <c r="J151" s="230" t="s">
        <v>145</v>
      </c>
      <c r="K151" s="230" t="s">
        <v>144</v>
      </c>
      <c r="L151" s="230" t="s">
        <v>144</v>
      </c>
      <c r="M151" s="230" t="s">
        <v>145</v>
      </c>
    </row>
    <row r="152" spans="1:13" x14ac:dyDescent="0.3">
      <c r="A152" s="230">
        <v>427631</v>
      </c>
      <c r="B152" s="230" t="s">
        <v>58</v>
      </c>
      <c r="F152" s="230" t="s">
        <v>145</v>
      </c>
      <c r="G152" s="230" t="s">
        <v>143</v>
      </c>
      <c r="I152" s="230" t="s">
        <v>145</v>
      </c>
      <c r="K152" s="230" t="s">
        <v>145</v>
      </c>
      <c r="L152" s="230" t="s">
        <v>145</v>
      </c>
      <c r="M152" s="230" t="s">
        <v>145</v>
      </c>
    </row>
    <row r="153" spans="1:13" x14ac:dyDescent="0.3">
      <c r="A153" s="230">
        <v>427611</v>
      </c>
      <c r="B153" s="230" t="s">
        <v>58</v>
      </c>
      <c r="C153" s="230" t="s">
        <v>145</v>
      </c>
      <c r="D153" s="230" t="s">
        <v>143</v>
      </c>
      <c r="E153" s="230" t="s">
        <v>143</v>
      </c>
      <c r="F153" s="230" t="s">
        <v>143</v>
      </c>
      <c r="G153" s="230" t="s">
        <v>143</v>
      </c>
      <c r="H153" s="230" t="s">
        <v>143</v>
      </c>
      <c r="I153" s="230" t="s">
        <v>145</v>
      </c>
      <c r="J153" s="230" t="s">
        <v>145</v>
      </c>
      <c r="K153" s="230" t="s">
        <v>145</v>
      </c>
      <c r="M153" s="230" t="s">
        <v>145</v>
      </c>
    </row>
    <row r="154" spans="1:13" x14ac:dyDescent="0.3">
      <c r="A154" s="230">
        <v>416265</v>
      </c>
      <c r="B154" s="230" t="s">
        <v>58</v>
      </c>
      <c r="D154" s="230" t="s">
        <v>143</v>
      </c>
      <c r="E154" s="230" t="s">
        <v>145</v>
      </c>
      <c r="G154" s="230" t="s">
        <v>143</v>
      </c>
      <c r="H154" s="230" t="s">
        <v>145</v>
      </c>
      <c r="I154" s="230" t="s">
        <v>145</v>
      </c>
      <c r="J154" s="230" t="s">
        <v>145</v>
      </c>
      <c r="K154" s="230" t="s">
        <v>145</v>
      </c>
      <c r="L154" s="230" t="s">
        <v>145</v>
      </c>
      <c r="M154" s="230" t="s">
        <v>145</v>
      </c>
    </row>
    <row r="155" spans="1:13" x14ac:dyDescent="0.3">
      <c r="A155" s="230">
        <v>424621</v>
      </c>
      <c r="B155" s="230" t="s">
        <v>58</v>
      </c>
      <c r="I155" s="230" t="s">
        <v>143</v>
      </c>
      <c r="J155" s="230" t="s">
        <v>143</v>
      </c>
      <c r="K155" s="230" t="s">
        <v>143</v>
      </c>
      <c r="L155" s="230" t="s">
        <v>145</v>
      </c>
      <c r="M155" s="230" t="s">
        <v>145</v>
      </c>
    </row>
    <row r="156" spans="1:13" x14ac:dyDescent="0.3">
      <c r="A156" s="230">
        <v>425939</v>
      </c>
      <c r="B156" s="230" t="s">
        <v>58</v>
      </c>
      <c r="D156" s="230" t="s">
        <v>143</v>
      </c>
      <c r="E156" s="230" t="s">
        <v>143</v>
      </c>
      <c r="F156" s="230" t="s">
        <v>143</v>
      </c>
      <c r="H156" s="230" t="s">
        <v>145</v>
      </c>
      <c r="K156" s="230" t="s">
        <v>143</v>
      </c>
      <c r="L156" s="230" t="s">
        <v>145</v>
      </c>
      <c r="M156" s="230" t="s">
        <v>143</v>
      </c>
    </row>
    <row r="157" spans="1:13" x14ac:dyDescent="0.3">
      <c r="A157" s="230">
        <v>427581</v>
      </c>
      <c r="B157" s="230" t="s">
        <v>58</v>
      </c>
      <c r="E157" s="230" t="s">
        <v>145</v>
      </c>
      <c r="H157" s="230" t="s">
        <v>145</v>
      </c>
      <c r="J157" s="230" t="s">
        <v>145</v>
      </c>
      <c r="K157" s="230" t="s">
        <v>145</v>
      </c>
      <c r="L157" s="230" t="s">
        <v>144</v>
      </c>
    </row>
    <row r="158" spans="1:13" x14ac:dyDescent="0.3">
      <c r="A158" s="230">
        <v>426924</v>
      </c>
      <c r="B158" s="230" t="s">
        <v>58</v>
      </c>
      <c r="D158" s="230" t="s">
        <v>143</v>
      </c>
      <c r="E158" s="230" t="s">
        <v>143</v>
      </c>
      <c r="G158" s="230" t="s">
        <v>145</v>
      </c>
      <c r="H158" s="230" t="s">
        <v>143</v>
      </c>
      <c r="I158" s="230" t="s">
        <v>143</v>
      </c>
      <c r="J158" s="230" t="s">
        <v>143</v>
      </c>
      <c r="K158" s="230" t="s">
        <v>143</v>
      </c>
      <c r="L158" s="230" t="s">
        <v>145</v>
      </c>
    </row>
    <row r="159" spans="1:13" x14ac:dyDescent="0.3">
      <c r="A159" s="230">
        <v>426346</v>
      </c>
      <c r="B159" s="230" t="s">
        <v>58</v>
      </c>
      <c r="C159" s="230" t="s">
        <v>144</v>
      </c>
      <c r="D159" s="230" t="s">
        <v>143</v>
      </c>
      <c r="E159" s="230" t="s">
        <v>143</v>
      </c>
      <c r="F159" s="230" t="s">
        <v>143</v>
      </c>
      <c r="I159" s="230" t="s">
        <v>144</v>
      </c>
      <c r="K159" s="230" t="s">
        <v>143</v>
      </c>
      <c r="L159" s="230" t="s">
        <v>143</v>
      </c>
    </row>
    <row r="160" spans="1:13" x14ac:dyDescent="0.3">
      <c r="A160" s="230">
        <v>424815</v>
      </c>
      <c r="B160" s="230" t="s">
        <v>58</v>
      </c>
      <c r="C160" s="230" t="s">
        <v>143</v>
      </c>
      <c r="E160" s="230" t="s">
        <v>143</v>
      </c>
      <c r="F160" s="230" t="s">
        <v>145</v>
      </c>
      <c r="G160" s="230" t="s">
        <v>143</v>
      </c>
      <c r="I160" s="230" t="s">
        <v>144</v>
      </c>
      <c r="K160" s="230" t="s">
        <v>143</v>
      </c>
      <c r="L160" s="230" t="s">
        <v>144</v>
      </c>
      <c r="M160" s="230" t="s">
        <v>144</v>
      </c>
    </row>
    <row r="161" spans="1:13" x14ac:dyDescent="0.3">
      <c r="A161" s="230">
        <v>427241</v>
      </c>
      <c r="B161" s="230" t="s">
        <v>58</v>
      </c>
      <c r="C161" s="230" t="s">
        <v>145</v>
      </c>
      <c r="D161" s="230" t="s">
        <v>143</v>
      </c>
      <c r="F161" s="230" t="s">
        <v>143</v>
      </c>
      <c r="G161" s="230" t="s">
        <v>143</v>
      </c>
      <c r="H161" s="230" t="s">
        <v>143</v>
      </c>
      <c r="I161" s="230" t="s">
        <v>144</v>
      </c>
      <c r="L161" s="230" t="s">
        <v>145</v>
      </c>
      <c r="M161" s="230" t="s">
        <v>145</v>
      </c>
    </row>
    <row r="162" spans="1:13" x14ac:dyDescent="0.3">
      <c r="A162" s="230">
        <v>426368</v>
      </c>
      <c r="B162" s="230" t="s">
        <v>58</v>
      </c>
      <c r="G162" s="230" t="s">
        <v>144</v>
      </c>
      <c r="I162" s="230" t="s">
        <v>143</v>
      </c>
      <c r="J162" s="230" t="s">
        <v>143</v>
      </c>
      <c r="K162" s="230" t="s">
        <v>143</v>
      </c>
      <c r="L162" s="230" t="s">
        <v>144</v>
      </c>
      <c r="M162" s="230" t="s">
        <v>144</v>
      </c>
    </row>
    <row r="163" spans="1:13" x14ac:dyDescent="0.3">
      <c r="A163" s="230">
        <v>427457</v>
      </c>
      <c r="B163" s="230" t="s">
        <v>58</v>
      </c>
      <c r="D163" s="230" t="s">
        <v>143</v>
      </c>
      <c r="G163" s="230" t="s">
        <v>145</v>
      </c>
      <c r="H163" s="230" t="s">
        <v>144</v>
      </c>
      <c r="J163" s="230" t="s">
        <v>144</v>
      </c>
      <c r="K163" s="230" t="s">
        <v>145</v>
      </c>
      <c r="L163" s="230" t="s">
        <v>145</v>
      </c>
      <c r="M163" s="230" t="s">
        <v>144</v>
      </c>
    </row>
    <row r="164" spans="1:13" x14ac:dyDescent="0.3">
      <c r="A164" s="230">
        <v>411590</v>
      </c>
      <c r="B164" s="230" t="s">
        <v>58</v>
      </c>
      <c r="D164" s="230" t="s">
        <v>144</v>
      </c>
      <c r="E164" s="230" t="s">
        <v>143</v>
      </c>
      <c r="G164" s="230" t="s">
        <v>143</v>
      </c>
      <c r="H164" s="230" t="s">
        <v>143</v>
      </c>
      <c r="I164" s="230" t="s">
        <v>144</v>
      </c>
      <c r="J164" s="230" t="s">
        <v>144</v>
      </c>
      <c r="K164" s="230" t="s">
        <v>143</v>
      </c>
      <c r="L164" s="230" t="s">
        <v>144</v>
      </c>
      <c r="M164" s="230" t="s">
        <v>144</v>
      </c>
    </row>
    <row r="165" spans="1:13" x14ac:dyDescent="0.3">
      <c r="A165" s="230">
        <v>427718</v>
      </c>
      <c r="B165" s="230" t="s">
        <v>58</v>
      </c>
      <c r="C165" s="230" t="s">
        <v>144</v>
      </c>
      <c r="D165" s="230" t="s">
        <v>145</v>
      </c>
      <c r="E165" s="230" t="s">
        <v>145</v>
      </c>
      <c r="F165" s="230" t="s">
        <v>145</v>
      </c>
      <c r="G165" s="230" t="s">
        <v>145</v>
      </c>
      <c r="H165" s="230" t="s">
        <v>145</v>
      </c>
      <c r="I165" s="230" t="s">
        <v>144</v>
      </c>
      <c r="J165" s="230" t="s">
        <v>144</v>
      </c>
      <c r="K165" s="230" t="s">
        <v>145</v>
      </c>
      <c r="L165" s="230" t="s">
        <v>144</v>
      </c>
      <c r="M165" s="230" t="s">
        <v>145</v>
      </c>
    </row>
    <row r="166" spans="1:13" x14ac:dyDescent="0.3">
      <c r="A166" s="230">
        <v>426757</v>
      </c>
      <c r="B166" s="230" t="s">
        <v>58</v>
      </c>
      <c r="G166" s="230" t="s">
        <v>144</v>
      </c>
      <c r="H166" s="230" t="s">
        <v>144</v>
      </c>
      <c r="J166" s="230" t="s">
        <v>144</v>
      </c>
      <c r="L166" s="230" t="s">
        <v>143</v>
      </c>
      <c r="M166" s="230" t="s">
        <v>143</v>
      </c>
    </row>
    <row r="167" spans="1:13" x14ac:dyDescent="0.3">
      <c r="A167" s="230">
        <v>427543</v>
      </c>
      <c r="B167" s="230" t="s">
        <v>58</v>
      </c>
      <c r="E167" s="230" t="s">
        <v>144</v>
      </c>
      <c r="F167" s="230" t="s">
        <v>145</v>
      </c>
      <c r="G167" s="230" t="s">
        <v>143</v>
      </c>
      <c r="I167" s="230" t="s">
        <v>144</v>
      </c>
      <c r="J167" s="230" t="s">
        <v>144</v>
      </c>
      <c r="K167" s="230" t="s">
        <v>144</v>
      </c>
      <c r="L167" s="230" t="s">
        <v>144</v>
      </c>
      <c r="M167" s="230" t="s">
        <v>144</v>
      </c>
    </row>
    <row r="168" spans="1:13" x14ac:dyDescent="0.3">
      <c r="A168" s="230">
        <v>427723</v>
      </c>
      <c r="B168" s="230" t="s">
        <v>58</v>
      </c>
      <c r="D168" s="230" t="s">
        <v>143</v>
      </c>
      <c r="E168" s="230" t="s">
        <v>143</v>
      </c>
      <c r="G168" s="230" t="s">
        <v>145</v>
      </c>
      <c r="K168" s="230" t="s">
        <v>145</v>
      </c>
      <c r="L168" s="230" t="s">
        <v>145</v>
      </c>
      <c r="M168" s="230" t="s">
        <v>145</v>
      </c>
    </row>
    <row r="169" spans="1:13" x14ac:dyDescent="0.3">
      <c r="A169" s="230">
        <v>427296</v>
      </c>
      <c r="B169" s="230" t="s">
        <v>58</v>
      </c>
      <c r="C169" s="230" t="s">
        <v>143</v>
      </c>
      <c r="D169" s="230" t="s">
        <v>143</v>
      </c>
      <c r="E169" s="230" t="s">
        <v>143</v>
      </c>
      <c r="H169" s="230" t="s">
        <v>143</v>
      </c>
      <c r="I169" s="230" t="s">
        <v>145</v>
      </c>
      <c r="L169" s="230" t="s">
        <v>145</v>
      </c>
      <c r="M169" s="230" t="s">
        <v>145</v>
      </c>
    </row>
    <row r="170" spans="1:13" x14ac:dyDescent="0.3">
      <c r="A170" s="230">
        <v>427634</v>
      </c>
      <c r="B170" s="230" t="s">
        <v>58</v>
      </c>
      <c r="C170" s="230" t="s">
        <v>145</v>
      </c>
      <c r="E170" s="230" t="s">
        <v>143</v>
      </c>
      <c r="F170" s="230" t="s">
        <v>143</v>
      </c>
      <c r="H170" s="230" t="s">
        <v>145</v>
      </c>
      <c r="I170" s="230" t="s">
        <v>144</v>
      </c>
      <c r="J170" s="230" t="s">
        <v>145</v>
      </c>
      <c r="K170" s="230" t="s">
        <v>145</v>
      </c>
      <c r="L170" s="230" t="s">
        <v>145</v>
      </c>
      <c r="M170" s="230" t="s">
        <v>145</v>
      </c>
    </row>
    <row r="171" spans="1:13" x14ac:dyDescent="0.3">
      <c r="A171" s="230">
        <v>427285</v>
      </c>
      <c r="B171" s="230" t="s">
        <v>58</v>
      </c>
      <c r="C171" s="230" t="s">
        <v>143</v>
      </c>
      <c r="D171" s="230" t="s">
        <v>143</v>
      </c>
      <c r="E171" s="230" t="s">
        <v>143</v>
      </c>
      <c r="G171" s="230" t="s">
        <v>145</v>
      </c>
      <c r="H171" s="230" t="s">
        <v>143</v>
      </c>
      <c r="I171" s="230" t="s">
        <v>145</v>
      </c>
      <c r="J171" s="230" t="s">
        <v>145</v>
      </c>
      <c r="L171" s="230" t="s">
        <v>145</v>
      </c>
      <c r="M171" s="230" t="s">
        <v>145</v>
      </c>
    </row>
    <row r="172" spans="1:13" x14ac:dyDescent="0.3">
      <c r="A172" s="230">
        <v>426622</v>
      </c>
      <c r="B172" s="230" t="s">
        <v>58</v>
      </c>
      <c r="D172" s="230" t="s">
        <v>143</v>
      </c>
      <c r="E172" s="230" t="s">
        <v>143</v>
      </c>
      <c r="J172" s="230" t="s">
        <v>143</v>
      </c>
      <c r="K172" s="230" t="s">
        <v>143</v>
      </c>
      <c r="L172" s="230" t="s">
        <v>143</v>
      </c>
    </row>
    <row r="173" spans="1:13" x14ac:dyDescent="0.3">
      <c r="A173" s="230">
        <v>427236</v>
      </c>
      <c r="B173" s="230" t="s">
        <v>58</v>
      </c>
      <c r="D173" s="230" t="s">
        <v>143</v>
      </c>
      <c r="E173" s="230" t="s">
        <v>143</v>
      </c>
      <c r="F173" s="230" t="s">
        <v>143</v>
      </c>
      <c r="G173" s="230" t="s">
        <v>145</v>
      </c>
      <c r="H173" s="230" t="s">
        <v>145</v>
      </c>
      <c r="I173" s="230" t="s">
        <v>145</v>
      </c>
      <c r="J173" s="230" t="s">
        <v>145</v>
      </c>
      <c r="K173" s="230" t="s">
        <v>145</v>
      </c>
      <c r="L173" s="230" t="s">
        <v>145</v>
      </c>
      <c r="M173" s="230" t="s">
        <v>145</v>
      </c>
    </row>
    <row r="174" spans="1:13" x14ac:dyDescent="0.3">
      <c r="A174" s="230">
        <v>427560</v>
      </c>
      <c r="B174" s="230" t="s">
        <v>58</v>
      </c>
      <c r="C174" s="230" t="s">
        <v>143</v>
      </c>
      <c r="D174" s="230" t="s">
        <v>143</v>
      </c>
      <c r="F174" s="230" t="s">
        <v>143</v>
      </c>
      <c r="I174" s="230" t="s">
        <v>145</v>
      </c>
      <c r="J174" s="230" t="s">
        <v>145</v>
      </c>
      <c r="K174" s="230" t="s">
        <v>145</v>
      </c>
      <c r="L174" s="230" t="s">
        <v>145</v>
      </c>
      <c r="M174" s="230" t="s">
        <v>145</v>
      </c>
    </row>
    <row r="175" spans="1:13" x14ac:dyDescent="0.3">
      <c r="A175" s="230">
        <v>427508</v>
      </c>
      <c r="B175" s="230" t="s">
        <v>58</v>
      </c>
      <c r="C175" s="230" t="s">
        <v>143</v>
      </c>
      <c r="G175" s="230" t="s">
        <v>143</v>
      </c>
      <c r="I175" s="230" t="s">
        <v>144</v>
      </c>
      <c r="K175" s="230" t="s">
        <v>145</v>
      </c>
      <c r="L175" s="230" t="s">
        <v>144</v>
      </c>
    </row>
    <row r="176" spans="1:13" x14ac:dyDescent="0.3">
      <c r="A176" s="230">
        <v>427708</v>
      </c>
      <c r="B176" s="230" t="s">
        <v>58</v>
      </c>
      <c r="D176" s="230" t="s">
        <v>143</v>
      </c>
      <c r="E176" s="230" t="s">
        <v>145</v>
      </c>
      <c r="F176" s="230" t="s">
        <v>145</v>
      </c>
      <c r="G176" s="230" t="s">
        <v>143</v>
      </c>
      <c r="H176" s="230" t="s">
        <v>144</v>
      </c>
      <c r="I176" s="230" t="s">
        <v>144</v>
      </c>
      <c r="J176" s="230" t="s">
        <v>145</v>
      </c>
      <c r="K176" s="230" t="s">
        <v>144</v>
      </c>
      <c r="L176" s="230" t="s">
        <v>144</v>
      </c>
      <c r="M176" s="230" t="s">
        <v>144</v>
      </c>
    </row>
    <row r="177" spans="1:13" x14ac:dyDescent="0.3">
      <c r="A177" s="230">
        <v>426281</v>
      </c>
      <c r="B177" s="230" t="s">
        <v>58</v>
      </c>
      <c r="D177" s="230" t="s">
        <v>143</v>
      </c>
      <c r="E177" s="230" t="s">
        <v>143</v>
      </c>
      <c r="F177" s="230" t="s">
        <v>143</v>
      </c>
      <c r="G177" s="230" t="s">
        <v>143</v>
      </c>
      <c r="I177" s="230" t="s">
        <v>143</v>
      </c>
      <c r="J177" s="230" t="s">
        <v>143</v>
      </c>
      <c r="K177" s="230" t="s">
        <v>143</v>
      </c>
      <c r="L177" s="230" t="s">
        <v>143</v>
      </c>
      <c r="M177" s="230" t="s">
        <v>143</v>
      </c>
    </row>
    <row r="178" spans="1:13" x14ac:dyDescent="0.3">
      <c r="A178" s="230">
        <v>426664</v>
      </c>
      <c r="B178" s="230" t="s">
        <v>58</v>
      </c>
      <c r="C178" s="230" t="s">
        <v>145</v>
      </c>
      <c r="D178" s="230" t="s">
        <v>145</v>
      </c>
      <c r="E178" s="230" t="s">
        <v>145</v>
      </c>
      <c r="F178" s="230" t="s">
        <v>144</v>
      </c>
      <c r="G178" s="230" t="s">
        <v>145</v>
      </c>
      <c r="H178" s="230" t="s">
        <v>145</v>
      </c>
      <c r="I178" s="230" t="s">
        <v>145</v>
      </c>
      <c r="J178" s="230" t="s">
        <v>144</v>
      </c>
      <c r="K178" s="230" t="s">
        <v>145</v>
      </c>
      <c r="L178" s="230" t="s">
        <v>144</v>
      </c>
      <c r="M178" s="230" t="s">
        <v>144</v>
      </c>
    </row>
    <row r="179" spans="1:13" x14ac:dyDescent="0.3">
      <c r="A179" s="230">
        <v>424646</v>
      </c>
      <c r="B179" s="230" t="s">
        <v>58</v>
      </c>
      <c r="E179" s="230" t="s">
        <v>143</v>
      </c>
      <c r="G179" s="230" t="s">
        <v>143</v>
      </c>
      <c r="J179" s="230" t="s">
        <v>144</v>
      </c>
      <c r="K179" s="230" t="s">
        <v>144</v>
      </c>
      <c r="L179" s="230" t="s">
        <v>144</v>
      </c>
      <c r="M179" s="230" t="s">
        <v>144</v>
      </c>
    </row>
    <row r="180" spans="1:13" x14ac:dyDescent="0.3">
      <c r="A180" s="230">
        <v>424461</v>
      </c>
      <c r="B180" s="230" t="s">
        <v>58</v>
      </c>
      <c r="C180" s="230" t="s">
        <v>143</v>
      </c>
      <c r="D180" s="230" t="s">
        <v>144</v>
      </c>
      <c r="E180" s="230" t="s">
        <v>143</v>
      </c>
      <c r="I180" s="230" t="s">
        <v>143</v>
      </c>
      <c r="J180" s="230" t="s">
        <v>144</v>
      </c>
      <c r="K180" s="230" t="s">
        <v>143</v>
      </c>
      <c r="L180" s="230" t="s">
        <v>145</v>
      </c>
      <c r="M180" s="230" t="s">
        <v>144</v>
      </c>
    </row>
    <row r="181" spans="1:13" x14ac:dyDescent="0.3">
      <c r="A181" s="230">
        <v>426290</v>
      </c>
      <c r="B181" s="230" t="s">
        <v>58</v>
      </c>
      <c r="E181" s="230" t="s">
        <v>143</v>
      </c>
      <c r="F181" s="230" t="s">
        <v>143</v>
      </c>
      <c r="I181" s="230" t="s">
        <v>143</v>
      </c>
      <c r="J181" s="230" t="s">
        <v>143</v>
      </c>
      <c r="K181" s="230" t="s">
        <v>145</v>
      </c>
      <c r="L181" s="230" t="s">
        <v>145</v>
      </c>
    </row>
    <row r="182" spans="1:13" x14ac:dyDescent="0.3">
      <c r="A182" s="230">
        <v>426508</v>
      </c>
      <c r="B182" s="230" t="s">
        <v>58</v>
      </c>
      <c r="D182" s="230" t="s">
        <v>143</v>
      </c>
      <c r="E182" s="230" t="s">
        <v>143</v>
      </c>
      <c r="G182" s="230" t="s">
        <v>143</v>
      </c>
      <c r="H182" s="230" t="s">
        <v>145</v>
      </c>
      <c r="I182" s="230" t="s">
        <v>143</v>
      </c>
      <c r="J182" s="230" t="s">
        <v>145</v>
      </c>
      <c r="K182" s="230" t="s">
        <v>143</v>
      </c>
      <c r="L182" s="230" t="s">
        <v>145</v>
      </c>
    </row>
    <row r="183" spans="1:13" x14ac:dyDescent="0.3">
      <c r="A183" s="230">
        <v>427715</v>
      </c>
      <c r="B183" s="230" t="s">
        <v>58</v>
      </c>
      <c r="C183" s="230" t="s">
        <v>143</v>
      </c>
      <c r="D183" s="230" t="s">
        <v>145</v>
      </c>
      <c r="E183" s="230" t="s">
        <v>143</v>
      </c>
      <c r="F183" s="230" t="s">
        <v>143</v>
      </c>
      <c r="G183" s="230" t="s">
        <v>144</v>
      </c>
      <c r="I183" s="230" t="s">
        <v>144</v>
      </c>
      <c r="J183" s="230" t="s">
        <v>144</v>
      </c>
      <c r="K183" s="230" t="s">
        <v>144</v>
      </c>
      <c r="L183" s="230" t="s">
        <v>144</v>
      </c>
      <c r="M183" s="230" t="s">
        <v>144</v>
      </c>
    </row>
    <row r="184" spans="1:13" x14ac:dyDescent="0.3">
      <c r="A184" s="230">
        <v>425948</v>
      </c>
      <c r="B184" s="230" t="s">
        <v>58</v>
      </c>
      <c r="C184" s="230" t="s">
        <v>145</v>
      </c>
      <c r="D184" s="230" t="s">
        <v>144</v>
      </c>
      <c r="E184" s="230" t="s">
        <v>145</v>
      </c>
      <c r="F184" s="230" t="s">
        <v>145</v>
      </c>
      <c r="G184" s="230" t="s">
        <v>144</v>
      </c>
      <c r="H184" s="230" t="s">
        <v>145</v>
      </c>
      <c r="I184" s="230" t="s">
        <v>144</v>
      </c>
      <c r="J184" s="230" t="s">
        <v>144</v>
      </c>
      <c r="K184" s="230" t="s">
        <v>144</v>
      </c>
      <c r="L184" s="230" t="s">
        <v>144</v>
      </c>
      <c r="M184" s="230" t="s">
        <v>145</v>
      </c>
    </row>
    <row r="185" spans="1:13" x14ac:dyDescent="0.3">
      <c r="A185" s="230">
        <v>425824</v>
      </c>
      <c r="B185" s="230" t="s">
        <v>58</v>
      </c>
      <c r="E185" s="230" t="s">
        <v>143</v>
      </c>
      <c r="H185" s="230" t="s">
        <v>144</v>
      </c>
      <c r="I185" s="230" t="s">
        <v>143</v>
      </c>
      <c r="K185" s="230" t="s">
        <v>143</v>
      </c>
      <c r="M185" s="230" t="s">
        <v>143</v>
      </c>
    </row>
    <row r="186" spans="1:13" x14ac:dyDescent="0.3">
      <c r="A186" s="230">
        <v>427340</v>
      </c>
      <c r="B186" s="230" t="s">
        <v>58</v>
      </c>
      <c r="D186" s="230" t="s">
        <v>145</v>
      </c>
      <c r="F186" s="230" t="s">
        <v>143</v>
      </c>
      <c r="G186" s="230" t="s">
        <v>143</v>
      </c>
      <c r="J186" s="230" t="s">
        <v>145</v>
      </c>
      <c r="L186" s="230" t="s">
        <v>144</v>
      </c>
      <c r="M186" s="230" t="s">
        <v>145</v>
      </c>
    </row>
    <row r="187" spans="1:13" x14ac:dyDescent="0.3">
      <c r="A187" s="230">
        <v>426580</v>
      </c>
      <c r="B187" s="230" t="s">
        <v>58</v>
      </c>
      <c r="E187" s="230" t="s">
        <v>145</v>
      </c>
      <c r="J187" s="230" t="s">
        <v>144</v>
      </c>
      <c r="K187" s="230" t="s">
        <v>143</v>
      </c>
      <c r="L187" s="230" t="s">
        <v>145</v>
      </c>
      <c r="M187" s="230" t="s">
        <v>143</v>
      </c>
    </row>
    <row r="188" spans="1:13" x14ac:dyDescent="0.3">
      <c r="A188" s="230">
        <v>424591</v>
      </c>
      <c r="B188" s="230" t="s">
        <v>58</v>
      </c>
      <c r="F188" s="230" t="s">
        <v>143</v>
      </c>
      <c r="H188" s="230" t="s">
        <v>144</v>
      </c>
      <c r="I188" s="230" t="s">
        <v>143</v>
      </c>
      <c r="K188" s="230" t="s">
        <v>143</v>
      </c>
      <c r="L188" s="230" t="s">
        <v>144</v>
      </c>
      <c r="M188" s="230" t="s">
        <v>144</v>
      </c>
    </row>
    <row r="189" spans="1:13" x14ac:dyDescent="0.3">
      <c r="A189" s="230">
        <v>427286</v>
      </c>
      <c r="B189" s="230" t="s">
        <v>58</v>
      </c>
      <c r="D189" s="230" t="s">
        <v>143</v>
      </c>
      <c r="E189" s="230" t="s">
        <v>143</v>
      </c>
      <c r="F189" s="230" t="s">
        <v>143</v>
      </c>
      <c r="G189" s="230" t="s">
        <v>143</v>
      </c>
      <c r="I189" s="230" t="s">
        <v>145</v>
      </c>
      <c r="K189" s="230" t="s">
        <v>144</v>
      </c>
      <c r="L189" s="230" t="s">
        <v>144</v>
      </c>
      <c r="M189" s="230" t="s">
        <v>145</v>
      </c>
    </row>
    <row r="190" spans="1:13" x14ac:dyDescent="0.3">
      <c r="A190" s="230">
        <v>427433</v>
      </c>
      <c r="B190" s="230" t="s">
        <v>58</v>
      </c>
      <c r="D190" s="230" t="s">
        <v>143</v>
      </c>
      <c r="E190" s="230" t="s">
        <v>145</v>
      </c>
      <c r="F190" s="230" t="s">
        <v>145</v>
      </c>
      <c r="G190" s="230" t="s">
        <v>145</v>
      </c>
      <c r="H190" s="230" t="s">
        <v>145</v>
      </c>
      <c r="I190" s="230" t="s">
        <v>145</v>
      </c>
      <c r="J190" s="230" t="s">
        <v>145</v>
      </c>
      <c r="K190" s="230" t="s">
        <v>145</v>
      </c>
      <c r="L190" s="230" t="s">
        <v>145</v>
      </c>
      <c r="M190" s="230" t="s">
        <v>145</v>
      </c>
    </row>
    <row r="191" spans="1:13" x14ac:dyDescent="0.3">
      <c r="A191" s="230">
        <v>427552</v>
      </c>
      <c r="B191" s="230" t="s">
        <v>58</v>
      </c>
      <c r="F191" s="230" t="s">
        <v>144</v>
      </c>
      <c r="G191" s="230" t="s">
        <v>143</v>
      </c>
      <c r="H191" s="230" t="s">
        <v>144</v>
      </c>
      <c r="J191" s="230" t="s">
        <v>145</v>
      </c>
      <c r="K191" s="230" t="s">
        <v>145</v>
      </c>
      <c r="L191" s="230" t="s">
        <v>144</v>
      </c>
      <c r="M191" s="230" t="s">
        <v>145</v>
      </c>
    </row>
    <row r="192" spans="1:13" x14ac:dyDescent="0.3">
      <c r="A192" s="230">
        <v>427507</v>
      </c>
      <c r="B192" s="230" t="s">
        <v>58</v>
      </c>
      <c r="C192" s="230" t="s">
        <v>143</v>
      </c>
      <c r="D192" s="230" t="s">
        <v>145</v>
      </c>
      <c r="E192" s="230" t="s">
        <v>143</v>
      </c>
      <c r="F192" s="230" t="s">
        <v>143</v>
      </c>
      <c r="G192" s="230" t="s">
        <v>144</v>
      </c>
      <c r="H192" s="230" t="s">
        <v>144</v>
      </c>
      <c r="I192" s="230" t="s">
        <v>144</v>
      </c>
      <c r="J192" s="230" t="s">
        <v>144</v>
      </c>
      <c r="K192" s="230" t="s">
        <v>144</v>
      </c>
      <c r="L192" s="230" t="s">
        <v>144</v>
      </c>
      <c r="M192" s="230" t="s">
        <v>144</v>
      </c>
    </row>
    <row r="193" spans="1:13" x14ac:dyDescent="0.3">
      <c r="A193" s="230">
        <v>427017</v>
      </c>
      <c r="B193" s="230" t="s">
        <v>58</v>
      </c>
      <c r="D193" s="230" t="s">
        <v>143</v>
      </c>
      <c r="H193" s="230" t="s">
        <v>143</v>
      </c>
      <c r="I193" s="230" t="s">
        <v>143</v>
      </c>
      <c r="J193" s="230" t="s">
        <v>144</v>
      </c>
      <c r="K193" s="230" t="s">
        <v>145</v>
      </c>
      <c r="L193" s="230" t="s">
        <v>145</v>
      </c>
    </row>
    <row r="194" spans="1:13" x14ac:dyDescent="0.3">
      <c r="A194" s="230">
        <v>427490</v>
      </c>
      <c r="B194" s="230" t="s">
        <v>58</v>
      </c>
      <c r="C194" s="230" t="s">
        <v>145</v>
      </c>
      <c r="D194" s="230" t="s">
        <v>145</v>
      </c>
      <c r="G194" s="230" t="s">
        <v>143</v>
      </c>
      <c r="H194" s="230" t="s">
        <v>143</v>
      </c>
      <c r="I194" s="230" t="s">
        <v>144</v>
      </c>
      <c r="J194" s="230" t="s">
        <v>145</v>
      </c>
      <c r="L194" s="230" t="s">
        <v>145</v>
      </c>
      <c r="M194" s="230" t="s">
        <v>144</v>
      </c>
    </row>
    <row r="195" spans="1:13" x14ac:dyDescent="0.3">
      <c r="A195" s="230">
        <v>426713</v>
      </c>
      <c r="B195" s="230" t="s">
        <v>58</v>
      </c>
      <c r="D195" s="230" t="s">
        <v>143</v>
      </c>
      <c r="E195" s="230" t="s">
        <v>143</v>
      </c>
      <c r="F195" s="230" t="s">
        <v>143</v>
      </c>
      <c r="G195" s="230" t="s">
        <v>143</v>
      </c>
      <c r="H195" s="230" t="s">
        <v>145</v>
      </c>
      <c r="J195" s="230" t="s">
        <v>145</v>
      </c>
      <c r="K195" s="230" t="s">
        <v>145</v>
      </c>
      <c r="L195" s="230" t="s">
        <v>145</v>
      </c>
      <c r="M195" s="230" t="s">
        <v>145</v>
      </c>
    </row>
    <row r="196" spans="1:13" x14ac:dyDescent="0.3">
      <c r="A196" s="230">
        <v>426286</v>
      </c>
      <c r="B196" s="230" t="s">
        <v>58</v>
      </c>
      <c r="D196" s="230" t="s">
        <v>143</v>
      </c>
      <c r="E196" s="230" t="s">
        <v>143</v>
      </c>
      <c r="G196" s="230" t="s">
        <v>143</v>
      </c>
      <c r="J196" s="230" t="s">
        <v>143</v>
      </c>
      <c r="L196" s="230" t="s">
        <v>143</v>
      </c>
    </row>
    <row r="197" spans="1:13" x14ac:dyDescent="0.3">
      <c r="A197" s="230">
        <v>425122</v>
      </c>
      <c r="B197" s="230" t="s">
        <v>58</v>
      </c>
      <c r="C197" s="230" t="s">
        <v>143</v>
      </c>
      <c r="F197" s="230" t="s">
        <v>143</v>
      </c>
      <c r="G197" s="230" t="s">
        <v>145</v>
      </c>
      <c r="H197" s="230" t="s">
        <v>144</v>
      </c>
      <c r="I197" s="230" t="s">
        <v>145</v>
      </c>
      <c r="L197" s="230" t="s">
        <v>144</v>
      </c>
    </row>
    <row r="198" spans="1:13" x14ac:dyDescent="0.3">
      <c r="A198" s="230">
        <v>427464</v>
      </c>
      <c r="B198" s="230" t="s">
        <v>58</v>
      </c>
      <c r="C198" s="230" t="s">
        <v>145</v>
      </c>
      <c r="D198" s="230" t="s">
        <v>144</v>
      </c>
      <c r="G198" s="230" t="s">
        <v>144</v>
      </c>
      <c r="I198" s="230" t="s">
        <v>144</v>
      </c>
      <c r="J198" s="230" t="s">
        <v>144</v>
      </c>
      <c r="K198" s="230" t="s">
        <v>144</v>
      </c>
      <c r="L198" s="230" t="s">
        <v>144</v>
      </c>
      <c r="M198" s="230" t="s">
        <v>144</v>
      </c>
    </row>
    <row r="199" spans="1:13" x14ac:dyDescent="0.3">
      <c r="A199" s="230">
        <v>426109</v>
      </c>
      <c r="B199" s="230" t="s">
        <v>58</v>
      </c>
      <c r="C199" s="230" t="s">
        <v>144</v>
      </c>
      <c r="D199" s="230" t="s">
        <v>145</v>
      </c>
      <c r="E199" s="230" t="s">
        <v>143</v>
      </c>
      <c r="G199" s="230" t="s">
        <v>144</v>
      </c>
      <c r="H199" s="230" t="s">
        <v>144</v>
      </c>
      <c r="I199" s="230" t="s">
        <v>144</v>
      </c>
      <c r="J199" s="230" t="s">
        <v>144</v>
      </c>
      <c r="K199" s="230" t="s">
        <v>143</v>
      </c>
      <c r="L199" s="230" t="s">
        <v>144</v>
      </c>
      <c r="M199" s="230" t="s">
        <v>145</v>
      </c>
    </row>
    <row r="200" spans="1:13" x14ac:dyDescent="0.3">
      <c r="A200" s="230">
        <v>426686</v>
      </c>
      <c r="B200" s="230" t="s">
        <v>58</v>
      </c>
      <c r="F200" s="230" t="s">
        <v>143</v>
      </c>
      <c r="H200" s="230" t="s">
        <v>143</v>
      </c>
      <c r="I200" s="230" t="s">
        <v>145</v>
      </c>
      <c r="J200" s="230" t="s">
        <v>144</v>
      </c>
      <c r="K200" s="230" t="s">
        <v>145</v>
      </c>
      <c r="L200" s="230" t="s">
        <v>144</v>
      </c>
      <c r="M200" s="230" t="s">
        <v>145</v>
      </c>
    </row>
    <row r="201" spans="1:13" x14ac:dyDescent="0.3">
      <c r="A201" s="230">
        <v>426709</v>
      </c>
      <c r="B201" s="230" t="s">
        <v>58</v>
      </c>
      <c r="F201" s="230" t="s">
        <v>143</v>
      </c>
      <c r="J201" s="230" t="s">
        <v>144</v>
      </c>
      <c r="K201" s="230" t="s">
        <v>144</v>
      </c>
      <c r="M201" s="230" t="s">
        <v>144</v>
      </c>
    </row>
    <row r="202" spans="1:13" x14ac:dyDescent="0.3">
      <c r="A202" s="230">
        <v>427291</v>
      </c>
      <c r="B202" s="230" t="s">
        <v>58</v>
      </c>
      <c r="C202" s="230" t="s">
        <v>143</v>
      </c>
      <c r="D202" s="230" t="s">
        <v>145</v>
      </c>
      <c r="E202" s="230" t="s">
        <v>143</v>
      </c>
      <c r="F202" s="230" t="s">
        <v>144</v>
      </c>
      <c r="G202" s="230" t="s">
        <v>144</v>
      </c>
      <c r="H202" s="230" t="s">
        <v>144</v>
      </c>
      <c r="I202" s="230" t="s">
        <v>144</v>
      </c>
      <c r="J202" s="230" t="s">
        <v>144</v>
      </c>
      <c r="K202" s="230" t="s">
        <v>144</v>
      </c>
      <c r="L202" s="230" t="s">
        <v>144</v>
      </c>
      <c r="M202" s="230" t="s">
        <v>144</v>
      </c>
    </row>
    <row r="203" spans="1:13" x14ac:dyDescent="0.3">
      <c r="A203" s="230">
        <v>427199</v>
      </c>
      <c r="B203" s="230" t="s">
        <v>58</v>
      </c>
      <c r="E203" s="230" t="s">
        <v>143</v>
      </c>
      <c r="G203" s="230" t="s">
        <v>145</v>
      </c>
      <c r="H203" s="230" t="s">
        <v>145</v>
      </c>
      <c r="K203" s="230" t="s">
        <v>144</v>
      </c>
      <c r="L203" s="230" t="s">
        <v>145</v>
      </c>
      <c r="M203" s="230" t="s">
        <v>145</v>
      </c>
    </row>
    <row r="204" spans="1:13" x14ac:dyDescent="0.3">
      <c r="A204" s="230">
        <v>425789</v>
      </c>
      <c r="B204" s="230" t="s">
        <v>58</v>
      </c>
      <c r="C204" s="230" t="s">
        <v>143</v>
      </c>
      <c r="D204" s="230" t="s">
        <v>143</v>
      </c>
      <c r="E204" s="230" t="s">
        <v>143</v>
      </c>
      <c r="G204" s="230" t="s">
        <v>143</v>
      </c>
      <c r="H204" s="230" t="s">
        <v>143</v>
      </c>
      <c r="I204" s="230" t="s">
        <v>143</v>
      </c>
      <c r="K204" s="230" t="s">
        <v>143</v>
      </c>
      <c r="L204" s="230" t="s">
        <v>143</v>
      </c>
      <c r="M204" s="230" t="s">
        <v>143</v>
      </c>
    </row>
    <row r="205" spans="1:13" x14ac:dyDescent="0.3">
      <c r="A205" s="230">
        <v>427330</v>
      </c>
      <c r="B205" s="230" t="s">
        <v>58</v>
      </c>
      <c r="F205" s="230" t="s">
        <v>145</v>
      </c>
      <c r="G205" s="230" t="s">
        <v>145</v>
      </c>
      <c r="I205" s="230" t="s">
        <v>145</v>
      </c>
      <c r="J205" s="230" t="s">
        <v>145</v>
      </c>
      <c r="K205" s="230" t="s">
        <v>145</v>
      </c>
      <c r="L205" s="230" t="s">
        <v>145</v>
      </c>
      <c r="M205" s="230" t="s">
        <v>145</v>
      </c>
    </row>
    <row r="206" spans="1:13" x14ac:dyDescent="0.3">
      <c r="A206" s="230">
        <v>426668</v>
      </c>
      <c r="B206" s="230" t="s">
        <v>58</v>
      </c>
      <c r="C206" s="230" t="s">
        <v>145</v>
      </c>
      <c r="G206" s="230" t="s">
        <v>143</v>
      </c>
      <c r="H206" s="230" t="s">
        <v>145</v>
      </c>
      <c r="I206" s="230" t="s">
        <v>143</v>
      </c>
      <c r="L206" s="230" t="s">
        <v>144</v>
      </c>
    </row>
    <row r="207" spans="1:13" x14ac:dyDescent="0.3">
      <c r="A207" s="230">
        <v>426667</v>
      </c>
      <c r="B207" s="230" t="s">
        <v>58</v>
      </c>
      <c r="F207" s="230" t="s">
        <v>143</v>
      </c>
      <c r="I207" s="230" t="s">
        <v>143</v>
      </c>
      <c r="J207" s="230" t="s">
        <v>143</v>
      </c>
      <c r="K207" s="230" t="s">
        <v>143</v>
      </c>
      <c r="L207" s="230" t="s">
        <v>143</v>
      </c>
    </row>
    <row r="208" spans="1:13" x14ac:dyDescent="0.3">
      <c r="A208" s="230">
        <v>427071</v>
      </c>
      <c r="B208" s="230" t="s">
        <v>58</v>
      </c>
      <c r="D208" s="230" t="s">
        <v>145</v>
      </c>
      <c r="E208" s="230" t="s">
        <v>143</v>
      </c>
      <c r="G208" s="230" t="s">
        <v>145</v>
      </c>
      <c r="H208" s="230" t="s">
        <v>143</v>
      </c>
      <c r="J208" s="230" t="s">
        <v>145</v>
      </c>
      <c r="K208" s="230" t="s">
        <v>144</v>
      </c>
      <c r="L208" s="230" t="s">
        <v>144</v>
      </c>
      <c r="M208" s="230" t="s">
        <v>144</v>
      </c>
    </row>
    <row r="209" spans="1:13" x14ac:dyDescent="0.3">
      <c r="A209" s="230">
        <v>427374</v>
      </c>
      <c r="B209" s="230" t="s">
        <v>58</v>
      </c>
      <c r="D209" s="230" t="s">
        <v>144</v>
      </c>
      <c r="E209" s="230" t="s">
        <v>143</v>
      </c>
      <c r="F209" s="230" t="s">
        <v>143</v>
      </c>
      <c r="G209" s="230" t="s">
        <v>143</v>
      </c>
      <c r="H209" s="230" t="s">
        <v>144</v>
      </c>
      <c r="J209" s="230" t="s">
        <v>145</v>
      </c>
      <c r="K209" s="230" t="s">
        <v>144</v>
      </c>
      <c r="L209" s="230" t="s">
        <v>144</v>
      </c>
      <c r="M209" s="230" t="s">
        <v>144</v>
      </c>
    </row>
    <row r="210" spans="1:13" x14ac:dyDescent="0.3">
      <c r="A210" s="230">
        <v>427427</v>
      </c>
      <c r="B210" s="230" t="s">
        <v>58</v>
      </c>
      <c r="D210" s="230" t="s">
        <v>143</v>
      </c>
      <c r="G210" s="230" t="s">
        <v>145</v>
      </c>
      <c r="H210" s="230" t="s">
        <v>144</v>
      </c>
      <c r="J210" s="230" t="s">
        <v>144</v>
      </c>
      <c r="K210" s="230" t="s">
        <v>144</v>
      </c>
      <c r="L210" s="230" t="s">
        <v>144</v>
      </c>
      <c r="M210" s="230" t="s">
        <v>144</v>
      </c>
    </row>
    <row r="211" spans="1:13" x14ac:dyDescent="0.3">
      <c r="A211" s="230">
        <v>420205</v>
      </c>
      <c r="B211" s="230" t="s">
        <v>58</v>
      </c>
      <c r="D211" s="230" t="s">
        <v>143</v>
      </c>
      <c r="F211" s="230" t="s">
        <v>143</v>
      </c>
      <c r="G211" s="230" t="s">
        <v>143</v>
      </c>
      <c r="I211" s="230" t="s">
        <v>145</v>
      </c>
      <c r="J211" s="230" t="s">
        <v>144</v>
      </c>
      <c r="K211" s="230" t="s">
        <v>145</v>
      </c>
      <c r="L211" s="230" t="s">
        <v>144</v>
      </c>
      <c r="M211" s="230" t="s">
        <v>143</v>
      </c>
    </row>
    <row r="212" spans="1:13" x14ac:dyDescent="0.3">
      <c r="A212" s="230">
        <v>426655</v>
      </c>
      <c r="B212" s="230" t="s">
        <v>58</v>
      </c>
      <c r="H212" s="230" t="s">
        <v>143</v>
      </c>
      <c r="I212" s="230" t="s">
        <v>143</v>
      </c>
      <c r="J212" s="230" t="s">
        <v>143</v>
      </c>
      <c r="K212" s="230" t="s">
        <v>143</v>
      </c>
      <c r="L212" s="230" t="s">
        <v>145</v>
      </c>
    </row>
    <row r="213" spans="1:13" x14ac:dyDescent="0.3">
      <c r="A213" s="230">
        <v>427453</v>
      </c>
      <c r="B213" s="230" t="s">
        <v>58</v>
      </c>
      <c r="D213" s="230" t="s">
        <v>143</v>
      </c>
      <c r="E213" s="230" t="s">
        <v>143</v>
      </c>
      <c r="G213" s="230" t="s">
        <v>143</v>
      </c>
      <c r="J213" s="230" t="s">
        <v>145</v>
      </c>
      <c r="K213" s="230" t="s">
        <v>145</v>
      </c>
      <c r="M213" s="230" t="s">
        <v>145</v>
      </c>
    </row>
    <row r="214" spans="1:13" x14ac:dyDescent="0.3">
      <c r="A214" s="230">
        <v>427209</v>
      </c>
      <c r="B214" s="230" t="s">
        <v>58</v>
      </c>
      <c r="C214" s="230" t="s">
        <v>145</v>
      </c>
      <c r="D214" s="230" t="s">
        <v>145</v>
      </c>
      <c r="E214" s="230" t="s">
        <v>143</v>
      </c>
      <c r="F214" s="230" t="s">
        <v>143</v>
      </c>
      <c r="G214" s="230" t="s">
        <v>145</v>
      </c>
      <c r="H214" s="230" t="s">
        <v>143</v>
      </c>
      <c r="I214" s="230" t="s">
        <v>144</v>
      </c>
      <c r="J214" s="230" t="s">
        <v>145</v>
      </c>
      <c r="K214" s="230" t="s">
        <v>145</v>
      </c>
      <c r="L214" s="230" t="s">
        <v>145</v>
      </c>
      <c r="M214" s="230" t="s">
        <v>145</v>
      </c>
    </row>
    <row r="215" spans="1:13" x14ac:dyDescent="0.3">
      <c r="A215" s="230">
        <v>427022</v>
      </c>
      <c r="B215" s="230" t="s">
        <v>58</v>
      </c>
      <c r="C215" s="230" t="s">
        <v>143</v>
      </c>
      <c r="E215" s="230" t="s">
        <v>143</v>
      </c>
      <c r="G215" s="230" t="s">
        <v>144</v>
      </c>
      <c r="H215" s="230" t="s">
        <v>145</v>
      </c>
      <c r="I215" s="230" t="s">
        <v>145</v>
      </c>
      <c r="J215" s="230" t="s">
        <v>145</v>
      </c>
      <c r="K215" s="230" t="s">
        <v>145</v>
      </c>
      <c r="L215" s="230" t="s">
        <v>144</v>
      </c>
      <c r="M215" s="230" t="s">
        <v>145</v>
      </c>
    </row>
    <row r="216" spans="1:13" x14ac:dyDescent="0.3">
      <c r="A216" s="230">
        <v>427310</v>
      </c>
      <c r="B216" s="230" t="s">
        <v>58</v>
      </c>
      <c r="C216" s="230" t="s">
        <v>145</v>
      </c>
      <c r="F216" s="230" t="s">
        <v>143</v>
      </c>
      <c r="G216" s="230" t="s">
        <v>145</v>
      </c>
      <c r="I216" s="230" t="s">
        <v>144</v>
      </c>
      <c r="J216" s="230" t="s">
        <v>144</v>
      </c>
      <c r="L216" s="230" t="s">
        <v>145</v>
      </c>
      <c r="M216" s="230" t="s">
        <v>144</v>
      </c>
    </row>
    <row r="217" spans="1:13" x14ac:dyDescent="0.3">
      <c r="A217" s="230">
        <v>427644</v>
      </c>
      <c r="B217" s="230" t="s">
        <v>58</v>
      </c>
      <c r="D217" s="230" t="s">
        <v>145</v>
      </c>
      <c r="E217" s="230" t="s">
        <v>144</v>
      </c>
      <c r="F217" s="230" t="s">
        <v>145</v>
      </c>
      <c r="G217" s="230" t="s">
        <v>144</v>
      </c>
      <c r="K217" s="230" t="s">
        <v>144</v>
      </c>
      <c r="L217" s="230" t="s">
        <v>145</v>
      </c>
      <c r="M217" s="230" t="s">
        <v>145</v>
      </c>
    </row>
    <row r="218" spans="1:13" x14ac:dyDescent="0.3">
      <c r="A218" s="230">
        <v>423860</v>
      </c>
      <c r="B218" s="230" t="s">
        <v>58</v>
      </c>
      <c r="D218" s="230" t="s">
        <v>143</v>
      </c>
      <c r="E218" s="230" t="s">
        <v>143</v>
      </c>
      <c r="F218" s="230" t="s">
        <v>143</v>
      </c>
      <c r="G218" s="230" t="s">
        <v>143</v>
      </c>
      <c r="H218" s="230" t="s">
        <v>143</v>
      </c>
      <c r="I218" s="230" t="s">
        <v>143</v>
      </c>
      <c r="J218" s="230" t="s">
        <v>143</v>
      </c>
      <c r="K218" s="230" t="s">
        <v>143</v>
      </c>
      <c r="L218" s="230" t="s">
        <v>145</v>
      </c>
      <c r="M218" s="230" t="s">
        <v>145</v>
      </c>
    </row>
    <row r="219" spans="1:13" x14ac:dyDescent="0.3">
      <c r="A219" s="230">
        <v>427157</v>
      </c>
      <c r="B219" s="230" t="s">
        <v>58</v>
      </c>
      <c r="D219" s="230" t="s">
        <v>143</v>
      </c>
      <c r="F219" s="230" t="s">
        <v>144</v>
      </c>
      <c r="H219" s="230" t="s">
        <v>143</v>
      </c>
      <c r="I219" s="230" t="s">
        <v>144</v>
      </c>
      <c r="J219" s="230" t="s">
        <v>144</v>
      </c>
      <c r="K219" s="230" t="s">
        <v>144</v>
      </c>
      <c r="L219" s="230" t="s">
        <v>144</v>
      </c>
      <c r="M219" s="230" t="s">
        <v>144</v>
      </c>
    </row>
    <row r="220" spans="1:13" x14ac:dyDescent="0.3">
      <c r="A220" s="230">
        <v>426043</v>
      </c>
      <c r="B220" s="230" t="s">
        <v>58</v>
      </c>
      <c r="E220" s="230" t="s">
        <v>143</v>
      </c>
      <c r="G220" s="230" t="s">
        <v>143</v>
      </c>
      <c r="I220" s="230" t="s">
        <v>143</v>
      </c>
      <c r="K220" s="230" t="s">
        <v>143</v>
      </c>
      <c r="L220" s="230" t="s">
        <v>143</v>
      </c>
    </row>
    <row r="221" spans="1:13" x14ac:dyDescent="0.3">
      <c r="A221" s="230">
        <v>427325</v>
      </c>
      <c r="B221" s="230" t="s">
        <v>58</v>
      </c>
      <c r="E221" s="230" t="s">
        <v>143</v>
      </c>
      <c r="F221" s="230" t="s">
        <v>145</v>
      </c>
      <c r="G221" s="230" t="s">
        <v>145</v>
      </c>
      <c r="H221" s="230" t="s">
        <v>145</v>
      </c>
      <c r="J221" s="230" t="s">
        <v>145</v>
      </c>
      <c r="K221" s="230" t="s">
        <v>145</v>
      </c>
      <c r="L221" s="230" t="s">
        <v>144</v>
      </c>
      <c r="M221" s="230" t="s">
        <v>145</v>
      </c>
    </row>
    <row r="222" spans="1:13" x14ac:dyDescent="0.3">
      <c r="A222" s="230">
        <v>427629</v>
      </c>
      <c r="B222" s="230" t="s">
        <v>58</v>
      </c>
      <c r="C222" s="230" t="s">
        <v>143</v>
      </c>
      <c r="D222" s="230" t="s">
        <v>145</v>
      </c>
      <c r="E222" s="230" t="s">
        <v>143</v>
      </c>
      <c r="F222" s="230" t="s">
        <v>143</v>
      </c>
      <c r="G222" s="230" t="s">
        <v>145</v>
      </c>
      <c r="H222" s="230" t="s">
        <v>144</v>
      </c>
      <c r="I222" s="230" t="s">
        <v>145</v>
      </c>
      <c r="J222" s="230" t="s">
        <v>145</v>
      </c>
      <c r="K222" s="230" t="s">
        <v>145</v>
      </c>
      <c r="L222" s="230" t="s">
        <v>144</v>
      </c>
      <c r="M222" s="230" t="s">
        <v>145</v>
      </c>
    </row>
    <row r="223" spans="1:13" x14ac:dyDescent="0.3">
      <c r="A223" s="230">
        <v>427586</v>
      </c>
      <c r="B223" s="230" t="s">
        <v>58</v>
      </c>
      <c r="C223" s="230" t="s">
        <v>143</v>
      </c>
      <c r="D223" s="230" t="s">
        <v>143</v>
      </c>
      <c r="E223" s="230" t="s">
        <v>143</v>
      </c>
      <c r="F223" s="230" t="s">
        <v>145</v>
      </c>
      <c r="G223" s="230" t="s">
        <v>143</v>
      </c>
      <c r="H223" s="230" t="s">
        <v>145</v>
      </c>
      <c r="I223" s="230" t="s">
        <v>144</v>
      </c>
      <c r="J223" s="230" t="s">
        <v>144</v>
      </c>
      <c r="K223" s="230" t="s">
        <v>144</v>
      </c>
      <c r="L223" s="230" t="s">
        <v>144</v>
      </c>
      <c r="M223" s="230" t="s">
        <v>144</v>
      </c>
    </row>
    <row r="224" spans="1:13" x14ac:dyDescent="0.3">
      <c r="A224" s="230">
        <v>425976</v>
      </c>
      <c r="B224" s="230" t="s">
        <v>58</v>
      </c>
      <c r="D224" s="230" t="s">
        <v>143</v>
      </c>
      <c r="E224" s="230" t="s">
        <v>143</v>
      </c>
      <c r="F224" s="230" t="s">
        <v>143</v>
      </c>
      <c r="G224" s="230" t="s">
        <v>145</v>
      </c>
      <c r="H224" s="230" t="s">
        <v>145</v>
      </c>
      <c r="I224" s="230" t="s">
        <v>143</v>
      </c>
      <c r="K224" s="230" t="s">
        <v>143</v>
      </c>
      <c r="L224" s="230" t="s">
        <v>145</v>
      </c>
      <c r="M224" s="230" t="s">
        <v>143</v>
      </c>
    </row>
    <row r="225" spans="1:13" x14ac:dyDescent="0.3">
      <c r="A225" s="230">
        <v>426956</v>
      </c>
      <c r="B225" s="230" t="s">
        <v>58</v>
      </c>
      <c r="E225" s="230" t="s">
        <v>145</v>
      </c>
      <c r="F225" s="230" t="s">
        <v>143</v>
      </c>
      <c r="H225" s="230" t="s">
        <v>143</v>
      </c>
      <c r="L225" s="230" t="s">
        <v>143</v>
      </c>
      <c r="M225" s="230" t="s">
        <v>145</v>
      </c>
    </row>
    <row r="226" spans="1:13" x14ac:dyDescent="0.3">
      <c r="A226" s="230">
        <v>427277</v>
      </c>
      <c r="B226" s="230" t="s">
        <v>58</v>
      </c>
      <c r="C226" s="230" t="s">
        <v>145</v>
      </c>
      <c r="D226" s="230" t="s">
        <v>145</v>
      </c>
      <c r="E226" s="230" t="s">
        <v>145</v>
      </c>
      <c r="F226" s="230" t="s">
        <v>145</v>
      </c>
      <c r="G226" s="230" t="s">
        <v>145</v>
      </c>
      <c r="H226" s="230" t="s">
        <v>145</v>
      </c>
      <c r="I226" s="230" t="s">
        <v>145</v>
      </c>
      <c r="J226" s="230" t="s">
        <v>144</v>
      </c>
      <c r="K226" s="230" t="s">
        <v>145</v>
      </c>
      <c r="L226" s="230" t="s">
        <v>144</v>
      </c>
      <c r="M226" s="230" t="s">
        <v>144</v>
      </c>
    </row>
    <row r="227" spans="1:13" x14ac:dyDescent="0.3">
      <c r="A227" s="230">
        <v>419671</v>
      </c>
      <c r="B227" s="230" t="s">
        <v>58</v>
      </c>
      <c r="E227" s="230" t="s">
        <v>143</v>
      </c>
      <c r="H227" s="230" t="s">
        <v>145</v>
      </c>
      <c r="J227" s="230" t="s">
        <v>143</v>
      </c>
      <c r="K227" s="230" t="s">
        <v>143</v>
      </c>
      <c r="L227" s="230" t="s">
        <v>145</v>
      </c>
      <c r="M227" s="230" t="s">
        <v>143</v>
      </c>
    </row>
    <row r="228" spans="1:13" x14ac:dyDescent="0.3">
      <c r="A228" s="230">
        <v>424982</v>
      </c>
      <c r="B228" s="230" t="s">
        <v>58</v>
      </c>
      <c r="C228" s="230" t="s">
        <v>143</v>
      </c>
      <c r="D228" s="230" t="s">
        <v>143</v>
      </c>
      <c r="E228" s="230" t="s">
        <v>143</v>
      </c>
      <c r="F228" s="230" t="s">
        <v>143</v>
      </c>
      <c r="G228" s="230" t="s">
        <v>143</v>
      </c>
      <c r="H228" s="230" t="s">
        <v>143</v>
      </c>
      <c r="I228" s="230" t="s">
        <v>143</v>
      </c>
      <c r="J228" s="230" t="s">
        <v>145</v>
      </c>
      <c r="K228" s="230" t="s">
        <v>145</v>
      </c>
      <c r="L228" s="230" t="s">
        <v>144</v>
      </c>
      <c r="M228" s="230" t="s">
        <v>143</v>
      </c>
    </row>
    <row r="229" spans="1:13" x14ac:dyDescent="0.3">
      <c r="A229" s="230">
        <v>426545</v>
      </c>
      <c r="B229" s="230" t="s">
        <v>58</v>
      </c>
      <c r="E229" s="230" t="s">
        <v>143</v>
      </c>
      <c r="F229" s="230" t="s">
        <v>143</v>
      </c>
      <c r="G229" s="230" t="s">
        <v>143</v>
      </c>
      <c r="H229" s="230" t="s">
        <v>143</v>
      </c>
      <c r="J229" s="230" t="s">
        <v>143</v>
      </c>
      <c r="K229" s="230" t="s">
        <v>144</v>
      </c>
      <c r="L229" s="230" t="s">
        <v>143</v>
      </c>
    </row>
    <row r="230" spans="1:13" x14ac:dyDescent="0.3">
      <c r="A230" s="230">
        <v>427618</v>
      </c>
      <c r="B230" s="230" t="s">
        <v>58</v>
      </c>
      <c r="C230" s="230" t="s">
        <v>143</v>
      </c>
      <c r="D230" s="230" t="s">
        <v>145</v>
      </c>
      <c r="E230" s="230" t="s">
        <v>143</v>
      </c>
      <c r="F230" s="230" t="s">
        <v>143</v>
      </c>
      <c r="G230" s="230" t="s">
        <v>145</v>
      </c>
      <c r="H230" s="230" t="s">
        <v>145</v>
      </c>
      <c r="I230" s="230" t="s">
        <v>144</v>
      </c>
      <c r="J230" s="230" t="s">
        <v>145</v>
      </c>
      <c r="K230" s="230" t="s">
        <v>145</v>
      </c>
      <c r="L230" s="230" t="s">
        <v>145</v>
      </c>
      <c r="M230" s="230" t="s">
        <v>144</v>
      </c>
    </row>
    <row r="231" spans="1:13" x14ac:dyDescent="0.3">
      <c r="A231" s="230">
        <v>427092</v>
      </c>
      <c r="B231" s="230" t="s">
        <v>58</v>
      </c>
      <c r="E231" s="230" t="s">
        <v>143</v>
      </c>
      <c r="F231" s="230" t="s">
        <v>143</v>
      </c>
      <c r="G231" s="230" t="s">
        <v>143</v>
      </c>
      <c r="I231" s="230" t="s">
        <v>143</v>
      </c>
      <c r="J231" s="230" t="s">
        <v>145</v>
      </c>
      <c r="K231" s="230" t="s">
        <v>143</v>
      </c>
      <c r="L231" s="230" t="s">
        <v>145</v>
      </c>
      <c r="M231" s="230" t="s">
        <v>145</v>
      </c>
    </row>
    <row r="232" spans="1:13" x14ac:dyDescent="0.3">
      <c r="A232" s="230">
        <v>427489</v>
      </c>
      <c r="B232" s="230" t="s">
        <v>58</v>
      </c>
      <c r="E232" s="230" t="s">
        <v>145</v>
      </c>
      <c r="J232" s="230" t="s">
        <v>145</v>
      </c>
      <c r="K232" s="230" t="s">
        <v>145</v>
      </c>
      <c r="L232" s="230" t="s">
        <v>145</v>
      </c>
      <c r="M232" s="230" t="s">
        <v>145</v>
      </c>
    </row>
    <row r="233" spans="1:13" x14ac:dyDescent="0.3">
      <c r="A233" s="230">
        <v>427168</v>
      </c>
      <c r="B233" s="230" t="s">
        <v>58</v>
      </c>
      <c r="D233" s="230" t="s">
        <v>143</v>
      </c>
      <c r="F233" s="230" t="s">
        <v>143</v>
      </c>
      <c r="G233" s="230" t="s">
        <v>143</v>
      </c>
      <c r="H233" s="230" t="s">
        <v>145</v>
      </c>
      <c r="J233" s="230" t="s">
        <v>144</v>
      </c>
      <c r="K233" s="230" t="s">
        <v>144</v>
      </c>
      <c r="L233" s="230" t="s">
        <v>144</v>
      </c>
      <c r="M233" s="230" t="s">
        <v>144</v>
      </c>
    </row>
    <row r="234" spans="1:13" x14ac:dyDescent="0.3">
      <c r="A234" s="230">
        <v>426085</v>
      </c>
      <c r="B234" s="230" t="s">
        <v>58</v>
      </c>
      <c r="D234" s="230" t="s">
        <v>145</v>
      </c>
      <c r="G234" s="230" t="s">
        <v>144</v>
      </c>
      <c r="H234" s="230" t="s">
        <v>144</v>
      </c>
      <c r="J234" s="230" t="s">
        <v>145</v>
      </c>
      <c r="K234" s="230" t="s">
        <v>143</v>
      </c>
      <c r="L234" s="230" t="s">
        <v>144</v>
      </c>
    </row>
    <row r="235" spans="1:13" x14ac:dyDescent="0.3">
      <c r="A235" s="230">
        <v>426867</v>
      </c>
      <c r="B235" s="230" t="s">
        <v>58</v>
      </c>
      <c r="C235" s="230" t="s">
        <v>143</v>
      </c>
      <c r="E235" s="230" t="s">
        <v>143</v>
      </c>
      <c r="G235" s="230" t="s">
        <v>143</v>
      </c>
      <c r="H235" s="230" t="s">
        <v>143</v>
      </c>
      <c r="I235" s="230" t="s">
        <v>143</v>
      </c>
      <c r="K235" s="230" t="s">
        <v>143</v>
      </c>
      <c r="L235" s="230" t="s">
        <v>143</v>
      </c>
    </row>
    <row r="236" spans="1:13" x14ac:dyDescent="0.3">
      <c r="A236" s="230">
        <v>427012</v>
      </c>
      <c r="B236" s="230" t="s">
        <v>58</v>
      </c>
      <c r="E236" s="230" t="s">
        <v>143</v>
      </c>
      <c r="F236" s="230" t="s">
        <v>143</v>
      </c>
      <c r="G236" s="230" t="s">
        <v>143</v>
      </c>
      <c r="I236" s="230" t="s">
        <v>143</v>
      </c>
      <c r="J236" s="230" t="s">
        <v>143</v>
      </c>
      <c r="K236" s="230" t="s">
        <v>143</v>
      </c>
      <c r="L236" s="230" t="s">
        <v>144</v>
      </c>
    </row>
    <row r="237" spans="1:13" x14ac:dyDescent="0.3">
      <c r="A237" s="230">
        <v>426455</v>
      </c>
      <c r="B237" s="230" t="s">
        <v>58</v>
      </c>
      <c r="C237" s="230" t="s">
        <v>143</v>
      </c>
      <c r="D237" s="230" t="s">
        <v>143</v>
      </c>
      <c r="G237" s="230" t="s">
        <v>143</v>
      </c>
      <c r="I237" s="230" t="s">
        <v>144</v>
      </c>
      <c r="J237" s="230" t="s">
        <v>143</v>
      </c>
      <c r="L237" s="230" t="s">
        <v>143</v>
      </c>
    </row>
    <row r="238" spans="1:13" x14ac:dyDescent="0.3">
      <c r="A238" s="230">
        <v>427355</v>
      </c>
      <c r="B238" s="230" t="s">
        <v>58</v>
      </c>
      <c r="E238" s="230" t="s">
        <v>143</v>
      </c>
      <c r="H238" s="230" t="s">
        <v>143</v>
      </c>
      <c r="J238" s="230" t="s">
        <v>144</v>
      </c>
      <c r="L238" s="230" t="s">
        <v>144</v>
      </c>
      <c r="M238" s="230" t="s">
        <v>145</v>
      </c>
    </row>
    <row r="239" spans="1:13" x14ac:dyDescent="0.3">
      <c r="A239" s="230">
        <v>427659</v>
      </c>
      <c r="B239" s="230" t="s">
        <v>58</v>
      </c>
      <c r="E239" s="230" t="s">
        <v>145</v>
      </c>
      <c r="F239" s="230" t="s">
        <v>144</v>
      </c>
      <c r="G239" s="230" t="s">
        <v>144</v>
      </c>
      <c r="H239" s="230" t="s">
        <v>145</v>
      </c>
      <c r="J239" s="230" t="s">
        <v>145</v>
      </c>
      <c r="K239" s="230" t="s">
        <v>145</v>
      </c>
      <c r="L239" s="230" t="s">
        <v>144</v>
      </c>
      <c r="M239" s="230" t="s">
        <v>145</v>
      </c>
    </row>
    <row r="240" spans="1:13" x14ac:dyDescent="0.3">
      <c r="A240" s="230">
        <v>421699</v>
      </c>
      <c r="B240" s="230" t="s">
        <v>58</v>
      </c>
      <c r="C240" s="230" t="s">
        <v>143</v>
      </c>
      <c r="D240" s="230" t="s">
        <v>143</v>
      </c>
      <c r="F240" s="230" t="s">
        <v>143</v>
      </c>
      <c r="G240" s="230" t="s">
        <v>143</v>
      </c>
      <c r="H240" s="230" t="s">
        <v>144</v>
      </c>
      <c r="I240" s="230" t="s">
        <v>143</v>
      </c>
      <c r="J240" s="230" t="s">
        <v>143</v>
      </c>
      <c r="L240" s="230" t="s">
        <v>145</v>
      </c>
      <c r="M240" s="230" t="s">
        <v>143</v>
      </c>
    </row>
    <row r="241" spans="1:13" x14ac:dyDescent="0.3">
      <c r="A241" s="230">
        <v>424774</v>
      </c>
      <c r="B241" s="230" t="s">
        <v>58</v>
      </c>
      <c r="D241" s="230" t="s">
        <v>143</v>
      </c>
      <c r="F241" s="230" t="s">
        <v>143</v>
      </c>
      <c r="G241" s="230" t="s">
        <v>143</v>
      </c>
      <c r="H241" s="230" t="s">
        <v>144</v>
      </c>
      <c r="I241" s="230" t="s">
        <v>143</v>
      </c>
      <c r="K241" s="230" t="s">
        <v>145</v>
      </c>
      <c r="L241" s="230" t="s">
        <v>144</v>
      </c>
      <c r="M241" s="230" t="s">
        <v>145</v>
      </c>
    </row>
    <row r="242" spans="1:13" x14ac:dyDescent="0.3">
      <c r="A242" s="230">
        <v>425944</v>
      </c>
      <c r="B242" s="230" t="s">
        <v>58</v>
      </c>
      <c r="D242" s="230" t="s">
        <v>143</v>
      </c>
      <c r="E242" s="230" t="s">
        <v>143</v>
      </c>
      <c r="F242" s="230" t="s">
        <v>143</v>
      </c>
      <c r="J242" s="230" t="s">
        <v>143</v>
      </c>
      <c r="K242" s="230" t="s">
        <v>143</v>
      </c>
      <c r="L242" s="230" t="s">
        <v>144</v>
      </c>
    </row>
    <row r="243" spans="1:13" x14ac:dyDescent="0.3">
      <c r="A243" s="230">
        <v>426036</v>
      </c>
      <c r="B243" s="230" t="s">
        <v>58</v>
      </c>
      <c r="G243" s="230" t="s">
        <v>143</v>
      </c>
      <c r="I243" s="230" t="s">
        <v>145</v>
      </c>
      <c r="K243" s="230" t="s">
        <v>143</v>
      </c>
      <c r="L243" s="230" t="s">
        <v>145</v>
      </c>
      <c r="M243" s="230" t="s">
        <v>144</v>
      </c>
    </row>
    <row r="244" spans="1:13" x14ac:dyDescent="0.3">
      <c r="A244" s="230">
        <v>427546</v>
      </c>
      <c r="B244" s="230" t="s">
        <v>58</v>
      </c>
      <c r="G244" s="230" t="s">
        <v>145</v>
      </c>
      <c r="H244" s="230" t="s">
        <v>143</v>
      </c>
      <c r="K244" s="230" t="s">
        <v>145</v>
      </c>
      <c r="L244" s="230" t="s">
        <v>145</v>
      </c>
      <c r="M244" s="230" t="s">
        <v>145</v>
      </c>
    </row>
    <row r="245" spans="1:13" x14ac:dyDescent="0.3">
      <c r="A245" s="230">
        <v>427324</v>
      </c>
      <c r="B245" s="230" t="s">
        <v>58</v>
      </c>
      <c r="D245" s="230" t="s">
        <v>143</v>
      </c>
      <c r="E245" s="230" t="s">
        <v>143</v>
      </c>
      <c r="F245" s="230" t="s">
        <v>145</v>
      </c>
      <c r="G245" s="230" t="s">
        <v>145</v>
      </c>
      <c r="H245" s="230" t="s">
        <v>144</v>
      </c>
      <c r="I245" s="230" t="s">
        <v>145</v>
      </c>
      <c r="J245" s="230" t="s">
        <v>145</v>
      </c>
      <c r="K245" s="230" t="s">
        <v>145</v>
      </c>
      <c r="L245" s="230" t="s">
        <v>144</v>
      </c>
      <c r="M245" s="230" t="s">
        <v>145</v>
      </c>
    </row>
    <row r="246" spans="1:13" x14ac:dyDescent="0.3">
      <c r="A246" s="230">
        <v>426269</v>
      </c>
      <c r="B246" s="230" t="s">
        <v>58</v>
      </c>
      <c r="D246" s="230" t="s">
        <v>144</v>
      </c>
      <c r="G246" s="230" t="s">
        <v>145</v>
      </c>
      <c r="H246" s="230" t="s">
        <v>143</v>
      </c>
      <c r="I246" s="230" t="s">
        <v>143</v>
      </c>
      <c r="J246" s="230" t="s">
        <v>143</v>
      </c>
    </row>
    <row r="247" spans="1:13" x14ac:dyDescent="0.3">
      <c r="A247" s="230">
        <v>425155</v>
      </c>
      <c r="B247" s="230" t="s">
        <v>58</v>
      </c>
      <c r="C247" s="230" t="s">
        <v>144</v>
      </c>
      <c r="D247" s="230" t="s">
        <v>144</v>
      </c>
      <c r="E247" s="230" t="s">
        <v>143</v>
      </c>
      <c r="F247" s="230" t="s">
        <v>144</v>
      </c>
      <c r="G247" s="230" t="s">
        <v>145</v>
      </c>
      <c r="H247" s="230" t="s">
        <v>145</v>
      </c>
      <c r="I247" s="230" t="s">
        <v>144</v>
      </c>
      <c r="J247" s="230" t="s">
        <v>144</v>
      </c>
      <c r="K247" s="230" t="s">
        <v>145</v>
      </c>
      <c r="L247" s="230" t="s">
        <v>144</v>
      </c>
      <c r="M247" s="230" t="s">
        <v>144</v>
      </c>
    </row>
    <row r="248" spans="1:13" x14ac:dyDescent="0.3">
      <c r="A248" s="230">
        <v>427690</v>
      </c>
      <c r="B248" s="230" t="s">
        <v>58</v>
      </c>
      <c r="C248" s="230" t="s">
        <v>144</v>
      </c>
      <c r="D248" s="230" t="s">
        <v>144</v>
      </c>
      <c r="G248" s="230" t="s">
        <v>143</v>
      </c>
      <c r="I248" s="230" t="s">
        <v>144</v>
      </c>
      <c r="J248" s="230" t="s">
        <v>144</v>
      </c>
      <c r="K248" s="230" t="s">
        <v>145</v>
      </c>
      <c r="L248" s="230" t="s">
        <v>144</v>
      </c>
      <c r="M248" s="230" t="s">
        <v>144</v>
      </c>
    </row>
    <row r="249" spans="1:13" x14ac:dyDescent="0.3">
      <c r="A249" s="230">
        <v>424176</v>
      </c>
      <c r="B249" s="230" t="s">
        <v>58</v>
      </c>
      <c r="E249" s="230" t="s">
        <v>143</v>
      </c>
      <c r="G249" s="230" t="s">
        <v>145</v>
      </c>
      <c r="H249" s="230" t="s">
        <v>143</v>
      </c>
      <c r="J249" s="230" t="s">
        <v>143</v>
      </c>
      <c r="K249" s="230" t="s">
        <v>145</v>
      </c>
      <c r="L249" s="230" t="s">
        <v>145</v>
      </c>
      <c r="M249" s="230" t="s">
        <v>143</v>
      </c>
    </row>
    <row r="250" spans="1:13" x14ac:dyDescent="0.3">
      <c r="A250" s="230">
        <v>425996</v>
      </c>
      <c r="B250" s="230" t="s">
        <v>58</v>
      </c>
      <c r="D250" s="230" t="s">
        <v>145</v>
      </c>
      <c r="E250" s="230" t="s">
        <v>143</v>
      </c>
      <c r="G250" s="230" t="s">
        <v>145</v>
      </c>
      <c r="I250" s="230" t="s">
        <v>145</v>
      </c>
      <c r="J250" s="230" t="s">
        <v>145</v>
      </c>
      <c r="K250" s="230" t="s">
        <v>145</v>
      </c>
      <c r="L250" s="230" t="s">
        <v>145</v>
      </c>
      <c r="M250" s="230" t="s">
        <v>145</v>
      </c>
    </row>
    <row r="251" spans="1:13" x14ac:dyDescent="0.3">
      <c r="A251" s="230">
        <v>425808</v>
      </c>
      <c r="B251" s="230" t="s">
        <v>58</v>
      </c>
      <c r="C251" s="230" t="s">
        <v>143</v>
      </c>
      <c r="D251" s="230" t="s">
        <v>143</v>
      </c>
      <c r="G251" s="230" t="s">
        <v>143</v>
      </c>
      <c r="H251" s="230" t="s">
        <v>145</v>
      </c>
      <c r="J251" s="230" t="s">
        <v>144</v>
      </c>
      <c r="L251" s="230" t="s">
        <v>144</v>
      </c>
      <c r="M251" s="230" t="s">
        <v>143</v>
      </c>
    </row>
    <row r="252" spans="1:13" x14ac:dyDescent="0.3">
      <c r="A252" s="230">
        <v>425192</v>
      </c>
      <c r="B252" s="230" t="s">
        <v>58</v>
      </c>
      <c r="D252" s="230" t="s">
        <v>145</v>
      </c>
      <c r="E252" s="230" t="s">
        <v>143</v>
      </c>
      <c r="G252" s="230" t="s">
        <v>143</v>
      </c>
      <c r="H252" s="230" t="s">
        <v>145</v>
      </c>
      <c r="I252" s="230" t="s">
        <v>145</v>
      </c>
      <c r="J252" s="230" t="s">
        <v>144</v>
      </c>
      <c r="K252" s="230" t="s">
        <v>143</v>
      </c>
      <c r="L252" s="230" t="s">
        <v>144</v>
      </c>
      <c r="M252" s="230" t="s">
        <v>145</v>
      </c>
    </row>
    <row r="253" spans="1:13" x14ac:dyDescent="0.3">
      <c r="A253" s="230">
        <v>427299</v>
      </c>
      <c r="B253" s="230" t="s">
        <v>58</v>
      </c>
      <c r="C253" s="230" t="s">
        <v>145</v>
      </c>
      <c r="D253" s="230" t="s">
        <v>144</v>
      </c>
      <c r="E253" s="230" t="s">
        <v>143</v>
      </c>
      <c r="F253" s="230" t="s">
        <v>143</v>
      </c>
      <c r="G253" s="230" t="s">
        <v>144</v>
      </c>
      <c r="H253" s="230" t="s">
        <v>144</v>
      </c>
      <c r="I253" s="230" t="s">
        <v>144</v>
      </c>
      <c r="J253" s="230" t="s">
        <v>144</v>
      </c>
      <c r="K253" s="230" t="s">
        <v>145</v>
      </c>
      <c r="L253" s="230" t="s">
        <v>144</v>
      </c>
      <c r="M253" s="230" t="s">
        <v>144</v>
      </c>
    </row>
    <row r="254" spans="1:13" x14ac:dyDescent="0.3">
      <c r="A254" s="230">
        <v>427327</v>
      </c>
      <c r="B254" s="230" t="s">
        <v>58</v>
      </c>
      <c r="G254" s="230" t="s">
        <v>143</v>
      </c>
      <c r="H254" s="230" t="s">
        <v>144</v>
      </c>
      <c r="K254" s="230" t="s">
        <v>145</v>
      </c>
      <c r="L254" s="230" t="s">
        <v>144</v>
      </c>
      <c r="M254" s="230" t="s">
        <v>145</v>
      </c>
    </row>
    <row r="255" spans="1:13" x14ac:dyDescent="0.3">
      <c r="A255" s="230">
        <v>427154</v>
      </c>
      <c r="B255" s="230" t="s">
        <v>58</v>
      </c>
      <c r="C255" s="230" t="s">
        <v>143</v>
      </c>
      <c r="D255" s="230" t="s">
        <v>143</v>
      </c>
      <c r="E255" s="230" t="s">
        <v>143</v>
      </c>
      <c r="F255" s="230" t="s">
        <v>143</v>
      </c>
      <c r="G255" s="230" t="s">
        <v>144</v>
      </c>
      <c r="I255" s="230" t="s">
        <v>145</v>
      </c>
      <c r="J255" s="230" t="s">
        <v>145</v>
      </c>
      <c r="K255" s="230" t="s">
        <v>145</v>
      </c>
      <c r="L255" s="230" t="s">
        <v>144</v>
      </c>
      <c r="M255" s="230" t="s">
        <v>145</v>
      </c>
    </row>
    <row r="256" spans="1:13" x14ac:dyDescent="0.3">
      <c r="A256" s="230">
        <v>426181</v>
      </c>
      <c r="B256" s="230" t="s">
        <v>58</v>
      </c>
      <c r="F256" s="230" t="s">
        <v>143</v>
      </c>
      <c r="G256" s="230" t="s">
        <v>143</v>
      </c>
      <c r="I256" s="230" t="s">
        <v>145</v>
      </c>
      <c r="K256" s="230" t="s">
        <v>143</v>
      </c>
      <c r="L256" s="230" t="s">
        <v>143</v>
      </c>
    </row>
    <row r="257" spans="1:13" x14ac:dyDescent="0.3">
      <c r="A257" s="230">
        <v>427620</v>
      </c>
      <c r="B257" s="230" t="s">
        <v>58</v>
      </c>
      <c r="D257" s="230" t="s">
        <v>145</v>
      </c>
      <c r="F257" s="230" t="s">
        <v>144</v>
      </c>
      <c r="H257" s="230" t="s">
        <v>145</v>
      </c>
      <c r="J257" s="230" t="s">
        <v>144</v>
      </c>
      <c r="K257" s="230" t="s">
        <v>144</v>
      </c>
      <c r="L257" s="230" t="s">
        <v>144</v>
      </c>
      <c r="M257" s="230" t="s">
        <v>144</v>
      </c>
    </row>
    <row r="258" spans="1:13" x14ac:dyDescent="0.3">
      <c r="A258" s="230">
        <v>425013</v>
      </c>
      <c r="B258" s="230" t="s">
        <v>58</v>
      </c>
      <c r="C258" s="230" t="s">
        <v>143</v>
      </c>
      <c r="E258" s="230" t="s">
        <v>143</v>
      </c>
      <c r="F258" s="230" t="s">
        <v>143</v>
      </c>
      <c r="G258" s="230" t="s">
        <v>143</v>
      </c>
      <c r="H258" s="230" t="s">
        <v>143</v>
      </c>
      <c r="I258" s="230" t="s">
        <v>144</v>
      </c>
      <c r="J258" s="230" t="s">
        <v>143</v>
      </c>
      <c r="K258" s="230" t="s">
        <v>143</v>
      </c>
      <c r="L258" s="230" t="s">
        <v>144</v>
      </c>
      <c r="M258" s="230" t="s">
        <v>144</v>
      </c>
    </row>
    <row r="259" spans="1:13" x14ac:dyDescent="0.3">
      <c r="A259" s="230">
        <v>426913</v>
      </c>
      <c r="B259" s="230" t="s">
        <v>58</v>
      </c>
      <c r="C259" s="230" t="s">
        <v>145</v>
      </c>
      <c r="D259" s="230" t="s">
        <v>143</v>
      </c>
      <c r="G259" s="230" t="s">
        <v>143</v>
      </c>
      <c r="I259" s="230" t="s">
        <v>145</v>
      </c>
      <c r="K259" s="230" t="s">
        <v>143</v>
      </c>
      <c r="L259" s="230" t="s">
        <v>144</v>
      </c>
    </row>
    <row r="260" spans="1:13" x14ac:dyDescent="0.3">
      <c r="A260" s="230">
        <v>421192</v>
      </c>
      <c r="B260" s="230" t="s">
        <v>58</v>
      </c>
      <c r="C260" s="230" t="s">
        <v>143</v>
      </c>
      <c r="D260" s="230" t="s">
        <v>143</v>
      </c>
      <c r="E260" s="230" t="s">
        <v>143</v>
      </c>
      <c r="F260" s="230" t="s">
        <v>143</v>
      </c>
      <c r="G260" s="230" t="s">
        <v>143</v>
      </c>
      <c r="H260" s="230" t="s">
        <v>145</v>
      </c>
      <c r="I260" s="230" t="s">
        <v>144</v>
      </c>
      <c r="J260" s="230" t="s">
        <v>144</v>
      </c>
      <c r="K260" s="230" t="s">
        <v>144</v>
      </c>
      <c r="L260" s="230" t="s">
        <v>145</v>
      </c>
      <c r="M260" s="230" t="s">
        <v>144</v>
      </c>
    </row>
    <row r="261" spans="1:13" x14ac:dyDescent="0.3">
      <c r="A261" s="230">
        <v>418267</v>
      </c>
      <c r="B261" s="230" t="s">
        <v>58</v>
      </c>
      <c r="C261" s="230" t="s">
        <v>143</v>
      </c>
      <c r="D261" s="230" t="s">
        <v>143</v>
      </c>
      <c r="E261" s="230" t="s">
        <v>143</v>
      </c>
      <c r="F261" s="230" t="s">
        <v>144</v>
      </c>
      <c r="G261" s="230" t="s">
        <v>145</v>
      </c>
      <c r="I261" s="230" t="s">
        <v>144</v>
      </c>
      <c r="J261" s="230" t="s">
        <v>144</v>
      </c>
      <c r="K261" s="230" t="s">
        <v>144</v>
      </c>
      <c r="L261" s="230" t="s">
        <v>145</v>
      </c>
    </row>
    <row r="262" spans="1:13" x14ac:dyDescent="0.3">
      <c r="A262" s="230">
        <v>427204</v>
      </c>
      <c r="B262" s="230" t="s">
        <v>58</v>
      </c>
      <c r="D262" s="230" t="s">
        <v>145</v>
      </c>
      <c r="E262" s="230" t="s">
        <v>143</v>
      </c>
      <c r="G262" s="230" t="s">
        <v>145</v>
      </c>
      <c r="I262" s="230" t="s">
        <v>144</v>
      </c>
      <c r="J262" s="230" t="s">
        <v>145</v>
      </c>
      <c r="K262" s="230" t="s">
        <v>145</v>
      </c>
      <c r="L262" s="230" t="s">
        <v>145</v>
      </c>
      <c r="M262" s="230" t="s">
        <v>144</v>
      </c>
    </row>
    <row r="263" spans="1:13" x14ac:dyDescent="0.3">
      <c r="A263" s="230">
        <v>426128</v>
      </c>
      <c r="B263" s="230" t="s">
        <v>58</v>
      </c>
      <c r="D263" s="230" t="s">
        <v>143</v>
      </c>
      <c r="E263" s="230" t="s">
        <v>143</v>
      </c>
      <c r="G263" s="230" t="s">
        <v>145</v>
      </c>
      <c r="I263" s="230" t="s">
        <v>143</v>
      </c>
      <c r="J263" s="230" t="s">
        <v>144</v>
      </c>
      <c r="K263" s="230" t="s">
        <v>144</v>
      </c>
      <c r="M263" s="230" t="s">
        <v>144</v>
      </c>
    </row>
    <row r="264" spans="1:13" x14ac:dyDescent="0.3">
      <c r="A264" s="230">
        <v>426120</v>
      </c>
      <c r="B264" s="230" t="s">
        <v>58</v>
      </c>
      <c r="D264" s="230" t="s">
        <v>144</v>
      </c>
      <c r="E264" s="230" t="s">
        <v>143</v>
      </c>
      <c r="F264" s="230" t="s">
        <v>145</v>
      </c>
      <c r="G264" s="230" t="s">
        <v>144</v>
      </c>
      <c r="K264" s="230" t="s">
        <v>144</v>
      </c>
      <c r="L264" s="230" t="s">
        <v>144</v>
      </c>
      <c r="M264" s="230" t="s">
        <v>144</v>
      </c>
    </row>
    <row r="265" spans="1:13" x14ac:dyDescent="0.3">
      <c r="A265" s="230">
        <v>426541</v>
      </c>
      <c r="B265" s="230" t="s">
        <v>58</v>
      </c>
      <c r="D265" s="230" t="s">
        <v>145</v>
      </c>
      <c r="E265" s="230" t="s">
        <v>143</v>
      </c>
      <c r="G265" s="230" t="s">
        <v>143</v>
      </c>
      <c r="H265" s="230" t="s">
        <v>144</v>
      </c>
      <c r="I265" s="230" t="s">
        <v>143</v>
      </c>
      <c r="J265" s="230" t="s">
        <v>145</v>
      </c>
      <c r="K265" s="230" t="s">
        <v>143</v>
      </c>
      <c r="L265" s="230" t="s">
        <v>144</v>
      </c>
    </row>
    <row r="266" spans="1:13" x14ac:dyDescent="0.3">
      <c r="A266" s="230">
        <v>424206</v>
      </c>
      <c r="B266" s="230" t="s">
        <v>58</v>
      </c>
      <c r="C266" s="230" t="s">
        <v>143</v>
      </c>
      <c r="D266" s="230" t="s">
        <v>143</v>
      </c>
      <c r="E266" s="230" t="s">
        <v>143</v>
      </c>
      <c r="F266" s="230" t="s">
        <v>145</v>
      </c>
      <c r="G266" s="230" t="s">
        <v>145</v>
      </c>
      <c r="I266" s="230" t="s">
        <v>143</v>
      </c>
      <c r="J266" s="230" t="s">
        <v>143</v>
      </c>
      <c r="K266" s="230" t="s">
        <v>145</v>
      </c>
      <c r="L266" s="230" t="s">
        <v>143</v>
      </c>
      <c r="M266" s="230" t="s">
        <v>143</v>
      </c>
    </row>
    <row r="267" spans="1:13" x14ac:dyDescent="0.3">
      <c r="A267" s="230">
        <v>427523</v>
      </c>
      <c r="B267" s="230" t="s">
        <v>58</v>
      </c>
      <c r="D267" s="230" t="s">
        <v>145</v>
      </c>
      <c r="G267" s="230" t="s">
        <v>145</v>
      </c>
      <c r="H267" s="230" t="s">
        <v>145</v>
      </c>
      <c r="I267" s="230" t="s">
        <v>145</v>
      </c>
      <c r="J267" s="230" t="s">
        <v>145</v>
      </c>
      <c r="L267" s="230" t="s">
        <v>145</v>
      </c>
      <c r="M267" s="230" t="s">
        <v>145</v>
      </c>
    </row>
    <row r="268" spans="1:13" x14ac:dyDescent="0.3">
      <c r="A268" s="230">
        <v>427237</v>
      </c>
      <c r="B268" s="230" t="s">
        <v>58</v>
      </c>
      <c r="E268" s="230" t="s">
        <v>143</v>
      </c>
      <c r="G268" s="230" t="s">
        <v>143</v>
      </c>
      <c r="H268" s="230" t="s">
        <v>145</v>
      </c>
      <c r="I268" s="230" t="s">
        <v>145</v>
      </c>
      <c r="L268" s="230" t="s">
        <v>145</v>
      </c>
      <c r="M268" s="230" t="s">
        <v>145</v>
      </c>
    </row>
    <row r="269" spans="1:13" x14ac:dyDescent="0.3">
      <c r="A269" s="230">
        <v>426082</v>
      </c>
      <c r="B269" s="230" t="s">
        <v>58</v>
      </c>
      <c r="E269" s="230" t="s">
        <v>143</v>
      </c>
      <c r="G269" s="230" t="s">
        <v>143</v>
      </c>
      <c r="H269" s="230" t="s">
        <v>143</v>
      </c>
      <c r="K269" s="230" t="s">
        <v>143</v>
      </c>
      <c r="L269" s="230" t="s">
        <v>145</v>
      </c>
    </row>
    <row r="270" spans="1:13" x14ac:dyDescent="0.3">
      <c r="A270" s="230">
        <v>427142</v>
      </c>
      <c r="B270" s="230" t="s">
        <v>58</v>
      </c>
      <c r="F270" s="230" t="s">
        <v>143</v>
      </c>
      <c r="G270" s="230" t="s">
        <v>143</v>
      </c>
      <c r="H270" s="230" t="s">
        <v>144</v>
      </c>
      <c r="J270" s="230" t="s">
        <v>144</v>
      </c>
      <c r="K270" s="230" t="s">
        <v>144</v>
      </c>
      <c r="L270" s="230" t="s">
        <v>144</v>
      </c>
      <c r="M270" s="230" t="s">
        <v>145</v>
      </c>
    </row>
    <row r="271" spans="1:13" x14ac:dyDescent="0.3">
      <c r="A271" s="230">
        <v>425896</v>
      </c>
      <c r="B271" s="230" t="s">
        <v>58</v>
      </c>
      <c r="E271" s="230" t="s">
        <v>143</v>
      </c>
      <c r="G271" s="230" t="s">
        <v>143</v>
      </c>
      <c r="H271" s="230" t="s">
        <v>143</v>
      </c>
      <c r="I271" s="230" t="s">
        <v>143</v>
      </c>
      <c r="J271" s="230" t="s">
        <v>143</v>
      </c>
      <c r="K271" s="230" t="s">
        <v>145</v>
      </c>
      <c r="L271" s="230" t="s">
        <v>143</v>
      </c>
    </row>
    <row r="272" spans="1:13" x14ac:dyDescent="0.3">
      <c r="A272" s="230">
        <v>427518</v>
      </c>
      <c r="B272" s="230" t="s">
        <v>58</v>
      </c>
      <c r="D272" s="230" t="s">
        <v>143</v>
      </c>
      <c r="I272" s="230" t="s">
        <v>144</v>
      </c>
      <c r="J272" s="230" t="s">
        <v>144</v>
      </c>
      <c r="K272" s="230" t="s">
        <v>144</v>
      </c>
      <c r="M272" s="230" t="s">
        <v>145</v>
      </c>
    </row>
    <row r="273" spans="1:13" x14ac:dyDescent="0.3">
      <c r="A273" s="230">
        <v>423982</v>
      </c>
      <c r="B273" s="230" t="s">
        <v>58</v>
      </c>
      <c r="E273" s="230" t="s">
        <v>143</v>
      </c>
      <c r="H273" s="230" t="s">
        <v>143</v>
      </c>
      <c r="I273" s="230" t="s">
        <v>143</v>
      </c>
      <c r="K273" s="230" t="s">
        <v>145</v>
      </c>
      <c r="L273" s="230" t="s">
        <v>144</v>
      </c>
    </row>
    <row r="274" spans="1:13" x14ac:dyDescent="0.3">
      <c r="A274" s="230">
        <v>427638</v>
      </c>
      <c r="B274" s="230" t="s">
        <v>58</v>
      </c>
      <c r="E274" s="230" t="s">
        <v>145</v>
      </c>
      <c r="G274" s="230" t="s">
        <v>143</v>
      </c>
      <c r="H274" s="230" t="s">
        <v>144</v>
      </c>
      <c r="K274" s="230" t="s">
        <v>145</v>
      </c>
      <c r="L274" s="230" t="s">
        <v>144</v>
      </c>
    </row>
    <row r="275" spans="1:13" x14ac:dyDescent="0.3">
      <c r="A275" s="230">
        <v>426592</v>
      </c>
      <c r="B275" s="230" t="s">
        <v>58</v>
      </c>
      <c r="E275" s="230" t="s">
        <v>143</v>
      </c>
      <c r="F275" s="230" t="s">
        <v>143</v>
      </c>
      <c r="G275" s="230" t="s">
        <v>143</v>
      </c>
      <c r="H275" s="230" t="s">
        <v>145</v>
      </c>
      <c r="I275" s="230" t="s">
        <v>145</v>
      </c>
      <c r="J275" s="230" t="s">
        <v>145</v>
      </c>
      <c r="K275" s="230" t="s">
        <v>143</v>
      </c>
      <c r="L275" s="230" t="s">
        <v>144</v>
      </c>
      <c r="M275" s="230" t="s">
        <v>143</v>
      </c>
    </row>
    <row r="276" spans="1:13" x14ac:dyDescent="0.3">
      <c r="A276" s="230">
        <v>425761</v>
      </c>
      <c r="B276" s="230" t="s">
        <v>58</v>
      </c>
      <c r="F276" s="230" t="s">
        <v>145</v>
      </c>
      <c r="G276" s="230" t="s">
        <v>143</v>
      </c>
      <c r="H276" s="230" t="s">
        <v>145</v>
      </c>
      <c r="J276" s="230" t="s">
        <v>145</v>
      </c>
      <c r="K276" s="230" t="s">
        <v>144</v>
      </c>
    </row>
    <row r="277" spans="1:13" x14ac:dyDescent="0.3">
      <c r="A277" s="230">
        <v>426496</v>
      </c>
      <c r="B277" s="230" t="s">
        <v>58</v>
      </c>
      <c r="C277" s="230" t="s">
        <v>145</v>
      </c>
      <c r="D277" s="230" t="s">
        <v>145</v>
      </c>
      <c r="E277" s="230" t="s">
        <v>145</v>
      </c>
      <c r="F277" s="230" t="s">
        <v>145</v>
      </c>
      <c r="G277" s="230" t="s">
        <v>145</v>
      </c>
      <c r="H277" s="230" t="s">
        <v>144</v>
      </c>
      <c r="I277" s="230" t="s">
        <v>144</v>
      </c>
      <c r="J277" s="230" t="s">
        <v>144</v>
      </c>
      <c r="K277" s="230" t="s">
        <v>144</v>
      </c>
      <c r="L277" s="230" t="s">
        <v>144</v>
      </c>
      <c r="M277" s="230" t="s">
        <v>144</v>
      </c>
    </row>
    <row r="278" spans="1:13" x14ac:dyDescent="0.3">
      <c r="A278" s="230">
        <v>426144</v>
      </c>
      <c r="B278" s="230" t="s">
        <v>58</v>
      </c>
      <c r="E278" s="230" t="s">
        <v>143</v>
      </c>
      <c r="G278" s="230" t="s">
        <v>144</v>
      </c>
      <c r="J278" s="230" t="s">
        <v>143</v>
      </c>
      <c r="K278" s="230" t="s">
        <v>143</v>
      </c>
      <c r="L278" s="230" t="s">
        <v>144</v>
      </c>
    </row>
    <row r="279" spans="1:13" x14ac:dyDescent="0.3">
      <c r="A279" s="230">
        <v>426528</v>
      </c>
      <c r="B279" s="230" t="s">
        <v>58</v>
      </c>
      <c r="E279" s="230" t="s">
        <v>143</v>
      </c>
      <c r="G279" s="230" t="s">
        <v>145</v>
      </c>
      <c r="H279" s="230" t="s">
        <v>145</v>
      </c>
      <c r="K279" s="230" t="s">
        <v>143</v>
      </c>
      <c r="L279" s="230" t="s">
        <v>144</v>
      </c>
      <c r="M279" s="230" t="s">
        <v>143</v>
      </c>
    </row>
    <row r="280" spans="1:13" x14ac:dyDescent="0.3">
      <c r="A280" s="230">
        <v>426986</v>
      </c>
      <c r="B280" s="230" t="s">
        <v>58</v>
      </c>
      <c r="D280" s="230" t="s">
        <v>143</v>
      </c>
      <c r="F280" s="230" t="s">
        <v>143</v>
      </c>
      <c r="G280" s="230" t="s">
        <v>143</v>
      </c>
      <c r="I280" s="230" t="s">
        <v>143</v>
      </c>
      <c r="J280" s="230" t="s">
        <v>143</v>
      </c>
      <c r="K280" s="230" t="s">
        <v>143</v>
      </c>
      <c r="L280" s="230" t="s">
        <v>143</v>
      </c>
    </row>
    <row r="281" spans="1:13" x14ac:dyDescent="0.3">
      <c r="A281" s="230">
        <v>426154</v>
      </c>
      <c r="B281" s="230" t="s">
        <v>58</v>
      </c>
      <c r="D281" s="230" t="s">
        <v>145</v>
      </c>
      <c r="E281" s="230" t="s">
        <v>143</v>
      </c>
      <c r="F281" s="230" t="s">
        <v>145</v>
      </c>
      <c r="G281" s="230" t="s">
        <v>145</v>
      </c>
      <c r="H281" s="230" t="s">
        <v>143</v>
      </c>
      <c r="I281" s="230" t="s">
        <v>143</v>
      </c>
      <c r="J281" s="230" t="s">
        <v>143</v>
      </c>
      <c r="K281" s="230" t="s">
        <v>144</v>
      </c>
      <c r="L281" s="230" t="s">
        <v>145</v>
      </c>
      <c r="M281" s="230" t="s">
        <v>144</v>
      </c>
    </row>
    <row r="282" spans="1:13" x14ac:dyDescent="0.3">
      <c r="A282" s="230">
        <v>427701</v>
      </c>
      <c r="B282" s="230" t="s">
        <v>58</v>
      </c>
      <c r="G282" s="230" t="s">
        <v>144</v>
      </c>
      <c r="H282" s="230" t="s">
        <v>145</v>
      </c>
      <c r="K282" s="230" t="s">
        <v>145</v>
      </c>
      <c r="L282" s="230" t="s">
        <v>144</v>
      </c>
      <c r="M282" s="230" t="s">
        <v>144</v>
      </c>
    </row>
    <row r="283" spans="1:13" x14ac:dyDescent="0.3">
      <c r="A283" s="230">
        <v>426745</v>
      </c>
      <c r="B283" s="230" t="s">
        <v>58</v>
      </c>
      <c r="C283" s="230" t="s">
        <v>144</v>
      </c>
      <c r="D283" s="230" t="s">
        <v>143</v>
      </c>
      <c r="E283" s="230" t="s">
        <v>145</v>
      </c>
      <c r="F283" s="230" t="s">
        <v>145</v>
      </c>
      <c r="G283" s="230" t="s">
        <v>145</v>
      </c>
      <c r="H283" s="230" t="s">
        <v>143</v>
      </c>
      <c r="I283" s="230" t="s">
        <v>144</v>
      </c>
      <c r="J283" s="230" t="s">
        <v>144</v>
      </c>
      <c r="K283" s="230" t="s">
        <v>145</v>
      </c>
      <c r="L283" s="230" t="s">
        <v>144</v>
      </c>
      <c r="M283" s="230" t="s">
        <v>145</v>
      </c>
    </row>
    <row r="284" spans="1:13" x14ac:dyDescent="0.3">
      <c r="A284" s="230">
        <v>426692</v>
      </c>
      <c r="B284" s="230" t="s">
        <v>58</v>
      </c>
      <c r="C284" s="230" t="s">
        <v>143</v>
      </c>
      <c r="E284" s="230" t="s">
        <v>145</v>
      </c>
      <c r="F284" s="230" t="s">
        <v>143</v>
      </c>
      <c r="H284" s="230" t="s">
        <v>143</v>
      </c>
      <c r="I284" s="230" t="s">
        <v>145</v>
      </c>
      <c r="K284" s="230" t="s">
        <v>143</v>
      </c>
      <c r="L284" s="230" t="s">
        <v>145</v>
      </c>
    </row>
    <row r="285" spans="1:13" x14ac:dyDescent="0.3">
      <c r="A285" s="230">
        <v>426344</v>
      </c>
      <c r="B285" s="230" t="s">
        <v>58</v>
      </c>
      <c r="E285" s="230" t="s">
        <v>143</v>
      </c>
      <c r="G285" s="230" t="s">
        <v>143</v>
      </c>
      <c r="H285" s="230" t="s">
        <v>144</v>
      </c>
      <c r="I285" s="230" t="s">
        <v>143</v>
      </c>
      <c r="J285" s="230" t="s">
        <v>145</v>
      </c>
      <c r="K285" s="230" t="s">
        <v>143</v>
      </c>
      <c r="L285" s="230" t="s">
        <v>145</v>
      </c>
    </row>
    <row r="286" spans="1:13" x14ac:dyDescent="0.3">
      <c r="A286" s="230">
        <v>426514</v>
      </c>
      <c r="B286" s="230" t="s">
        <v>58</v>
      </c>
      <c r="H286" s="230" t="s">
        <v>145</v>
      </c>
      <c r="I286" s="230" t="s">
        <v>145</v>
      </c>
      <c r="J286" s="230" t="s">
        <v>145</v>
      </c>
      <c r="K286" s="230" t="s">
        <v>144</v>
      </c>
      <c r="L286" s="230" t="s">
        <v>144</v>
      </c>
    </row>
    <row r="287" spans="1:13" x14ac:dyDescent="0.3">
      <c r="A287" s="230">
        <v>426866</v>
      </c>
      <c r="B287" s="230" t="s">
        <v>58</v>
      </c>
      <c r="E287" s="230" t="s">
        <v>143</v>
      </c>
      <c r="G287" s="230" t="s">
        <v>143</v>
      </c>
      <c r="H287" s="230" t="s">
        <v>143</v>
      </c>
      <c r="I287" s="230" t="s">
        <v>143</v>
      </c>
      <c r="L287" s="230" t="s">
        <v>143</v>
      </c>
    </row>
    <row r="288" spans="1:13" x14ac:dyDescent="0.3">
      <c r="A288" s="230">
        <v>426521</v>
      </c>
      <c r="B288" s="230" t="s">
        <v>58</v>
      </c>
      <c r="E288" s="230" t="s">
        <v>143</v>
      </c>
      <c r="J288" s="230" t="s">
        <v>145</v>
      </c>
      <c r="K288" s="230" t="s">
        <v>144</v>
      </c>
      <c r="L288" s="230" t="s">
        <v>143</v>
      </c>
      <c r="M288" s="230" t="s">
        <v>144</v>
      </c>
    </row>
    <row r="289" spans="1:13" x14ac:dyDescent="0.3">
      <c r="A289" s="230">
        <v>427314</v>
      </c>
      <c r="B289" s="230" t="s">
        <v>58</v>
      </c>
      <c r="D289" s="230" t="s">
        <v>145</v>
      </c>
      <c r="E289" s="230" t="s">
        <v>145</v>
      </c>
      <c r="G289" s="230" t="s">
        <v>145</v>
      </c>
      <c r="H289" s="230" t="s">
        <v>143</v>
      </c>
      <c r="J289" s="230" t="s">
        <v>144</v>
      </c>
      <c r="K289" s="230" t="s">
        <v>144</v>
      </c>
      <c r="L289" s="230" t="s">
        <v>144</v>
      </c>
      <c r="M289" s="230" t="s">
        <v>144</v>
      </c>
    </row>
    <row r="290" spans="1:13" x14ac:dyDescent="0.3">
      <c r="A290" s="230">
        <v>427278</v>
      </c>
      <c r="B290" s="230" t="s">
        <v>58</v>
      </c>
      <c r="C290" s="230" t="s">
        <v>143</v>
      </c>
      <c r="D290" s="230" t="s">
        <v>145</v>
      </c>
      <c r="E290" s="230" t="s">
        <v>143</v>
      </c>
      <c r="F290" s="230" t="s">
        <v>143</v>
      </c>
      <c r="G290" s="230" t="s">
        <v>143</v>
      </c>
      <c r="H290" s="230" t="s">
        <v>143</v>
      </c>
      <c r="I290" s="230" t="s">
        <v>145</v>
      </c>
      <c r="J290" s="230" t="s">
        <v>145</v>
      </c>
      <c r="K290" s="230" t="s">
        <v>145</v>
      </c>
      <c r="L290" s="230" t="s">
        <v>145</v>
      </c>
      <c r="M290" s="230" t="s">
        <v>145</v>
      </c>
    </row>
    <row r="291" spans="1:13" x14ac:dyDescent="0.3">
      <c r="A291" s="230">
        <v>423634</v>
      </c>
      <c r="B291" s="230" t="s">
        <v>58</v>
      </c>
      <c r="C291" s="230" t="s">
        <v>143</v>
      </c>
      <c r="D291" s="230" t="s">
        <v>143</v>
      </c>
      <c r="E291" s="230" t="s">
        <v>145</v>
      </c>
      <c r="F291" s="230" t="s">
        <v>145</v>
      </c>
      <c r="G291" s="230" t="s">
        <v>144</v>
      </c>
      <c r="I291" s="230" t="s">
        <v>145</v>
      </c>
      <c r="J291" s="230" t="s">
        <v>145</v>
      </c>
      <c r="K291" s="230" t="s">
        <v>145</v>
      </c>
      <c r="L291" s="230" t="s">
        <v>144</v>
      </c>
      <c r="M291" s="230" t="s">
        <v>145</v>
      </c>
    </row>
    <row r="292" spans="1:13" x14ac:dyDescent="0.3">
      <c r="A292" s="230">
        <v>427577</v>
      </c>
      <c r="B292" s="230" t="s">
        <v>58</v>
      </c>
      <c r="E292" s="230" t="s">
        <v>143</v>
      </c>
      <c r="F292" s="230" t="s">
        <v>143</v>
      </c>
      <c r="G292" s="230" t="s">
        <v>143</v>
      </c>
      <c r="H292" s="230" t="s">
        <v>143</v>
      </c>
      <c r="I292" s="230" t="s">
        <v>145</v>
      </c>
      <c r="J292" s="230" t="s">
        <v>145</v>
      </c>
      <c r="K292" s="230" t="s">
        <v>144</v>
      </c>
      <c r="L292" s="230" t="s">
        <v>144</v>
      </c>
      <c r="M292" s="230" t="s">
        <v>145</v>
      </c>
    </row>
    <row r="293" spans="1:13" x14ac:dyDescent="0.3">
      <c r="A293" s="230">
        <v>426803</v>
      </c>
      <c r="B293" s="230" t="s">
        <v>58</v>
      </c>
      <c r="E293" s="230" t="s">
        <v>143</v>
      </c>
      <c r="G293" s="230" t="s">
        <v>143</v>
      </c>
      <c r="J293" s="230" t="s">
        <v>143</v>
      </c>
      <c r="K293" s="230" t="s">
        <v>143</v>
      </c>
      <c r="L293" s="230" t="s">
        <v>145</v>
      </c>
      <c r="M293" s="230" t="s">
        <v>143</v>
      </c>
    </row>
    <row r="294" spans="1:13" x14ac:dyDescent="0.3">
      <c r="A294" s="230">
        <v>426722</v>
      </c>
      <c r="B294" s="230" t="s">
        <v>58</v>
      </c>
      <c r="C294" s="230" t="s">
        <v>143</v>
      </c>
      <c r="D294" s="230" t="s">
        <v>145</v>
      </c>
      <c r="E294" s="230" t="s">
        <v>143</v>
      </c>
      <c r="G294" s="230" t="s">
        <v>145</v>
      </c>
      <c r="I294" s="230" t="s">
        <v>145</v>
      </c>
      <c r="J294" s="230" t="s">
        <v>145</v>
      </c>
      <c r="K294" s="230" t="s">
        <v>143</v>
      </c>
      <c r="L294" s="230" t="s">
        <v>143</v>
      </c>
    </row>
    <row r="295" spans="1:13" x14ac:dyDescent="0.3">
      <c r="A295" s="230">
        <v>427704</v>
      </c>
      <c r="B295" s="230" t="s">
        <v>58</v>
      </c>
      <c r="E295" s="230" t="s">
        <v>145</v>
      </c>
      <c r="F295" s="230" t="s">
        <v>144</v>
      </c>
      <c r="G295" s="230" t="s">
        <v>143</v>
      </c>
      <c r="H295" s="230" t="s">
        <v>145</v>
      </c>
      <c r="I295" s="230" t="s">
        <v>144</v>
      </c>
      <c r="J295" s="230" t="s">
        <v>144</v>
      </c>
      <c r="K295" s="230" t="s">
        <v>144</v>
      </c>
      <c r="L295" s="230" t="s">
        <v>144</v>
      </c>
      <c r="M295" s="230" t="s">
        <v>144</v>
      </c>
    </row>
    <row r="296" spans="1:13" x14ac:dyDescent="0.3">
      <c r="A296" s="230">
        <v>426415</v>
      </c>
      <c r="B296" s="230" t="s">
        <v>58</v>
      </c>
      <c r="C296" s="230" t="s">
        <v>143</v>
      </c>
      <c r="D296" s="230" t="s">
        <v>143</v>
      </c>
      <c r="E296" s="230" t="s">
        <v>145</v>
      </c>
      <c r="F296" s="230" t="s">
        <v>145</v>
      </c>
      <c r="G296" s="230" t="s">
        <v>145</v>
      </c>
      <c r="H296" s="230" t="s">
        <v>145</v>
      </c>
      <c r="I296" s="230" t="s">
        <v>144</v>
      </c>
      <c r="J296" s="230" t="s">
        <v>144</v>
      </c>
      <c r="K296" s="230" t="s">
        <v>144</v>
      </c>
      <c r="L296" s="230" t="s">
        <v>144</v>
      </c>
      <c r="M296" s="230" t="s">
        <v>144</v>
      </c>
    </row>
    <row r="297" spans="1:13" x14ac:dyDescent="0.3">
      <c r="A297" s="230">
        <v>426242</v>
      </c>
      <c r="B297" s="230" t="s">
        <v>58</v>
      </c>
      <c r="D297" s="230" t="s">
        <v>143</v>
      </c>
      <c r="E297" s="230" t="s">
        <v>145</v>
      </c>
      <c r="F297" s="230" t="s">
        <v>143</v>
      </c>
      <c r="G297" s="230" t="s">
        <v>143</v>
      </c>
      <c r="H297" s="230" t="s">
        <v>145</v>
      </c>
      <c r="K297" s="230" t="s">
        <v>145</v>
      </c>
      <c r="L297" s="230" t="s">
        <v>143</v>
      </c>
      <c r="M297" s="230" t="s">
        <v>143</v>
      </c>
    </row>
    <row r="298" spans="1:13" x14ac:dyDescent="0.3">
      <c r="A298" s="230">
        <v>426492</v>
      </c>
      <c r="B298" s="230" t="s">
        <v>58</v>
      </c>
      <c r="C298" s="230" t="s">
        <v>143</v>
      </c>
      <c r="D298" s="230" t="s">
        <v>143</v>
      </c>
      <c r="E298" s="230" t="s">
        <v>143</v>
      </c>
      <c r="F298" s="230" t="s">
        <v>143</v>
      </c>
      <c r="G298" s="230" t="s">
        <v>143</v>
      </c>
      <c r="I298" s="230" t="s">
        <v>143</v>
      </c>
      <c r="K298" s="230" t="s">
        <v>143</v>
      </c>
      <c r="L298" s="230" t="s">
        <v>143</v>
      </c>
    </row>
    <row r="299" spans="1:13" x14ac:dyDescent="0.3">
      <c r="A299" s="230">
        <v>427599</v>
      </c>
      <c r="B299" s="230" t="s">
        <v>58</v>
      </c>
      <c r="C299" s="230" t="s">
        <v>144</v>
      </c>
      <c r="D299" s="230" t="s">
        <v>143</v>
      </c>
      <c r="E299" s="230" t="s">
        <v>145</v>
      </c>
      <c r="F299" s="230" t="s">
        <v>143</v>
      </c>
      <c r="G299" s="230" t="s">
        <v>143</v>
      </c>
      <c r="I299" s="230" t="s">
        <v>144</v>
      </c>
      <c r="J299" s="230" t="s">
        <v>145</v>
      </c>
      <c r="K299" s="230" t="s">
        <v>145</v>
      </c>
      <c r="L299" s="230" t="s">
        <v>145</v>
      </c>
      <c r="M299" s="230" t="s">
        <v>144</v>
      </c>
    </row>
    <row r="300" spans="1:13" x14ac:dyDescent="0.3">
      <c r="A300" s="230">
        <v>427414</v>
      </c>
      <c r="B300" s="230" t="s">
        <v>58</v>
      </c>
      <c r="C300" s="230" t="s">
        <v>143</v>
      </c>
      <c r="D300" s="230" t="s">
        <v>143</v>
      </c>
      <c r="E300" s="230" t="s">
        <v>143</v>
      </c>
      <c r="F300" s="230" t="s">
        <v>145</v>
      </c>
      <c r="G300" s="230" t="s">
        <v>143</v>
      </c>
      <c r="H300" s="230" t="s">
        <v>143</v>
      </c>
      <c r="I300" s="230" t="s">
        <v>145</v>
      </c>
      <c r="J300" s="230" t="s">
        <v>145</v>
      </c>
      <c r="K300" s="230" t="s">
        <v>145</v>
      </c>
      <c r="L300" s="230" t="s">
        <v>145</v>
      </c>
      <c r="M300" s="230" t="s">
        <v>145</v>
      </c>
    </row>
    <row r="301" spans="1:13" x14ac:dyDescent="0.3">
      <c r="A301" s="230">
        <v>427259</v>
      </c>
      <c r="B301" s="230" t="s">
        <v>58</v>
      </c>
      <c r="E301" s="230" t="s">
        <v>143</v>
      </c>
      <c r="F301" s="230" t="s">
        <v>145</v>
      </c>
      <c r="G301" s="230" t="s">
        <v>145</v>
      </c>
      <c r="H301" s="230" t="s">
        <v>145</v>
      </c>
      <c r="J301" s="230" t="s">
        <v>145</v>
      </c>
      <c r="K301" s="230" t="s">
        <v>144</v>
      </c>
      <c r="L301" s="230" t="s">
        <v>144</v>
      </c>
      <c r="M301" s="230" t="s">
        <v>145</v>
      </c>
    </row>
    <row r="302" spans="1:13" x14ac:dyDescent="0.3">
      <c r="A302" s="230">
        <v>426334</v>
      </c>
      <c r="B302" s="230" t="s">
        <v>58</v>
      </c>
      <c r="C302" s="230" t="s">
        <v>143</v>
      </c>
      <c r="E302" s="230" t="s">
        <v>143</v>
      </c>
      <c r="H302" s="230" t="s">
        <v>145</v>
      </c>
      <c r="I302" s="230" t="s">
        <v>144</v>
      </c>
      <c r="J302" s="230" t="s">
        <v>144</v>
      </c>
      <c r="L302" s="230" t="s">
        <v>144</v>
      </c>
      <c r="M302" s="230" t="s">
        <v>144</v>
      </c>
    </row>
    <row r="303" spans="1:13" x14ac:dyDescent="0.3">
      <c r="A303" s="230">
        <v>425855</v>
      </c>
      <c r="B303" s="230" t="s">
        <v>58</v>
      </c>
      <c r="C303" s="230" t="s">
        <v>143</v>
      </c>
      <c r="E303" s="230" t="s">
        <v>143</v>
      </c>
      <c r="G303" s="230" t="s">
        <v>143</v>
      </c>
      <c r="I303" s="230" t="s">
        <v>145</v>
      </c>
      <c r="K303" s="230" t="s">
        <v>143</v>
      </c>
      <c r="L303" s="230" t="s">
        <v>144</v>
      </c>
    </row>
    <row r="304" spans="1:13" x14ac:dyDescent="0.3">
      <c r="A304" s="230">
        <v>425936</v>
      </c>
      <c r="B304" s="230" t="s">
        <v>58</v>
      </c>
      <c r="E304" s="230" t="s">
        <v>143</v>
      </c>
      <c r="G304" s="230" t="s">
        <v>143</v>
      </c>
      <c r="I304" s="230" t="s">
        <v>143</v>
      </c>
      <c r="J304" s="230" t="s">
        <v>143</v>
      </c>
      <c r="K304" s="230" t="s">
        <v>143</v>
      </c>
      <c r="L304" s="230" t="s">
        <v>143</v>
      </c>
    </row>
    <row r="305" spans="1:13" x14ac:dyDescent="0.3">
      <c r="A305" s="230">
        <v>426917</v>
      </c>
      <c r="B305" s="230" t="s">
        <v>58</v>
      </c>
      <c r="C305" s="230" t="s">
        <v>145</v>
      </c>
      <c r="D305" s="230" t="s">
        <v>144</v>
      </c>
      <c r="E305" s="230" t="s">
        <v>143</v>
      </c>
      <c r="F305" s="230" t="s">
        <v>143</v>
      </c>
      <c r="G305" s="230" t="s">
        <v>143</v>
      </c>
      <c r="H305" s="230" t="s">
        <v>143</v>
      </c>
      <c r="I305" s="230" t="s">
        <v>145</v>
      </c>
      <c r="J305" s="230" t="s">
        <v>145</v>
      </c>
      <c r="K305" s="230" t="s">
        <v>144</v>
      </c>
      <c r="L305" s="230" t="s">
        <v>144</v>
      </c>
      <c r="M305" s="230" t="s">
        <v>145</v>
      </c>
    </row>
    <row r="306" spans="1:13" x14ac:dyDescent="0.3">
      <c r="A306" s="230">
        <v>427140</v>
      </c>
      <c r="B306" s="230" t="s">
        <v>58</v>
      </c>
      <c r="D306" s="230" t="s">
        <v>143</v>
      </c>
      <c r="E306" s="230" t="s">
        <v>143</v>
      </c>
      <c r="F306" s="230" t="s">
        <v>143</v>
      </c>
      <c r="G306" s="230" t="s">
        <v>143</v>
      </c>
      <c r="H306" s="230" t="s">
        <v>143</v>
      </c>
      <c r="J306" s="230" t="s">
        <v>145</v>
      </c>
      <c r="K306" s="230" t="s">
        <v>145</v>
      </c>
      <c r="L306" s="230" t="s">
        <v>145</v>
      </c>
      <c r="M306" s="230" t="s">
        <v>145</v>
      </c>
    </row>
    <row r="307" spans="1:13" x14ac:dyDescent="0.3">
      <c r="A307" s="230">
        <v>423434</v>
      </c>
      <c r="B307" s="230" t="s">
        <v>58</v>
      </c>
      <c r="E307" s="230" t="s">
        <v>143</v>
      </c>
      <c r="G307" s="230" t="s">
        <v>143</v>
      </c>
      <c r="H307" s="230" t="s">
        <v>143</v>
      </c>
      <c r="K307" s="230" t="s">
        <v>143</v>
      </c>
      <c r="L307" s="230" t="s">
        <v>143</v>
      </c>
    </row>
    <row r="308" spans="1:13" x14ac:dyDescent="0.3">
      <c r="A308" s="230">
        <v>426068</v>
      </c>
      <c r="B308" s="230" t="s">
        <v>58</v>
      </c>
      <c r="C308" s="230" t="s">
        <v>143</v>
      </c>
      <c r="D308" s="230" t="s">
        <v>144</v>
      </c>
      <c r="E308" s="230" t="s">
        <v>143</v>
      </c>
      <c r="F308" s="230" t="s">
        <v>143</v>
      </c>
      <c r="G308" s="230" t="s">
        <v>143</v>
      </c>
      <c r="I308" s="230" t="s">
        <v>144</v>
      </c>
      <c r="J308" s="230" t="s">
        <v>144</v>
      </c>
      <c r="K308" s="230" t="s">
        <v>145</v>
      </c>
      <c r="L308" s="230" t="s">
        <v>144</v>
      </c>
      <c r="M308" s="230" t="s">
        <v>144</v>
      </c>
    </row>
    <row r="309" spans="1:13" x14ac:dyDescent="0.3">
      <c r="A309" s="230">
        <v>425300</v>
      </c>
      <c r="B309" s="230" t="s">
        <v>58</v>
      </c>
      <c r="C309" s="230" t="s">
        <v>143</v>
      </c>
      <c r="D309" s="230" t="s">
        <v>143</v>
      </c>
      <c r="E309" s="230" t="s">
        <v>145</v>
      </c>
      <c r="F309" s="230" t="s">
        <v>145</v>
      </c>
      <c r="H309" s="230" t="s">
        <v>145</v>
      </c>
      <c r="I309" s="230" t="s">
        <v>144</v>
      </c>
      <c r="J309" s="230" t="s">
        <v>144</v>
      </c>
      <c r="K309" s="230" t="s">
        <v>144</v>
      </c>
      <c r="L309" s="230" t="s">
        <v>144</v>
      </c>
      <c r="M309" s="230" t="s">
        <v>144</v>
      </c>
    </row>
    <row r="310" spans="1:13" x14ac:dyDescent="0.3">
      <c r="A310" s="230">
        <v>427671</v>
      </c>
      <c r="B310" s="230" t="s">
        <v>58</v>
      </c>
      <c r="E310" s="230" t="s">
        <v>143</v>
      </c>
      <c r="G310" s="230" t="s">
        <v>144</v>
      </c>
      <c r="K310" s="230" t="s">
        <v>145</v>
      </c>
      <c r="L310" s="230" t="s">
        <v>144</v>
      </c>
      <c r="M310" s="230" t="s">
        <v>144</v>
      </c>
    </row>
    <row r="311" spans="1:13" x14ac:dyDescent="0.3">
      <c r="A311" s="230">
        <v>427031</v>
      </c>
      <c r="B311" s="230" t="s">
        <v>58</v>
      </c>
      <c r="D311" s="230" t="s">
        <v>143</v>
      </c>
      <c r="H311" s="230" t="s">
        <v>145</v>
      </c>
      <c r="I311" s="230" t="s">
        <v>144</v>
      </c>
      <c r="J311" s="230" t="s">
        <v>144</v>
      </c>
      <c r="K311" s="230" t="s">
        <v>144</v>
      </c>
      <c r="L311" s="230" t="s">
        <v>144</v>
      </c>
      <c r="M311" s="230" t="s">
        <v>144</v>
      </c>
    </row>
    <row r="312" spans="1:13" x14ac:dyDescent="0.3">
      <c r="A312" s="230">
        <v>427735</v>
      </c>
      <c r="B312" s="230" t="s">
        <v>58</v>
      </c>
      <c r="C312" s="230" t="s">
        <v>143</v>
      </c>
      <c r="D312" s="230" t="s">
        <v>143</v>
      </c>
      <c r="E312" s="230" t="s">
        <v>145</v>
      </c>
      <c r="F312" s="230" t="s">
        <v>145</v>
      </c>
      <c r="G312" s="230" t="s">
        <v>144</v>
      </c>
      <c r="H312" s="230" t="s">
        <v>143</v>
      </c>
      <c r="I312" s="230" t="s">
        <v>145</v>
      </c>
      <c r="J312" s="230" t="s">
        <v>145</v>
      </c>
      <c r="K312" s="230" t="s">
        <v>145</v>
      </c>
      <c r="L312" s="230" t="s">
        <v>145</v>
      </c>
      <c r="M312" s="230" t="s">
        <v>145</v>
      </c>
    </row>
    <row r="313" spans="1:13" x14ac:dyDescent="0.3">
      <c r="A313" s="230">
        <v>427589</v>
      </c>
      <c r="B313" s="230" t="s">
        <v>58</v>
      </c>
      <c r="C313" s="230" t="s">
        <v>143</v>
      </c>
      <c r="F313" s="230" t="s">
        <v>143</v>
      </c>
      <c r="H313" s="230" t="s">
        <v>145</v>
      </c>
      <c r="I313" s="230" t="s">
        <v>145</v>
      </c>
      <c r="K313" s="230" t="s">
        <v>144</v>
      </c>
      <c r="M313" s="230" t="s">
        <v>145</v>
      </c>
    </row>
    <row r="314" spans="1:13" x14ac:dyDescent="0.3">
      <c r="A314" s="230">
        <v>419476</v>
      </c>
      <c r="B314" s="230" t="s">
        <v>58</v>
      </c>
      <c r="C314" s="230" t="s">
        <v>143</v>
      </c>
      <c r="D314" s="230" t="s">
        <v>144</v>
      </c>
      <c r="E314" s="230" t="s">
        <v>143</v>
      </c>
      <c r="F314" s="230" t="s">
        <v>143</v>
      </c>
      <c r="I314" s="230" t="s">
        <v>145</v>
      </c>
      <c r="J314" s="230" t="s">
        <v>145</v>
      </c>
      <c r="K314" s="230" t="s">
        <v>143</v>
      </c>
      <c r="L314" s="230" t="s">
        <v>144</v>
      </c>
      <c r="M314" s="230" t="s">
        <v>145</v>
      </c>
    </row>
    <row r="315" spans="1:13" x14ac:dyDescent="0.3">
      <c r="A315" s="230">
        <v>427531</v>
      </c>
      <c r="B315" s="230" t="s">
        <v>58</v>
      </c>
      <c r="C315" s="230" t="s">
        <v>143</v>
      </c>
      <c r="D315" s="230" t="s">
        <v>145</v>
      </c>
      <c r="E315" s="230" t="s">
        <v>143</v>
      </c>
      <c r="F315" s="230" t="s">
        <v>143</v>
      </c>
      <c r="G315" s="230" t="s">
        <v>143</v>
      </c>
      <c r="H315" s="230" t="s">
        <v>144</v>
      </c>
      <c r="I315" s="230" t="s">
        <v>144</v>
      </c>
      <c r="J315" s="230" t="s">
        <v>144</v>
      </c>
      <c r="K315" s="230" t="s">
        <v>144</v>
      </c>
      <c r="L315" s="230" t="s">
        <v>144</v>
      </c>
      <c r="M315" s="230" t="s">
        <v>144</v>
      </c>
    </row>
    <row r="316" spans="1:13" x14ac:dyDescent="0.3">
      <c r="A316" s="230">
        <v>426628</v>
      </c>
      <c r="B316" s="230" t="s">
        <v>58</v>
      </c>
      <c r="D316" s="230" t="s">
        <v>145</v>
      </c>
      <c r="E316" s="230" t="s">
        <v>145</v>
      </c>
      <c r="G316" s="230" t="s">
        <v>144</v>
      </c>
      <c r="I316" s="230" t="s">
        <v>143</v>
      </c>
      <c r="J316" s="230" t="s">
        <v>144</v>
      </c>
      <c r="K316" s="230" t="s">
        <v>143</v>
      </c>
      <c r="L316" s="230" t="s">
        <v>144</v>
      </c>
      <c r="M316" s="230" t="s">
        <v>144</v>
      </c>
    </row>
    <row r="317" spans="1:13" x14ac:dyDescent="0.3">
      <c r="A317" s="230">
        <v>427636</v>
      </c>
      <c r="B317" s="230" t="s">
        <v>58</v>
      </c>
      <c r="D317" s="230" t="s">
        <v>145</v>
      </c>
      <c r="G317" s="230" t="s">
        <v>143</v>
      </c>
      <c r="J317" s="230" t="s">
        <v>145</v>
      </c>
      <c r="K317" s="230" t="s">
        <v>144</v>
      </c>
      <c r="L317" s="230" t="s">
        <v>144</v>
      </c>
    </row>
    <row r="318" spans="1:13" x14ac:dyDescent="0.3">
      <c r="A318" s="230">
        <v>424872</v>
      </c>
      <c r="B318" s="230" t="s">
        <v>58</v>
      </c>
      <c r="D318" s="230" t="s">
        <v>143</v>
      </c>
      <c r="E318" s="230" t="s">
        <v>145</v>
      </c>
      <c r="F318" s="230" t="s">
        <v>143</v>
      </c>
      <c r="G318" s="230" t="s">
        <v>143</v>
      </c>
      <c r="H318" s="230" t="s">
        <v>145</v>
      </c>
      <c r="J318" s="230" t="s">
        <v>145</v>
      </c>
      <c r="K318" s="230" t="s">
        <v>145</v>
      </c>
      <c r="L318" s="230" t="s">
        <v>144</v>
      </c>
      <c r="M318" s="230" t="s">
        <v>145</v>
      </c>
    </row>
    <row r="319" spans="1:13" x14ac:dyDescent="0.3">
      <c r="A319" s="230">
        <v>427665</v>
      </c>
      <c r="B319" s="230" t="s">
        <v>58</v>
      </c>
      <c r="D319" s="230" t="s">
        <v>143</v>
      </c>
      <c r="E319" s="230" t="s">
        <v>143</v>
      </c>
      <c r="F319" s="230" t="s">
        <v>143</v>
      </c>
      <c r="G319" s="230" t="s">
        <v>143</v>
      </c>
      <c r="H319" s="230" t="s">
        <v>143</v>
      </c>
      <c r="I319" s="230" t="s">
        <v>145</v>
      </c>
      <c r="J319" s="230" t="s">
        <v>145</v>
      </c>
      <c r="K319" s="230" t="s">
        <v>145</v>
      </c>
      <c r="L319" s="230" t="s">
        <v>145</v>
      </c>
      <c r="M319" s="230" t="s">
        <v>145</v>
      </c>
    </row>
    <row r="320" spans="1:13" x14ac:dyDescent="0.3">
      <c r="A320" s="230">
        <v>425766</v>
      </c>
      <c r="B320" s="230" t="s">
        <v>58</v>
      </c>
      <c r="D320" s="230" t="s">
        <v>143</v>
      </c>
      <c r="E320" s="230" t="s">
        <v>143</v>
      </c>
      <c r="F320" s="230" t="s">
        <v>143</v>
      </c>
      <c r="G320" s="230" t="s">
        <v>143</v>
      </c>
      <c r="H320" s="230" t="s">
        <v>143</v>
      </c>
      <c r="I320" s="230" t="s">
        <v>143</v>
      </c>
      <c r="J320" s="230" t="s">
        <v>144</v>
      </c>
      <c r="K320" s="230" t="s">
        <v>144</v>
      </c>
      <c r="L320" s="230" t="s">
        <v>144</v>
      </c>
      <c r="M320" s="230" t="s">
        <v>144</v>
      </c>
    </row>
    <row r="321" spans="1:13" x14ac:dyDescent="0.3">
      <c r="A321" s="230">
        <v>418382</v>
      </c>
      <c r="B321" s="230" t="s">
        <v>58</v>
      </c>
      <c r="D321" s="230" t="s">
        <v>143</v>
      </c>
      <c r="G321" s="230" t="s">
        <v>143</v>
      </c>
      <c r="H321" s="230" t="s">
        <v>143</v>
      </c>
      <c r="I321" s="230" t="s">
        <v>143</v>
      </c>
      <c r="L321" s="230" t="s">
        <v>145</v>
      </c>
      <c r="M321" s="230" t="s">
        <v>143</v>
      </c>
    </row>
    <row r="322" spans="1:13" x14ac:dyDescent="0.3">
      <c r="A322" s="230">
        <v>427158</v>
      </c>
      <c r="B322" s="230" t="s">
        <v>58</v>
      </c>
      <c r="F322" s="230" t="s">
        <v>145</v>
      </c>
      <c r="G322" s="230" t="s">
        <v>145</v>
      </c>
      <c r="I322" s="230" t="s">
        <v>145</v>
      </c>
      <c r="J322" s="230" t="s">
        <v>144</v>
      </c>
      <c r="L322" s="230" t="s">
        <v>144</v>
      </c>
      <c r="M322" s="230" t="s">
        <v>145</v>
      </c>
    </row>
    <row r="323" spans="1:13" x14ac:dyDescent="0.3">
      <c r="A323" s="230">
        <v>420781</v>
      </c>
      <c r="B323" s="230" t="s">
        <v>58</v>
      </c>
      <c r="D323" s="230" t="s">
        <v>145</v>
      </c>
      <c r="E323" s="230" t="s">
        <v>143</v>
      </c>
      <c r="G323" s="230" t="s">
        <v>143</v>
      </c>
      <c r="H323" s="230" t="s">
        <v>145</v>
      </c>
      <c r="I323" s="230" t="s">
        <v>145</v>
      </c>
      <c r="J323" s="230" t="s">
        <v>145</v>
      </c>
      <c r="K323" s="230" t="s">
        <v>145</v>
      </c>
      <c r="L323" s="230" t="s">
        <v>145</v>
      </c>
    </row>
    <row r="324" spans="1:13" x14ac:dyDescent="0.3">
      <c r="A324" s="230">
        <v>423761</v>
      </c>
      <c r="B324" s="230" t="s">
        <v>58</v>
      </c>
      <c r="C324" s="230" t="s">
        <v>143</v>
      </c>
      <c r="E324" s="230" t="s">
        <v>143</v>
      </c>
      <c r="F324" s="230" t="s">
        <v>145</v>
      </c>
      <c r="H324" s="230" t="s">
        <v>143</v>
      </c>
      <c r="I324" s="230" t="s">
        <v>143</v>
      </c>
      <c r="J324" s="230" t="s">
        <v>143</v>
      </c>
      <c r="K324" s="230" t="s">
        <v>145</v>
      </c>
      <c r="L324" s="230" t="s">
        <v>143</v>
      </c>
      <c r="M324" s="230" t="s">
        <v>143</v>
      </c>
    </row>
    <row r="325" spans="1:13" x14ac:dyDescent="0.3">
      <c r="A325" s="230">
        <v>421684</v>
      </c>
      <c r="B325" s="230" t="s">
        <v>58</v>
      </c>
      <c r="G325" s="230" t="s">
        <v>143</v>
      </c>
      <c r="I325" s="230" t="s">
        <v>143</v>
      </c>
      <c r="J325" s="230" t="s">
        <v>145</v>
      </c>
      <c r="K325" s="230" t="s">
        <v>144</v>
      </c>
      <c r="L325" s="230" t="s">
        <v>144</v>
      </c>
      <c r="M325" s="230" t="s">
        <v>145</v>
      </c>
    </row>
    <row r="326" spans="1:13" x14ac:dyDescent="0.3">
      <c r="A326" s="230">
        <v>425919</v>
      </c>
      <c r="B326" s="230" t="s">
        <v>58</v>
      </c>
      <c r="D326" s="230" t="s">
        <v>143</v>
      </c>
      <c r="J326" s="230" t="s">
        <v>145</v>
      </c>
      <c r="K326" s="230" t="s">
        <v>144</v>
      </c>
      <c r="L326" s="230" t="s">
        <v>143</v>
      </c>
      <c r="M326" s="230" t="s">
        <v>143</v>
      </c>
    </row>
    <row r="327" spans="1:13" x14ac:dyDescent="0.3">
      <c r="A327" s="230">
        <v>426596</v>
      </c>
      <c r="B327" s="230" t="s">
        <v>58</v>
      </c>
      <c r="D327" s="230" t="s">
        <v>143</v>
      </c>
      <c r="G327" s="230" t="s">
        <v>143</v>
      </c>
      <c r="H327" s="230" t="s">
        <v>145</v>
      </c>
      <c r="I327" s="230" t="s">
        <v>143</v>
      </c>
      <c r="L327" s="230" t="s">
        <v>144</v>
      </c>
      <c r="M327" s="230" t="s">
        <v>143</v>
      </c>
    </row>
    <row r="328" spans="1:13" x14ac:dyDescent="0.3">
      <c r="A328" s="230">
        <v>424151</v>
      </c>
      <c r="B328" s="230" t="s">
        <v>58</v>
      </c>
      <c r="C328" s="230" t="s">
        <v>145</v>
      </c>
      <c r="D328" s="230" t="s">
        <v>144</v>
      </c>
      <c r="E328" s="230" t="s">
        <v>144</v>
      </c>
      <c r="F328" s="230" t="s">
        <v>145</v>
      </c>
      <c r="G328" s="230" t="s">
        <v>144</v>
      </c>
      <c r="H328" s="230" t="s">
        <v>145</v>
      </c>
      <c r="I328" s="230" t="s">
        <v>145</v>
      </c>
      <c r="J328" s="230" t="s">
        <v>145</v>
      </c>
      <c r="K328" s="230" t="s">
        <v>145</v>
      </c>
      <c r="L328" s="230" t="s">
        <v>145</v>
      </c>
      <c r="M328" s="230" t="s">
        <v>145</v>
      </c>
    </row>
    <row r="329" spans="1:13" x14ac:dyDescent="0.3">
      <c r="A329" s="230">
        <v>426811</v>
      </c>
      <c r="B329" s="230" t="s">
        <v>58</v>
      </c>
      <c r="E329" s="230" t="s">
        <v>143</v>
      </c>
      <c r="G329" s="230" t="s">
        <v>143</v>
      </c>
      <c r="I329" s="230" t="s">
        <v>143</v>
      </c>
      <c r="J329" s="230" t="s">
        <v>143</v>
      </c>
      <c r="K329" s="230" t="s">
        <v>143</v>
      </c>
      <c r="L329" s="230" t="s">
        <v>143</v>
      </c>
    </row>
    <row r="330" spans="1:13" x14ac:dyDescent="0.3">
      <c r="A330" s="230">
        <v>427570</v>
      </c>
      <c r="B330" s="230" t="s">
        <v>58</v>
      </c>
      <c r="D330" s="230" t="s">
        <v>145</v>
      </c>
      <c r="G330" s="230" t="s">
        <v>143</v>
      </c>
      <c r="H330" s="230" t="s">
        <v>143</v>
      </c>
      <c r="K330" s="230" t="s">
        <v>145</v>
      </c>
      <c r="L330" s="230" t="s">
        <v>145</v>
      </c>
      <c r="M330" s="230" t="s">
        <v>145</v>
      </c>
    </row>
    <row r="331" spans="1:13" x14ac:dyDescent="0.3">
      <c r="A331" s="230">
        <v>427596</v>
      </c>
      <c r="B331" s="230" t="s">
        <v>58</v>
      </c>
      <c r="D331" s="230" t="s">
        <v>145</v>
      </c>
      <c r="G331" s="230" t="s">
        <v>143</v>
      </c>
      <c r="J331" s="230" t="s">
        <v>145</v>
      </c>
      <c r="L331" s="230" t="s">
        <v>145</v>
      </c>
      <c r="M331" s="230" t="s">
        <v>145</v>
      </c>
    </row>
    <row r="332" spans="1:13" x14ac:dyDescent="0.3">
      <c r="A332" s="230">
        <v>427557</v>
      </c>
      <c r="B332" s="230" t="s">
        <v>58</v>
      </c>
      <c r="D332" s="230" t="s">
        <v>145</v>
      </c>
      <c r="G332" s="230" t="s">
        <v>143</v>
      </c>
      <c r="H332" s="230" t="s">
        <v>143</v>
      </c>
      <c r="L332" s="230" t="s">
        <v>145</v>
      </c>
      <c r="M332" s="230" t="s">
        <v>145</v>
      </c>
    </row>
    <row r="333" spans="1:13" x14ac:dyDescent="0.3">
      <c r="A333" s="230">
        <v>427510</v>
      </c>
      <c r="B333" s="230" t="s">
        <v>58</v>
      </c>
      <c r="E333" s="230" t="s">
        <v>143</v>
      </c>
      <c r="F333" s="230" t="s">
        <v>143</v>
      </c>
      <c r="G333" s="230" t="s">
        <v>143</v>
      </c>
      <c r="H333" s="230" t="s">
        <v>145</v>
      </c>
      <c r="J333" s="230" t="s">
        <v>144</v>
      </c>
      <c r="K333" s="230" t="s">
        <v>145</v>
      </c>
      <c r="L333" s="230" t="s">
        <v>144</v>
      </c>
    </row>
    <row r="334" spans="1:13" x14ac:dyDescent="0.3">
      <c r="A334" s="230">
        <v>424644</v>
      </c>
      <c r="B334" s="230" t="s">
        <v>58</v>
      </c>
      <c r="D334" s="230" t="s">
        <v>143</v>
      </c>
      <c r="E334" s="230" t="s">
        <v>143</v>
      </c>
      <c r="G334" s="230" t="s">
        <v>144</v>
      </c>
      <c r="H334" s="230" t="s">
        <v>143</v>
      </c>
      <c r="I334" s="230" t="s">
        <v>144</v>
      </c>
      <c r="J334" s="230" t="s">
        <v>144</v>
      </c>
      <c r="K334" s="230" t="s">
        <v>144</v>
      </c>
      <c r="L334" s="230" t="s">
        <v>144</v>
      </c>
      <c r="M334" s="230" t="s">
        <v>144</v>
      </c>
    </row>
    <row r="335" spans="1:13" x14ac:dyDescent="0.3">
      <c r="A335" s="230">
        <v>426379</v>
      </c>
      <c r="B335" s="230" t="s">
        <v>58</v>
      </c>
      <c r="E335" s="230" t="s">
        <v>143</v>
      </c>
      <c r="F335" s="230" t="s">
        <v>143</v>
      </c>
      <c r="H335" s="230" t="s">
        <v>143</v>
      </c>
      <c r="I335" s="230" t="s">
        <v>143</v>
      </c>
      <c r="J335" s="230" t="s">
        <v>143</v>
      </c>
      <c r="K335" s="230" t="s">
        <v>143</v>
      </c>
      <c r="M335" s="230" t="s">
        <v>143</v>
      </c>
    </row>
    <row r="336" spans="1:13" x14ac:dyDescent="0.3">
      <c r="A336" s="230">
        <v>426216</v>
      </c>
      <c r="B336" s="230" t="s">
        <v>58</v>
      </c>
      <c r="C336" s="230" t="s">
        <v>145</v>
      </c>
      <c r="E336" s="230" t="s">
        <v>143</v>
      </c>
      <c r="G336" s="230" t="s">
        <v>145</v>
      </c>
      <c r="I336" s="230" t="s">
        <v>144</v>
      </c>
      <c r="J336" s="230" t="s">
        <v>143</v>
      </c>
      <c r="K336" s="230" t="s">
        <v>143</v>
      </c>
      <c r="L336" s="230" t="s">
        <v>143</v>
      </c>
      <c r="M336" s="230" t="s">
        <v>145</v>
      </c>
    </row>
    <row r="337" spans="1:13" x14ac:dyDescent="0.3">
      <c r="A337" s="230">
        <v>427710</v>
      </c>
      <c r="B337" s="230" t="s">
        <v>58</v>
      </c>
      <c r="C337" s="230" t="s">
        <v>143</v>
      </c>
      <c r="D337" s="230" t="s">
        <v>143</v>
      </c>
      <c r="E337" s="230" t="s">
        <v>143</v>
      </c>
      <c r="F337" s="230" t="s">
        <v>145</v>
      </c>
      <c r="G337" s="230" t="s">
        <v>145</v>
      </c>
      <c r="H337" s="230" t="s">
        <v>144</v>
      </c>
      <c r="I337" s="230" t="s">
        <v>145</v>
      </c>
      <c r="J337" s="230" t="s">
        <v>145</v>
      </c>
      <c r="K337" s="230" t="s">
        <v>145</v>
      </c>
      <c r="L337" s="230" t="s">
        <v>144</v>
      </c>
      <c r="M337" s="230" t="s">
        <v>144</v>
      </c>
    </row>
    <row r="338" spans="1:13" x14ac:dyDescent="0.3">
      <c r="A338" s="230">
        <v>426177</v>
      </c>
      <c r="B338" s="230" t="s">
        <v>58</v>
      </c>
      <c r="D338" s="230" t="s">
        <v>144</v>
      </c>
      <c r="E338" s="230" t="s">
        <v>143</v>
      </c>
      <c r="G338" s="230" t="s">
        <v>143</v>
      </c>
      <c r="I338" s="230" t="s">
        <v>143</v>
      </c>
      <c r="J338" s="230" t="s">
        <v>143</v>
      </c>
      <c r="K338" s="230" t="s">
        <v>143</v>
      </c>
      <c r="L338" s="230" t="s">
        <v>145</v>
      </c>
    </row>
    <row r="339" spans="1:13" x14ac:dyDescent="0.3">
      <c r="A339" s="230">
        <v>426453</v>
      </c>
      <c r="B339" s="230" t="s">
        <v>58</v>
      </c>
      <c r="G339" s="230" t="s">
        <v>143</v>
      </c>
      <c r="H339" s="230" t="s">
        <v>143</v>
      </c>
      <c r="J339" s="230" t="s">
        <v>143</v>
      </c>
      <c r="K339" s="230" t="s">
        <v>143</v>
      </c>
      <c r="L339" s="230" t="s">
        <v>143</v>
      </c>
    </row>
    <row r="340" spans="1:13" x14ac:dyDescent="0.3">
      <c r="A340" s="230">
        <v>424857</v>
      </c>
      <c r="B340" s="230" t="s">
        <v>58</v>
      </c>
      <c r="C340" s="230" t="s">
        <v>144</v>
      </c>
      <c r="E340" s="230" t="s">
        <v>145</v>
      </c>
      <c r="F340" s="230" t="s">
        <v>143</v>
      </c>
      <c r="G340" s="230" t="s">
        <v>145</v>
      </c>
      <c r="H340" s="230" t="s">
        <v>143</v>
      </c>
      <c r="I340" s="230" t="s">
        <v>145</v>
      </c>
      <c r="J340" s="230" t="s">
        <v>145</v>
      </c>
      <c r="K340" s="230" t="s">
        <v>144</v>
      </c>
      <c r="L340" s="230" t="s">
        <v>144</v>
      </c>
      <c r="M340" s="230" t="s">
        <v>145</v>
      </c>
    </row>
    <row r="341" spans="1:13" x14ac:dyDescent="0.3">
      <c r="A341" s="230">
        <v>426990</v>
      </c>
      <c r="B341" s="230" t="s">
        <v>58</v>
      </c>
      <c r="D341" s="230" t="s">
        <v>143</v>
      </c>
      <c r="E341" s="230" t="s">
        <v>145</v>
      </c>
      <c r="F341" s="230" t="s">
        <v>143</v>
      </c>
      <c r="G341" s="230" t="s">
        <v>143</v>
      </c>
      <c r="H341" s="230" t="s">
        <v>145</v>
      </c>
      <c r="I341" s="230" t="s">
        <v>145</v>
      </c>
      <c r="J341" s="230" t="s">
        <v>145</v>
      </c>
      <c r="K341" s="230" t="s">
        <v>144</v>
      </c>
      <c r="L341" s="230" t="s">
        <v>145</v>
      </c>
      <c r="M341" s="230" t="s">
        <v>144</v>
      </c>
    </row>
    <row r="342" spans="1:13" x14ac:dyDescent="0.3">
      <c r="A342" s="230">
        <v>426401</v>
      </c>
      <c r="B342" s="230" t="s">
        <v>58</v>
      </c>
      <c r="D342" s="230" t="s">
        <v>144</v>
      </c>
      <c r="G342" s="230" t="s">
        <v>143</v>
      </c>
      <c r="H342" s="230" t="s">
        <v>145</v>
      </c>
      <c r="J342" s="230" t="s">
        <v>144</v>
      </c>
      <c r="K342" s="230" t="s">
        <v>145</v>
      </c>
      <c r="L342" s="230" t="s">
        <v>144</v>
      </c>
      <c r="M342" s="230" t="s">
        <v>144</v>
      </c>
    </row>
    <row r="343" spans="1:13" x14ac:dyDescent="0.3">
      <c r="A343" s="230">
        <v>426392</v>
      </c>
      <c r="B343" s="230" t="s">
        <v>58</v>
      </c>
      <c r="D343" s="230" t="s">
        <v>143</v>
      </c>
      <c r="E343" s="230" t="s">
        <v>144</v>
      </c>
      <c r="G343" s="230" t="s">
        <v>143</v>
      </c>
      <c r="H343" s="230" t="s">
        <v>145</v>
      </c>
      <c r="I343" s="230" t="s">
        <v>143</v>
      </c>
      <c r="J343" s="230" t="s">
        <v>145</v>
      </c>
      <c r="K343" s="230" t="s">
        <v>143</v>
      </c>
      <c r="L343" s="230" t="s">
        <v>144</v>
      </c>
      <c r="M343" s="230" t="s">
        <v>144</v>
      </c>
    </row>
    <row r="344" spans="1:13" x14ac:dyDescent="0.3">
      <c r="A344" s="230">
        <v>427525</v>
      </c>
      <c r="B344" s="230" t="s">
        <v>58</v>
      </c>
      <c r="C344" s="230" t="s">
        <v>145</v>
      </c>
      <c r="F344" s="230" t="s">
        <v>143</v>
      </c>
      <c r="I344" s="230" t="s">
        <v>145</v>
      </c>
      <c r="J344" s="230" t="s">
        <v>144</v>
      </c>
      <c r="K344" s="230" t="s">
        <v>145</v>
      </c>
      <c r="L344" s="230" t="s">
        <v>145</v>
      </c>
      <c r="M344" s="230" t="s">
        <v>145</v>
      </c>
    </row>
    <row r="345" spans="1:13" x14ac:dyDescent="0.3">
      <c r="A345" s="230">
        <v>426758</v>
      </c>
      <c r="B345" s="230" t="s">
        <v>58</v>
      </c>
      <c r="E345" s="230" t="s">
        <v>143</v>
      </c>
      <c r="F345" s="230" t="s">
        <v>145</v>
      </c>
      <c r="H345" s="230" t="s">
        <v>145</v>
      </c>
      <c r="I345" s="230" t="s">
        <v>143</v>
      </c>
      <c r="K345" s="230" t="s">
        <v>144</v>
      </c>
      <c r="L345" s="230" t="s">
        <v>143</v>
      </c>
      <c r="M345" s="230" t="s">
        <v>145</v>
      </c>
    </row>
    <row r="346" spans="1:13" x14ac:dyDescent="0.3">
      <c r="A346" s="230">
        <v>427725</v>
      </c>
      <c r="B346" s="230" t="s">
        <v>58</v>
      </c>
      <c r="C346" s="230" t="s">
        <v>143</v>
      </c>
      <c r="D346" s="230" t="s">
        <v>143</v>
      </c>
      <c r="E346" s="230" t="s">
        <v>143</v>
      </c>
      <c r="F346" s="230" t="s">
        <v>143</v>
      </c>
      <c r="G346" s="230" t="s">
        <v>143</v>
      </c>
      <c r="H346" s="230" t="s">
        <v>145</v>
      </c>
      <c r="I346" s="230" t="s">
        <v>145</v>
      </c>
      <c r="J346" s="230" t="s">
        <v>145</v>
      </c>
      <c r="K346" s="230" t="s">
        <v>145</v>
      </c>
      <c r="L346" s="230" t="s">
        <v>144</v>
      </c>
      <c r="M346" s="230" t="s">
        <v>145</v>
      </c>
    </row>
    <row r="347" spans="1:13" x14ac:dyDescent="0.3">
      <c r="A347" s="230">
        <v>426246</v>
      </c>
      <c r="B347" s="230" t="s">
        <v>58</v>
      </c>
      <c r="C347" s="230" t="s">
        <v>143</v>
      </c>
      <c r="D347" s="230" t="s">
        <v>143</v>
      </c>
      <c r="E347" s="230" t="s">
        <v>143</v>
      </c>
      <c r="F347" s="230" t="s">
        <v>143</v>
      </c>
      <c r="G347" s="230" t="s">
        <v>143</v>
      </c>
      <c r="H347" s="230" t="s">
        <v>145</v>
      </c>
      <c r="I347" s="230" t="s">
        <v>145</v>
      </c>
      <c r="J347" s="230" t="s">
        <v>145</v>
      </c>
      <c r="K347" s="230" t="s">
        <v>145</v>
      </c>
      <c r="L347" s="230" t="s">
        <v>145</v>
      </c>
      <c r="M347" s="230" t="s">
        <v>143</v>
      </c>
    </row>
    <row r="348" spans="1:13" x14ac:dyDescent="0.3">
      <c r="A348" s="230">
        <v>427332</v>
      </c>
      <c r="B348" s="230" t="s">
        <v>58</v>
      </c>
      <c r="C348" s="230" t="s">
        <v>143</v>
      </c>
      <c r="D348" s="230" t="s">
        <v>145</v>
      </c>
      <c r="E348" s="230" t="s">
        <v>144</v>
      </c>
      <c r="F348" s="230" t="s">
        <v>145</v>
      </c>
      <c r="G348" s="230" t="s">
        <v>144</v>
      </c>
      <c r="H348" s="230" t="s">
        <v>143</v>
      </c>
      <c r="I348" s="230" t="s">
        <v>144</v>
      </c>
      <c r="J348" s="230" t="s">
        <v>144</v>
      </c>
      <c r="K348" s="230" t="s">
        <v>144</v>
      </c>
      <c r="L348" s="230" t="s">
        <v>144</v>
      </c>
      <c r="M348" s="230" t="s">
        <v>144</v>
      </c>
    </row>
    <row r="349" spans="1:13" x14ac:dyDescent="0.3">
      <c r="A349" s="230">
        <v>426366</v>
      </c>
      <c r="B349" s="230" t="s">
        <v>58</v>
      </c>
      <c r="C349" s="230" t="s">
        <v>143</v>
      </c>
      <c r="E349" s="230" t="s">
        <v>145</v>
      </c>
      <c r="F349" s="230" t="s">
        <v>143</v>
      </c>
      <c r="G349" s="230" t="s">
        <v>143</v>
      </c>
      <c r="H349" s="230" t="s">
        <v>143</v>
      </c>
      <c r="I349" s="230" t="s">
        <v>143</v>
      </c>
      <c r="J349" s="230" t="s">
        <v>144</v>
      </c>
      <c r="K349" s="230" t="s">
        <v>145</v>
      </c>
      <c r="L349" s="230" t="s">
        <v>145</v>
      </c>
      <c r="M349" s="230" t="s">
        <v>143</v>
      </c>
    </row>
    <row r="350" spans="1:13" x14ac:dyDescent="0.3">
      <c r="A350" s="230">
        <v>426323</v>
      </c>
      <c r="B350" s="230" t="s">
        <v>58</v>
      </c>
      <c r="C350" s="230" t="s">
        <v>145</v>
      </c>
      <c r="D350" s="230" t="s">
        <v>145</v>
      </c>
      <c r="E350" s="230" t="s">
        <v>143</v>
      </c>
      <c r="F350" s="230" t="s">
        <v>145</v>
      </c>
      <c r="G350" s="230" t="s">
        <v>144</v>
      </c>
      <c r="H350" s="230" t="s">
        <v>145</v>
      </c>
      <c r="I350" s="230" t="s">
        <v>144</v>
      </c>
      <c r="J350" s="230" t="s">
        <v>144</v>
      </c>
      <c r="K350" s="230" t="s">
        <v>144</v>
      </c>
      <c r="L350" s="230" t="s">
        <v>144</v>
      </c>
      <c r="M350" s="230" t="s">
        <v>144</v>
      </c>
    </row>
    <row r="351" spans="1:13" x14ac:dyDescent="0.3">
      <c r="A351" s="230">
        <v>426781</v>
      </c>
      <c r="B351" s="230" t="s">
        <v>58</v>
      </c>
      <c r="C351" s="230" t="s">
        <v>143</v>
      </c>
      <c r="F351" s="230" t="s">
        <v>144</v>
      </c>
      <c r="I351" s="230" t="s">
        <v>144</v>
      </c>
      <c r="J351" s="230" t="s">
        <v>143</v>
      </c>
      <c r="K351" s="230" t="s">
        <v>143</v>
      </c>
      <c r="L351" s="230" t="s">
        <v>144</v>
      </c>
      <c r="M351" s="230" t="s">
        <v>143</v>
      </c>
    </row>
    <row r="352" spans="1:13" x14ac:dyDescent="0.3">
      <c r="A352" s="230">
        <v>427666</v>
      </c>
      <c r="B352" s="230" t="s">
        <v>58</v>
      </c>
      <c r="C352" s="230" t="s">
        <v>143</v>
      </c>
      <c r="D352" s="230" t="s">
        <v>144</v>
      </c>
      <c r="E352" s="230" t="s">
        <v>144</v>
      </c>
      <c r="F352" s="230" t="s">
        <v>143</v>
      </c>
      <c r="G352" s="230" t="s">
        <v>144</v>
      </c>
      <c r="H352" s="230" t="s">
        <v>144</v>
      </c>
      <c r="I352" s="230" t="s">
        <v>144</v>
      </c>
      <c r="J352" s="230" t="s">
        <v>144</v>
      </c>
      <c r="K352" s="230" t="s">
        <v>144</v>
      </c>
      <c r="L352" s="230" t="s">
        <v>144</v>
      </c>
      <c r="M352" s="230" t="s">
        <v>144</v>
      </c>
    </row>
    <row r="353" spans="1:13" x14ac:dyDescent="0.3">
      <c r="A353" s="230">
        <v>426687</v>
      </c>
      <c r="B353" s="230" t="s">
        <v>58</v>
      </c>
      <c r="E353" s="230" t="s">
        <v>143</v>
      </c>
      <c r="H353" s="230" t="s">
        <v>143</v>
      </c>
      <c r="K353" s="230" t="s">
        <v>143</v>
      </c>
      <c r="L353" s="230" t="s">
        <v>145</v>
      </c>
      <c r="M353" s="230" t="s">
        <v>143</v>
      </c>
    </row>
    <row r="354" spans="1:13" x14ac:dyDescent="0.3">
      <c r="A354" s="230">
        <v>427720</v>
      </c>
      <c r="B354" s="230" t="s">
        <v>58</v>
      </c>
      <c r="C354" s="230" t="s">
        <v>145</v>
      </c>
      <c r="D354" s="230" t="s">
        <v>145</v>
      </c>
      <c r="E354" s="230" t="s">
        <v>145</v>
      </c>
      <c r="F354" s="230" t="s">
        <v>143</v>
      </c>
      <c r="G354" s="230" t="s">
        <v>143</v>
      </c>
      <c r="H354" s="230" t="s">
        <v>144</v>
      </c>
      <c r="I354" s="230" t="s">
        <v>144</v>
      </c>
      <c r="J354" s="230" t="s">
        <v>144</v>
      </c>
      <c r="K354" s="230" t="s">
        <v>144</v>
      </c>
      <c r="L354" s="230" t="s">
        <v>144</v>
      </c>
      <c r="M354" s="230" t="s">
        <v>144</v>
      </c>
    </row>
    <row r="355" spans="1:13" x14ac:dyDescent="0.3">
      <c r="A355" s="230">
        <v>427419</v>
      </c>
      <c r="B355" s="230" t="s">
        <v>58</v>
      </c>
      <c r="G355" s="230" t="s">
        <v>145</v>
      </c>
      <c r="J355" s="230" t="s">
        <v>144</v>
      </c>
      <c r="K355" s="230" t="s">
        <v>145</v>
      </c>
      <c r="L355" s="230" t="s">
        <v>145</v>
      </c>
      <c r="M355" s="230" t="s">
        <v>145</v>
      </c>
    </row>
    <row r="356" spans="1:13" x14ac:dyDescent="0.3">
      <c r="A356" s="230">
        <v>427481</v>
      </c>
      <c r="B356" s="230" t="s">
        <v>58</v>
      </c>
      <c r="G356" s="230" t="s">
        <v>143</v>
      </c>
      <c r="H356" s="230" t="s">
        <v>143</v>
      </c>
      <c r="K356" s="230" t="s">
        <v>145</v>
      </c>
      <c r="L356" s="230" t="s">
        <v>144</v>
      </c>
      <c r="M356" s="230" t="s">
        <v>145</v>
      </c>
    </row>
    <row r="357" spans="1:13" x14ac:dyDescent="0.3">
      <c r="A357" s="230">
        <v>427282</v>
      </c>
      <c r="B357" s="230" t="s">
        <v>58</v>
      </c>
      <c r="D357" s="230" t="s">
        <v>145</v>
      </c>
      <c r="E357" s="230" t="s">
        <v>143</v>
      </c>
      <c r="F357" s="230" t="s">
        <v>145</v>
      </c>
      <c r="G357" s="230" t="s">
        <v>144</v>
      </c>
      <c r="H357" s="230" t="s">
        <v>144</v>
      </c>
      <c r="I357" s="230" t="s">
        <v>145</v>
      </c>
      <c r="J357" s="230" t="s">
        <v>145</v>
      </c>
      <c r="K357" s="230" t="s">
        <v>144</v>
      </c>
      <c r="L357" s="230" t="s">
        <v>144</v>
      </c>
      <c r="M357" s="230" t="s">
        <v>145</v>
      </c>
    </row>
    <row r="358" spans="1:13" x14ac:dyDescent="0.3">
      <c r="A358" s="230">
        <v>426199</v>
      </c>
      <c r="B358" s="230" t="s">
        <v>58</v>
      </c>
      <c r="C358" s="230" t="s">
        <v>143</v>
      </c>
      <c r="G358" s="230" t="s">
        <v>143</v>
      </c>
      <c r="I358" s="230" t="s">
        <v>144</v>
      </c>
      <c r="J358" s="230" t="s">
        <v>143</v>
      </c>
      <c r="K358" s="230" t="s">
        <v>143</v>
      </c>
      <c r="L358" s="230" t="s">
        <v>145</v>
      </c>
    </row>
    <row r="359" spans="1:13" x14ac:dyDescent="0.3">
      <c r="A359" s="230">
        <v>426571</v>
      </c>
      <c r="B359" s="230" t="s">
        <v>58</v>
      </c>
      <c r="D359" s="230" t="s">
        <v>143</v>
      </c>
      <c r="E359" s="230" t="s">
        <v>143</v>
      </c>
      <c r="F359" s="230" t="s">
        <v>143</v>
      </c>
      <c r="H359" s="230" t="s">
        <v>143</v>
      </c>
      <c r="J359" s="230" t="s">
        <v>143</v>
      </c>
      <c r="K359" s="230" t="s">
        <v>143</v>
      </c>
      <c r="L359" s="230" t="s">
        <v>145</v>
      </c>
    </row>
    <row r="360" spans="1:13" x14ac:dyDescent="0.3">
      <c r="A360" s="230">
        <v>427681</v>
      </c>
      <c r="B360" s="230" t="s">
        <v>58</v>
      </c>
      <c r="D360" s="230" t="s">
        <v>143</v>
      </c>
      <c r="G360" s="230" t="s">
        <v>143</v>
      </c>
      <c r="K360" s="230" t="s">
        <v>145</v>
      </c>
      <c r="L360" s="230" t="s">
        <v>145</v>
      </c>
      <c r="M360" s="230" t="s">
        <v>145</v>
      </c>
    </row>
    <row r="361" spans="1:13" x14ac:dyDescent="0.3">
      <c r="A361" s="230">
        <v>426698</v>
      </c>
      <c r="B361" s="230" t="s">
        <v>58</v>
      </c>
      <c r="C361" s="230" t="s">
        <v>143</v>
      </c>
      <c r="E361" s="230" t="s">
        <v>143</v>
      </c>
      <c r="F361" s="230" t="s">
        <v>143</v>
      </c>
      <c r="G361" s="230" t="s">
        <v>143</v>
      </c>
      <c r="H361" s="230" t="s">
        <v>143</v>
      </c>
      <c r="I361" s="230" t="s">
        <v>144</v>
      </c>
      <c r="J361" s="230" t="s">
        <v>144</v>
      </c>
      <c r="K361" s="230" t="s">
        <v>144</v>
      </c>
      <c r="L361" s="230" t="s">
        <v>144</v>
      </c>
      <c r="M361" s="230" t="s">
        <v>144</v>
      </c>
    </row>
    <row r="362" spans="1:13" x14ac:dyDescent="0.3">
      <c r="A362" s="230">
        <v>426520</v>
      </c>
      <c r="B362" s="230" t="s">
        <v>58</v>
      </c>
      <c r="D362" s="230" t="s">
        <v>143</v>
      </c>
      <c r="E362" s="230" t="s">
        <v>143</v>
      </c>
      <c r="G362" s="230" t="s">
        <v>143</v>
      </c>
      <c r="H362" s="230" t="s">
        <v>143</v>
      </c>
      <c r="I362" s="230" t="s">
        <v>145</v>
      </c>
      <c r="J362" s="230" t="s">
        <v>143</v>
      </c>
      <c r="K362" s="230" t="s">
        <v>143</v>
      </c>
      <c r="L362" s="230" t="s">
        <v>145</v>
      </c>
    </row>
    <row r="363" spans="1:13" x14ac:dyDescent="0.3">
      <c r="A363" s="230">
        <v>427588</v>
      </c>
      <c r="B363" s="230" t="s">
        <v>58</v>
      </c>
      <c r="C363" s="230" t="s">
        <v>143</v>
      </c>
      <c r="D363" s="230" t="s">
        <v>143</v>
      </c>
      <c r="F363" s="230" t="s">
        <v>143</v>
      </c>
      <c r="I363" s="230" t="s">
        <v>145</v>
      </c>
      <c r="J363" s="230" t="s">
        <v>145</v>
      </c>
      <c r="K363" s="230" t="s">
        <v>145</v>
      </c>
      <c r="L363" s="230" t="s">
        <v>145</v>
      </c>
      <c r="M363" s="230" t="s">
        <v>145</v>
      </c>
    </row>
    <row r="364" spans="1:13" x14ac:dyDescent="0.3">
      <c r="A364" s="230">
        <v>425691</v>
      </c>
      <c r="B364" s="230" t="s">
        <v>58</v>
      </c>
      <c r="C364" s="230" t="s">
        <v>145</v>
      </c>
      <c r="D364" s="230" t="s">
        <v>145</v>
      </c>
      <c r="E364" s="230" t="s">
        <v>143</v>
      </c>
      <c r="F364" s="230" t="s">
        <v>143</v>
      </c>
      <c r="G364" s="230" t="s">
        <v>143</v>
      </c>
      <c r="H364" s="230" t="s">
        <v>143</v>
      </c>
      <c r="I364" s="230" t="s">
        <v>145</v>
      </c>
      <c r="J364" s="230" t="s">
        <v>145</v>
      </c>
      <c r="K364" s="230" t="s">
        <v>145</v>
      </c>
      <c r="L364" s="230" t="s">
        <v>145</v>
      </c>
      <c r="M364" s="230" t="s">
        <v>143</v>
      </c>
    </row>
    <row r="365" spans="1:13" x14ac:dyDescent="0.3">
      <c r="A365" s="230">
        <v>426192</v>
      </c>
      <c r="B365" s="230" t="s">
        <v>58</v>
      </c>
      <c r="D365" s="230" t="s">
        <v>143</v>
      </c>
      <c r="E365" s="230" t="s">
        <v>143</v>
      </c>
      <c r="G365" s="230" t="s">
        <v>145</v>
      </c>
      <c r="H365" s="230" t="s">
        <v>145</v>
      </c>
      <c r="I365" s="230" t="s">
        <v>143</v>
      </c>
      <c r="J365" s="230" t="s">
        <v>145</v>
      </c>
      <c r="K365" s="230" t="s">
        <v>143</v>
      </c>
      <c r="L365" s="230" t="s">
        <v>145</v>
      </c>
      <c r="M365" s="230" t="s">
        <v>145</v>
      </c>
    </row>
    <row r="366" spans="1:13" x14ac:dyDescent="0.3">
      <c r="A366" s="230">
        <v>426452</v>
      </c>
      <c r="B366" s="230" t="s">
        <v>58</v>
      </c>
      <c r="C366" s="230" t="s">
        <v>144</v>
      </c>
      <c r="D366" s="230" t="s">
        <v>145</v>
      </c>
      <c r="E366" s="230" t="s">
        <v>145</v>
      </c>
      <c r="I366" s="230" t="s">
        <v>144</v>
      </c>
      <c r="J366" s="230" t="s">
        <v>144</v>
      </c>
      <c r="K366" s="230" t="s">
        <v>144</v>
      </c>
      <c r="L366" s="230" t="s">
        <v>144</v>
      </c>
      <c r="M366" s="230" t="s">
        <v>145</v>
      </c>
    </row>
    <row r="367" spans="1:13" x14ac:dyDescent="0.3">
      <c r="A367" s="230">
        <v>426858</v>
      </c>
      <c r="B367" s="230" t="s">
        <v>58</v>
      </c>
      <c r="D367" s="230" t="s">
        <v>143</v>
      </c>
      <c r="E367" s="230" t="s">
        <v>143</v>
      </c>
      <c r="F367" s="230" t="s">
        <v>144</v>
      </c>
      <c r="H367" s="230" t="s">
        <v>145</v>
      </c>
      <c r="I367" s="230" t="s">
        <v>144</v>
      </c>
      <c r="J367" s="230" t="s">
        <v>144</v>
      </c>
      <c r="K367" s="230" t="s">
        <v>144</v>
      </c>
      <c r="L367" s="230" t="s">
        <v>144</v>
      </c>
      <c r="M367" s="230" t="s">
        <v>144</v>
      </c>
    </row>
    <row r="368" spans="1:13" x14ac:dyDescent="0.3">
      <c r="A368" s="230">
        <v>427441</v>
      </c>
      <c r="B368" s="230" t="s">
        <v>58</v>
      </c>
      <c r="C368" s="230" t="s">
        <v>143</v>
      </c>
      <c r="E368" s="230" t="s">
        <v>143</v>
      </c>
      <c r="F368" s="230" t="s">
        <v>143</v>
      </c>
      <c r="G368" s="230" t="s">
        <v>143</v>
      </c>
      <c r="I368" s="230" t="s">
        <v>145</v>
      </c>
      <c r="J368" s="230" t="s">
        <v>145</v>
      </c>
      <c r="K368" s="230" t="s">
        <v>145</v>
      </c>
      <c r="L368" s="230" t="s">
        <v>145</v>
      </c>
      <c r="M368" s="230" t="s">
        <v>145</v>
      </c>
    </row>
    <row r="369" spans="1:13" x14ac:dyDescent="0.3">
      <c r="A369" s="230">
        <v>427452</v>
      </c>
      <c r="B369" s="230" t="s">
        <v>58</v>
      </c>
      <c r="G369" s="230" t="s">
        <v>143</v>
      </c>
      <c r="H369" s="230" t="s">
        <v>144</v>
      </c>
      <c r="J369" s="230" t="s">
        <v>145</v>
      </c>
      <c r="K369" s="230" t="s">
        <v>144</v>
      </c>
      <c r="L369" s="230" t="s">
        <v>144</v>
      </c>
    </row>
    <row r="370" spans="1:13" x14ac:dyDescent="0.3">
      <c r="A370" s="230">
        <v>427308</v>
      </c>
      <c r="B370" s="230" t="s">
        <v>58</v>
      </c>
      <c r="C370" s="230" t="s">
        <v>143</v>
      </c>
      <c r="D370" s="230" t="s">
        <v>143</v>
      </c>
      <c r="E370" s="230" t="s">
        <v>144</v>
      </c>
      <c r="F370" s="230" t="s">
        <v>145</v>
      </c>
      <c r="G370" s="230" t="s">
        <v>143</v>
      </c>
      <c r="H370" s="230" t="s">
        <v>144</v>
      </c>
      <c r="I370" s="230" t="s">
        <v>145</v>
      </c>
      <c r="J370" s="230" t="s">
        <v>145</v>
      </c>
      <c r="K370" s="230" t="s">
        <v>144</v>
      </c>
      <c r="L370" s="230" t="s">
        <v>144</v>
      </c>
      <c r="M370" s="230" t="s">
        <v>144</v>
      </c>
    </row>
    <row r="371" spans="1:13" x14ac:dyDescent="0.3">
      <c r="A371" s="230">
        <v>427322</v>
      </c>
      <c r="B371" s="230" t="s">
        <v>58</v>
      </c>
      <c r="D371" s="230" t="s">
        <v>145</v>
      </c>
      <c r="E371" s="230" t="s">
        <v>145</v>
      </c>
      <c r="F371" s="230" t="s">
        <v>145</v>
      </c>
      <c r="G371" s="230" t="s">
        <v>144</v>
      </c>
      <c r="H371" s="230" t="s">
        <v>145</v>
      </c>
      <c r="I371" s="230" t="s">
        <v>145</v>
      </c>
      <c r="J371" s="230" t="s">
        <v>144</v>
      </c>
      <c r="K371" s="230" t="s">
        <v>145</v>
      </c>
      <c r="L371" s="230" t="s">
        <v>144</v>
      </c>
      <c r="M371" s="230" t="s">
        <v>144</v>
      </c>
    </row>
    <row r="372" spans="1:13" x14ac:dyDescent="0.3">
      <c r="A372" s="230">
        <v>427642</v>
      </c>
      <c r="B372" s="230" t="s">
        <v>58</v>
      </c>
      <c r="C372" s="230" t="s">
        <v>143</v>
      </c>
      <c r="D372" s="230" t="s">
        <v>143</v>
      </c>
      <c r="E372" s="230" t="s">
        <v>145</v>
      </c>
      <c r="F372" s="230" t="s">
        <v>143</v>
      </c>
      <c r="G372" s="230" t="s">
        <v>145</v>
      </c>
      <c r="I372" s="230" t="s">
        <v>144</v>
      </c>
      <c r="J372" s="230" t="s">
        <v>144</v>
      </c>
      <c r="K372" s="230" t="s">
        <v>145</v>
      </c>
      <c r="L372" s="230" t="s">
        <v>145</v>
      </c>
      <c r="M372" s="230" t="s">
        <v>144</v>
      </c>
    </row>
    <row r="373" spans="1:13" x14ac:dyDescent="0.3">
      <c r="A373" s="230">
        <v>426153</v>
      </c>
      <c r="B373" s="230" t="s">
        <v>58</v>
      </c>
      <c r="C373" s="230" t="s">
        <v>143</v>
      </c>
      <c r="G373" s="230" t="s">
        <v>143</v>
      </c>
      <c r="I373" s="230" t="s">
        <v>143</v>
      </c>
      <c r="K373" s="230" t="s">
        <v>143</v>
      </c>
      <c r="L373" s="230" t="s">
        <v>143</v>
      </c>
      <c r="M373" s="230" t="s">
        <v>143</v>
      </c>
    </row>
    <row r="374" spans="1:13" x14ac:dyDescent="0.3">
      <c r="A374" s="230">
        <v>427265</v>
      </c>
      <c r="B374" s="230" t="s">
        <v>58</v>
      </c>
      <c r="D374" s="230" t="s">
        <v>145</v>
      </c>
      <c r="E374" s="230" t="s">
        <v>143</v>
      </c>
      <c r="G374" s="230" t="s">
        <v>145</v>
      </c>
      <c r="H374" s="230" t="s">
        <v>143</v>
      </c>
      <c r="I374" s="230" t="s">
        <v>145</v>
      </c>
      <c r="J374" s="230" t="s">
        <v>145</v>
      </c>
      <c r="K374" s="230" t="s">
        <v>145</v>
      </c>
      <c r="L374" s="230" t="s">
        <v>145</v>
      </c>
      <c r="M374" s="230" t="s">
        <v>145</v>
      </c>
    </row>
    <row r="375" spans="1:13" x14ac:dyDescent="0.3">
      <c r="A375" s="230">
        <v>427415</v>
      </c>
      <c r="B375" s="230" t="s">
        <v>58</v>
      </c>
      <c r="C375" s="230" t="s">
        <v>144</v>
      </c>
      <c r="D375" s="230" t="s">
        <v>143</v>
      </c>
      <c r="E375" s="230" t="s">
        <v>143</v>
      </c>
      <c r="G375" s="230" t="s">
        <v>144</v>
      </c>
      <c r="H375" s="230" t="s">
        <v>143</v>
      </c>
      <c r="I375" s="230" t="s">
        <v>144</v>
      </c>
      <c r="J375" s="230" t="s">
        <v>144</v>
      </c>
      <c r="K375" s="230" t="s">
        <v>144</v>
      </c>
      <c r="L375" s="230" t="s">
        <v>144</v>
      </c>
      <c r="M375" s="230" t="s">
        <v>144</v>
      </c>
    </row>
    <row r="376" spans="1:13" x14ac:dyDescent="0.3">
      <c r="A376" s="230">
        <v>426241</v>
      </c>
      <c r="B376" s="230" t="s">
        <v>58</v>
      </c>
      <c r="C376" s="230" t="s">
        <v>145</v>
      </c>
      <c r="D376" s="230" t="s">
        <v>143</v>
      </c>
      <c r="E376" s="230" t="s">
        <v>143</v>
      </c>
      <c r="F376" s="230" t="s">
        <v>143</v>
      </c>
      <c r="G376" s="230" t="s">
        <v>145</v>
      </c>
      <c r="H376" s="230" t="s">
        <v>145</v>
      </c>
      <c r="I376" s="230" t="s">
        <v>145</v>
      </c>
      <c r="J376" s="230" t="s">
        <v>145</v>
      </c>
      <c r="K376" s="230" t="s">
        <v>145</v>
      </c>
      <c r="L376" s="230" t="s">
        <v>144</v>
      </c>
      <c r="M376" s="230" t="s">
        <v>145</v>
      </c>
    </row>
    <row r="377" spans="1:13" x14ac:dyDescent="0.3">
      <c r="A377" s="230">
        <v>426830</v>
      </c>
      <c r="B377" s="230" t="s">
        <v>58</v>
      </c>
      <c r="C377" s="230" t="s">
        <v>143</v>
      </c>
      <c r="E377" s="230" t="s">
        <v>143</v>
      </c>
      <c r="F377" s="230" t="s">
        <v>143</v>
      </c>
      <c r="H377" s="230" t="s">
        <v>143</v>
      </c>
      <c r="I377" s="230" t="s">
        <v>144</v>
      </c>
      <c r="J377" s="230" t="s">
        <v>143</v>
      </c>
      <c r="K377" s="230" t="s">
        <v>144</v>
      </c>
      <c r="L377" s="230" t="s">
        <v>143</v>
      </c>
    </row>
    <row r="378" spans="1:13" x14ac:dyDescent="0.3">
      <c r="A378" s="230">
        <v>426428</v>
      </c>
      <c r="B378" s="230" t="s">
        <v>58</v>
      </c>
      <c r="D378" s="230" t="s">
        <v>143</v>
      </c>
      <c r="E378" s="230" t="s">
        <v>143</v>
      </c>
      <c r="G378" s="230" t="s">
        <v>143</v>
      </c>
      <c r="H378" s="230" t="s">
        <v>143</v>
      </c>
      <c r="J378" s="230" t="s">
        <v>143</v>
      </c>
      <c r="K378" s="230" t="s">
        <v>143</v>
      </c>
    </row>
    <row r="379" spans="1:13" x14ac:dyDescent="0.3">
      <c r="A379" s="230">
        <v>426045</v>
      </c>
      <c r="B379" s="230" t="s">
        <v>58</v>
      </c>
      <c r="I379" s="230" t="s">
        <v>145</v>
      </c>
      <c r="J379" s="230" t="s">
        <v>143</v>
      </c>
      <c r="K379" s="230" t="s">
        <v>143</v>
      </c>
      <c r="L379" s="230" t="s">
        <v>145</v>
      </c>
      <c r="M379" s="230" t="s">
        <v>144</v>
      </c>
    </row>
    <row r="380" spans="1:13" x14ac:dyDescent="0.3">
      <c r="A380" s="230">
        <v>427149</v>
      </c>
      <c r="B380" s="230" t="s">
        <v>58</v>
      </c>
      <c r="C380" s="230" t="s">
        <v>143</v>
      </c>
      <c r="E380" s="230" t="s">
        <v>143</v>
      </c>
      <c r="I380" s="230" t="s">
        <v>144</v>
      </c>
      <c r="K380" s="230" t="s">
        <v>145</v>
      </c>
      <c r="L380" s="230" t="s">
        <v>144</v>
      </c>
    </row>
    <row r="381" spans="1:13" x14ac:dyDescent="0.3">
      <c r="A381" s="230">
        <v>426303</v>
      </c>
      <c r="B381" s="230" t="s">
        <v>58</v>
      </c>
      <c r="E381" s="230" t="s">
        <v>143</v>
      </c>
      <c r="F381" s="230" t="s">
        <v>145</v>
      </c>
      <c r="J381" s="230" t="s">
        <v>143</v>
      </c>
      <c r="K381" s="230" t="s">
        <v>143</v>
      </c>
      <c r="L381" s="230" t="s">
        <v>143</v>
      </c>
    </row>
    <row r="382" spans="1:13" x14ac:dyDescent="0.3">
      <c r="A382" s="230">
        <v>426332</v>
      </c>
      <c r="B382" s="230" t="s">
        <v>58</v>
      </c>
      <c r="E382" s="230" t="s">
        <v>143</v>
      </c>
      <c r="I382" s="230" t="s">
        <v>143</v>
      </c>
      <c r="J382" s="230" t="s">
        <v>143</v>
      </c>
      <c r="K382" s="230" t="s">
        <v>143</v>
      </c>
      <c r="L382" s="230" t="s">
        <v>144</v>
      </c>
      <c r="M382" s="230" t="s">
        <v>144</v>
      </c>
    </row>
    <row r="383" spans="1:13" x14ac:dyDescent="0.3">
      <c r="A383" s="230">
        <v>426245</v>
      </c>
      <c r="B383" s="230" t="s">
        <v>58</v>
      </c>
      <c r="C383" s="230" t="s">
        <v>143</v>
      </c>
      <c r="D383" s="230" t="s">
        <v>145</v>
      </c>
      <c r="F383" s="230" t="s">
        <v>143</v>
      </c>
      <c r="G383" s="230" t="s">
        <v>143</v>
      </c>
      <c r="I383" s="230" t="s">
        <v>144</v>
      </c>
      <c r="J383" s="230" t="s">
        <v>145</v>
      </c>
      <c r="K383" s="230" t="s">
        <v>143</v>
      </c>
      <c r="L383" s="230" t="s">
        <v>143</v>
      </c>
    </row>
    <row r="384" spans="1:13" x14ac:dyDescent="0.3">
      <c r="A384" s="230">
        <v>427311</v>
      </c>
      <c r="B384" s="230" t="s">
        <v>58</v>
      </c>
      <c r="C384" s="230" t="s">
        <v>143</v>
      </c>
      <c r="D384" s="230" t="s">
        <v>143</v>
      </c>
      <c r="E384" s="230" t="s">
        <v>143</v>
      </c>
      <c r="F384" s="230" t="s">
        <v>145</v>
      </c>
      <c r="G384" s="230" t="s">
        <v>143</v>
      </c>
      <c r="H384" s="230" t="s">
        <v>143</v>
      </c>
      <c r="I384" s="230" t="s">
        <v>145</v>
      </c>
      <c r="J384" s="230" t="s">
        <v>144</v>
      </c>
      <c r="K384" s="230" t="s">
        <v>144</v>
      </c>
      <c r="L384" s="230" t="s">
        <v>144</v>
      </c>
      <c r="M384" s="230" t="s">
        <v>144</v>
      </c>
    </row>
    <row r="385" spans="1:13" x14ac:dyDescent="0.3">
      <c r="A385" s="230">
        <v>426574</v>
      </c>
      <c r="B385" s="230" t="s">
        <v>58</v>
      </c>
      <c r="C385" s="230" t="s">
        <v>143</v>
      </c>
      <c r="E385" s="230" t="s">
        <v>143</v>
      </c>
      <c r="F385" s="230" t="s">
        <v>143</v>
      </c>
      <c r="G385" s="230" t="s">
        <v>145</v>
      </c>
      <c r="I385" s="230" t="s">
        <v>143</v>
      </c>
      <c r="J385" s="230" t="s">
        <v>145</v>
      </c>
      <c r="K385" s="230" t="s">
        <v>143</v>
      </c>
      <c r="L385" s="230" t="s">
        <v>143</v>
      </c>
      <c r="M385" s="230" t="s">
        <v>145</v>
      </c>
    </row>
    <row r="386" spans="1:13" x14ac:dyDescent="0.3">
      <c r="A386" s="230">
        <v>426259</v>
      </c>
      <c r="B386" s="230" t="s">
        <v>58</v>
      </c>
      <c r="D386" s="230" t="s">
        <v>143</v>
      </c>
      <c r="G386" s="230" t="s">
        <v>144</v>
      </c>
      <c r="H386" s="230" t="s">
        <v>145</v>
      </c>
      <c r="I386" s="230" t="s">
        <v>145</v>
      </c>
      <c r="J386" s="230" t="s">
        <v>144</v>
      </c>
      <c r="K386" s="230" t="s">
        <v>144</v>
      </c>
      <c r="L386" s="230" t="s">
        <v>145</v>
      </c>
      <c r="M386" s="230" t="s">
        <v>144</v>
      </c>
    </row>
    <row r="387" spans="1:13" x14ac:dyDescent="0.3">
      <c r="A387" s="230">
        <v>427585</v>
      </c>
      <c r="B387" s="230" t="s">
        <v>58</v>
      </c>
      <c r="C387" s="230" t="s">
        <v>144</v>
      </c>
      <c r="D387" s="230" t="s">
        <v>143</v>
      </c>
      <c r="G387" s="230" t="s">
        <v>143</v>
      </c>
      <c r="I387" s="230" t="s">
        <v>144</v>
      </c>
      <c r="K387" s="230" t="s">
        <v>145</v>
      </c>
      <c r="L387" s="230" t="s">
        <v>145</v>
      </c>
    </row>
    <row r="388" spans="1:13" x14ac:dyDescent="0.3">
      <c r="A388" s="230">
        <v>426432</v>
      </c>
      <c r="B388" s="230" t="s">
        <v>58</v>
      </c>
      <c r="E388" s="230" t="s">
        <v>143</v>
      </c>
      <c r="G388" s="230" t="s">
        <v>143</v>
      </c>
      <c r="H388" s="230" t="s">
        <v>143</v>
      </c>
      <c r="J388" s="230" t="s">
        <v>143</v>
      </c>
      <c r="K388" s="230" t="s">
        <v>143</v>
      </c>
      <c r="L388" s="230" t="s">
        <v>145</v>
      </c>
    </row>
    <row r="389" spans="1:13" x14ac:dyDescent="0.3">
      <c r="A389" s="230">
        <v>422510</v>
      </c>
      <c r="B389" s="230" t="s">
        <v>58</v>
      </c>
      <c r="C389" s="230" t="s">
        <v>145</v>
      </c>
      <c r="D389" s="230" t="s">
        <v>145</v>
      </c>
      <c r="E389" s="230" t="s">
        <v>143</v>
      </c>
      <c r="F389" s="230" t="s">
        <v>143</v>
      </c>
      <c r="G389" s="230" t="s">
        <v>145</v>
      </c>
      <c r="H389" s="230" t="s">
        <v>144</v>
      </c>
      <c r="I389" s="230" t="s">
        <v>144</v>
      </c>
      <c r="J389" s="230" t="s">
        <v>145</v>
      </c>
      <c r="K389" s="230" t="s">
        <v>143</v>
      </c>
      <c r="L389" s="230" t="s">
        <v>144</v>
      </c>
      <c r="M389" s="230" t="s">
        <v>144</v>
      </c>
    </row>
    <row r="390" spans="1:13" x14ac:dyDescent="0.3">
      <c r="A390" s="230">
        <v>426063</v>
      </c>
      <c r="B390" s="230" t="s">
        <v>58</v>
      </c>
      <c r="D390" s="230" t="s">
        <v>143</v>
      </c>
      <c r="E390" s="230" t="s">
        <v>143</v>
      </c>
      <c r="F390" s="230" t="s">
        <v>143</v>
      </c>
      <c r="H390" s="230" t="s">
        <v>145</v>
      </c>
      <c r="I390" s="230" t="s">
        <v>143</v>
      </c>
      <c r="J390" s="230" t="s">
        <v>145</v>
      </c>
      <c r="K390" s="230" t="s">
        <v>143</v>
      </c>
      <c r="L390" s="230" t="s">
        <v>144</v>
      </c>
      <c r="M390" s="230" t="s">
        <v>145</v>
      </c>
    </row>
    <row r="391" spans="1:13" x14ac:dyDescent="0.3">
      <c r="A391" s="230">
        <v>427163</v>
      </c>
      <c r="B391" s="230" t="s">
        <v>58</v>
      </c>
      <c r="F391" s="230" t="s">
        <v>145</v>
      </c>
      <c r="H391" s="230" t="s">
        <v>144</v>
      </c>
      <c r="I391" s="230" t="s">
        <v>145</v>
      </c>
      <c r="J391" s="230" t="s">
        <v>145</v>
      </c>
      <c r="K391" s="230" t="s">
        <v>145</v>
      </c>
      <c r="L391" s="230" t="s">
        <v>144</v>
      </c>
      <c r="M391" s="230" t="s">
        <v>144</v>
      </c>
    </row>
    <row r="392" spans="1:13" x14ac:dyDescent="0.3">
      <c r="A392" s="230">
        <v>420797</v>
      </c>
      <c r="B392" s="230" t="s">
        <v>58</v>
      </c>
      <c r="C392" s="230" t="s">
        <v>143</v>
      </c>
      <c r="D392" s="230" t="s">
        <v>143</v>
      </c>
      <c r="E392" s="230" t="s">
        <v>143</v>
      </c>
      <c r="F392" s="230" t="s">
        <v>143</v>
      </c>
      <c r="H392" s="230" t="s">
        <v>143</v>
      </c>
      <c r="I392" s="230" t="s">
        <v>144</v>
      </c>
      <c r="J392" s="230" t="s">
        <v>145</v>
      </c>
      <c r="K392" s="230" t="s">
        <v>145</v>
      </c>
      <c r="L392" s="230" t="s">
        <v>143</v>
      </c>
      <c r="M392" s="230" t="s">
        <v>145</v>
      </c>
    </row>
    <row r="393" spans="1:13" x14ac:dyDescent="0.3">
      <c r="A393" s="230">
        <v>425941</v>
      </c>
      <c r="B393" s="230" t="s">
        <v>58</v>
      </c>
      <c r="C393" s="230" t="s">
        <v>145</v>
      </c>
      <c r="D393" s="230" t="s">
        <v>145</v>
      </c>
      <c r="E393" s="230" t="s">
        <v>145</v>
      </c>
      <c r="F393" s="230" t="s">
        <v>145</v>
      </c>
      <c r="G393" s="230" t="s">
        <v>145</v>
      </c>
      <c r="H393" s="230" t="s">
        <v>145</v>
      </c>
      <c r="I393" s="230" t="s">
        <v>143</v>
      </c>
      <c r="J393" s="230" t="s">
        <v>143</v>
      </c>
      <c r="K393" s="230" t="s">
        <v>143</v>
      </c>
      <c r="L393" s="230" t="s">
        <v>143</v>
      </c>
      <c r="M393" s="230" t="s">
        <v>143</v>
      </c>
    </row>
    <row r="394" spans="1:13" x14ac:dyDescent="0.3">
      <c r="A394" s="230">
        <v>424738</v>
      </c>
      <c r="B394" s="230" t="s">
        <v>58</v>
      </c>
      <c r="C394" s="230" t="s">
        <v>143</v>
      </c>
      <c r="G394" s="230" t="s">
        <v>143</v>
      </c>
      <c r="I394" s="230" t="s">
        <v>144</v>
      </c>
      <c r="J394" s="230" t="s">
        <v>144</v>
      </c>
      <c r="K394" s="230" t="s">
        <v>145</v>
      </c>
      <c r="L394" s="230" t="s">
        <v>144</v>
      </c>
      <c r="M394" s="230" t="s">
        <v>144</v>
      </c>
    </row>
    <row r="395" spans="1:13" x14ac:dyDescent="0.3">
      <c r="A395" s="230">
        <v>426974</v>
      </c>
      <c r="B395" s="230" t="s">
        <v>58</v>
      </c>
      <c r="C395" s="230" t="s">
        <v>143</v>
      </c>
      <c r="D395" s="230" t="s">
        <v>144</v>
      </c>
      <c r="E395" s="230" t="s">
        <v>143</v>
      </c>
      <c r="F395" s="230" t="s">
        <v>143</v>
      </c>
      <c r="G395" s="230" t="s">
        <v>145</v>
      </c>
      <c r="H395" s="230" t="s">
        <v>144</v>
      </c>
      <c r="I395" s="230" t="s">
        <v>144</v>
      </c>
      <c r="J395" s="230" t="s">
        <v>144</v>
      </c>
      <c r="K395" s="230" t="s">
        <v>144</v>
      </c>
      <c r="L395" s="230" t="s">
        <v>144</v>
      </c>
    </row>
    <row r="396" spans="1:13" x14ac:dyDescent="0.3">
      <c r="A396" s="230">
        <v>427405</v>
      </c>
      <c r="B396" s="230" t="s">
        <v>58</v>
      </c>
      <c r="C396" s="230" t="s">
        <v>145</v>
      </c>
      <c r="D396" s="230" t="s">
        <v>145</v>
      </c>
      <c r="E396" s="230" t="s">
        <v>144</v>
      </c>
      <c r="F396" s="230" t="s">
        <v>144</v>
      </c>
      <c r="G396" s="230" t="s">
        <v>145</v>
      </c>
      <c r="H396" s="230" t="s">
        <v>145</v>
      </c>
      <c r="I396" s="230" t="s">
        <v>144</v>
      </c>
      <c r="J396" s="230" t="s">
        <v>144</v>
      </c>
      <c r="K396" s="230" t="s">
        <v>144</v>
      </c>
      <c r="L396" s="230" t="s">
        <v>144</v>
      </c>
      <c r="M396" s="230" t="s">
        <v>144</v>
      </c>
    </row>
    <row r="397" spans="1:13" x14ac:dyDescent="0.3">
      <c r="A397" s="230">
        <v>424285</v>
      </c>
      <c r="B397" s="230" t="s">
        <v>58</v>
      </c>
      <c r="C397" s="230" t="s">
        <v>143</v>
      </c>
      <c r="D397" s="230" t="s">
        <v>145</v>
      </c>
      <c r="E397" s="230" t="s">
        <v>143</v>
      </c>
      <c r="G397" s="230" t="s">
        <v>143</v>
      </c>
      <c r="I397" s="230" t="s">
        <v>145</v>
      </c>
      <c r="J397" s="230" t="s">
        <v>144</v>
      </c>
      <c r="K397" s="230" t="s">
        <v>145</v>
      </c>
      <c r="L397" s="230" t="s">
        <v>145</v>
      </c>
      <c r="M397" s="230" t="s">
        <v>145</v>
      </c>
    </row>
    <row r="398" spans="1:13" x14ac:dyDescent="0.3">
      <c r="A398" s="230">
        <v>423511</v>
      </c>
      <c r="B398" s="230" t="s">
        <v>58</v>
      </c>
      <c r="C398" s="230" t="s">
        <v>143</v>
      </c>
      <c r="D398" s="230" t="s">
        <v>143</v>
      </c>
      <c r="E398" s="230" t="s">
        <v>143</v>
      </c>
      <c r="F398" s="230" t="s">
        <v>145</v>
      </c>
      <c r="G398" s="230" t="s">
        <v>143</v>
      </c>
      <c r="H398" s="230" t="s">
        <v>144</v>
      </c>
      <c r="I398" s="230" t="s">
        <v>145</v>
      </c>
      <c r="J398" s="230" t="s">
        <v>144</v>
      </c>
      <c r="K398" s="230" t="s">
        <v>144</v>
      </c>
      <c r="L398" s="230" t="s">
        <v>144</v>
      </c>
      <c r="M398" s="230" t="s">
        <v>145</v>
      </c>
    </row>
    <row r="399" spans="1:13" x14ac:dyDescent="0.3">
      <c r="A399" s="230">
        <v>427335</v>
      </c>
      <c r="B399" s="230" t="s">
        <v>58</v>
      </c>
      <c r="E399" s="230" t="s">
        <v>144</v>
      </c>
      <c r="I399" s="230" t="s">
        <v>144</v>
      </c>
      <c r="J399" s="230" t="s">
        <v>144</v>
      </c>
      <c r="K399" s="230" t="s">
        <v>144</v>
      </c>
      <c r="L399" s="230" t="s">
        <v>144</v>
      </c>
      <c r="M399" s="230" t="s">
        <v>144</v>
      </c>
    </row>
    <row r="400" spans="1:13" x14ac:dyDescent="0.3">
      <c r="A400" s="230">
        <v>426975</v>
      </c>
      <c r="B400" s="230" t="s">
        <v>58</v>
      </c>
      <c r="C400" s="230" t="s">
        <v>143</v>
      </c>
      <c r="D400" s="230" t="s">
        <v>143</v>
      </c>
      <c r="G400" s="230" t="s">
        <v>145</v>
      </c>
      <c r="I400" s="230" t="s">
        <v>144</v>
      </c>
      <c r="J400" s="230" t="s">
        <v>145</v>
      </c>
      <c r="K400" s="230" t="s">
        <v>143</v>
      </c>
      <c r="L400" s="230" t="s">
        <v>144</v>
      </c>
    </row>
    <row r="401" spans="1:13" x14ac:dyDescent="0.3">
      <c r="A401" s="230">
        <v>420844</v>
      </c>
      <c r="B401" s="230" t="s">
        <v>58</v>
      </c>
      <c r="E401" s="230" t="s">
        <v>143</v>
      </c>
      <c r="G401" s="230" t="s">
        <v>143</v>
      </c>
      <c r="I401" s="230" t="s">
        <v>143</v>
      </c>
      <c r="K401" s="230" t="s">
        <v>143</v>
      </c>
      <c r="M401" s="230" t="s">
        <v>143</v>
      </c>
    </row>
    <row r="402" spans="1:13" x14ac:dyDescent="0.3">
      <c r="A402" s="230">
        <v>426166</v>
      </c>
      <c r="B402" s="230" t="s">
        <v>58</v>
      </c>
      <c r="D402" s="230" t="s">
        <v>145</v>
      </c>
      <c r="E402" s="230" t="s">
        <v>143</v>
      </c>
      <c r="F402" s="230" t="s">
        <v>143</v>
      </c>
      <c r="G402" s="230" t="s">
        <v>144</v>
      </c>
      <c r="H402" s="230" t="s">
        <v>144</v>
      </c>
      <c r="I402" s="230" t="s">
        <v>145</v>
      </c>
      <c r="J402" s="230" t="s">
        <v>144</v>
      </c>
      <c r="K402" s="230" t="s">
        <v>144</v>
      </c>
      <c r="L402" s="230" t="s">
        <v>144</v>
      </c>
      <c r="M402" s="230" t="s">
        <v>144</v>
      </c>
    </row>
    <row r="403" spans="1:13" x14ac:dyDescent="0.3">
      <c r="A403" s="230">
        <v>420707</v>
      </c>
      <c r="B403" s="230" t="s">
        <v>58</v>
      </c>
      <c r="D403" s="230" t="s">
        <v>143</v>
      </c>
      <c r="E403" s="230" t="s">
        <v>143</v>
      </c>
      <c r="G403" s="230" t="s">
        <v>143</v>
      </c>
      <c r="I403" s="230" t="s">
        <v>144</v>
      </c>
      <c r="K403" s="230" t="s">
        <v>143</v>
      </c>
      <c r="L403" s="230" t="s">
        <v>144</v>
      </c>
      <c r="M403" s="230" t="s">
        <v>143</v>
      </c>
    </row>
    <row r="404" spans="1:13" x14ac:dyDescent="0.3">
      <c r="A404" s="230">
        <v>425534</v>
      </c>
      <c r="B404" s="230" t="s">
        <v>58</v>
      </c>
      <c r="C404" s="230" t="s">
        <v>143</v>
      </c>
      <c r="E404" s="230" t="s">
        <v>143</v>
      </c>
      <c r="F404" s="230" t="s">
        <v>143</v>
      </c>
      <c r="G404" s="230" t="s">
        <v>143</v>
      </c>
      <c r="H404" s="230" t="s">
        <v>143</v>
      </c>
      <c r="I404" s="230" t="s">
        <v>144</v>
      </c>
      <c r="J404" s="230" t="s">
        <v>143</v>
      </c>
      <c r="K404" s="230" t="s">
        <v>143</v>
      </c>
      <c r="L404" s="230" t="s">
        <v>145</v>
      </c>
    </row>
    <row r="405" spans="1:13" x14ac:dyDescent="0.3">
      <c r="A405" s="230">
        <v>426674</v>
      </c>
      <c r="B405" s="230" t="s">
        <v>58</v>
      </c>
      <c r="E405" s="230" t="s">
        <v>143</v>
      </c>
      <c r="G405" s="230" t="s">
        <v>143</v>
      </c>
      <c r="H405" s="230" t="s">
        <v>143</v>
      </c>
      <c r="K405" s="230" t="s">
        <v>143</v>
      </c>
      <c r="L405" s="230" t="s">
        <v>143</v>
      </c>
    </row>
    <row r="406" spans="1:13" x14ac:dyDescent="0.3">
      <c r="A406" s="230">
        <v>417535</v>
      </c>
      <c r="B406" s="230" t="s">
        <v>58</v>
      </c>
      <c r="D406" s="230" t="s">
        <v>143</v>
      </c>
      <c r="E406" s="230" t="s">
        <v>143</v>
      </c>
      <c r="G406" s="230" t="s">
        <v>145</v>
      </c>
      <c r="H406" s="230" t="s">
        <v>144</v>
      </c>
      <c r="I406" s="230" t="s">
        <v>143</v>
      </c>
      <c r="J406" s="230" t="s">
        <v>143</v>
      </c>
      <c r="K406" s="230" t="s">
        <v>143</v>
      </c>
      <c r="L406" s="230" t="s">
        <v>145</v>
      </c>
      <c r="M406" s="230" t="s">
        <v>143</v>
      </c>
    </row>
    <row r="407" spans="1:13" x14ac:dyDescent="0.3">
      <c r="A407" s="230">
        <v>425750</v>
      </c>
      <c r="B407" s="230" t="s">
        <v>58</v>
      </c>
      <c r="D407" s="230" t="s">
        <v>144</v>
      </c>
      <c r="E407" s="230" t="s">
        <v>143</v>
      </c>
      <c r="G407" s="230" t="s">
        <v>144</v>
      </c>
      <c r="H407" s="230" t="s">
        <v>143</v>
      </c>
      <c r="I407" s="230" t="s">
        <v>144</v>
      </c>
      <c r="J407" s="230" t="s">
        <v>144</v>
      </c>
      <c r="K407" s="230" t="s">
        <v>144</v>
      </c>
      <c r="L407" s="230" t="s">
        <v>144</v>
      </c>
      <c r="M407" s="230" t="s">
        <v>144</v>
      </c>
    </row>
    <row r="408" spans="1:13" x14ac:dyDescent="0.3">
      <c r="A408" s="230">
        <v>427230</v>
      </c>
      <c r="B408" s="230" t="s">
        <v>58</v>
      </c>
      <c r="D408" s="230" t="s">
        <v>143</v>
      </c>
      <c r="E408" s="230" t="s">
        <v>143</v>
      </c>
      <c r="F408" s="230" t="s">
        <v>143</v>
      </c>
      <c r="G408" s="230" t="s">
        <v>143</v>
      </c>
      <c r="H408" s="230" t="s">
        <v>143</v>
      </c>
      <c r="I408" s="230" t="s">
        <v>145</v>
      </c>
      <c r="J408" s="230" t="s">
        <v>145</v>
      </c>
      <c r="K408" s="230" t="s">
        <v>145</v>
      </c>
      <c r="L408" s="230" t="s">
        <v>145</v>
      </c>
      <c r="M408" s="230" t="s">
        <v>145</v>
      </c>
    </row>
    <row r="409" spans="1:13" x14ac:dyDescent="0.3">
      <c r="A409" s="230">
        <v>427391</v>
      </c>
      <c r="B409" s="230" t="s">
        <v>58</v>
      </c>
      <c r="C409" s="230" t="s">
        <v>143</v>
      </c>
      <c r="G409" s="230" t="s">
        <v>143</v>
      </c>
      <c r="H409" s="230" t="s">
        <v>144</v>
      </c>
      <c r="I409" s="230" t="s">
        <v>145</v>
      </c>
      <c r="K409" s="230" t="s">
        <v>145</v>
      </c>
      <c r="L409" s="230" t="s">
        <v>144</v>
      </c>
      <c r="M409" s="230" t="s">
        <v>145</v>
      </c>
    </row>
    <row r="410" spans="1:13" x14ac:dyDescent="0.3">
      <c r="A410" s="230">
        <v>427536</v>
      </c>
      <c r="B410" s="230" t="s">
        <v>58</v>
      </c>
      <c r="C410" s="230" t="s">
        <v>144</v>
      </c>
      <c r="D410" s="230" t="s">
        <v>144</v>
      </c>
      <c r="E410" s="230" t="s">
        <v>145</v>
      </c>
      <c r="F410" s="230" t="s">
        <v>145</v>
      </c>
      <c r="G410" s="230" t="s">
        <v>144</v>
      </c>
      <c r="H410" s="230" t="s">
        <v>145</v>
      </c>
      <c r="I410" s="230" t="s">
        <v>145</v>
      </c>
      <c r="J410" s="230" t="s">
        <v>144</v>
      </c>
      <c r="K410" s="230" t="s">
        <v>145</v>
      </c>
      <c r="L410" s="230" t="s">
        <v>144</v>
      </c>
      <c r="M410" s="230" t="s">
        <v>144</v>
      </c>
    </row>
    <row r="411" spans="1:13" x14ac:dyDescent="0.3">
      <c r="A411" s="230">
        <v>415924</v>
      </c>
      <c r="B411" s="230" t="s">
        <v>58</v>
      </c>
      <c r="F411" s="230" t="s">
        <v>144</v>
      </c>
      <c r="I411" s="230" t="s">
        <v>143</v>
      </c>
      <c r="J411" s="230" t="s">
        <v>144</v>
      </c>
      <c r="K411" s="230" t="s">
        <v>143</v>
      </c>
      <c r="L411" s="230" t="s">
        <v>145</v>
      </c>
      <c r="M411" s="230" t="s">
        <v>145</v>
      </c>
    </row>
    <row r="412" spans="1:13" x14ac:dyDescent="0.3">
      <c r="A412" s="230">
        <v>426235</v>
      </c>
      <c r="B412" s="230" t="s">
        <v>58</v>
      </c>
      <c r="D412" s="230" t="s">
        <v>144</v>
      </c>
      <c r="E412" s="230" t="s">
        <v>143</v>
      </c>
      <c r="H412" s="230" t="s">
        <v>143</v>
      </c>
      <c r="I412" s="230" t="s">
        <v>145</v>
      </c>
      <c r="J412" s="230" t="s">
        <v>144</v>
      </c>
      <c r="K412" s="230" t="s">
        <v>143</v>
      </c>
      <c r="L412" s="230" t="s">
        <v>144</v>
      </c>
      <c r="M412" s="230" t="s">
        <v>145</v>
      </c>
    </row>
    <row r="413" spans="1:13" x14ac:dyDescent="0.3">
      <c r="A413" s="230">
        <v>426593</v>
      </c>
      <c r="B413" s="230" t="s">
        <v>58</v>
      </c>
      <c r="D413" s="230" t="s">
        <v>145</v>
      </c>
      <c r="E413" s="230" t="s">
        <v>145</v>
      </c>
      <c r="F413" s="230" t="s">
        <v>145</v>
      </c>
      <c r="G413" s="230" t="s">
        <v>145</v>
      </c>
      <c r="I413" s="230" t="s">
        <v>144</v>
      </c>
      <c r="J413" s="230" t="s">
        <v>144</v>
      </c>
      <c r="K413" s="230" t="s">
        <v>144</v>
      </c>
      <c r="L413" s="230" t="s">
        <v>144</v>
      </c>
      <c r="M413" s="230" t="s">
        <v>144</v>
      </c>
    </row>
    <row r="414" spans="1:13" x14ac:dyDescent="0.3">
      <c r="A414" s="230">
        <v>426316</v>
      </c>
      <c r="B414" s="230" t="s">
        <v>58</v>
      </c>
      <c r="E414" s="230" t="s">
        <v>143</v>
      </c>
      <c r="G414" s="230" t="s">
        <v>145</v>
      </c>
      <c r="H414" s="230" t="s">
        <v>143</v>
      </c>
      <c r="K414" s="230" t="s">
        <v>143</v>
      </c>
      <c r="L414" s="230" t="s">
        <v>143</v>
      </c>
      <c r="M414" s="230" t="s">
        <v>144</v>
      </c>
    </row>
    <row r="415" spans="1:13" x14ac:dyDescent="0.3">
      <c r="A415" s="230">
        <v>427315</v>
      </c>
      <c r="B415" s="230" t="s">
        <v>58</v>
      </c>
      <c r="D415" s="230" t="s">
        <v>143</v>
      </c>
      <c r="E415" s="230" t="s">
        <v>143</v>
      </c>
      <c r="F415" s="230" t="s">
        <v>143</v>
      </c>
      <c r="G415" s="230" t="s">
        <v>145</v>
      </c>
      <c r="H415" s="230" t="s">
        <v>145</v>
      </c>
      <c r="J415" s="230" t="s">
        <v>144</v>
      </c>
      <c r="K415" s="230" t="s">
        <v>145</v>
      </c>
      <c r="L415" s="230" t="s">
        <v>144</v>
      </c>
      <c r="M415" s="230" t="s">
        <v>145</v>
      </c>
    </row>
    <row r="416" spans="1:13" x14ac:dyDescent="0.3">
      <c r="A416" s="230">
        <v>425998</v>
      </c>
      <c r="B416" s="230" t="s">
        <v>58</v>
      </c>
      <c r="E416" s="230" t="s">
        <v>143</v>
      </c>
      <c r="I416" s="230" t="s">
        <v>143</v>
      </c>
      <c r="K416" s="230" t="s">
        <v>143</v>
      </c>
      <c r="L416" s="230" t="s">
        <v>145</v>
      </c>
      <c r="M416" s="230" t="s">
        <v>145</v>
      </c>
    </row>
    <row r="417" spans="1:13" x14ac:dyDescent="0.3">
      <c r="A417" s="230">
        <v>427707</v>
      </c>
      <c r="B417" s="230" t="s">
        <v>58</v>
      </c>
      <c r="C417" s="230" t="s">
        <v>145</v>
      </c>
      <c r="D417" s="230" t="s">
        <v>143</v>
      </c>
      <c r="E417" s="230" t="s">
        <v>143</v>
      </c>
      <c r="F417" s="230" t="s">
        <v>143</v>
      </c>
      <c r="H417" s="230" t="s">
        <v>145</v>
      </c>
      <c r="I417" s="230" t="s">
        <v>144</v>
      </c>
      <c r="J417" s="230" t="s">
        <v>145</v>
      </c>
      <c r="K417" s="230" t="s">
        <v>144</v>
      </c>
      <c r="L417" s="230" t="s">
        <v>144</v>
      </c>
      <c r="M417" s="230" t="s">
        <v>144</v>
      </c>
    </row>
    <row r="418" spans="1:13" x14ac:dyDescent="0.3">
      <c r="A418" s="230">
        <v>427663</v>
      </c>
      <c r="B418" s="230" t="s">
        <v>58</v>
      </c>
      <c r="C418" s="230" t="s">
        <v>143</v>
      </c>
      <c r="D418" s="230" t="s">
        <v>145</v>
      </c>
      <c r="E418" s="230" t="s">
        <v>143</v>
      </c>
      <c r="F418" s="230" t="s">
        <v>145</v>
      </c>
      <c r="G418" s="230" t="s">
        <v>143</v>
      </c>
      <c r="H418" s="230" t="s">
        <v>144</v>
      </c>
      <c r="I418" s="230" t="s">
        <v>144</v>
      </c>
      <c r="J418" s="230" t="s">
        <v>145</v>
      </c>
      <c r="K418" s="230" t="s">
        <v>144</v>
      </c>
      <c r="L418" s="230" t="s">
        <v>144</v>
      </c>
      <c r="M418" s="230" t="s">
        <v>144</v>
      </c>
    </row>
    <row r="419" spans="1:13" x14ac:dyDescent="0.3">
      <c r="A419" s="230">
        <v>423301</v>
      </c>
      <c r="B419" s="230" t="s">
        <v>58</v>
      </c>
      <c r="C419" s="230" t="s">
        <v>143</v>
      </c>
      <c r="D419" s="230" t="s">
        <v>143</v>
      </c>
      <c r="E419" s="230" t="s">
        <v>143</v>
      </c>
      <c r="F419" s="230" t="s">
        <v>143</v>
      </c>
      <c r="H419" s="230" t="s">
        <v>143</v>
      </c>
      <c r="I419" s="230" t="s">
        <v>143</v>
      </c>
      <c r="J419" s="230" t="s">
        <v>145</v>
      </c>
      <c r="K419" s="230" t="s">
        <v>145</v>
      </c>
      <c r="L419" s="230" t="s">
        <v>145</v>
      </c>
      <c r="M419" s="230" t="s">
        <v>145</v>
      </c>
    </row>
    <row r="420" spans="1:13" x14ac:dyDescent="0.3">
      <c r="A420" s="230">
        <v>427498</v>
      </c>
      <c r="B420" s="230" t="s">
        <v>58</v>
      </c>
      <c r="C420" s="230" t="s">
        <v>145</v>
      </c>
      <c r="D420" s="230" t="s">
        <v>144</v>
      </c>
      <c r="E420" s="230" t="s">
        <v>145</v>
      </c>
      <c r="F420" s="230" t="s">
        <v>145</v>
      </c>
      <c r="G420" s="230" t="s">
        <v>145</v>
      </c>
      <c r="H420" s="230" t="s">
        <v>145</v>
      </c>
      <c r="I420" s="230" t="s">
        <v>144</v>
      </c>
      <c r="J420" s="230" t="s">
        <v>144</v>
      </c>
      <c r="K420" s="230" t="s">
        <v>144</v>
      </c>
      <c r="L420" s="230" t="s">
        <v>144</v>
      </c>
      <c r="M420" s="230" t="s">
        <v>144</v>
      </c>
    </row>
    <row r="421" spans="1:13" x14ac:dyDescent="0.3">
      <c r="A421" s="230">
        <v>423450</v>
      </c>
      <c r="B421" s="230" t="s">
        <v>58</v>
      </c>
      <c r="G421" s="230" t="s">
        <v>145</v>
      </c>
      <c r="H421" s="230" t="s">
        <v>145</v>
      </c>
      <c r="I421" s="230" t="s">
        <v>143</v>
      </c>
      <c r="K421" s="230" t="s">
        <v>144</v>
      </c>
      <c r="L421" s="230" t="s">
        <v>144</v>
      </c>
    </row>
    <row r="422" spans="1:13" x14ac:dyDescent="0.3">
      <c r="A422" s="230">
        <v>424432</v>
      </c>
      <c r="B422" s="230" t="s">
        <v>58</v>
      </c>
      <c r="E422" s="230" t="s">
        <v>143</v>
      </c>
      <c r="I422" s="230" t="s">
        <v>145</v>
      </c>
      <c r="K422" s="230" t="s">
        <v>143</v>
      </c>
      <c r="L422" s="230" t="s">
        <v>145</v>
      </c>
      <c r="M422" s="230" t="s">
        <v>144</v>
      </c>
    </row>
    <row r="423" spans="1:13" x14ac:dyDescent="0.3">
      <c r="A423" s="230">
        <v>426814</v>
      </c>
      <c r="B423" s="230" t="s">
        <v>58</v>
      </c>
      <c r="C423" s="230" t="s">
        <v>144</v>
      </c>
      <c r="D423" s="230" t="s">
        <v>143</v>
      </c>
      <c r="E423" s="230" t="s">
        <v>143</v>
      </c>
      <c r="F423" s="230" t="s">
        <v>143</v>
      </c>
      <c r="H423" s="230" t="s">
        <v>143</v>
      </c>
      <c r="I423" s="230" t="s">
        <v>144</v>
      </c>
      <c r="J423" s="230" t="s">
        <v>143</v>
      </c>
      <c r="L423" s="230" t="s">
        <v>143</v>
      </c>
    </row>
    <row r="424" spans="1:13" x14ac:dyDescent="0.3">
      <c r="A424" s="230">
        <v>425947</v>
      </c>
      <c r="B424" s="230" t="s">
        <v>58</v>
      </c>
      <c r="F424" s="230" t="s">
        <v>143</v>
      </c>
      <c r="G424" s="230" t="s">
        <v>143</v>
      </c>
      <c r="H424" s="230" t="s">
        <v>143</v>
      </c>
      <c r="J424" s="230" t="s">
        <v>143</v>
      </c>
      <c r="K424" s="230" t="s">
        <v>143</v>
      </c>
      <c r="L424" s="230" t="s">
        <v>144</v>
      </c>
    </row>
    <row r="425" spans="1:13" x14ac:dyDescent="0.3">
      <c r="A425" s="230">
        <v>426130</v>
      </c>
      <c r="B425" s="230" t="s">
        <v>58</v>
      </c>
      <c r="D425" s="230" t="s">
        <v>145</v>
      </c>
      <c r="F425" s="230" t="s">
        <v>143</v>
      </c>
      <c r="J425" s="230" t="s">
        <v>145</v>
      </c>
      <c r="L425" s="230" t="s">
        <v>145</v>
      </c>
      <c r="M425" s="230" t="s">
        <v>143</v>
      </c>
    </row>
    <row r="426" spans="1:13" x14ac:dyDescent="0.3">
      <c r="A426" s="230">
        <v>426567</v>
      </c>
      <c r="B426" s="230" t="s">
        <v>58</v>
      </c>
      <c r="D426" s="230" t="s">
        <v>143</v>
      </c>
      <c r="E426" s="230" t="s">
        <v>143</v>
      </c>
      <c r="F426" s="230" t="s">
        <v>143</v>
      </c>
      <c r="G426" s="230" t="s">
        <v>143</v>
      </c>
      <c r="I426" s="230" t="s">
        <v>143</v>
      </c>
      <c r="L426" s="230" t="s">
        <v>143</v>
      </c>
    </row>
    <row r="427" spans="1:13" x14ac:dyDescent="0.3">
      <c r="A427" s="230">
        <v>426200</v>
      </c>
      <c r="B427" s="230" t="s">
        <v>58</v>
      </c>
      <c r="D427" s="230" t="s">
        <v>145</v>
      </c>
      <c r="E427" s="230" t="s">
        <v>143</v>
      </c>
      <c r="G427" s="230" t="s">
        <v>144</v>
      </c>
      <c r="H427" s="230" t="s">
        <v>144</v>
      </c>
      <c r="I427" s="230" t="s">
        <v>145</v>
      </c>
      <c r="J427" s="230" t="s">
        <v>144</v>
      </c>
      <c r="K427" s="230" t="s">
        <v>144</v>
      </c>
      <c r="L427" s="230" t="s">
        <v>144</v>
      </c>
      <c r="M427" s="230" t="s">
        <v>144</v>
      </c>
    </row>
    <row r="428" spans="1:13" x14ac:dyDescent="0.3">
      <c r="A428" s="230">
        <v>425954</v>
      </c>
      <c r="B428" s="230" t="s">
        <v>58</v>
      </c>
      <c r="D428" s="230" t="s">
        <v>145</v>
      </c>
      <c r="G428" s="230" t="s">
        <v>143</v>
      </c>
      <c r="K428" s="230" t="s">
        <v>143</v>
      </c>
      <c r="L428" s="230" t="s">
        <v>145</v>
      </c>
      <c r="M428" s="230" t="s">
        <v>144</v>
      </c>
    </row>
    <row r="429" spans="1:13" x14ac:dyDescent="0.3">
      <c r="A429" s="230">
        <v>427356</v>
      </c>
      <c r="B429" s="230" t="s">
        <v>58</v>
      </c>
      <c r="C429" s="230" t="s">
        <v>145</v>
      </c>
      <c r="D429" s="230" t="s">
        <v>145</v>
      </c>
      <c r="E429" s="230" t="s">
        <v>145</v>
      </c>
      <c r="F429" s="230" t="s">
        <v>145</v>
      </c>
      <c r="G429" s="230" t="s">
        <v>145</v>
      </c>
      <c r="H429" s="230" t="s">
        <v>144</v>
      </c>
      <c r="I429" s="230" t="s">
        <v>145</v>
      </c>
      <c r="J429" s="230" t="s">
        <v>144</v>
      </c>
      <c r="K429" s="230" t="s">
        <v>144</v>
      </c>
      <c r="L429" s="230" t="s">
        <v>144</v>
      </c>
      <c r="M429" s="230" t="s">
        <v>145</v>
      </c>
    </row>
    <row r="430" spans="1:13" x14ac:dyDescent="0.3">
      <c r="A430" s="230">
        <v>426129</v>
      </c>
      <c r="B430" s="230" t="s">
        <v>58</v>
      </c>
      <c r="C430" s="230" t="s">
        <v>145</v>
      </c>
      <c r="G430" s="230" t="s">
        <v>145</v>
      </c>
      <c r="H430" s="230" t="s">
        <v>145</v>
      </c>
      <c r="I430" s="230" t="s">
        <v>145</v>
      </c>
      <c r="J430" s="230" t="s">
        <v>143</v>
      </c>
      <c r="K430" s="230" t="s">
        <v>143</v>
      </c>
      <c r="L430" s="230" t="s">
        <v>144</v>
      </c>
    </row>
    <row r="431" spans="1:13" x14ac:dyDescent="0.3">
      <c r="A431" s="230">
        <v>427492</v>
      </c>
      <c r="B431" s="230" t="s">
        <v>58</v>
      </c>
      <c r="C431" s="230" t="s">
        <v>145</v>
      </c>
      <c r="D431" s="230" t="s">
        <v>143</v>
      </c>
      <c r="E431" s="230" t="s">
        <v>143</v>
      </c>
      <c r="F431" s="230" t="s">
        <v>143</v>
      </c>
      <c r="G431" s="230" t="s">
        <v>145</v>
      </c>
      <c r="H431" s="230" t="s">
        <v>143</v>
      </c>
      <c r="I431" s="230" t="s">
        <v>144</v>
      </c>
      <c r="J431" s="230" t="s">
        <v>144</v>
      </c>
      <c r="K431" s="230" t="s">
        <v>145</v>
      </c>
      <c r="L431" s="230" t="s">
        <v>144</v>
      </c>
      <c r="M431" s="230" t="s">
        <v>144</v>
      </c>
    </row>
    <row r="432" spans="1:13" x14ac:dyDescent="0.3">
      <c r="A432" s="230">
        <v>427191</v>
      </c>
      <c r="B432" s="230" t="s">
        <v>58</v>
      </c>
      <c r="C432" s="230" t="s">
        <v>143</v>
      </c>
      <c r="D432" s="230" t="s">
        <v>143</v>
      </c>
      <c r="E432" s="230" t="s">
        <v>143</v>
      </c>
      <c r="F432" s="230" t="s">
        <v>143</v>
      </c>
      <c r="G432" s="230" t="s">
        <v>143</v>
      </c>
      <c r="H432" s="230" t="s">
        <v>143</v>
      </c>
      <c r="I432" s="230" t="s">
        <v>144</v>
      </c>
      <c r="J432" s="230" t="s">
        <v>145</v>
      </c>
      <c r="K432" s="230" t="s">
        <v>145</v>
      </c>
      <c r="L432" s="230" t="s">
        <v>144</v>
      </c>
      <c r="M432" s="230" t="s">
        <v>145</v>
      </c>
    </row>
    <row r="433" spans="1:13" x14ac:dyDescent="0.3">
      <c r="A433" s="230">
        <v>427037</v>
      </c>
      <c r="B433" s="230" t="s">
        <v>58</v>
      </c>
      <c r="C433" s="230" t="s">
        <v>143</v>
      </c>
      <c r="D433" s="230" t="s">
        <v>143</v>
      </c>
      <c r="E433" s="230" t="s">
        <v>143</v>
      </c>
      <c r="G433" s="230" t="s">
        <v>145</v>
      </c>
      <c r="I433" s="230" t="s">
        <v>143</v>
      </c>
      <c r="J433" s="230" t="s">
        <v>144</v>
      </c>
      <c r="K433" s="230" t="s">
        <v>143</v>
      </c>
      <c r="L433" s="230" t="s">
        <v>145</v>
      </c>
      <c r="M433" s="230" t="s">
        <v>144</v>
      </c>
    </row>
    <row r="434" spans="1:13" x14ac:dyDescent="0.3">
      <c r="A434" s="230">
        <v>426923</v>
      </c>
      <c r="B434" s="230" t="s">
        <v>58</v>
      </c>
      <c r="D434" s="230" t="s">
        <v>143</v>
      </c>
      <c r="G434" s="230" t="s">
        <v>143</v>
      </c>
      <c r="H434" s="230" t="s">
        <v>143</v>
      </c>
      <c r="I434" s="230" t="s">
        <v>143</v>
      </c>
      <c r="J434" s="230" t="s">
        <v>143</v>
      </c>
      <c r="L434" s="230" t="s">
        <v>143</v>
      </c>
    </row>
    <row r="435" spans="1:13" x14ac:dyDescent="0.3">
      <c r="A435" s="230">
        <v>422624</v>
      </c>
      <c r="B435" s="230" t="s">
        <v>58</v>
      </c>
      <c r="D435" s="230" t="s">
        <v>143</v>
      </c>
      <c r="E435" s="230" t="s">
        <v>143</v>
      </c>
      <c r="J435" s="230" t="s">
        <v>143</v>
      </c>
      <c r="K435" s="230" t="s">
        <v>143</v>
      </c>
      <c r="L435" s="230" t="s">
        <v>145</v>
      </c>
      <c r="M435" s="230" t="s">
        <v>145</v>
      </c>
    </row>
    <row r="436" spans="1:13" x14ac:dyDescent="0.3">
      <c r="A436" s="230">
        <v>425872</v>
      </c>
      <c r="B436" s="230" t="s">
        <v>58</v>
      </c>
      <c r="D436" s="230" t="s">
        <v>143</v>
      </c>
      <c r="E436" s="230" t="s">
        <v>143</v>
      </c>
      <c r="G436" s="230" t="s">
        <v>143</v>
      </c>
      <c r="H436" s="230" t="s">
        <v>143</v>
      </c>
      <c r="J436" s="230" t="s">
        <v>143</v>
      </c>
      <c r="K436" s="230" t="s">
        <v>143</v>
      </c>
      <c r="L436" s="230" t="s">
        <v>143</v>
      </c>
    </row>
    <row r="437" spans="1:13" x14ac:dyDescent="0.3">
      <c r="A437" s="230">
        <v>426953</v>
      </c>
      <c r="B437" s="230" t="s">
        <v>58</v>
      </c>
      <c r="C437" s="230" t="s">
        <v>145</v>
      </c>
      <c r="D437" s="230" t="s">
        <v>144</v>
      </c>
      <c r="F437" s="230" t="s">
        <v>144</v>
      </c>
      <c r="G437" s="230" t="s">
        <v>144</v>
      </c>
      <c r="I437" s="230" t="s">
        <v>144</v>
      </c>
      <c r="J437" s="230" t="s">
        <v>144</v>
      </c>
      <c r="K437" s="230" t="s">
        <v>145</v>
      </c>
      <c r="L437" s="230" t="s">
        <v>144</v>
      </c>
      <c r="M437" s="230" t="s">
        <v>144</v>
      </c>
    </row>
    <row r="438" spans="1:13" x14ac:dyDescent="0.3">
      <c r="A438" s="230">
        <v>426230</v>
      </c>
      <c r="B438" s="230" t="s">
        <v>58</v>
      </c>
      <c r="C438" s="230" t="s">
        <v>143</v>
      </c>
      <c r="E438" s="230" t="s">
        <v>143</v>
      </c>
      <c r="F438" s="230" t="s">
        <v>143</v>
      </c>
      <c r="G438" s="230" t="s">
        <v>145</v>
      </c>
      <c r="H438" s="230" t="s">
        <v>144</v>
      </c>
      <c r="I438" s="230" t="s">
        <v>145</v>
      </c>
      <c r="J438" s="230" t="s">
        <v>145</v>
      </c>
      <c r="K438" s="230" t="s">
        <v>143</v>
      </c>
      <c r="L438" s="230" t="s">
        <v>145</v>
      </c>
      <c r="M438" s="230" t="s">
        <v>145</v>
      </c>
    </row>
    <row r="439" spans="1:13" x14ac:dyDescent="0.3">
      <c r="A439" s="230">
        <v>427610</v>
      </c>
      <c r="B439" s="230" t="s">
        <v>58</v>
      </c>
      <c r="C439" s="230" t="s">
        <v>145</v>
      </c>
      <c r="D439" s="230" t="s">
        <v>145</v>
      </c>
      <c r="E439" s="230" t="s">
        <v>144</v>
      </c>
      <c r="F439" s="230" t="s">
        <v>144</v>
      </c>
      <c r="G439" s="230" t="s">
        <v>144</v>
      </c>
      <c r="H439" s="230" t="s">
        <v>144</v>
      </c>
      <c r="I439" s="230" t="s">
        <v>144</v>
      </c>
      <c r="J439" s="230" t="s">
        <v>144</v>
      </c>
      <c r="K439" s="230" t="s">
        <v>144</v>
      </c>
      <c r="L439" s="230" t="s">
        <v>144</v>
      </c>
      <c r="M439" s="230" t="s">
        <v>144</v>
      </c>
    </row>
    <row r="440" spans="1:13" x14ac:dyDescent="0.3">
      <c r="A440" s="230">
        <v>427658</v>
      </c>
      <c r="B440" s="230" t="s">
        <v>58</v>
      </c>
      <c r="I440" s="230" t="s">
        <v>145</v>
      </c>
      <c r="J440" s="230" t="s">
        <v>144</v>
      </c>
      <c r="K440" s="230" t="s">
        <v>145</v>
      </c>
      <c r="L440" s="230" t="s">
        <v>144</v>
      </c>
      <c r="M440" s="230" t="s">
        <v>144</v>
      </c>
    </row>
    <row r="441" spans="1:13" x14ac:dyDescent="0.3">
      <c r="A441" s="230">
        <v>427640</v>
      </c>
      <c r="B441" s="230" t="s">
        <v>58</v>
      </c>
      <c r="C441" s="230" t="s">
        <v>143</v>
      </c>
      <c r="E441" s="230" t="s">
        <v>143</v>
      </c>
      <c r="F441" s="230" t="s">
        <v>145</v>
      </c>
      <c r="G441" s="230" t="s">
        <v>145</v>
      </c>
      <c r="H441" s="230" t="s">
        <v>144</v>
      </c>
      <c r="I441" s="230" t="s">
        <v>144</v>
      </c>
      <c r="J441" s="230" t="s">
        <v>145</v>
      </c>
      <c r="K441" s="230" t="s">
        <v>144</v>
      </c>
      <c r="L441" s="230" t="s">
        <v>144</v>
      </c>
      <c r="M441" s="230" t="s">
        <v>145</v>
      </c>
    </row>
    <row r="442" spans="1:13" x14ac:dyDescent="0.3">
      <c r="A442" s="230">
        <v>425914</v>
      </c>
      <c r="B442" s="230" t="s">
        <v>58</v>
      </c>
      <c r="C442" s="230" t="s">
        <v>143</v>
      </c>
      <c r="E442" s="230" t="s">
        <v>143</v>
      </c>
      <c r="F442" s="230" t="s">
        <v>143</v>
      </c>
      <c r="G442" s="230" t="s">
        <v>145</v>
      </c>
      <c r="H442" s="230" t="s">
        <v>143</v>
      </c>
      <c r="I442" s="230" t="s">
        <v>144</v>
      </c>
      <c r="J442" s="230" t="s">
        <v>144</v>
      </c>
      <c r="K442" s="230" t="s">
        <v>144</v>
      </c>
      <c r="M442" s="230" t="s">
        <v>144</v>
      </c>
    </row>
    <row r="443" spans="1:13" x14ac:dyDescent="0.3">
      <c r="A443" s="230">
        <v>419345</v>
      </c>
      <c r="B443" s="230" t="s">
        <v>58</v>
      </c>
      <c r="D443" s="230" t="s">
        <v>145</v>
      </c>
      <c r="E443" s="230" t="s">
        <v>145</v>
      </c>
      <c r="F443" s="230" t="s">
        <v>145</v>
      </c>
      <c r="G443" s="230" t="s">
        <v>145</v>
      </c>
      <c r="H443" s="230" t="s">
        <v>144</v>
      </c>
      <c r="I443" s="230" t="s">
        <v>145</v>
      </c>
      <c r="J443" s="230" t="s">
        <v>145</v>
      </c>
      <c r="K443" s="230" t="s">
        <v>144</v>
      </c>
      <c r="L443" s="230" t="s">
        <v>144</v>
      </c>
      <c r="M443" s="230" t="s">
        <v>144</v>
      </c>
    </row>
    <row r="444" spans="1:13" x14ac:dyDescent="0.3">
      <c r="A444" s="230">
        <v>422389</v>
      </c>
      <c r="B444" s="230" t="s">
        <v>58</v>
      </c>
      <c r="G444" s="230" t="s">
        <v>143</v>
      </c>
      <c r="I444" s="230" t="s">
        <v>145</v>
      </c>
      <c r="K444" s="230" t="s">
        <v>143</v>
      </c>
      <c r="L444" s="230" t="s">
        <v>144</v>
      </c>
      <c r="M444" s="230" t="s">
        <v>144</v>
      </c>
    </row>
    <row r="445" spans="1:13" x14ac:dyDescent="0.3">
      <c r="A445" s="230">
        <v>418150</v>
      </c>
      <c r="B445" s="230" t="s">
        <v>58</v>
      </c>
      <c r="C445" s="230" t="s">
        <v>143</v>
      </c>
      <c r="D445" s="230" t="s">
        <v>145</v>
      </c>
      <c r="E445" s="230" t="s">
        <v>143</v>
      </c>
      <c r="F445" s="230" t="s">
        <v>144</v>
      </c>
      <c r="G445" s="230" t="s">
        <v>145</v>
      </c>
      <c r="H445" s="230" t="s">
        <v>143</v>
      </c>
      <c r="I445" s="230" t="s">
        <v>145</v>
      </c>
      <c r="J445" s="230" t="s">
        <v>144</v>
      </c>
      <c r="K445" s="230" t="s">
        <v>144</v>
      </c>
      <c r="L445" s="230" t="s">
        <v>144</v>
      </c>
      <c r="M445" s="230" t="s">
        <v>143</v>
      </c>
    </row>
    <row r="446" spans="1:13" x14ac:dyDescent="0.3">
      <c r="A446" s="230">
        <v>425991</v>
      </c>
      <c r="B446" s="230" t="s">
        <v>58</v>
      </c>
      <c r="D446" s="230" t="s">
        <v>143</v>
      </c>
      <c r="E446" s="230" t="s">
        <v>145</v>
      </c>
      <c r="G446" s="230" t="s">
        <v>145</v>
      </c>
      <c r="J446" s="230" t="s">
        <v>144</v>
      </c>
      <c r="K446" s="230" t="s">
        <v>145</v>
      </c>
      <c r="L446" s="230" t="s">
        <v>145</v>
      </c>
      <c r="M446" s="230" t="s">
        <v>145</v>
      </c>
    </row>
    <row r="447" spans="1:13" x14ac:dyDescent="0.3">
      <c r="A447" s="230">
        <v>427568</v>
      </c>
      <c r="B447" s="230" t="s">
        <v>58</v>
      </c>
      <c r="E447" s="230" t="s">
        <v>143</v>
      </c>
      <c r="G447" s="230" t="s">
        <v>145</v>
      </c>
      <c r="H447" s="230" t="s">
        <v>143</v>
      </c>
      <c r="I447" s="230" t="s">
        <v>145</v>
      </c>
      <c r="J447" s="230" t="s">
        <v>145</v>
      </c>
      <c r="K447" s="230" t="s">
        <v>145</v>
      </c>
      <c r="L447" s="230" t="s">
        <v>145</v>
      </c>
      <c r="M447" s="230" t="s">
        <v>145</v>
      </c>
    </row>
    <row r="448" spans="1:13" x14ac:dyDescent="0.3">
      <c r="A448" s="230">
        <v>426159</v>
      </c>
      <c r="B448" s="230" t="s">
        <v>58</v>
      </c>
      <c r="E448" s="230" t="s">
        <v>143</v>
      </c>
      <c r="G448" s="230" t="s">
        <v>143</v>
      </c>
      <c r="H448" s="230" t="s">
        <v>145</v>
      </c>
      <c r="K448" s="230" t="s">
        <v>143</v>
      </c>
      <c r="L448" s="230" t="s">
        <v>145</v>
      </c>
    </row>
    <row r="449" spans="1:13" x14ac:dyDescent="0.3">
      <c r="A449" s="230">
        <v>420993</v>
      </c>
      <c r="B449" s="230" t="s">
        <v>58</v>
      </c>
      <c r="C449" s="230" t="s">
        <v>143</v>
      </c>
      <c r="D449" s="230" t="s">
        <v>143</v>
      </c>
      <c r="E449" s="230" t="s">
        <v>143</v>
      </c>
      <c r="F449" s="230" t="s">
        <v>143</v>
      </c>
      <c r="G449" s="230" t="s">
        <v>143</v>
      </c>
      <c r="H449" s="230" t="s">
        <v>145</v>
      </c>
      <c r="I449" s="230" t="s">
        <v>143</v>
      </c>
      <c r="J449" s="230" t="s">
        <v>143</v>
      </c>
      <c r="K449" s="230" t="s">
        <v>143</v>
      </c>
      <c r="L449" s="230" t="s">
        <v>145</v>
      </c>
      <c r="M449" s="230" t="s">
        <v>143</v>
      </c>
    </row>
    <row r="450" spans="1:13" x14ac:dyDescent="0.3">
      <c r="A450" s="230">
        <v>427738</v>
      </c>
      <c r="B450" s="230" t="s">
        <v>58</v>
      </c>
      <c r="C450" s="230" t="s">
        <v>143</v>
      </c>
      <c r="D450" s="230" t="s">
        <v>143</v>
      </c>
      <c r="E450" s="230" t="s">
        <v>145</v>
      </c>
      <c r="F450" s="230" t="s">
        <v>143</v>
      </c>
      <c r="H450" s="230" t="s">
        <v>144</v>
      </c>
      <c r="I450" s="230" t="s">
        <v>145</v>
      </c>
      <c r="J450" s="230" t="s">
        <v>145</v>
      </c>
      <c r="K450" s="230" t="s">
        <v>145</v>
      </c>
      <c r="L450" s="230" t="s">
        <v>144</v>
      </c>
      <c r="M450" s="230" t="s">
        <v>145</v>
      </c>
    </row>
    <row r="451" spans="1:13" x14ac:dyDescent="0.3">
      <c r="A451" s="230">
        <v>427148</v>
      </c>
      <c r="B451" s="230" t="s">
        <v>58</v>
      </c>
      <c r="D451" s="230" t="s">
        <v>145</v>
      </c>
      <c r="E451" s="230" t="s">
        <v>143</v>
      </c>
      <c r="F451" s="230" t="s">
        <v>143</v>
      </c>
      <c r="G451" s="230" t="s">
        <v>145</v>
      </c>
      <c r="H451" s="230" t="s">
        <v>145</v>
      </c>
      <c r="I451" s="230" t="s">
        <v>144</v>
      </c>
      <c r="J451" s="230" t="s">
        <v>144</v>
      </c>
      <c r="K451" s="230" t="s">
        <v>145</v>
      </c>
      <c r="L451" s="230" t="s">
        <v>144</v>
      </c>
      <c r="M451" s="230" t="s">
        <v>145</v>
      </c>
    </row>
    <row r="452" spans="1:13" x14ac:dyDescent="0.3">
      <c r="A452" s="230">
        <v>425911</v>
      </c>
      <c r="B452" s="230" t="s">
        <v>58</v>
      </c>
      <c r="C452" s="230" t="s">
        <v>143</v>
      </c>
      <c r="D452" s="230" t="s">
        <v>143</v>
      </c>
      <c r="E452" s="230" t="s">
        <v>143</v>
      </c>
      <c r="F452" s="230" t="s">
        <v>143</v>
      </c>
      <c r="G452" s="230" t="s">
        <v>145</v>
      </c>
      <c r="H452" s="230" t="s">
        <v>143</v>
      </c>
      <c r="I452" s="230" t="s">
        <v>145</v>
      </c>
      <c r="J452" s="230" t="s">
        <v>144</v>
      </c>
      <c r="K452" s="230" t="s">
        <v>143</v>
      </c>
      <c r="L452" s="230" t="s">
        <v>145</v>
      </c>
      <c r="M452" s="230" t="s">
        <v>144</v>
      </c>
    </row>
    <row r="453" spans="1:13" x14ac:dyDescent="0.3">
      <c r="A453" s="230">
        <v>426976</v>
      </c>
      <c r="B453" s="230" t="s">
        <v>58</v>
      </c>
      <c r="D453" s="230" t="s">
        <v>143</v>
      </c>
      <c r="E453" s="230" t="s">
        <v>143</v>
      </c>
      <c r="F453" s="230" t="s">
        <v>143</v>
      </c>
      <c r="G453" s="230" t="s">
        <v>145</v>
      </c>
      <c r="I453" s="230" t="s">
        <v>145</v>
      </c>
      <c r="J453" s="230" t="s">
        <v>144</v>
      </c>
      <c r="K453" s="230" t="s">
        <v>145</v>
      </c>
      <c r="L453" s="230" t="s">
        <v>145</v>
      </c>
      <c r="M453" s="230" t="s">
        <v>145</v>
      </c>
    </row>
    <row r="454" spans="1:13" x14ac:dyDescent="0.3">
      <c r="A454" s="230">
        <v>427469</v>
      </c>
      <c r="B454" s="230" t="s">
        <v>58</v>
      </c>
      <c r="F454" s="230" t="s">
        <v>143</v>
      </c>
      <c r="H454" s="230" t="s">
        <v>143</v>
      </c>
      <c r="I454" s="230" t="s">
        <v>145</v>
      </c>
      <c r="J454" s="230" t="s">
        <v>145</v>
      </c>
      <c r="K454" s="230" t="s">
        <v>145</v>
      </c>
      <c r="L454" s="230" t="s">
        <v>145</v>
      </c>
      <c r="M454" s="230" t="s">
        <v>145</v>
      </c>
    </row>
    <row r="455" spans="1:13" x14ac:dyDescent="0.3">
      <c r="A455" s="230">
        <v>427344</v>
      </c>
      <c r="B455" s="230" t="s">
        <v>58</v>
      </c>
      <c r="C455" s="230" t="s">
        <v>144</v>
      </c>
      <c r="E455" s="230" t="s">
        <v>145</v>
      </c>
      <c r="H455" s="230" t="s">
        <v>143</v>
      </c>
      <c r="I455" s="230" t="s">
        <v>144</v>
      </c>
      <c r="J455" s="230" t="s">
        <v>144</v>
      </c>
      <c r="K455" s="230" t="s">
        <v>144</v>
      </c>
      <c r="L455" s="230" t="s">
        <v>144</v>
      </c>
      <c r="M455" s="230" t="s">
        <v>144</v>
      </c>
    </row>
    <row r="456" spans="1:13" x14ac:dyDescent="0.3">
      <c r="A456" s="230">
        <v>427607</v>
      </c>
      <c r="B456" s="230" t="s">
        <v>58</v>
      </c>
      <c r="D456" s="230" t="s">
        <v>143</v>
      </c>
      <c r="F456" s="230" t="s">
        <v>143</v>
      </c>
      <c r="I456" s="230" t="s">
        <v>145</v>
      </c>
      <c r="J456" s="230" t="s">
        <v>145</v>
      </c>
      <c r="K456" s="230" t="s">
        <v>145</v>
      </c>
      <c r="L456" s="230" t="s">
        <v>145</v>
      </c>
      <c r="M456" s="230" t="s">
        <v>145</v>
      </c>
    </row>
    <row r="457" spans="1:13" x14ac:dyDescent="0.3">
      <c r="A457" s="230">
        <v>427451</v>
      </c>
      <c r="B457" s="230" t="s">
        <v>58</v>
      </c>
      <c r="D457" s="230" t="s">
        <v>143</v>
      </c>
      <c r="E457" s="230" t="s">
        <v>143</v>
      </c>
      <c r="F457" s="230" t="s">
        <v>143</v>
      </c>
      <c r="G457" s="230" t="s">
        <v>143</v>
      </c>
      <c r="I457" s="230" t="s">
        <v>145</v>
      </c>
      <c r="J457" s="230" t="s">
        <v>145</v>
      </c>
      <c r="K457" s="230" t="s">
        <v>145</v>
      </c>
      <c r="L457" s="230" t="s">
        <v>145</v>
      </c>
      <c r="M457" s="230" t="s">
        <v>145</v>
      </c>
    </row>
    <row r="458" spans="1:13" x14ac:dyDescent="0.3">
      <c r="A458" s="230">
        <v>427660</v>
      </c>
      <c r="B458" s="230" t="s">
        <v>58</v>
      </c>
      <c r="D458" s="230" t="s">
        <v>144</v>
      </c>
      <c r="E458" s="230" t="s">
        <v>143</v>
      </c>
      <c r="F458" s="230" t="s">
        <v>143</v>
      </c>
      <c r="G458" s="230" t="s">
        <v>143</v>
      </c>
      <c r="H458" s="230" t="s">
        <v>143</v>
      </c>
      <c r="I458" s="230" t="s">
        <v>145</v>
      </c>
      <c r="J458" s="230" t="s">
        <v>145</v>
      </c>
      <c r="K458" s="230" t="s">
        <v>145</v>
      </c>
      <c r="L458" s="230" t="s">
        <v>145</v>
      </c>
      <c r="M458" s="230" t="s">
        <v>145</v>
      </c>
    </row>
    <row r="459" spans="1:13" x14ac:dyDescent="0.3">
      <c r="A459" s="230">
        <v>425860</v>
      </c>
      <c r="B459" s="230" t="s">
        <v>58</v>
      </c>
      <c r="C459" s="230" t="s">
        <v>143</v>
      </c>
      <c r="D459" s="230" t="s">
        <v>143</v>
      </c>
      <c r="E459" s="230" t="s">
        <v>143</v>
      </c>
      <c r="H459" s="230" t="s">
        <v>143</v>
      </c>
      <c r="I459" s="230" t="s">
        <v>145</v>
      </c>
      <c r="J459" s="230" t="s">
        <v>144</v>
      </c>
      <c r="K459" s="230" t="s">
        <v>145</v>
      </c>
      <c r="L459" s="230" t="s">
        <v>144</v>
      </c>
      <c r="M459" s="230" t="s">
        <v>144</v>
      </c>
    </row>
    <row r="460" spans="1:13" x14ac:dyDescent="0.3">
      <c r="A460" s="230">
        <v>425794</v>
      </c>
      <c r="B460" s="230" t="s">
        <v>58</v>
      </c>
      <c r="E460" s="230" t="s">
        <v>143</v>
      </c>
      <c r="G460" s="230" t="s">
        <v>143</v>
      </c>
      <c r="H460" s="230" t="s">
        <v>143</v>
      </c>
      <c r="I460" s="230" t="s">
        <v>143</v>
      </c>
      <c r="K460" s="230" t="s">
        <v>143</v>
      </c>
    </row>
    <row r="461" spans="1:13" x14ac:dyDescent="0.3">
      <c r="A461" s="230">
        <v>425250</v>
      </c>
      <c r="B461" s="230" t="s">
        <v>58</v>
      </c>
      <c r="D461" s="230" t="s">
        <v>143</v>
      </c>
      <c r="E461" s="230" t="s">
        <v>143</v>
      </c>
      <c r="G461" s="230" t="s">
        <v>143</v>
      </c>
      <c r="I461" s="230" t="s">
        <v>143</v>
      </c>
      <c r="J461" s="230" t="s">
        <v>143</v>
      </c>
    </row>
    <row r="462" spans="1:13" x14ac:dyDescent="0.3">
      <c r="A462" s="230">
        <v>427382</v>
      </c>
      <c r="B462" s="230" t="s">
        <v>58</v>
      </c>
      <c r="C462" s="230" t="s">
        <v>145</v>
      </c>
      <c r="D462" s="230" t="s">
        <v>144</v>
      </c>
      <c r="E462" s="230" t="s">
        <v>145</v>
      </c>
      <c r="I462" s="230" t="s">
        <v>144</v>
      </c>
      <c r="J462" s="230" t="s">
        <v>145</v>
      </c>
      <c r="K462" s="230" t="s">
        <v>144</v>
      </c>
      <c r="L462" s="230" t="s">
        <v>144</v>
      </c>
      <c r="M462" s="230" t="s">
        <v>145</v>
      </c>
    </row>
    <row r="463" spans="1:13" x14ac:dyDescent="0.3">
      <c r="A463" s="230">
        <v>427389</v>
      </c>
      <c r="B463" s="230" t="s">
        <v>58</v>
      </c>
      <c r="D463" s="230" t="s">
        <v>143</v>
      </c>
      <c r="F463" s="230" t="s">
        <v>143</v>
      </c>
      <c r="G463" s="230" t="s">
        <v>145</v>
      </c>
      <c r="H463" s="230" t="s">
        <v>143</v>
      </c>
      <c r="I463" s="230" t="s">
        <v>145</v>
      </c>
      <c r="J463" s="230" t="s">
        <v>145</v>
      </c>
      <c r="K463" s="230" t="s">
        <v>145</v>
      </c>
      <c r="L463" s="230" t="s">
        <v>145</v>
      </c>
      <c r="M463" s="230" t="s">
        <v>145</v>
      </c>
    </row>
    <row r="464" spans="1:13" x14ac:dyDescent="0.3">
      <c r="A464" s="230">
        <v>426435</v>
      </c>
      <c r="B464" s="230" t="s">
        <v>58</v>
      </c>
      <c r="D464" s="230" t="s">
        <v>143</v>
      </c>
      <c r="E464" s="230" t="s">
        <v>143</v>
      </c>
      <c r="G464" s="230" t="s">
        <v>143</v>
      </c>
      <c r="H464" s="230" t="s">
        <v>145</v>
      </c>
      <c r="I464" s="230" t="s">
        <v>143</v>
      </c>
      <c r="J464" s="230" t="s">
        <v>143</v>
      </c>
      <c r="K464" s="230" t="s">
        <v>143</v>
      </c>
      <c r="L464" s="230" t="s">
        <v>143</v>
      </c>
      <c r="M464" s="230" t="s">
        <v>143</v>
      </c>
    </row>
    <row r="465" spans="1:13" x14ac:dyDescent="0.3">
      <c r="A465" s="230">
        <v>426920</v>
      </c>
      <c r="B465" s="230" t="s">
        <v>58</v>
      </c>
      <c r="D465" s="230" t="s">
        <v>145</v>
      </c>
      <c r="E465" s="230" t="s">
        <v>143</v>
      </c>
      <c r="G465" s="230" t="s">
        <v>143</v>
      </c>
      <c r="H465" s="230" t="s">
        <v>145</v>
      </c>
      <c r="I465" s="230" t="s">
        <v>143</v>
      </c>
      <c r="J465" s="230" t="s">
        <v>143</v>
      </c>
      <c r="K465" s="230" t="s">
        <v>144</v>
      </c>
      <c r="L465" s="230" t="s">
        <v>144</v>
      </c>
      <c r="M465" s="230" t="s">
        <v>143</v>
      </c>
    </row>
    <row r="466" spans="1:13" x14ac:dyDescent="0.3">
      <c r="A466" s="230">
        <v>420532</v>
      </c>
      <c r="B466" s="230" t="s">
        <v>58</v>
      </c>
      <c r="C466" s="230" t="s">
        <v>143</v>
      </c>
      <c r="D466" s="230" t="s">
        <v>143</v>
      </c>
      <c r="E466" s="230" t="s">
        <v>143</v>
      </c>
      <c r="G466" s="230" t="s">
        <v>143</v>
      </c>
      <c r="I466" s="230" t="s">
        <v>144</v>
      </c>
      <c r="K466" s="230" t="s">
        <v>144</v>
      </c>
      <c r="L466" s="230" t="s">
        <v>145</v>
      </c>
      <c r="M466" s="230" t="s">
        <v>145</v>
      </c>
    </row>
    <row r="467" spans="1:13" x14ac:dyDescent="0.3">
      <c r="A467" s="230">
        <v>424369</v>
      </c>
      <c r="B467" s="230" t="s">
        <v>58</v>
      </c>
      <c r="C467" s="230" t="s">
        <v>143</v>
      </c>
      <c r="D467" s="230" t="s">
        <v>143</v>
      </c>
      <c r="E467" s="230" t="s">
        <v>143</v>
      </c>
      <c r="F467" s="230" t="s">
        <v>143</v>
      </c>
      <c r="G467" s="230" t="s">
        <v>143</v>
      </c>
      <c r="I467" s="230" t="s">
        <v>145</v>
      </c>
      <c r="J467" s="230" t="s">
        <v>145</v>
      </c>
      <c r="K467" s="230" t="s">
        <v>145</v>
      </c>
      <c r="L467" s="230" t="s">
        <v>145</v>
      </c>
      <c r="M467" s="230" t="s">
        <v>145</v>
      </c>
    </row>
    <row r="468" spans="1:13" x14ac:dyDescent="0.3">
      <c r="A468" s="230">
        <v>427323</v>
      </c>
      <c r="B468" s="230" t="s">
        <v>58</v>
      </c>
      <c r="E468" s="230" t="s">
        <v>145</v>
      </c>
      <c r="F468" s="230" t="s">
        <v>145</v>
      </c>
      <c r="G468" s="230" t="s">
        <v>144</v>
      </c>
      <c r="H468" s="230" t="s">
        <v>145</v>
      </c>
      <c r="I468" s="230" t="s">
        <v>145</v>
      </c>
      <c r="J468" s="230" t="s">
        <v>144</v>
      </c>
      <c r="K468" s="230" t="s">
        <v>144</v>
      </c>
      <c r="L468" s="230" t="s">
        <v>145</v>
      </c>
      <c r="M468" s="230" t="s">
        <v>144</v>
      </c>
    </row>
    <row r="469" spans="1:13" x14ac:dyDescent="0.3">
      <c r="A469" s="230">
        <v>426142</v>
      </c>
      <c r="B469" s="230" t="s">
        <v>58</v>
      </c>
      <c r="E469" s="230" t="s">
        <v>143</v>
      </c>
      <c r="G469" s="230" t="s">
        <v>143</v>
      </c>
      <c r="H469" s="230" t="s">
        <v>143</v>
      </c>
      <c r="K469" s="230" t="s">
        <v>143</v>
      </c>
      <c r="L469" s="230" t="s">
        <v>145</v>
      </c>
    </row>
    <row r="470" spans="1:13" x14ac:dyDescent="0.3">
      <c r="A470" s="230">
        <v>427381</v>
      </c>
      <c r="B470" s="230" t="s">
        <v>58</v>
      </c>
      <c r="C470" s="230" t="s">
        <v>145</v>
      </c>
      <c r="D470" s="230" t="s">
        <v>143</v>
      </c>
      <c r="F470" s="230" t="s">
        <v>143</v>
      </c>
      <c r="H470" s="230" t="s">
        <v>145</v>
      </c>
      <c r="I470" s="230" t="s">
        <v>144</v>
      </c>
      <c r="J470" s="230" t="s">
        <v>145</v>
      </c>
      <c r="K470" s="230" t="s">
        <v>145</v>
      </c>
      <c r="L470" s="230" t="s">
        <v>144</v>
      </c>
      <c r="M470" s="230" t="s">
        <v>145</v>
      </c>
    </row>
    <row r="471" spans="1:13" x14ac:dyDescent="0.3">
      <c r="A471" s="230">
        <v>427437</v>
      </c>
      <c r="B471" s="230" t="s">
        <v>58</v>
      </c>
      <c r="C471" s="230" t="s">
        <v>145</v>
      </c>
      <c r="D471" s="230" t="s">
        <v>145</v>
      </c>
      <c r="E471" s="230" t="s">
        <v>145</v>
      </c>
      <c r="F471" s="230" t="s">
        <v>145</v>
      </c>
      <c r="G471" s="230" t="s">
        <v>144</v>
      </c>
      <c r="H471" s="230" t="s">
        <v>145</v>
      </c>
      <c r="I471" s="230" t="s">
        <v>144</v>
      </c>
      <c r="J471" s="230" t="s">
        <v>144</v>
      </c>
      <c r="K471" s="230" t="s">
        <v>145</v>
      </c>
      <c r="L471" s="230" t="s">
        <v>144</v>
      </c>
      <c r="M471" s="230" t="s">
        <v>144</v>
      </c>
    </row>
    <row r="472" spans="1:13" x14ac:dyDescent="0.3">
      <c r="A472" s="230">
        <v>427504</v>
      </c>
      <c r="B472" s="230" t="s">
        <v>58</v>
      </c>
      <c r="C472" s="230" t="s">
        <v>143</v>
      </c>
      <c r="E472" s="230" t="s">
        <v>143</v>
      </c>
      <c r="H472" s="230" t="s">
        <v>143</v>
      </c>
      <c r="I472" s="230" t="s">
        <v>144</v>
      </c>
      <c r="J472" s="230" t="s">
        <v>145</v>
      </c>
      <c r="K472" s="230" t="s">
        <v>145</v>
      </c>
      <c r="L472" s="230" t="s">
        <v>144</v>
      </c>
      <c r="M472" s="230" t="s">
        <v>145</v>
      </c>
    </row>
    <row r="473" spans="1:13" x14ac:dyDescent="0.3">
      <c r="A473" s="230">
        <v>427514</v>
      </c>
      <c r="B473" s="230" t="s">
        <v>58</v>
      </c>
      <c r="C473" s="230" t="s">
        <v>143</v>
      </c>
      <c r="F473" s="230" t="s">
        <v>143</v>
      </c>
      <c r="G473" s="230" t="s">
        <v>145</v>
      </c>
      <c r="H473" s="230" t="s">
        <v>145</v>
      </c>
      <c r="I473" s="230" t="s">
        <v>144</v>
      </c>
      <c r="J473" s="230" t="s">
        <v>145</v>
      </c>
      <c r="K473" s="230" t="s">
        <v>144</v>
      </c>
      <c r="L473" s="230" t="s">
        <v>145</v>
      </c>
      <c r="M473" s="230" t="s">
        <v>144</v>
      </c>
    </row>
    <row r="474" spans="1:13" x14ac:dyDescent="0.3">
      <c r="A474" s="230">
        <v>425876</v>
      </c>
      <c r="B474" s="230" t="s">
        <v>58</v>
      </c>
      <c r="E474" s="230" t="s">
        <v>143</v>
      </c>
      <c r="F474" s="230" t="s">
        <v>143</v>
      </c>
      <c r="H474" s="230" t="s">
        <v>145</v>
      </c>
      <c r="I474" s="230" t="s">
        <v>143</v>
      </c>
      <c r="J474" s="230" t="s">
        <v>143</v>
      </c>
      <c r="K474" s="230" t="s">
        <v>145</v>
      </c>
      <c r="L474" s="230" t="s">
        <v>144</v>
      </c>
    </row>
    <row r="475" spans="1:13" x14ac:dyDescent="0.3">
      <c r="A475" s="230">
        <v>427668</v>
      </c>
      <c r="B475" s="230" t="s">
        <v>58</v>
      </c>
      <c r="C475" s="230" t="s">
        <v>143</v>
      </c>
      <c r="E475" s="230" t="s">
        <v>143</v>
      </c>
      <c r="H475" s="230" t="s">
        <v>143</v>
      </c>
      <c r="I475" s="230" t="s">
        <v>145</v>
      </c>
      <c r="K475" s="230" t="s">
        <v>145</v>
      </c>
      <c r="L475" s="230" t="s">
        <v>145</v>
      </c>
    </row>
    <row r="476" spans="1:13" x14ac:dyDescent="0.3">
      <c r="A476" s="230">
        <v>427300</v>
      </c>
      <c r="B476" s="230" t="s">
        <v>58</v>
      </c>
      <c r="E476" s="230" t="s">
        <v>145</v>
      </c>
      <c r="F476" s="230" t="s">
        <v>145</v>
      </c>
      <c r="G476" s="230" t="s">
        <v>145</v>
      </c>
      <c r="H476" s="230" t="s">
        <v>144</v>
      </c>
      <c r="I476" s="230" t="s">
        <v>145</v>
      </c>
      <c r="J476" s="230" t="s">
        <v>144</v>
      </c>
      <c r="K476" s="230" t="s">
        <v>144</v>
      </c>
      <c r="L476" s="230" t="s">
        <v>144</v>
      </c>
      <c r="M476" s="230" t="s">
        <v>145</v>
      </c>
    </row>
    <row r="477" spans="1:13" x14ac:dyDescent="0.3">
      <c r="A477" s="230">
        <v>425878</v>
      </c>
      <c r="B477" s="230" t="s">
        <v>58</v>
      </c>
      <c r="C477" s="230" t="s">
        <v>143</v>
      </c>
      <c r="D477" s="230" t="s">
        <v>145</v>
      </c>
      <c r="G477" s="230" t="s">
        <v>143</v>
      </c>
      <c r="H477" s="230" t="s">
        <v>143</v>
      </c>
      <c r="I477" s="230" t="s">
        <v>143</v>
      </c>
      <c r="K477" s="230" t="s">
        <v>143</v>
      </c>
      <c r="L477" s="230" t="s">
        <v>143</v>
      </c>
      <c r="M477" s="230" t="s">
        <v>143</v>
      </c>
    </row>
    <row r="478" spans="1:13" x14ac:dyDescent="0.3">
      <c r="A478" s="230">
        <v>427270</v>
      </c>
      <c r="B478" s="230" t="s">
        <v>58</v>
      </c>
      <c r="D478" s="230" t="s">
        <v>145</v>
      </c>
      <c r="E478" s="230" t="s">
        <v>145</v>
      </c>
      <c r="F478" s="230" t="s">
        <v>145</v>
      </c>
      <c r="G478" s="230" t="s">
        <v>145</v>
      </c>
      <c r="H478" s="230" t="s">
        <v>145</v>
      </c>
      <c r="I478" s="230" t="s">
        <v>145</v>
      </c>
      <c r="J478" s="230" t="s">
        <v>144</v>
      </c>
      <c r="K478" s="230" t="s">
        <v>144</v>
      </c>
      <c r="L478" s="230" t="s">
        <v>144</v>
      </c>
      <c r="M478" s="230" t="s">
        <v>145</v>
      </c>
    </row>
    <row r="479" spans="1:13" x14ac:dyDescent="0.3">
      <c r="A479" s="230">
        <v>424778</v>
      </c>
      <c r="B479" s="230" t="s">
        <v>58</v>
      </c>
      <c r="D479" s="230" t="s">
        <v>144</v>
      </c>
      <c r="G479" s="230" t="s">
        <v>143</v>
      </c>
      <c r="I479" s="230" t="s">
        <v>144</v>
      </c>
      <c r="J479" s="230" t="s">
        <v>143</v>
      </c>
      <c r="K479" s="230" t="s">
        <v>143</v>
      </c>
      <c r="L479" s="230" t="s">
        <v>143</v>
      </c>
      <c r="M479" s="230" t="s">
        <v>143</v>
      </c>
    </row>
    <row r="480" spans="1:13" x14ac:dyDescent="0.3">
      <c r="A480" s="230">
        <v>427383</v>
      </c>
      <c r="B480" s="230" t="s">
        <v>58</v>
      </c>
      <c r="C480" s="230" t="s">
        <v>145</v>
      </c>
      <c r="D480" s="230" t="s">
        <v>143</v>
      </c>
      <c r="E480" s="230" t="s">
        <v>143</v>
      </c>
      <c r="F480" s="230" t="s">
        <v>143</v>
      </c>
      <c r="G480" s="230" t="s">
        <v>143</v>
      </c>
      <c r="H480" s="230" t="s">
        <v>143</v>
      </c>
      <c r="I480" s="230" t="s">
        <v>145</v>
      </c>
      <c r="J480" s="230" t="s">
        <v>145</v>
      </c>
      <c r="K480" s="230" t="s">
        <v>145</v>
      </c>
      <c r="L480" s="230" t="s">
        <v>145</v>
      </c>
      <c r="M480" s="230" t="s">
        <v>145</v>
      </c>
    </row>
    <row r="481" spans="1:13" x14ac:dyDescent="0.3">
      <c r="A481" s="230">
        <v>418187</v>
      </c>
      <c r="B481" s="230" t="s">
        <v>58</v>
      </c>
      <c r="C481" s="230" t="s">
        <v>143</v>
      </c>
      <c r="D481" s="230" t="s">
        <v>143</v>
      </c>
      <c r="I481" s="230" t="s">
        <v>145</v>
      </c>
      <c r="J481" s="230" t="s">
        <v>143</v>
      </c>
      <c r="K481" s="230" t="s">
        <v>143</v>
      </c>
      <c r="L481" s="230" t="s">
        <v>143</v>
      </c>
    </row>
    <row r="482" spans="1:13" x14ac:dyDescent="0.3">
      <c r="A482" s="230">
        <v>426433</v>
      </c>
      <c r="B482" s="230" t="s">
        <v>58</v>
      </c>
      <c r="C482" s="230" t="s">
        <v>143</v>
      </c>
      <c r="E482" s="230" t="s">
        <v>143</v>
      </c>
      <c r="F482" s="230" t="s">
        <v>145</v>
      </c>
      <c r="G482" s="230" t="s">
        <v>145</v>
      </c>
      <c r="I482" s="230" t="s">
        <v>144</v>
      </c>
      <c r="K482" s="230" t="s">
        <v>145</v>
      </c>
      <c r="L482" s="230" t="s">
        <v>143</v>
      </c>
    </row>
    <row r="483" spans="1:13" x14ac:dyDescent="0.3">
      <c r="A483" s="230">
        <v>425116</v>
      </c>
      <c r="B483" s="230" t="s">
        <v>58</v>
      </c>
      <c r="C483" s="230" t="s">
        <v>143</v>
      </c>
      <c r="D483" s="230" t="s">
        <v>143</v>
      </c>
      <c r="E483" s="230" t="s">
        <v>143</v>
      </c>
      <c r="F483" s="230" t="s">
        <v>144</v>
      </c>
      <c r="G483" s="230" t="s">
        <v>143</v>
      </c>
      <c r="H483" s="230" t="s">
        <v>145</v>
      </c>
      <c r="I483" s="230" t="s">
        <v>145</v>
      </c>
      <c r="J483" s="230" t="s">
        <v>143</v>
      </c>
      <c r="K483" s="230" t="s">
        <v>143</v>
      </c>
      <c r="L483" s="230" t="s">
        <v>145</v>
      </c>
      <c r="M483" s="230" t="s">
        <v>143</v>
      </c>
    </row>
    <row r="484" spans="1:13" x14ac:dyDescent="0.3">
      <c r="A484" s="230">
        <v>425238</v>
      </c>
      <c r="B484" s="230" t="s">
        <v>58</v>
      </c>
      <c r="D484" s="230" t="s">
        <v>143</v>
      </c>
      <c r="E484" s="230" t="s">
        <v>143</v>
      </c>
      <c r="F484" s="230" t="s">
        <v>143</v>
      </c>
      <c r="H484" s="230" t="s">
        <v>143</v>
      </c>
      <c r="I484" s="230" t="s">
        <v>143</v>
      </c>
      <c r="J484" s="230" t="s">
        <v>143</v>
      </c>
      <c r="K484" s="230" t="s">
        <v>143</v>
      </c>
      <c r="L484" s="230" t="s">
        <v>143</v>
      </c>
      <c r="M484" s="230" t="s">
        <v>143</v>
      </c>
    </row>
    <row r="485" spans="1:13" x14ac:dyDescent="0.3">
      <c r="A485" s="230">
        <v>426605</v>
      </c>
      <c r="B485" s="230" t="s">
        <v>58</v>
      </c>
      <c r="E485" s="230" t="s">
        <v>143</v>
      </c>
      <c r="H485" s="230" t="s">
        <v>145</v>
      </c>
      <c r="I485" s="230" t="s">
        <v>143</v>
      </c>
      <c r="K485" s="230" t="s">
        <v>143</v>
      </c>
      <c r="L485" s="230" t="s">
        <v>144</v>
      </c>
      <c r="M485" s="230" t="s">
        <v>143</v>
      </c>
    </row>
    <row r="486" spans="1:13" x14ac:dyDescent="0.3">
      <c r="A486" s="230">
        <v>427537</v>
      </c>
      <c r="B486" s="230" t="s">
        <v>58</v>
      </c>
      <c r="C486" s="230" t="s">
        <v>145</v>
      </c>
      <c r="E486" s="230" t="s">
        <v>145</v>
      </c>
      <c r="F486" s="230" t="s">
        <v>145</v>
      </c>
      <c r="G486" s="230" t="s">
        <v>145</v>
      </c>
      <c r="I486" s="230" t="s">
        <v>145</v>
      </c>
      <c r="J486" s="230" t="s">
        <v>144</v>
      </c>
      <c r="K486" s="230" t="s">
        <v>144</v>
      </c>
      <c r="L486" s="230" t="s">
        <v>144</v>
      </c>
      <c r="M486" s="230" t="s">
        <v>144</v>
      </c>
    </row>
    <row r="487" spans="1:13" x14ac:dyDescent="0.3">
      <c r="A487" s="230">
        <v>427553</v>
      </c>
      <c r="B487" s="230" t="s">
        <v>58</v>
      </c>
      <c r="C487" s="230" t="s">
        <v>145</v>
      </c>
      <c r="E487" s="230" t="s">
        <v>143</v>
      </c>
      <c r="G487" s="230" t="s">
        <v>143</v>
      </c>
      <c r="H487" s="230" t="s">
        <v>145</v>
      </c>
      <c r="I487" s="230" t="s">
        <v>144</v>
      </c>
      <c r="J487" s="230" t="s">
        <v>145</v>
      </c>
      <c r="K487" s="230" t="s">
        <v>145</v>
      </c>
      <c r="L487" s="230" t="s">
        <v>145</v>
      </c>
      <c r="M487" s="230" t="s">
        <v>145</v>
      </c>
    </row>
    <row r="488" spans="1:13" x14ac:dyDescent="0.3">
      <c r="A488" s="230">
        <v>427561</v>
      </c>
      <c r="B488" s="230" t="s">
        <v>58</v>
      </c>
      <c r="C488" s="230" t="s">
        <v>145</v>
      </c>
      <c r="D488" s="230" t="s">
        <v>145</v>
      </c>
      <c r="E488" s="230" t="s">
        <v>145</v>
      </c>
      <c r="F488" s="230" t="s">
        <v>145</v>
      </c>
      <c r="G488" s="230" t="s">
        <v>145</v>
      </c>
      <c r="H488" s="230" t="s">
        <v>145</v>
      </c>
      <c r="I488" s="230" t="s">
        <v>145</v>
      </c>
      <c r="J488" s="230" t="s">
        <v>145</v>
      </c>
      <c r="K488" s="230" t="s">
        <v>144</v>
      </c>
      <c r="L488" s="230" t="s">
        <v>144</v>
      </c>
      <c r="M488" s="230" t="s">
        <v>144</v>
      </c>
    </row>
    <row r="489" spans="1:13" x14ac:dyDescent="0.3">
      <c r="A489" s="230">
        <v>427743</v>
      </c>
      <c r="B489" s="230" t="s">
        <v>58</v>
      </c>
      <c r="C489" s="230" t="s">
        <v>145</v>
      </c>
      <c r="D489" s="230" t="s">
        <v>145</v>
      </c>
      <c r="E489" s="230" t="s">
        <v>145</v>
      </c>
      <c r="F489" s="230" t="s">
        <v>143</v>
      </c>
      <c r="G489" s="230" t="s">
        <v>143</v>
      </c>
      <c r="I489" s="230" t="s">
        <v>144</v>
      </c>
      <c r="J489" s="230" t="s">
        <v>145</v>
      </c>
      <c r="K489" s="230" t="s">
        <v>144</v>
      </c>
      <c r="L489" s="230" t="s">
        <v>145</v>
      </c>
      <c r="M489" s="230" t="s">
        <v>145</v>
      </c>
    </row>
    <row r="490" spans="1:13" x14ac:dyDescent="0.3">
      <c r="A490" s="230">
        <v>427667</v>
      </c>
      <c r="B490" s="230" t="s">
        <v>58</v>
      </c>
      <c r="C490" s="230" t="s">
        <v>143</v>
      </c>
      <c r="D490" s="230" t="s">
        <v>143</v>
      </c>
      <c r="E490" s="230" t="s">
        <v>143</v>
      </c>
      <c r="F490" s="230" t="s">
        <v>143</v>
      </c>
      <c r="G490" s="230" t="s">
        <v>143</v>
      </c>
      <c r="H490" s="230" t="s">
        <v>143</v>
      </c>
      <c r="I490" s="230" t="s">
        <v>145</v>
      </c>
      <c r="J490" s="230" t="s">
        <v>144</v>
      </c>
      <c r="K490" s="230" t="s">
        <v>145</v>
      </c>
      <c r="L490" s="230" t="s">
        <v>145</v>
      </c>
      <c r="M490" s="230" t="s">
        <v>144</v>
      </c>
    </row>
    <row r="491" spans="1:13" x14ac:dyDescent="0.3">
      <c r="A491" s="230">
        <v>426937</v>
      </c>
      <c r="B491" s="230" t="s">
        <v>58</v>
      </c>
      <c r="C491" s="230" t="s">
        <v>143</v>
      </c>
      <c r="D491" s="230" t="s">
        <v>145</v>
      </c>
      <c r="E491" s="230" t="s">
        <v>143</v>
      </c>
      <c r="F491" s="230" t="s">
        <v>143</v>
      </c>
      <c r="G491" s="230" t="s">
        <v>145</v>
      </c>
      <c r="H491" s="230" t="s">
        <v>144</v>
      </c>
      <c r="I491" s="230" t="s">
        <v>143</v>
      </c>
      <c r="J491" s="230" t="s">
        <v>143</v>
      </c>
      <c r="K491" s="230" t="s">
        <v>145</v>
      </c>
      <c r="L491" s="230" t="s">
        <v>144</v>
      </c>
      <c r="M491" s="230" t="s">
        <v>145</v>
      </c>
    </row>
    <row r="492" spans="1:13" x14ac:dyDescent="0.3">
      <c r="A492" s="230">
        <v>427680</v>
      </c>
      <c r="B492" s="230" t="s">
        <v>58</v>
      </c>
      <c r="C492" s="230" t="s">
        <v>145</v>
      </c>
      <c r="D492" s="230" t="s">
        <v>145</v>
      </c>
      <c r="E492" s="230" t="s">
        <v>144</v>
      </c>
      <c r="F492" s="230" t="s">
        <v>143</v>
      </c>
      <c r="G492" s="230" t="s">
        <v>145</v>
      </c>
      <c r="H492" s="230" t="s">
        <v>143</v>
      </c>
      <c r="I492" s="230" t="s">
        <v>144</v>
      </c>
      <c r="J492" s="230" t="s">
        <v>144</v>
      </c>
      <c r="K492" s="230" t="s">
        <v>144</v>
      </c>
      <c r="L492" s="230" t="s">
        <v>144</v>
      </c>
      <c r="M492" s="230" t="s">
        <v>144</v>
      </c>
    </row>
    <row r="493" spans="1:13" x14ac:dyDescent="0.3">
      <c r="A493" s="230">
        <v>422778</v>
      </c>
      <c r="B493" s="230" t="s">
        <v>58</v>
      </c>
      <c r="E493" s="230" t="s">
        <v>143</v>
      </c>
      <c r="F493" s="230" t="s">
        <v>143</v>
      </c>
      <c r="G493" s="230" t="s">
        <v>143</v>
      </c>
      <c r="H493" s="230" t="s">
        <v>143</v>
      </c>
      <c r="I493" s="230" t="s">
        <v>143</v>
      </c>
      <c r="J493" s="230" t="s">
        <v>143</v>
      </c>
      <c r="K493" s="230" t="s">
        <v>143</v>
      </c>
      <c r="L493" s="230" t="s">
        <v>143</v>
      </c>
    </row>
    <row r="494" spans="1:13" x14ac:dyDescent="0.3">
      <c r="A494" s="230">
        <v>426838</v>
      </c>
      <c r="B494" s="230" t="s">
        <v>58</v>
      </c>
      <c r="D494" s="230" t="s">
        <v>143</v>
      </c>
      <c r="E494" s="230" t="s">
        <v>143</v>
      </c>
      <c r="F494" s="230" t="s">
        <v>143</v>
      </c>
      <c r="G494" s="230" t="s">
        <v>143</v>
      </c>
      <c r="H494" s="230" t="s">
        <v>143</v>
      </c>
      <c r="J494" s="230" t="s">
        <v>143</v>
      </c>
      <c r="K494" s="230" t="s">
        <v>143</v>
      </c>
      <c r="L494" s="230" t="s">
        <v>145</v>
      </c>
      <c r="M494" s="230" t="s">
        <v>143</v>
      </c>
    </row>
    <row r="495" spans="1:13" x14ac:dyDescent="0.3">
      <c r="A495" s="230">
        <v>425108</v>
      </c>
      <c r="B495" s="230" t="s">
        <v>58</v>
      </c>
      <c r="C495" s="230" t="s">
        <v>144</v>
      </c>
      <c r="D495" s="230" t="s">
        <v>144</v>
      </c>
      <c r="E495" s="230" t="s">
        <v>145</v>
      </c>
      <c r="F495" s="230" t="s">
        <v>143</v>
      </c>
      <c r="G495" s="230" t="s">
        <v>145</v>
      </c>
      <c r="I495" s="230" t="s">
        <v>144</v>
      </c>
      <c r="J495" s="230" t="s">
        <v>144</v>
      </c>
      <c r="K495" s="230" t="s">
        <v>144</v>
      </c>
      <c r="L495" s="230" t="s">
        <v>144</v>
      </c>
      <c r="M495" s="230" t="s">
        <v>144</v>
      </c>
    </row>
    <row r="496" spans="1:13" x14ac:dyDescent="0.3">
      <c r="A496" s="230">
        <v>427740</v>
      </c>
      <c r="B496" s="230" t="s">
        <v>58</v>
      </c>
      <c r="C496" s="230" t="s">
        <v>143</v>
      </c>
      <c r="D496" s="230" t="s">
        <v>145</v>
      </c>
      <c r="I496" s="230" t="s">
        <v>143</v>
      </c>
      <c r="J496" s="230" t="s">
        <v>144</v>
      </c>
      <c r="K496" s="230" t="s">
        <v>143</v>
      </c>
      <c r="L496" s="230" t="s">
        <v>144</v>
      </c>
      <c r="M496" s="230" t="s">
        <v>145</v>
      </c>
    </row>
    <row r="497" spans="1:13" x14ac:dyDescent="0.3">
      <c r="A497" s="230">
        <v>405343</v>
      </c>
      <c r="B497" s="230" t="s">
        <v>58</v>
      </c>
      <c r="F497" s="230" t="s">
        <v>143</v>
      </c>
      <c r="G497" s="230" t="s">
        <v>143</v>
      </c>
      <c r="I497" s="230" t="s">
        <v>143</v>
      </c>
      <c r="J497" s="230" t="s">
        <v>143</v>
      </c>
      <c r="K497" s="230" t="s">
        <v>143</v>
      </c>
      <c r="L497" s="230" t="s">
        <v>143</v>
      </c>
      <c r="M497" s="230" t="s">
        <v>143</v>
      </c>
    </row>
    <row r="498" spans="1:13" x14ac:dyDescent="0.3">
      <c r="A498" s="230">
        <v>427739</v>
      </c>
      <c r="B498" s="230" t="s">
        <v>58</v>
      </c>
      <c r="E498" s="230" t="s">
        <v>143</v>
      </c>
      <c r="F498" s="230" t="s">
        <v>143</v>
      </c>
      <c r="I498" s="230" t="s">
        <v>145</v>
      </c>
      <c r="J498" s="230" t="s">
        <v>145</v>
      </c>
      <c r="K498" s="230" t="s">
        <v>145</v>
      </c>
      <c r="L498" s="230" t="s">
        <v>144</v>
      </c>
      <c r="M498" s="230" t="s">
        <v>145</v>
      </c>
    </row>
    <row r="499" spans="1:13" x14ac:dyDescent="0.3">
      <c r="A499" s="230">
        <v>425901</v>
      </c>
      <c r="B499" s="230" t="s">
        <v>58</v>
      </c>
      <c r="D499" s="230" t="s">
        <v>143</v>
      </c>
      <c r="G499" s="230" t="s">
        <v>143</v>
      </c>
      <c r="J499" s="230" t="s">
        <v>143</v>
      </c>
      <c r="K499" s="230" t="s">
        <v>143</v>
      </c>
      <c r="L499" s="230" t="s">
        <v>143</v>
      </c>
    </row>
    <row r="500" spans="1:13" x14ac:dyDescent="0.3">
      <c r="A500" s="230">
        <v>426700</v>
      </c>
      <c r="B500" s="230" t="s">
        <v>58</v>
      </c>
      <c r="C500" s="230" t="s">
        <v>143</v>
      </c>
      <c r="D500" s="230" t="s">
        <v>145</v>
      </c>
      <c r="E500" s="230" t="s">
        <v>143</v>
      </c>
      <c r="F500" s="230" t="s">
        <v>143</v>
      </c>
      <c r="I500" s="230" t="s">
        <v>145</v>
      </c>
      <c r="J500" s="230" t="s">
        <v>145</v>
      </c>
      <c r="K500" s="230" t="s">
        <v>145</v>
      </c>
      <c r="L500" s="230" t="s">
        <v>144</v>
      </c>
      <c r="M500" s="230" t="s">
        <v>145</v>
      </c>
    </row>
    <row r="501" spans="1:13" x14ac:dyDescent="0.3">
      <c r="A501" s="230">
        <v>427613</v>
      </c>
      <c r="B501" s="230" t="s">
        <v>58</v>
      </c>
      <c r="D501" s="230" t="s">
        <v>144</v>
      </c>
      <c r="G501" s="230" t="s">
        <v>144</v>
      </c>
      <c r="J501" s="230" t="s">
        <v>143</v>
      </c>
      <c r="K501" s="230" t="s">
        <v>143</v>
      </c>
      <c r="L501" s="230" t="s">
        <v>145</v>
      </c>
    </row>
    <row r="502" spans="1:13" x14ac:dyDescent="0.3">
      <c r="A502" s="230">
        <v>424783</v>
      </c>
      <c r="B502" s="230" t="s">
        <v>58</v>
      </c>
      <c r="D502" s="230" t="s">
        <v>143</v>
      </c>
      <c r="J502" s="230" t="s">
        <v>143</v>
      </c>
      <c r="K502" s="230" t="s">
        <v>143</v>
      </c>
      <c r="L502" s="230" t="s">
        <v>145</v>
      </c>
      <c r="M502" s="230" t="s">
        <v>143</v>
      </c>
    </row>
    <row r="503" spans="1:13" x14ac:dyDescent="0.3">
      <c r="A503" s="230">
        <v>427745</v>
      </c>
      <c r="B503" s="230" t="s">
        <v>58</v>
      </c>
      <c r="D503" s="230" t="s">
        <v>143</v>
      </c>
      <c r="E503" s="230" t="s">
        <v>143</v>
      </c>
      <c r="G503" s="230" t="s">
        <v>144</v>
      </c>
      <c r="J503" s="230" t="s">
        <v>144</v>
      </c>
      <c r="K503" s="230" t="s">
        <v>144</v>
      </c>
      <c r="L503" s="230" t="s">
        <v>144</v>
      </c>
      <c r="M503" s="230" t="s">
        <v>144</v>
      </c>
    </row>
    <row r="504" spans="1:13" x14ac:dyDescent="0.3">
      <c r="A504" s="230">
        <v>427141</v>
      </c>
      <c r="B504" s="230" t="s">
        <v>58</v>
      </c>
      <c r="H504" s="230" t="s">
        <v>145</v>
      </c>
      <c r="J504" s="230" t="s">
        <v>145</v>
      </c>
      <c r="K504" s="230" t="s">
        <v>145</v>
      </c>
      <c r="L504" s="230" t="s">
        <v>144</v>
      </c>
      <c r="M504" s="230" t="s">
        <v>143</v>
      </c>
    </row>
    <row r="505" spans="1:13" x14ac:dyDescent="0.3">
      <c r="A505" s="230">
        <v>427578</v>
      </c>
      <c r="B505" s="230" t="s">
        <v>58</v>
      </c>
      <c r="C505" s="230" t="s">
        <v>145</v>
      </c>
      <c r="I505" s="230" t="s">
        <v>144</v>
      </c>
      <c r="K505" s="230" t="s">
        <v>143</v>
      </c>
      <c r="L505" s="230" t="s">
        <v>144</v>
      </c>
      <c r="M505" s="230" t="s">
        <v>143</v>
      </c>
    </row>
    <row r="506" spans="1:13" x14ac:dyDescent="0.3">
      <c r="A506" s="230">
        <v>427637</v>
      </c>
      <c r="B506" s="230" t="s">
        <v>58</v>
      </c>
      <c r="D506" s="230" t="s">
        <v>143</v>
      </c>
      <c r="I506" s="230" t="s">
        <v>145</v>
      </c>
      <c r="J506" s="230" t="s">
        <v>145</v>
      </c>
      <c r="K506" s="230" t="s">
        <v>145</v>
      </c>
      <c r="M506" s="230" t="s">
        <v>144</v>
      </c>
    </row>
    <row r="507" spans="1:13" x14ac:dyDescent="0.3">
      <c r="A507" s="230">
        <v>427205</v>
      </c>
      <c r="B507" s="230" t="s">
        <v>58</v>
      </c>
      <c r="D507" s="230" t="s">
        <v>143</v>
      </c>
      <c r="F507" s="230" t="s">
        <v>145</v>
      </c>
      <c r="J507" s="230" t="s">
        <v>144</v>
      </c>
      <c r="K507" s="230" t="s">
        <v>143</v>
      </c>
      <c r="L507" s="230" t="s">
        <v>144</v>
      </c>
      <c r="M507" s="230" t="s">
        <v>144</v>
      </c>
    </row>
    <row r="508" spans="1:13" x14ac:dyDescent="0.3">
      <c r="A508" s="230">
        <v>426562</v>
      </c>
      <c r="B508" s="230" t="s">
        <v>58</v>
      </c>
      <c r="D508" s="230" t="s">
        <v>143</v>
      </c>
      <c r="E508" s="230" t="s">
        <v>143</v>
      </c>
      <c r="G508" s="230" t="s">
        <v>145</v>
      </c>
      <c r="I508" s="230" t="s">
        <v>143</v>
      </c>
      <c r="J508" s="230" t="s">
        <v>143</v>
      </c>
      <c r="K508" s="230" t="s">
        <v>143</v>
      </c>
      <c r="L508" s="230" t="s">
        <v>143</v>
      </c>
    </row>
    <row r="509" spans="1:13" x14ac:dyDescent="0.3">
      <c r="A509" s="230">
        <v>418094</v>
      </c>
      <c r="B509" s="230" t="s">
        <v>58</v>
      </c>
      <c r="D509" s="230" t="s">
        <v>145</v>
      </c>
      <c r="E509" s="230" t="s">
        <v>143</v>
      </c>
      <c r="F509" s="230" t="s">
        <v>144</v>
      </c>
      <c r="G509" s="230" t="s">
        <v>144</v>
      </c>
      <c r="I509" s="230" t="s">
        <v>143</v>
      </c>
      <c r="J509" s="230" t="s">
        <v>144</v>
      </c>
      <c r="K509" s="230" t="s">
        <v>143</v>
      </c>
      <c r="L509" s="230" t="s">
        <v>144</v>
      </c>
      <c r="M509" s="230" t="s">
        <v>144</v>
      </c>
    </row>
    <row r="510" spans="1:13" x14ac:dyDescent="0.3">
      <c r="A510" s="230">
        <v>419676</v>
      </c>
      <c r="B510" s="230" t="s">
        <v>58</v>
      </c>
      <c r="C510" s="230" t="s">
        <v>145</v>
      </c>
      <c r="E510" s="230" t="s">
        <v>143</v>
      </c>
      <c r="I510" s="230" t="s">
        <v>144</v>
      </c>
      <c r="J510" s="230" t="s">
        <v>145</v>
      </c>
      <c r="K510" s="230" t="s">
        <v>144</v>
      </c>
      <c r="L510" s="230" t="s">
        <v>145</v>
      </c>
      <c r="M510" s="230" t="s">
        <v>144</v>
      </c>
    </row>
    <row r="511" spans="1:13" x14ac:dyDescent="0.3">
      <c r="A511" s="230">
        <v>421389</v>
      </c>
      <c r="B511" s="230" t="s">
        <v>58</v>
      </c>
      <c r="C511" s="230" t="s">
        <v>144</v>
      </c>
      <c r="D511" s="230" t="s">
        <v>144</v>
      </c>
      <c r="E511" s="230" t="s">
        <v>143</v>
      </c>
      <c r="F511" s="230" t="s">
        <v>143</v>
      </c>
      <c r="G511" s="230" t="s">
        <v>143</v>
      </c>
      <c r="I511" s="230" t="s">
        <v>144</v>
      </c>
      <c r="J511" s="230" t="s">
        <v>144</v>
      </c>
      <c r="K511" s="230" t="s">
        <v>144</v>
      </c>
      <c r="L511" s="230" t="s">
        <v>144</v>
      </c>
      <c r="M511" s="230" t="s">
        <v>144</v>
      </c>
    </row>
    <row r="512" spans="1:13" x14ac:dyDescent="0.3">
      <c r="A512" s="230">
        <v>422708</v>
      </c>
      <c r="B512" s="230" t="s">
        <v>58</v>
      </c>
      <c r="C512" s="230" t="s">
        <v>143</v>
      </c>
      <c r="D512" s="230" t="s">
        <v>143</v>
      </c>
      <c r="E512" s="230" t="s">
        <v>143</v>
      </c>
      <c r="F512" s="230" t="s">
        <v>143</v>
      </c>
      <c r="G512" s="230" t="s">
        <v>143</v>
      </c>
      <c r="I512" s="230" t="s">
        <v>145</v>
      </c>
      <c r="J512" s="230" t="s">
        <v>144</v>
      </c>
      <c r="K512" s="230" t="s">
        <v>143</v>
      </c>
      <c r="L512" s="230" t="s">
        <v>145</v>
      </c>
      <c r="M512" s="230" t="s">
        <v>144</v>
      </c>
    </row>
    <row r="513" spans="1:13" x14ac:dyDescent="0.3">
      <c r="A513" s="230">
        <v>424008</v>
      </c>
      <c r="B513" s="230" t="s">
        <v>58</v>
      </c>
      <c r="E513" s="230" t="s">
        <v>143</v>
      </c>
      <c r="F513" s="230" t="s">
        <v>143</v>
      </c>
      <c r="G513" s="230" t="s">
        <v>144</v>
      </c>
      <c r="I513" s="230" t="s">
        <v>144</v>
      </c>
      <c r="J513" s="230" t="s">
        <v>144</v>
      </c>
      <c r="K513" s="230" t="s">
        <v>144</v>
      </c>
      <c r="L513" s="230" t="s">
        <v>145</v>
      </c>
      <c r="M513" s="230" t="s">
        <v>145</v>
      </c>
    </row>
    <row r="514" spans="1:13" x14ac:dyDescent="0.3">
      <c r="A514" s="230">
        <v>424741</v>
      </c>
      <c r="B514" s="230" t="s">
        <v>58</v>
      </c>
      <c r="C514" s="230" t="s">
        <v>144</v>
      </c>
      <c r="D514" s="230" t="s">
        <v>144</v>
      </c>
      <c r="E514" s="230" t="s">
        <v>143</v>
      </c>
      <c r="G514" s="230" t="s">
        <v>144</v>
      </c>
      <c r="I514" s="230" t="s">
        <v>144</v>
      </c>
      <c r="J514" s="230" t="s">
        <v>144</v>
      </c>
      <c r="K514" s="230" t="s">
        <v>144</v>
      </c>
      <c r="L514" s="230" t="s">
        <v>144</v>
      </c>
      <c r="M514" s="230" t="s">
        <v>144</v>
      </c>
    </row>
    <row r="515" spans="1:13" x14ac:dyDescent="0.3">
      <c r="A515" s="230">
        <v>424847</v>
      </c>
      <c r="B515" s="230" t="s">
        <v>58</v>
      </c>
      <c r="E515" s="230" t="s">
        <v>143</v>
      </c>
      <c r="J515" s="230" t="s">
        <v>145</v>
      </c>
      <c r="K515" s="230" t="s">
        <v>144</v>
      </c>
      <c r="L515" s="230" t="s">
        <v>144</v>
      </c>
      <c r="M515" s="230" t="s">
        <v>145</v>
      </c>
    </row>
    <row r="516" spans="1:13" x14ac:dyDescent="0.3">
      <c r="A516" s="230">
        <v>425409</v>
      </c>
      <c r="B516" s="230" t="s">
        <v>58</v>
      </c>
      <c r="C516" s="230" t="s">
        <v>143</v>
      </c>
      <c r="D516" s="230" t="s">
        <v>143</v>
      </c>
      <c r="E516" s="230" t="s">
        <v>143</v>
      </c>
      <c r="F516" s="230" t="s">
        <v>143</v>
      </c>
      <c r="G516" s="230" t="s">
        <v>144</v>
      </c>
      <c r="H516" s="230" t="s">
        <v>143</v>
      </c>
      <c r="I516" s="230" t="s">
        <v>145</v>
      </c>
      <c r="J516" s="230" t="s">
        <v>145</v>
      </c>
      <c r="K516" s="230" t="s">
        <v>145</v>
      </c>
      <c r="L516" s="230" t="s">
        <v>145</v>
      </c>
      <c r="M516" s="230" t="s">
        <v>145</v>
      </c>
    </row>
    <row r="517" spans="1:13" x14ac:dyDescent="0.3">
      <c r="A517" s="230">
        <v>427342</v>
      </c>
      <c r="B517" s="230" t="s">
        <v>58</v>
      </c>
      <c r="C517" s="230" t="s">
        <v>145</v>
      </c>
      <c r="D517" s="230" t="s">
        <v>144</v>
      </c>
      <c r="E517" s="230" t="s">
        <v>145</v>
      </c>
      <c r="F517" s="230" t="s">
        <v>144</v>
      </c>
      <c r="G517" s="230" t="s">
        <v>144</v>
      </c>
      <c r="H517" s="230" t="s">
        <v>144</v>
      </c>
      <c r="I517" s="230" t="s">
        <v>144</v>
      </c>
      <c r="J517" s="230" t="s">
        <v>144</v>
      </c>
      <c r="K517" s="230" t="s">
        <v>144</v>
      </c>
      <c r="L517" s="230" t="s">
        <v>144</v>
      </c>
      <c r="M517" s="230" t="s">
        <v>144</v>
      </c>
    </row>
    <row r="518" spans="1:13" x14ac:dyDescent="0.3">
      <c r="A518" s="230">
        <v>405554</v>
      </c>
      <c r="B518" s="230" t="s">
        <v>58</v>
      </c>
      <c r="D518" s="230" t="s">
        <v>143</v>
      </c>
      <c r="E518" s="230" t="s">
        <v>143</v>
      </c>
      <c r="G518" s="230" t="s">
        <v>143</v>
      </c>
      <c r="I518" s="230" t="s">
        <v>145</v>
      </c>
      <c r="J518" s="230" t="s">
        <v>144</v>
      </c>
      <c r="K518" s="230" t="s">
        <v>144</v>
      </c>
      <c r="L518" s="230" t="s">
        <v>144</v>
      </c>
      <c r="M518" s="230" t="s">
        <v>144</v>
      </c>
    </row>
    <row r="519" spans="1:13" x14ac:dyDescent="0.3">
      <c r="A519" s="230">
        <v>405632</v>
      </c>
      <c r="B519" s="230" t="s">
        <v>58</v>
      </c>
      <c r="D519" s="230" t="s">
        <v>143</v>
      </c>
      <c r="E519" s="230" t="s">
        <v>143</v>
      </c>
      <c r="I519" s="230" t="s">
        <v>143</v>
      </c>
      <c r="J519" s="230" t="s">
        <v>145</v>
      </c>
      <c r="K519" s="230" t="s">
        <v>145</v>
      </c>
      <c r="L519" s="230" t="s">
        <v>144</v>
      </c>
      <c r="M519" s="230" t="s">
        <v>143</v>
      </c>
    </row>
    <row r="520" spans="1:13" x14ac:dyDescent="0.3">
      <c r="A520" s="230">
        <v>407454</v>
      </c>
      <c r="B520" s="230" t="s">
        <v>58</v>
      </c>
      <c r="D520" s="230" t="s">
        <v>145</v>
      </c>
      <c r="E520" s="230" t="s">
        <v>143</v>
      </c>
      <c r="J520" s="230" t="s">
        <v>143</v>
      </c>
      <c r="K520" s="230" t="s">
        <v>144</v>
      </c>
      <c r="L520" s="230" t="s">
        <v>144</v>
      </c>
      <c r="M520" s="230" t="s">
        <v>143</v>
      </c>
    </row>
    <row r="521" spans="1:13" x14ac:dyDescent="0.3">
      <c r="A521" s="230">
        <v>409269</v>
      </c>
      <c r="B521" s="230" t="s">
        <v>58</v>
      </c>
      <c r="C521" s="230" t="s">
        <v>145</v>
      </c>
      <c r="D521" s="230" t="s">
        <v>144</v>
      </c>
      <c r="I521" s="230" t="s">
        <v>144</v>
      </c>
      <c r="J521" s="230" t="s">
        <v>143</v>
      </c>
      <c r="K521" s="230" t="s">
        <v>143</v>
      </c>
      <c r="L521" s="230" t="s">
        <v>144</v>
      </c>
      <c r="M521" s="230" t="s">
        <v>143</v>
      </c>
    </row>
    <row r="522" spans="1:13" x14ac:dyDescent="0.3">
      <c r="A522" s="230">
        <v>410101</v>
      </c>
      <c r="B522" s="230" t="s">
        <v>58</v>
      </c>
      <c r="D522" s="230" t="s">
        <v>143</v>
      </c>
      <c r="E522" s="230" t="s">
        <v>143</v>
      </c>
      <c r="I522" s="230" t="s">
        <v>144</v>
      </c>
      <c r="J522" s="230" t="s">
        <v>144</v>
      </c>
      <c r="K522" s="230" t="s">
        <v>144</v>
      </c>
      <c r="L522" s="230" t="s">
        <v>143</v>
      </c>
      <c r="M522" s="230" t="s">
        <v>144</v>
      </c>
    </row>
    <row r="523" spans="1:13" x14ac:dyDescent="0.3">
      <c r="A523" s="230">
        <v>410862</v>
      </c>
      <c r="B523" s="230" t="s">
        <v>58</v>
      </c>
      <c r="C523" s="230" t="s">
        <v>143</v>
      </c>
      <c r="D523" s="230" t="s">
        <v>143</v>
      </c>
      <c r="E523" s="230" t="s">
        <v>143</v>
      </c>
      <c r="H523" s="230" t="s">
        <v>144</v>
      </c>
      <c r="J523" s="230" t="s">
        <v>143</v>
      </c>
      <c r="L523" s="230" t="s">
        <v>144</v>
      </c>
    </row>
    <row r="524" spans="1:13" x14ac:dyDescent="0.3">
      <c r="A524" s="230">
        <v>411423</v>
      </c>
      <c r="B524" s="230" t="s">
        <v>58</v>
      </c>
      <c r="D524" s="230" t="s">
        <v>143</v>
      </c>
      <c r="F524" s="230" t="s">
        <v>143</v>
      </c>
      <c r="G524" s="230" t="s">
        <v>143</v>
      </c>
      <c r="I524" s="230" t="s">
        <v>143</v>
      </c>
      <c r="J524" s="230" t="s">
        <v>144</v>
      </c>
      <c r="K524" s="230" t="s">
        <v>145</v>
      </c>
      <c r="L524" s="230" t="s">
        <v>144</v>
      </c>
      <c r="M524" s="230" t="s">
        <v>145</v>
      </c>
    </row>
    <row r="525" spans="1:13" x14ac:dyDescent="0.3">
      <c r="A525" s="230">
        <v>411732</v>
      </c>
      <c r="B525" s="230" t="s">
        <v>58</v>
      </c>
      <c r="D525" s="230" t="s">
        <v>143</v>
      </c>
      <c r="E525" s="230" t="s">
        <v>143</v>
      </c>
      <c r="G525" s="230" t="s">
        <v>145</v>
      </c>
      <c r="H525" s="230" t="s">
        <v>144</v>
      </c>
      <c r="K525" s="230" t="s">
        <v>143</v>
      </c>
      <c r="L525" s="230" t="s">
        <v>144</v>
      </c>
      <c r="M525" s="230" t="s">
        <v>143</v>
      </c>
    </row>
    <row r="526" spans="1:13" x14ac:dyDescent="0.3">
      <c r="A526" s="230">
        <v>411823</v>
      </c>
      <c r="B526" s="230" t="s">
        <v>58</v>
      </c>
      <c r="D526" s="230" t="s">
        <v>144</v>
      </c>
      <c r="E526" s="230" t="s">
        <v>143</v>
      </c>
      <c r="G526" s="230" t="s">
        <v>144</v>
      </c>
      <c r="H526" s="230" t="s">
        <v>144</v>
      </c>
      <c r="I526" s="230" t="s">
        <v>143</v>
      </c>
      <c r="J526" s="230" t="s">
        <v>143</v>
      </c>
      <c r="K526" s="230" t="s">
        <v>145</v>
      </c>
      <c r="L526" s="230" t="s">
        <v>144</v>
      </c>
    </row>
    <row r="527" spans="1:13" x14ac:dyDescent="0.3">
      <c r="A527" s="230">
        <v>411843</v>
      </c>
      <c r="B527" s="230" t="s">
        <v>58</v>
      </c>
      <c r="C527" s="230" t="s">
        <v>145</v>
      </c>
      <c r="D527" s="230" t="s">
        <v>145</v>
      </c>
      <c r="E527" s="230" t="s">
        <v>145</v>
      </c>
      <c r="F527" s="230" t="s">
        <v>145</v>
      </c>
      <c r="G527" s="230" t="s">
        <v>145</v>
      </c>
      <c r="H527" s="230" t="s">
        <v>145</v>
      </c>
      <c r="I527" s="230" t="s">
        <v>144</v>
      </c>
      <c r="J527" s="230" t="s">
        <v>144</v>
      </c>
      <c r="K527" s="230" t="s">
        <v>144</v>
      </c>
      <c r="L527" s="230" t="s">
        <v>144</v>
      </c>
      <c r="M527" s="230" t="s">
        <v>144</v>
      </c>
    </row>
    <row r="528" spans="1:13" x14ac:dyDescent="0.3">
      <c r="A528" s="230">
        <v>412116</v>
      </c>
      <c r="B528" s="230" t="s">
        <v>58</v>
      </c>
      <c r="C528" s="230" t="s">
        <v>143</v>
      </c>
      <c r="H528" s="230" t="s">
        <v>145</v>
      </c>
      <c r="I528" s="230" t="s">
        <v>143</v>
      </c>
      <c r="J528" s="230" t="s">
        <v>145</v>
      </c>
      <c r="K528" s="230" t="s">
        <v>143</v>
      </c>
      <c r="M528" s="230" t="s">
        <v>143</v>
      </c>
    </row>
    <row r="529" spans="1:13" x14ac:dyDescent="0.3">
      <c r="A529" s="230">
        <v>412620</v>
      </c>
      <c r="B529" s="230" t="s">
        <v>58</v>
      </c>
      <c r="C529" s="230" t="s">
        <v>143</v>
      </c>
      <c r="E529" s="230" t="s">
        <v>143</v>
      </c>
      <c r="F529" s="230" t="s">
        <v>143</v>
      </c>
      <c r="H529" s="230" t="s">
        <v>145</v>
      </c>
      <c r="I529" s="230" t="s">
        <v>144</v>
      </c>
      <c r="J529" s="230" t="s">
        <v>144</v>
      </c>
      <c r="K529" s="230" t="s">
        <v>145</v>
      </c>
      <c r="M529" s="230" t="s">
        <v>144</v>
      </c>
    </row>
    <row r="530" spans="1:13" x14ac:dyDescent="0.3">
      <c r="A530" s="230">
        <v>412657</v>
      </c>
      <c r="B530" s="230" t="s">
        <v>58</v>
      </c>
      <c r="C530" s="230" t="s">
        <v>145</v>
      </c>
      <c r="D530" s="230" t="s">
        <v>145</v>
      </c>
      <c r="G530" s="230" t="s">
        <v>145</v>
      </c>
      <c r="I530" s="230" t="s">
        <v>144</v>
      </c>
      <c r="J530" s="230" t="s">
        <v>144</v>
      </c>
      <c r="L530" s="230" t="s">
        <v>145</v>
      </c>
      <c r="M530" s="230" t="s">
        <v>145</v>
      </c>
    </row>
    <row r="531" spans="1:13" x14ac:dyDescent="0.3">
      <c r="A531" s="230">
        <v>412711</v>
      </c>
      <c r="B531" s="230" t="s">
        <v>58</v>
      </c>
      <c r="D531" s="230" t="s">
        <v>143</v>
      </c>
      <c r="E531" s="230" t="s">
        <v>143</v>
      </c>
      <c r="G531" s="230" t="s">
        <v>143</v>
      </c>
      <c r="H531" s="230" t="s">
        <v>145</v>
      </c>
      <c r="J531" s="230" t="s">
        <v>144</v>
      </c>
      <c r="K531" s="230" t="s">
        <v>144</v>
      </c>
      <c r="L531" s="230" t="s">
        <v>144</v>
      </c>
      <c r="M531" s="230" t="s">
        <v>144</v>
      </c>
    </row>
    <row r="532" spans="1:13" x14ac:dyDescent="0.3">
      <c r="A532" s="230">
        <v>412744</v>
      </c>
      <c r="B532" s="230" t="s">
        <v>58</v>
      </c>
      <c r="E532" s="230" t="s">
        <v>143</v>
      </c>
      <c r="F532" s="230" t="s">
        <v>143</v>
      </c>
      <c r="H532" s="230" t="s">
        <v>143</v>
      </c>
      <c r="I532" s="230" t="s">
        <v>144</v>
      </c>
      <c r="J532" s="230" t="s">
        <v>144</v>
      </c>
      <c r="K532" s="230" t="s">
        <v>144</v>
      </c>
      <c r="M532" s="230" t="s">
        <v>144</v>
      </c>
    </row>
    <row r="533" spans="1:13" x14ac:dyDescent="0.3">
      <c r="A533" s="230">
        <v>412872</v>
      </c>
      <c r="B533" s="230" t="s">
        <v>58</v>
      </c>
      <c r="D533" s="230" t="s">
        <v>145</v>
      </c>
      <c r="E533" s="230" t="s">
        <v>144</v>
      </c>
      <c r="G533" s="230" t="s">
        <v>144</v>
      </c>
      <c r="H533" s="230" t="s">
        <v>144</v>
      </c>
      <c r="I533" s="230" t="s">
        <v>144</v>
      </c>
      <c r="J533" s="230" t="s">
        <v>144</v>
      </c>
      <c r="K533" s="230" t="s">
        <v>144</v>
      </c>
      <c r="L533" s="230" t="s">
        <v>144</v>
      </c>
      <c r="M533" s="230" t="s">
        <v>144</v>
      </c>
    </row>
    <row r="534" spans="1:13" x14ac:dyDescent="0.3">
      <c r="A534" s="230">
        <v>413262</v>
      </c>
      <c r="B534" s="230" t="s">
        <v>58</v>
      </c>
      <c r="C534" s="230" t="s">
        <v>143</v>
      </c>
      <c r="D534" s="230" t="s">
        <v>143</v>
      </c>
      <c r="E534" s="230" t="s">
        <v>143</v>
      </c>
      <c r="F534" s="230" t="s">
        <v>145</v>
      </c>
      <c r="G534" s="230" t="s">
        <v>144</v>
      </c>
      <c r="H534" s="230" t="s">
        <v>145</v>
      </c>
      <c r="I534" s="230" t="s">
        <v>144</v>
      </c>
      <c r="J534" s="230" t="s">
        <v>144</v>
      </c>
      <c r="K534" s="230" t="s">
        <v>144</v>
      </c>
      <c r="L534" s="230" t="s">
        <v>144</v>
      </c>
      <c r="M534" s="230" t="s">
        <v>144</v>
      </c>
    </row>
    <row r="535" spans="1:13" x14ac:dyDescent="0.3">
      <c r="A535" s="230">
        <v>413312</v>
      </c>
      <c r="B535" s="230" t="s">
        <v>58</v>
      </c>
      <c r="D535" s="230" t="s">
        <v>143</v>
      </c>
      <c r="E535" s="230" t="s">
        <v>143</v>
      </c>
      <c r="G535" s="230" t="s">
        <v>143</v>
      </c>
      <c r="H535" s="230" t="s">
        <v>143</v>
      </c>
      <c r="I535" s="230" t="s">
        <v>143</v>
      </c>
      <c r="J535" s="230" t="s">
        <v>143</v>
      </c>
    </row>
    <row r="536" spans="1:13" x14ac:dyDescent="0.3">
      <c r="A536" s="230">
        <v>413527</v>
      </c>
      <c r="B536" s="230" t="s">
        <v>58</v>
      </c>
      <c r="D536" s="230" t="s">
        <v>143</v>
      </c>
      <c r="H536" s="230" t="s">
        <v>143</v>
      </c>
      <c r="I536" s="230" t="s">
        <v>144</v>
      </c>
      <c r="J536" s="230" t="s">
        <v>144</v>
      </c>
      <c r="K536" s="230" t="s">
        <v>144</v>
      </c>
      <c r="L536" s="230" t="s">
        <v>144</v>
      </c>
      <c r="M536" s="230" t="s">
        <v>145</v>
      </c>
    </row>
    <row r="537" spans="1:13" x14ac:dyDescent="0.3">
      <c r="A537" s="230">
        <v>413604</v>
      </c>
      <c r="B537" s="230" t="s">
        <v>58</v>
      </c>
      <c r="C537" s="230" t="s">
        <v>143</v>
      </c>
      <c r="E537" s="230" t="s">
        <v>145</v>
      </c>
      <c r="F537" s="230" t="s">
        <v>143</v>
      </c>
      <c r="H537" s="230" t="s">
        <v>143</v>
      </c>
      <c r="I537" s="230" t="s">
        <v>144</v>
      </c>
      <c r="J537" s="230" t="s">
        <v>144</v>
      </c>
      <c r="K537" s="230" t="s">
        <v>144</v>
      </c>
      <c r="L537" s="230" t="s">
        <v>144</v>
      </c>
      <c r="M537" s="230" t="s">
        <v>144</v>
      </c>
    </row>
    <row r="538" spans="1:13" x14ac:dyDescent="0.3">
      <c r="A538" s="230">
        <v>414046</v>
      </c>
      <c r="B538" s="230" t="s">
        <v>58</v>
      </c>
      <c r="D538" s="230" t="s">
        <v>145</v>
      </c>
      <c r="G538" s="230" t="s">
        <v>144</v>
      </c>
      <c r="I538" s="230" t="s">
        <v>144</v>
      </c>
      <c r="J538" s="230" t="s">
        <v>144</v>
      </c>
      <c r="K538" s="230" t="s">
        <v>145</v>
      </c>
      <c r="L538" s="230" t="s">
        <v>144</v>
      </c>
      <c r="M538" s="230" t="s">
        <v>144</v>
      </c>
    </row>
    <row r="539" spans="1:13" x14ac:dyDescent="0.3">
      <c r="A539" s="230">
        <v>414220</v>
      </c>
      <c r="B539" s="230" t="s">
        <v>58</v>
      </c>
      <c r="D539" s="230" t="s">
        <v>143</v>
      </c>
      <c r="G539" s="230" t="s">
        <v>145</v>
      </c>
      <c r="I539" s="230" t="s">
        <v>143</v>
      </c>
      <c r="J539" s="230" t="s">
        <v>143</v>
      </c>
      <c r="L539" s="230" t="s">
        <v>144</v>
      </c>
    </row>
    <row r="540" spans="1:13" x14ac:dyDescent="0.3">
      <c r="A540" s="230">
        <v>414236</v>
      </c>
      <c r="B540" s="230" t="s">
        <v>58</v>
      </c>
      <c r="E540" s="230" t="s">
        <v>143</v>
      </c>
      <c r="F540" s="230" t="s">
        <v>143</v>
      </c>
      <c r="K540" s="230" t="s">
        <v>144</v>
      </c>
      <c r="L540" s="230" t="s">
        <v>144</v>
      </c>
      <c r="M540" s="230" t="s">
        <v>144</v>
      </c>
    </row>
    <row r="541" spans="1:13" x14ac:dyDescent="0.3">
      <c r="A541" s="230">
        <v>414263</v>
      </c>
      <c r="B541" s="230" t="s">
        <v>58</v>
      </c>
      <c r="D541" s="230" t="s">
        <v>143</v>
      </c>
      <c r="G541" s="230" t="s">
        <v>143</v>
      </c>
      <c r="H541" s="230" t="s">
        <v>144</v>
      </c>
      <c r="I541" s="230" t="s">
        <v>144</v>
      </c>
      <c r="J541" s="230" t="s">
        <v>144</v>
      </c>
      <c r="K541" s="230" t="s">
        <v>144</v>
      </c>
      <c r="L541" s="230" t="s">
        <v>144</v>
      </c>
      <c r="M541" s="230" t="s">
        <v>144</v>
      </c>
    </row>
    <row r="542" spans="1:13" x14ac:dyDescent="0.3">
      <c r="A542" s="230">
        <v>414286</v>
      </c>
      <c r="B542" s="230" t="s">
        <v>58</v>
      </c>
      <c r="E542" s="230" t="s">
        <v>145</v>
      </c>
      <c r="F542" s="230" t="s">
        <v>144</v>
      </c>
      <c r="H542" s="230" t="s">
        <v>144</v>
      </c>
      <c r="I542" s="230" t="s">
        <v>144</v>
      </c>
      <c r="J542" s="230" t="s">
        <v>144</v>
      </c>
      <c r="K542" s="230" t="s">
        <v>144</v>
      </c>
      <c r="L542" s="230" t="s">
        <v>144</v>
      </c>
    </row>
    <row r="543" spans="1:13" x14ac:dyDescent="0.3">
      <c r="A543" s="230">
        <v>414299</v>
      </c>
      <c r="B543" s="230" t="s">
        <v>58</v>
      </c>
      <c r="C543" s="230" t="s">
        <v>144</v>
      </c>
      <c r="E543" s="230" t="s">
        <v>145</v>
      </c>
      <c r="F543" s="230" t="s">
        <v>145</v>
      </c>
      <c r="H543" s="230" t="s">
        <v>144</v>
      </c>
      <c r="I543" s="230" t="s">
        <v>144</v>
      </c>
      <c r="J543" s="230" t="s">
        <v>144</v>
      </c>
      <c r="K543" s="230" t="s">
        <v>144</v>
      </c>
      <c r="L543" s="230" t="s">
        <v>144</v>
      </c>
      <c r="M543" s="230" t="s">
        <v>144</v>
      </c>
    </row>
    <row r="544" spans="1:13" x14ac:dyDescent="0.3">
      <c r="A544" s="230">
        <v>414353</v>
      </c>
      <c r="B544" s="230" t="s">
        <v>58</v>
      </c>
      <c r="C544" s="230" t="s">
        <v>144</v>
      </c>
      <c r="D544" s="230" t="s">
        <v>145</v>
      </c>
      <c r="E544" s="230" t="s">
        <v>144</v>
      </c>
      <c r="F544" s="230" t="s">
        <v>144</v>
      </c>
      <c r="G544" s="230" t="s">
        <v>144</v>
      </c>
      <c r="H544" s="230" t="s">
        <v>144</v>
      </c>
      <c r="I544" s="230" t="s">
        <v>144</v>
      </c>
      <c r="J544" s="230" t="s">
        <v>144</v>
      </c>
      <c r="K544" s="230" t="s">
        <v>144</v>
      </c>
      <c r="L544" s="230" t="s">
        <v>144</v>
      </c>
      <c r="M544" s="230" t="s">
        <v>144</v>
      </c>
    </row>
    <row r="545" spans="1:13" x14ac:dyDescent="0.3">
      <c r="A545" s="230">
        <v>414423</v>
      </c>
      <c r="B545" s="230" t="s">
        <v>58</v>
      </c>
      <c r="E545" s="230" t="s">
        <v>143</v>
      </c>
      <c r="F545" s="230" t="s">
        <v>143</v>
      </c>
      <c r="J545" s="230" t="s">
        <v>143</v>
      </c>
      <c r="K545" s="230" t="s">
        <v>144</v>
      </c>
      <c r="L545" s="230" t="s">
        <v>144</v>
      </c>
    </row>
    <row r="546" spans="1:13" x14ac:dyDescent="0.3">
      <c r="A546" s="230">
        <v>414596</v>
      </c>
      <c r="B546" s="230" t="s">
        <v>58</v>
      </c>
      <c r="F546" s="230" t="s">
        <v>143</v>
      </c>
      <c r="H546" s="230" t="s">
        <v>144</v>
      </c>
      <c r="K546" s="230" t="s">
        <v>143</v>
      </c>
      <c r="L546" s="230" t="s">
        <v>144</v>
      </c>
      <c r="M546" s="230" t="s">
        <v>143</v>
      </c>
    </row>
    <row r="547" spans="1:13" x14ac:dyDescent="0.3">
      <c r="A547" s="230">
        <v>414684</v>
      </c>
      <c r="B547" s="230" t="s">
        <v>58</v>
      </c>
      <c r="C547" s="230" t="s">
        <v>143</v>
      </c>
      <c r="E547" s="230" t="s">
        <v>143</v>
      </c>
      <c r="H547" s="230" t="s">
        <v>144</v>
      </c>
      <c r="I547" s="230" t="s">
        <v>144</v>
      </c>
      <c r="J547" s="230" t="s">
        <v>143</v>
      </c>
      <c r="K547" s="230" t="s">
        <v>144</v>
      </c>
      <c r="L547" s="230" t="s">
        <v>144</v>
      </c>
      <c r="M547" s="230" t="s">
        <v>143</v>
      </c>
    </row>
    <row r="548" spans="1:13" x14ac:dyDescent="0.3">
      <c r="A548" s="230">
        <v>414780</v>
      </c>
      <c r="B548" s="230" t="s">
        <v>58</v>
      </c>
      <c r="C548" s="230" t="s">
        <v>143</v>
      </c>
      <c r="D548" s="230" t="s">
        <v>144</v>
      </c>
      <c r="E548" s="230" t="s">
        <v>143</v>
      </c>
      <c r="G548" s="230" t="s">
        <v>144</v>
      </c>
      <c r="I548" s="230" t="s">
        <v>144</v>
      </c>
      <c r="J548" s="230" t="s">
        <v>144</v>
      </c>
      <c r="K548" s="230" t="s">
        <v>145</v>
      </c>
      <c r="L548" s="230" t="s">
        <v>144</v>
      </c>
      <c r="M548" s="230" t="s">
        <v>144</v>
      </c>
    </row>
    <row r="549" spans="1:13" x14ac:dyDescent="0.3">
      <c r="A549" s="230">
        <v>414890</v>
      </c>
      <c r="B549" s="230" t="s">
        <v>58</v>
      </c>
      <c r="F549" s="230" t="s">
        <v>143</v>
      </c>
      <c r="G549" s="230" t="s">
        <v>143</v>
      </c>
      <c r="H549" s="230" t="s">
        <v>144</v>
      </c>
      <c r="J549" s="230" t="s">
        <v>144</v>
      </c>
      <c r="K549" s="230" t="s">
        <v>145</v>
      </c>
      <c r="L549" s="230" t="s">
        <v>144</v>
      </c>
      <c r="M549" s="230" t="s">
        <v>145</v>
      </c>
    </row>
    <row r="550" spans="1:13" x14ac:dyDescent="0.3">
      <c r="A550" s="230">
        <v>414907</v>
      </c>
      <c r="B550" s="230" t="s">
        <v>58</v>
      </c>
      <c r="C550" s="230" t="s">
        <v>143</v>
      </c>
      <c r="E550" s="230" t="s">
        <v>143</v>
      </c>
      <c r="F550" s="230" t="s">
        <v>145</v>
      </c>
      <c r="H550" s="230" t="s">
        <v>143</v>
      </c>
      <c r="I550" s="230" t="s">
        <v>144</v>
      </c>
      <c r="J550" s="230" t="s">
        <v>144</v>
      </c>
      <c r="K550" s="230" t="s">
        <v>144</v>
      </c>
      <c r="L550" s="230" t="s">
        <v>144</v>
      </c>
      <c r="M550" s="230" t="s">
        <v>144</v>
      </c>
    </row>
    <row r="551" spans="1:13" x14ac:dyDescent="0.3">
      <c r="A551" s="230">
        <v>415142</v>
      </c>
      <c r="B551" s="230" t="s">
        <v>58</v>
      </c>
      <c r="E551" s="230" t="s">
        <v>143</v>
      </c>
      <c r="F551" s="230" t="s">
        <v>143</v>
      </c>
      <c r="G551" s="230" t="s">
        <v>143</v>
      </c>
      <c r="I551" s="230" t="s">
        <v>143</v>
      </c>
      <c r="K551" s="230" t="s">
        <v>144</v>
      </c>
      <c r="L551" s="230" t="s">
        <v>143</v>
      </c>
    </row>
    <row r="552" spans="1:13" x14ac:dyDescent="0.3">
      <c r="A552" s="230">
        <v>415159</v>
      </c>
      <c r="B552" s="230" t="s">
        <v>58</v>
      </c>
      <c r="D552" s="230" t="s">
        <v>144</v>
      </c>
      <c r="H552" s="230" t="s">
        <v>145</v>
      </c>
      <c r="J552" s="230" t="s">
        <v>143</v>
      </c>
      <c r="L552" s="230" t="s">
        <v>144</v>
      </c>
      <c r="M552" s="230" t="s">
        <v>145</v>
      </c>
    </row>
    <row r="553" spans="1:13" x14ac:dyDescent="0.3">
      <c r="A553" s="230">
        <v>415381</v>
      </c>
      <c r="B553" s="230" t="s">
        <v>58</v>
      </c>
      <c r="C553" s="230" t="s">
        <v>143</v>
      </c>
      <c r="D553" s="230" t="s">
        <v>143</v>
      </c>
      <c r="E553" s="230" t="s">
        <v>143</v>
      </c>
      <c r="F553" s="230" t="s">
        <v>143</v>
      </c>
      <c r="G553" s="230" t="s">
        <v>143</v>
      </c>
      <c r="I553" s="230" t="s">
        <v>144</v>
      </c>
      <c r="J553" s="230" t="s">
        <v>144</v>
      </c>
      <c r="K553" s="230" t="s">
        <v>144</v>
      </c>
      <c r="L553" s="230" t="s">
        <v>144</v>
      </c>
      <c r="M553" s="230" t="s">
        <v>144</v>
      </c>
    </row>
    <row r="554" spans="1:13" x14ac:dyDescent="0.3">
      <c r="A554" s="230">
        <v>415403</v>
      </c>
      <c r="B554" s="230" t="s">
        <v>58</v>
      </c>
      <c r="C554" s="230" t="s">
        <v>143</v>
      </c>
      <c r="D554" s="230" t="s">
        <v>145</v>
      </c>
      <c r="E554" s="230" t="s">
        <v>143</v>
      </c>
      <c r="G554" s="230" t="s">
        <v>143</v>
      </c>
      <c r="I554" s="230" t="s">
        <v>144</v>
      </c>
      <c r="J554" s="230" t="s">
        <v>145</v>
      </c>
      <c r="K554" s="230" t="s">
        <v>144</v>
      </c>
      <c r="L554" s="230" t="s">
        <v>144</v>
      </c>
      <c r="M554" s="230" t="s">
        <v>144</v>
      </c>
    </row>
    <row r="555" spans="1:13" x14ac:dyDescent="0.3">
      <c r="A555" s="230">
        <v>415419</v>
      </c>
      <c r="B555" s="230" t="s">
        <v>58</v>
      </c>
      <c r="D555" s="230" t="s">
        <v>143</v>
      </c>
      <c r="F555" s="230" t="s">
        <v>145</v>
      </c>
      <c r="G555" s="230" t="s">
        <v>145</v>
      </c>
      <c r="H555" s="230" t="s">
        <v>145</v>
      </c>
      <c r="I555" s="230" t="s">
        <v>145</v>
      </c>
      <c r="J555" s="230" t="s">
        <v>145</v>
      </c>
      <c r="K555" s="230" t="s">
        <v>144</v>
      </c>
      <c r="L555" s="230" t="s">
        <v>144</v>
      </c>
      <c r="M555" s="230" t="s">
        <v>145</v>
      </c>
    </row>
    <row r="556" spans="1:13" x14ac:dyDescent="0.3">
      <c r="A556" s="230">
        <v>415437</v>
      </c>
      <c r="B556" s="230" t="s">
        <v>58</v>
      </c>
      <c r="H556" s="230" t="s">
        <v>143</v>
      </c>
      <c r="I556" s="230" t="s">
        <v>143</v>
      </c>
      <c r="J556" s="230" t="s">
        <v>143</v>
      </c>
      <c r="K556" s="230" t="s">
        <v>143</v>
      </c>
      <c r="L556" s="230" t="s">
        <v>144</v>
      </c>
      <c r="M556" s="230" t="s">
        <v>143</v>
      </c>
    </row>
    <row r="557" spans="1:13" x14ac:dyDescent="0.3">
      <c r="A557" s="230">
        <v>415453</v>
      </c>
      <c r="B557" s="230" t="s">
        <v>58</v>
      </c>
      <c r="C557" s="230" t="s">
        <v>143</v>
      </c>
      <c r="D557" s="230" t="s">
        <v>144</v>
      </c>
      <c r="E557" s="230" t="s">
        <v>143</v>
      </c>
      <c r="F557" s="230" t="s">
        <v>144</v>
      </c>
      <c r="G557" s="230" t="s">
        <v>144</v>
      </c>
      <c r="H557" s="230" t="s">
        <v>143</v>
      </c>
      <c r="I557" s="230" t="s">
        <v>144</v>
      </c>
      <c r="J557" s="230" t="s">
        <v>144</v>
      </c>
      <c r="K557" s="230" t="s">
        <v>144</v>
      </c>
      <c r="L557" s="230" t="s">
        <v>144</v>
      </c>
      <c r="M557" s="230" t="s">
        <v>144</v>
      </c>
    </row>
    <row r="558" spans="1:13" x14ac:dyDescent="0.3">
      <c r="A558" s="230">
        <v>415680</v>
      </c>
      <c r="B558" s="230" t="s">
        <v>58</v>
      </c>
      <c r="D558" s="230" t="s">
        <v>143</v>
      </c>
      <c r="E558" s="230" t="s">
        <v>143</v>
      </c>
      <c r="F558" s="230" t="s">
        <v>145</v>
      </c>
      <c r="G558" s="230" t="s">
        <v>143</v>
      </c>
      <c r="H558" s="230" t="s">
        <v>144</v>
      </c>
      <c r="I558" s="230" t="s">
        <v>144</v>
      </c>
      <c r="J558" s="230" t="s">
        <v>144</v>
      </c>
      <c r="K558" s="230" t="s">
        <v>144</v>
      </c>
      <c r="L558" s="230" t="s">
        <v>144</v>
      </c>
      <c r="M558" s="230" t="s">
        <v>144</v>
      </c>
    </row>
    <row r="559" spans="1:13" x14ac:dyDescent="0.3">
      <c r="A559" s="230">
        <v>415690</v>
      </c>
      <c r="B559" s="230" t="s">
        <v>58</v>
      </c>
      <c r="C559" s="230" t="s">
        <v>143</v>
      </c>
      <c r="D559" s="230" t="s">
        <v>143</v>
      </c>
      <c r="E559" s="230" t="s">
        <v>144</v>
      </c>
      <c r="F559" s="230" t="s">
        <v>144</v>
      </c>
      <c r="G559" s="230" t="s">
        <v>144</v>
      </c>
      <c r="H559" s="230" t="s">
        <v>143</v>
      </c>
      <c r="I559" s="230" t="s">
        <v>144</v>
      </c>
      <c r="J559" s="230" t="s">
        <v>145</v>
      </c>
      <c r="K559" s="230" t="s">
        <v>145</v>
      </c>
      <c r="L559" s="230" t="s">
        <v>144</v>
      </c>
      <c r="M559" s="230" t="s">
        <v>144</v>
      </c>
    </row>
    <row r="560" spans="1:13" x14ac:dyDescent="0.3">
      <c r="A560" s="230">
        <v>415691</v>
      </c>
      <c r="B560" s="230" t="s">
        <v>58</v>
      </c>
      <c r="F560" s="230" t="s">
        <v>143</v>
      </c>
      <c r="J560" s="230" t="s">
        <v>143</v>
      </c>
      <c r="K560" s="230" t="s">
        <v>143</v>
      </c>
      <c r="L560" s="230" t="s">
        <v>144</v>
      </c>
      <c r="M560" s="230" t="s">
        <v>143</v>
      </c>
    </row>
    <row r="561" spans="1:13" x14ac:dyDescent="0.3">
      <c r="A561" s="230">
        <v>415754</v>
      </c>
      <c r="B561" s="230" t="s">
        <v>58</v>
      </c>
      <c r="D561" s="230" t="s">
        <v>143</v>
      </c>
      <c r="E561" s="230" t="s">
        <v>143</v>
      </c>
      <c r="F561" s="230" t="s">
        <v>143</v>
      </c>
      <c r="G561" s="230" t="s">
        <v>143</v>
      </c>
      <c r="I561" s="230" t="s">
        <v>144</v>
      </c>
      <c r="K561" s="230" t="s">
        <v>144</v>
      </c>
      <c r="L561" s="230" t="s">
        <v>144</v>
      </c>
      <c r="M561" s="230" t="s">
        <v>144</v>
      </c>
    </row>
    <row r="562" spans="1:13" x14ac:dyDescent="0.3">
      <c r="A562" s="230">
        <v>415880</v>
      </c>
      <c r="B562" s="230" t="s">
        <v>58</v>
      </c>
      <c r="D562" s="230" t="s">
        <v>143</v>
      </c>
      <c r="F562" s="230" t="s">
        <v>143</v>
      </c>
      <c r="I562" s="230" t="s">
        <v>143</v>
      </c>
      <c r="K562" s="230" t="s">
        <v>143</v>
      </c>
      <c r="L562" s="230" t="s">
        <v>144</v>
      </c>
      <c r="M562" s="230" t="s">
        <v>143</v>
      </c>
    </row>
    <row r="563" spans="1:13" x14ac:dyDescent="0.3">
      <c r="A563" s="230">
        <v>415985</v>
      </c>
      <c r="B563" s="230" t="s">
        <v>58</v>
      </c>
      <c r="D563" s="230" t="s">
        <v>145</v>
      </c>
      <c r="G563" s="230" t="s">
        <v>145</v>
      </c>
      <c r="I563" s="230" t="s">
        <v>145</v>
      </c>
      <c r="J563" s="230" t="s">
        <v>144</v>
      </c>
      <c r="K563" s="230" t="s">
        <v>145</v>
      </c>
      <c r="L563" s="230" t="s">
        <v>144</v>
      </c>
      <c r="M563" s="230" t="s">
        <v>145</v>
      </c>
    </row>
    <row r="564" spans="1:13" x14ac:dyDescent="0.3">
      <c r="A564" s="230">
        <v>416059</v>
      </c>
      <c r="B564" s="230" t="s">
        <v>58</v>
      </c>
      <c r="C564" s="230" t="s">
        <v>145</v>
      </c>
      <c r="D564" s="230" t="s">
        <v>145</v>
      </c>
      <c r="E564" s="230" t="s">
        <v>144</v>
      </c>
      <c r="F564" s="230" t="s">
        <v>144</v>
      </c>
      <c r="G564" s="230" t="s">
        <v>144</v>
      </c>
      <c r="H564" s="230" t="s">
        <v>144</v>
      </c>
      <c r="I564" s="230" t="s">
        <v>144</v>
      </c>
      <c r="J564" s="230" t="s">
        <v>144</v>
      </c>
      <c r="K564" s="230" t="s">
        <v>144</v>
      </c>
      <c r="L564" s="230" t="s">
        <v>144</v>
      </c>
      <c r="M564" s="230" t="s">
        <v>144</v>
      </c>
    </row>
    <row r="565" spans="1:13" x14ac:dyDescent="0.3">
      <c r="A565" s="230">
        <v>416124</v>
      </c>
      <c r="B565" s="230" t="s">
        <v>58</v>
      </c>
      <c r="D565" s="230" t="s">
        <v>144</v>
      </c>
      <c r="G565" s="230" t="s">
        <v>145</v>
      </c>
      <c r="I565" s="230" t="s">
        <v>144</v>
      </c>
      <c r="J565" s="230" t="s">
        <v>144</v>
      </c>
      <c r="K565" s="230" t="s">
        <v>144</v>
      </c>
      <c r="L565" s="230" t="s">
        <v>144</v>
      </c>
      <c r="M565" s="230" t="s">
        <v>144</v>
      </c>
    </row>
    <row r="566" spans="1:13" x14ac:dyDescent="0.3">
      <c r="A566" s="230">
        <v>416130</v>
      </c>
      <c r="B566" s="230" t="s">
        <v>58</v>
      </c>
      <c r="D566" s="230" t="s">
        <v>145</v>
      </c>
      <c r="G566" s="230" t="s">
        <v>145</v>
      </c>
      <c r="H566" s="230" t="s">
        <v>143</v>
      </c>
      <c r="I566" s="230" t="s">
        <v>143</v>
      </c>
      <c r="J566" s="230" t="s">
        <v>145</v>
      </c>
      <c r="K566" s="230" t="s">
        <v>143</v>
      </c>
      <c r="L566" s="230" t="s">
        <v>144</v>
      </c>
      <c r="M566" s="230" t="s">
        <v>144</v>
      </c>
    </row>
    <row r="567" spans="1:13" x14ac:dyDescent="0.3">
      <c r="A567" s="230">
        <v>416179</v>
      </c>
      <c r="B567" s="230" t="s">
        <v>58</v>
      </c>
      <c r="C567" s="230" t="s">
        <v>145</v>
      </c>
      <c r="F567" s="230" t="s">
        <v>145</v>
      </c>
      <c r="H567" s="230" t="s">
        <v>145</v>
      </c>
      <c r="I567" s="230" t="s">
        <v>145</v>
      </c>
      <c r="J567" s="230" t="s">
        <v>145</v>
      </c>
      <c r="K567" s="230" t="s">
        <v>145</v>
      </c>
      <c r="L567" s="230" t="s">
        <v>145</v>
      </c>
      <c r="M567" s="230" t="s">
        <v>145</v>
      </c>
    </row>
    <row r="568" spans="1:13" x14ac:dyDescent="0.3">
      <c r="A568" s="230">
        <v>416188</v>
      </c>
      <c r="B568" s="230" t="s">
        <v>58</v>
      </c>
      <c r="C568" s="230" t="s">
        <v>145</v>
      </c>
      <c r="D568" s="230" t="s">
        <v>145</v>
      </c>
      <c r="E568" s="230" t="s">
        <v>145</v>
      </c>
      <c r="F568" s="230" t="s">
        <v>145</v>
      </c>
      <c r="G568" s="230" t="s">
        <v>145</v>
      </c>
      <c r="H568" s="230" t="s">
        <v>145</v>
      </c>
      <c r="I568" s="230" t="s">
        <v>145</v>
      </c>
      <c r="J568" s="230" t="s">
        <v>145</v>
      </c>
      <c r="K568" s="230" t="s">
        <v>145</v>
      </c>
      <c r="L568" s="230" t="s">
        <v>144</v>
      </c>
      <c r="M568" s="230" t="s">
        <v>145</v>
      </c>
    </row>
    <row r="569" spans="1:13" x14ac:dyDescent="0.3">
      <c r="A569" s="230">
        <v>416281</v>
      </c>
      <c r="B569" s="230" t="s">
        <v>58</v>
      </c>
      <c r="D569" s="230" t="s">
        <v>143</v>
      </c>
      <c r="F569" s="230" t="s">
        <v>144</v>
      </c>
      <c r="G569" s="230" t="s">
        <v>143</v>
      </c>
      <c r="K569" s="230" t="s">
        <v>143</v>
      </c>
      <c r="L569" s="230" t="s">
        <v>144</v>
      </c>
    </row>
    <row r="570" spans="1:13" x14ac:dyDescent="0.3">
      <c r="A570" s="230">
        <v>416328</v>
      </c>
      <c r="B570" s="230" t="s">
        <v>58</v>
      </c>
      <c r="E570" s="230" t="s">
        <v>143</v>
      </c>
      <c r="G570" s="230" t="s">
        <v>145</v>
      </c>
      <c r="H570" s="230" t="s">
        <v>143</v>
      </c>
      <c r="I570" s="230" t="s">
        <v>144</v>
      </c>
      <c r="J570" s="230" t="s">
        <v>144</v>
      </c>
      <c r="K570" s="230" t="s">
        <v>144</v>
      </c>
      <c r="L570" s="230" t="s">
        <v>144</v>
      </c>
      <c r="M570" s="230" t="s">
        <v>144</v>
      </c>
    </row>
    <row r="571" spans="1:13" x14ac:dyDescent="0.3">
      <c r="A571" s="230">
        <v>416600</v>
      </c>
      <c r="B571" s="230" t="s">
        <v>58</v>
      </c>
      <c r="F571" s="230" t="s">
        <v>145</v>
      </c>
      <c r="J571" s="230" t="s">
        <v>145</v>
      </c>
      <c r="K571" s="230" t="s">
        <v>144</v>
      </c>
      <c r="L571" s="230" t="s">
        <v>144</v>
      </c>
      <c r="M571" s="230" t="s">
        <v>144</v>
      </c>
    </row>
    <row r="572" spans="1:13" x14ac:dyDescent="0.3">
      <c r="A572" s="230">
        <v>416878</v>
      </c>
      <c r="B572" s="230" t="s">
        <v>58</v>
      </c>
      <c r="D572" s="230" t="s">
        <v>145</v>
      </c>
      <c r="F572" s="230" t="s">
        <v>145</v>
      </c>
      <c r="G572" s="230" t="s">
        <v>145</v>
      </c>
      <c r="H572" s="230" t="s">
        <v>144</v>
      </c>
      <c r="I572" s="230" t="s">
        <v>144</v>
      </c>
      <c r="J572" s="230" t="s">
        <v>144</v>
      </c>
      <c r="K572" s="230" t="s">
        <v>144</v>
      </c>
      <c r="L572" s="230" t="s">
        <v>144</v>
      </c>
      <c r="M572" s="230" t="s">
        <v>144</v>
      </c>
    </row>
    <row r="573" spans="1:13" x14ac:dyDescent="0.3">
      <c r="A573" s="230">
        <v>416952</v>
      </c>
      <c r="B573" s="230" t="s">
        <v>58</v>
      </c>
      <c r="E573" s="230" t="s">
        <v>145</v>
      </c>
      <c r="G573" s="230" t="s">
        <v>143</v>
      </c>
      <c r="I573" s="230" t="s">
        <v>145</v>
      </c>
      <c r="J573" s="230" t="s">
        <v>144</v>
      </c>
      <c r="K573" s="230" t="s">
        <v>144</v>
      </c>
      <c r="L573" s="230" t="s">
        <v>144</v>
      </c>
      <c r="M573" s="230" t="s">
        <v>144</v>
      </c>
    </row>
    <row r="574" spans="1:13" x14ac:dyDescent="0.3">
      <c r="A574" s="230">
        <v>417023</v>
      </c>
      <c r="B574" s="230" t="s">
        <v>58</v>
      </c>
      <c r="D574" s="230" t="s">
        <v>143</v>
      </c>
      <c r="G574" s="230" t="s">
        <v>144</v>
      </c>
      <c r="H574" s="230" t="s">
        <v>144</v>
      </c>
      <c r="I574" s="230" t="s">
        <v>143</v>
      </c>
      <c r="J574" s="230" t="s">
        <v>143</v>
      </c>
      <c r="K574" s="230" t="s">
        <v>145</v>
      </c>
      <c r="L574" s="230" t="s">
        <v>145</v>
      </c>
    </row>
    <row r="575" spans="1:13" x14ac:dyDescent="0.3">
      <c r="A575" s="230">
        <v>417093</v>
      </c>
      <c r="B575" s="230" t="s">
        <v>58</v>
      </c>
      <c r="C575" s="230" t="s">
        <v>144</v>
      </c>
      <c r="D575" s="230" t="s">
        <v>144</v>
      </c>
      <c r="E575" s="230" t="s">
        <v>143</v>
      </c>
      <c r="F575" s="230" t="s">
        <v>143</v>
      </c>
      <c r="G575" s="230" t="s">
        <v>143</v>
      </c>
      <c r="H575" s="230" t="s">
        <v>143</v>
      </c>
      <c r="I575" s="230" t="s">
        <v>144</v>
      </c>
      <c r="J575" s="230" t="s">
        <v>145</v>
      </c>
      <c r="K575" s="230" t="s">
        <v>143</v>
      </c>
      <c r="L575" s="230" t="s">
        <v>145</v>
      </c>
      <c r="M575" s="230" t="s">
        <v>143</v>
      </c>
    </row>
    <row r="576" spans="1:13" x14ac:dyDescent="0.3">
      <c r="A576" s="230">
        <v>417180</v>
      </c>
      <c r="B576" s="230" t="s">
        <v>58</v>
      </c>
      <c r="D576" s="230" t="s">
        <v>143</v>
      </c>
      <c r="G576" s="230" t="s">
        <v>143</v>
      </c>
      <c r="I576" s="230" t="s">
        <v>145</v>
      </c>
      <c r="J576" s="230" t="s">
        <v>145</v>
      </c>
      <c r="K576" s="230" t="s">
        <v>143</v>
      </c>
      <c r="L576" s="230" t="s">
        <v>144</v>
      </c>
    </row>
    <row r="577" spans="1:13" x14ac:dyDescent="0.3">
      <c r="A577" s="230">
        <v>417223</v>
      </c>
      <c r="B577" s="230" t="s">
        <v>58</v>
      </c>
      <c r="C577" s="230" t="s">
        <v>144</v>
      </c>
      <c r="D577" s="230" t="s">
        <v>144</v>
      </c>
      <c r="E577" s="230" t="s">
        <v>145</v>
      </c>
      <c r="G577" s="230" t="s">
        <v>145</v>
      </c>
      <c r="H577" s="230" t="s">
        <v>144</v>
      </c>
      <c r="I577" s="230" t="s">
        <v>144</v>
      </c>
      <c r="J577" s="230" t="s">
        <v>144</v>
      </c>
      <c r="K577" s="230" t="s">
        <v>144</v>
      </c>
      <c r="L577" s="230" t="s">
        <v>144</v>
      </c>
      <c r="M577" s="230" t="s">
        <v>144</v>
      </c>
    </row>
    <row r="578" spans="1:13" x14ac:dyDescent="0.3">
      <c r="A578" s="230">
        <v>417233</v>
      </c>
      <c r="B578" s="230" t="s">
        <v>58</v>
      </c>
      <c r="D578" s="230" t="s">
        <v>143</v>
      </c>
      <c r="E578" s="230" t="s">
        <v>143</v>
      </c>
      <c r="F578" s="230" t="s">
        <v>145</v>
      </c>
      <c r="G578" s="230" t="s">
        <v>145</v>
      </c>
      <c r="H578" s="230" t="s">
        <v>144</v>
      </c>
      <c r="I578" s="230" t="s">
        <v>143</v>
      </c>
      <c r="J578" s="230" t="s">
        <v>144</v>
      </c>
      <c r="K578" s="230" t="s">
        <v>143</v>
      </c>
      <c r="L578" s="230" t="s">
        <v>144</v>
      </c>
      <c r="M578" s="230" t="s">
        <v>144</v>
      </c>
    </row>
    <row r="579" spans="1:13" x14ac:dyDescent="0.3">
      <c r="A579" s="230">
        <v>417347</v>
      </c>
      <c r="B579" s="230" t="s">
        <v>58</v>
      </c>
      <c r="D579" s="230" t="s">
        <v>143</v>
      </c>
      <c r="E579" s="230" t="s">
        <v>143</v>
      </c>
      <c r="F579" s="230" t="s">
        <v>145</v>
      </c>
      <c r="G579" s="230" t="s">
        <v>143</v>
      </c>
      <c r="H579" s="230" t="s">
        <v>145</v>
      </c>
      <c r="I579" s="230" t="s">
        <v>145</v>
      </c>
      <c r="J579" s="230" t="s">
        <v>144</v>
      </c>
      <c r="K579" s="230" t="s">
        <v>145</v>
      </c>
      <c r="L579" s="230" t="s">
        <v>144</v>
      </c>
      <c r="M579" s="230" t="s">
        <v>145</v>
      </c>
    </row>
    <row r="580" spans="1:13" x14ac:dyDescent="0.3">
      <c r="A580" s="230">
        <v>417375</v>
      </c>
      <c r="B580" s="230" t="s">
        <v>58</v>
      </c>
      <c r="C580" s="230" t="s">
        <v>143</v>
      </c>
      <c r="D580" s="230" t="s">
        <v>143</v>
      </c>
      <c r="I580" s="230" t="s">
        <v>145</v>
      </c>
      <c r="J580" s="230" t="s">
        <v>145</v>
      </c>
      <c r="L580" s="230" t="s">
        <v>144</v>
      </c>
      <c r="M580" s="230" t="s">
        <v>145</v>
      </c>
    </row>
    <row r="581" spans="1:13" x14ac:dyDescent="0.3">
      <c r="A581" s="230">
        <v>417413</v>
      </c>
      <c r="B581" s="230" t="s">
        <v>58</v>
      </c>
      <c r="C581" s="230" t="s">
        <v>145</v>
      </c>
      <c r="D581" s="230" t="s">
        <v>145</v>
      </c>
      <c r="I581" s="230" t="s">
        <v>144</v>
      </c>
      <c r="J581" s="230" t="s">
        <v>144</v>
      </c>
      <c r="K581" s="230" t="s">
        <v>144</v>
      </c>
      <c r="L581" s="230" t="s">
        <v>144</v>
      </c>
      <c r="M581" s="230" t="s">
        <v>144</v>
      </c>
    </row>
    <row r="582" spans="1:13" x14ac:dyDescent="0.3">
      <c r="A582" s="230">
        <v>417462</v>
      </c>
      <c r="B582" s="230" t="s">
        <v>58</v>
      </c>
      <c r="C582" s="230" t="s">
        <v>143</v>
      </c>
      <c r="D582" s="230" t="s">
        <v>143</v>
      </c>
      <c r="E582" s="230" t="s">
        <v>145</v>
      </c>
      <c r="F582" s="230" t="s">
        <v>144</v>
      </c>
      <c r="G582" s="230" t="s">
        <v>144</v>
      </c>
      <c r="H582" s="230" t="s">
        <v>145</v>
      </c>
      <c r="I582" s="230" t="s">
        <v>145</v>
      </c>
      <c r="K582" s="230" t="s">
        <v>144</v>
      </c>
      <c r="L582" s="230" t="s">
        <v>144</v>
      </c>
      <c r="M582" s="230" t="s">
        <v>144</v>
      </c>
    </row>
    <row r="583" spans="1:13" x14ac:dyDescent="0.3">
      <c r="A583" s="230">
        <v>417486</v>
      </c>
      <c r="B583" s="230" t="s">
        <v>58</v>
      </c>
      <c r="C583" s="230" t="s">
        <v>143</v>
      </c>
      <c r="D583" s="230" t="s">
        <v>143</v>
      </c>
      <c r="E583" s="230" t="s">
        <v>143</v>
      </c>
      <c r="F583" s="230" t="s">
        <v>143</v>
      </c>
      <c r="G583" s="230" t="s">
        <v>144</v>
      </c>
      <c r="H583" s="230" t="s">
        <v>144</v>
      </c>
      <c r="I583" s="230" t="s">
        <v>144</v>
      </c>
      <c r="J583" s="230" t="s">
        <v>143</v>
      </c>
      <c r="K583" s="230" t="s">
        <v>145</v>
      </c>
      <c r="L583" s="230" t="s">
        <v>144</v>
      </c>
      <c r="M583" s="230" t="s">
        <v>145</v>
      </c>
    </row>
    <row r="584" spans="1:13" x14ac:dyDescent="0.3">
      <c r="A584" s="230">
        <v>417592</v>
      </c>
      <c r="B584" s="230" t="s">
        <v>58</v>
      </c>
      <c r="C584" s="230" t="s">
        <v>143</v>
      </c>
      <c r="D584" s="230" t="s">
        <v>143</v>
      </c>
      <c r="E584" s="230" t="s">
        <v>143</v>
      </c>
      <c r="F584" s="230" t="s">
        <v>143</v>
      </c>
      <c r="G584" s="230" t="s">
        <v>144</v>
      </c>
      <c r="H584" s="230" t="s">
        <v>144</v>
      </c>
      <c r="I584" s="230" t="s">
        <v>144</v>
      </c>
      <c r="J584" s="230" t="s">
        <v>144</v>
      </c>
      <c r="K584" s="230" t="s">
        <v>144</v>
      </c>
      <c r="L584" s="230" t="s">
        <v>144</v>
      </c>
      <c r="M584" s="230" t="s">
        <v>144</v>
      </c>
    </row>
    <row r="585" spans="1:13" x14ac:dyDescent="0.3">
      <c r="A585" s="230">
        <v>417616</v>
      </c>
      <c r="B585" s="230" t="s">
        <v>58</v>
      </c>
      <c r="E585" s="230" t="s">
        <v>143</v>
      </c>
      <c r="J585" s="230" t="s">
        <v>145</v>
      </c>
      <c r="K585" s="230" t="s">
        <v>143</v>
      </c>
      <c r="L585" s="230" t="s">
        <v>144</v>
      </c>
      <c r="M585" s="230" t="s">
        <v>145</v>
      </c>
    </row>
    <row r="586" spans="1:13" x14ac:dyDescent="0.3">
      <c r="A586" s="230">
        <v>417801</v>
      </c>
      <c r="B586" s="230" t="s">
        <v>58</v>
      </c>
      <c r="D586" s="230" t="s">
        <v>143</v>
      </c>
      <c r="F586" s="230" t="s">
        <v>145</v>
      </c>
      <c r="G586" s="230" t="s">
        <v>143</v>
      </c>
      <c r="H586" s="230" t="s">
        <v>144</v>
      </c>
      <c r="J586" s="230" t="s">
        <v>144</v>
      </c>
      <c r="K586" s="230" t="s">
        <v>145</v>
      </c>
      <c r="L586" s="230" t="s">
        <v>145</v>
      </c>
    </row>
    <row r="587" spans="1:13" x14ac:dyDescent="0.3">
      <c r="A587" s="230">
        <v>417840</v>
      </c>
      <c r="B587" s="230" t="s">
        <v>58</v>
      </c>
      <c r="C587" s="230" t="s">
        <v>143</v>
      </c>
      <c r="D587" s="230" t="s">
        <v>143</v>
      </c>
      <c r="E587" s="230" t="s">
        <v>143</v>
      </c>
      <c r="F587" s="230" t="s">
        <v>143</v>
      </c>
      <c r="G587" s="230" t="s">
        <v>144</v>
      </c>
      <c r="H587" s="230" t="s">
        <v>144</v>
      </c>
      <c r="I587" s="230" t="s">
        <v>143</v>
      </c>
      <c r="J587" s="230" t="s">
        <v>144</v>
      </c>
      <c r="K587" s="230" t="s">
        <v>145</v>
      </c>
      <c r="L587" s="230" t="s">
        <v>144</v>
      </c>
      <c r="M587" s="230" t="s">
        <v>145</v>
      </c>
    </row>
    <row r="588" spans="1:13" x14ac:dyDescent="0.3">
      <c r="A588" s="230">
        <v>417909</v>
      </c>
      <c r="B588" s="230" t="s">
        <v>58</v>
      </c>
      <c r="D588" s="230" t="s">
        <v>145</v>
      </c>
      <c r="E588" s="230" t="s">
        <v>145</v>
      </c>
      <c r="G588" s="230" t="s">
        <v>145</v>
      </c>
      <c r="I588" s="230" t="s">
        <v>144</v>
      </c>
      <c r="J588" s="230" t="s">
        <v>144</v>
      </c>
      <c r="K588" s="230" t="s">
        <v>145</v>
      </c>
      <c r="L588" s="230" t="s">
        <v>144</v>
      </c>
      <c r="M588" s="230" t="s">
        <v>144</v>
      </c>
    </row>
    <row r="589" spans="1:13" x14ac:dyDescent="0.3">
      <c r="A589" s="230">
        <v>417955</v>
      </c>
      <c r="B589" s="230" t="s">
        <v>58</v>
      </c>
      <c r="D589" s="230" t="s">
        <v>143</v>
      </c>
      <c r="E589" s="230" t="s">
        <v>143</v>
      </c>
      <c r="G589" s="230" t="s">
        <v>145</v>
      </c>
      <c r="I589" s="230" t="s">
        <v>145</v>
      </c>
      <c r="J589" s="230" t="s">
        <v>144</v>
      </c>
      <c r="K589" s="230" t="s">
        <v>144</v>
      </c>
      <c r="L589" s="230" t="s">
        <v>145</v>
      </c>
      <c r="M589" s="230" t="s">
        <v>145</v>
      </c>
    </row>
    <row r="590" spans="1:13" x14ac:dyDescent="0.3">
      <c r="A590" s="230">
        <v>417970</v>
      </c>
      <c r="B590" s="230" t="s">
        <v>58</v>
      </c>
      <c r="C590" s="230" t="s">
        <v>143</v>
      </c>
      <c r="E590" s="230" t="s">
        <v>143</v>
      </c>
      <c r="G590" s="230" t="s">
        <v>145</v>
      </c>
      <c r="I590" s="230" t="s">
        <v>145</v>
      </c>
      <c r="K590" s="230" t="s">
        <v>143</v>
      </c>
      <c r="L590" s="230" t="s">
        <v>144</v>
      </c>
      <c r="M590" s="230" t="s">
        <v>144</v>
      </c>
    </row>
    <row r="591" spans="1:13" x14ac:dyDescent="0.3">
      <c r="A591" s="230">
        <v>417973</v>
      </c>
      <c r="B591" s="230" t="s">
        <v>58</v>
      </c>
      <c r="D591" s="230" t="s">
        <v>143</v>
      </c>
      <c r="E591" s="230" t="s">
        <v>143</v>
      </c>
      <c r="F591" s="230" t="s">
        <v>143</v>
      </c>
      <c r="G591" s="230" t="s">
        <v>143</v>
      </c>
      <c r="H591" s="230" t="s">
        <v>145</v>
      </c>
      <c r="I591" s="230" t="s">
        <v>143</v>
      </c>
      <c r="K591" s="230" t="s">
        <v>143</v>
      </c>
      <c r="L591" s="230" t="s">
        <v>144</v>
      </c>
    </row>
    <row r="592" spans="1:13" x14ac:dyDescent="0.3">
      <c r="A592" s="230">
        <v>417978</v>
      </c>
      <c r="B592" s="230" t="s">
        <v>58</v>
      </c>
      <c r="C592" s="230" t="s">
        <v>144</v>
      </c>
      <c r="D592" s="230" t="s">
        <v>144</v>
      </c>
      <c r="E592" s="230" t="s">
        <v>145</v>
      </c>
      <c r="F592" s="230" t="s">
        <v>144</v>
      </c>
      <c r="G592" s="230" t="s">
        <v>144</v>
      </c>
      <c r="H592" s="230" t="s">
        <v>144</v>
      </c>
      <c r="I592" s="230" t="s">
        <v>145</v>
      </c>
      <c r="J592" s="230" t="s">
        <v>144</v>
      </c>
      <c r="K592" s="230" t="s">
        <v>145</v>
      </c>
      <c r="L592" s="230" t="s">
        <v>144</v>
      </c>
      <c r="M592" s="230" t="s">
        <v>144</v>
      </c>
    </row>
    <row r="593" spans="1:13" x14ac:dyDescent="0.3">
      <c r="A593" s="230">
        <v>417985</v>
      </c>
      <c r="B593" s="230" t="s">
        <v>58</v>
      </c>
      <c r="C593" s="230" t="s">
        <v>143</v>
      </c>
      <c r="D593" s="230" t="s">
        <v>143</v>
      </c>
      <c r="H593" s="230" t="s">
        <v>143</v>
      </c>
      <c r="J593" s="230" t="s">
        <v>143</v>
      </c>
      <c r="L593" s="230" t="s">
        <v>144</v>
      </c>
    </row>
    <row r="594" spans="1:13" x14ac:dyDescent="0.3">
      <c r="A594" s="230">
        <v>417996</v>
      </c>
      <c r="B594" s="230" t="s">
        <v>58</v>
      </c>
      <c r="C594" s="230" t="s">
        <v>145</v>
      </c>
      <c r="D594" s="230" t="s">
        <v>143</v>
      </c>
      <c r="F594" s="230" t="s">
        <v>144</v>
      </c>
      <c r="G594" s="230" t="s">
        <v>144</v>
      </c>
      <c r="H594" s="230" t="s">
        <v>144</v>
      </c>
      <c r="I594" s="230" t="s">
        <v>144</v>
      </c>
      <c r="J594" s="230" t="s">
        <v>144</v>
      </c>
      <c r="K594" s="230" t="s">
        <v>144</v>
      </c>
      <c r="L594" s="230" t="s">
        <v>144</v>
      </c>
      <c r="M594" s="230" t="s">
        <v>144</v>
      </c>
    </row>
    <row r="595" spans="1:13" x14ac:dyDescent="0.3">
      <c r="A595" s="230">
        <v>418091</v>
      </c>
      <c r="B595" s="230" t="s">
        <v>58</v>
      </c>
      <c r="D595" s="230" t="s">
        <v>143</v>
      </c>
      <c r="E595" s="230" t="s">
        <v>143</v>
      </c>
      <c r="I595" s="230" t="s">
        <v>143</v>
      </c>
      <c r="K595" s="230" t="s">
        <v>143</v>
      </c>
      <c r="L595" s="230" t="s">
        <v>144</v>
      </c>
    </row>
    <row r="596" spans="1:13" x14ac:dyDescent="0.3">
      <c r="A596" s="230">
        <v>418109</v>
      </c>
      <c r="B596" s="230" t="s">
        <v>58</v>
      </c>
      <c r="F596" s="230" t="s">
        <v>143</v>
      </c>
      <c r="G596" s="230" t="s">
        <v>143</v>
      </c>
      <c r="H596" s="230" t="s">
        <v>144</v>
      </c>
      <c r="I596" s="230" t="s">
        <v>145</v>
      </c>
      <c r="K596" s="230" t="s">
        <v>143</v>
      </c>
      <c r="L596" s="230" t="s">
        <v>144</v>
      </c>
      <c r="M596" s="230" t="s">
        <v>143</v>
      </c>
    </row>
    <row r="597" spans="1:13" x14ac:dyDescent="0.3">
      <c r="A597" s="230">
        <v>418119</v>
      </c>
      <c r="B597" s="230" t="s">
        <v>58</v>
      </c>
      <c r="C597" s="230" t="s">
        <v>143</v>
      </c>
      <c r="D597" s="230" t="s">
        <v>143</v>
      </c>
      <c r="E597" s="230" t="s">
        <v>145</v>
      </c>
      <c r="F597" s="230" t="s">
        <v>144</v>
      </c>
      <c r="G597" s="230" t="s">
        <v>144</v>
      </c>
      <c r="H597" s="230" t="s">
        <v>144</v>
      </c>
      <c r="I597" s="230" t="s">
        <v>145</v>
      </c>
      <c r="J597" s="230" t="s">
        <v>145</v>
      </c>
      <c r="K597" s="230" t="s">
        <v>145</v>
      </c>
      <c r="L597" s="230" t="s">
        <v>144</v>
      </c>
      <c r="M597" s="230" t="s">
        <v>145</v>
      </c>
    </row>
    <row r="598" spans="1:13" x14ac:dyDescent="0.3">
      <c r="A598" s="230">
        <v>418130</v>
      </c>
      <c r="B598" s="230" t="s">
        <v>58</v>
      </c>
      <c r="C598" s="230" t="s">
        <v>145</v>
      </c>
      <c r="D598" s="230" t="s">
        <v>144</v>
      </c>
      <c r="E598" s="230" t="s">
        <v>145</v>
      </c>
      <c r="G598" s="230" t="s">
        <v>145</v>
      </c>
      <c r="H598" s="230" t="s">
        <v>144</v>
      </c>
      <c r="I598" s="230" t="s">
        <v>144</v>
      </c>
      <c r="J598" s="230" t="s">
        <v>144</v>
      </c>
      <c r="K598" s="230" t="s">
        <v>144</v>
      </c>
      <c r="L598" s="230" t="s">
        <v>144</v>
      </c>
      <c r="M598" s="230" t="s">
        <v>144</v>
      </c>
    </row>
    <row r="599" spans="1:13" x14ac:dyDescent="0.3">
      <c r="A599" s="230">
        <v>418180</v>
      </c>
      <c r="B599" s="230" t="s">
        <v>58</v>
      </c>
      <c r="C599" s="230" t="s">
        <v>143</v>
      </c>
      <c r="D599" s="230" t="s">
        <v>145</v>
      </c>
      <c r="E599" s="230" t="s">
        <v>143</v>
      </c>
      <c r="F599" s="230" t="s">
        <v>143</v>
      </c>
      <c r="G599" s="230" t="s">
        <v>144</v>
      </c>
      <c r="I599" s="230" t="s">
        <v>145</v>
      </c>
      <c r="K599" s="230" t="s">
        <v>145</v>
      </c>
      <c r="L599" s="230" t="s">
        <v>145</v>
      </c>
      <c r="M599" s="230" t="s">
        <v>144</v>
      </c>
    </row>
    <row r="600" spans="1:13" x14ac:dyDescent="0.3">
      <c r="A600" s="230">
        <v>418213</v>
      </c>
      <c r="B600" s="230" t="s">
        <v>58</v>
      </c>
      <c r="C600" s="230" t="s">
        <v>145</v>
      </c>
      <c r="D600" s="230" t="s">
        <v>145</v>
      </c>
      <c r="E600" s="230" t="s">
        <v>145</v>
      </c>
      <c r="F600" s="230" t="s">
        <v>144</v>
      </c>
      <c r="G600" s="230" t="s">
        <v>144</v>
      </c>
      <c r="H600" s="230" t="s">
        <v>144</v>
      </c>
      <c r="I600" s="230" t="s">
        <v>144</v>
      </c>
      <c r="J600" s="230" t="s">
        <v>144</v>
      </c>
      <c r="K600" s="230" t="s">
        <v>144</v>
      </c>
      <c r="L600" s="230" t="s">
        <v>144</v>
      </c>
      <c r="M600" s="230" t="s">
        <v>144</v>
      </c>
    </row>
    <row r="601" spans="1:13" x14ac:dyDescent="0.3">
      <c r="A601" s="230">
        <v>418304</v>
      </c>
      <c r="B601" s="230" t="s">
        <v>58</v>
      </c>
      <c r="F601" s="230" t="s">
        <v>143</v>
      </c>
      <c r="G601" s="230" t="s">
        <v>144</v>
      </c>
      <c r="H601" s="230" t="s">
        <v>145</v>
      </c>
      <c r="I601" s="230" t="s">
        <v>143</v>
      </c>
      <c r="J601" s="230" t="s">
        <v>143</v>
      </c>
      <c r="L601" s="230" t="s">
        <v>145</v>
      </c>
    </row>
    <row r="602" spans="1:13" x14ac:dyDescent="0.3">
      <c r="A602" s="230">
        <v>418375</v>
      </c>
      <c r="B602" s="230" t="s">
        <v>58</v>
      </c>
      <c r="E602" s="230" t="s">
        <v>143</v>
      </c>
      <c r="G602" s="230" t="s">
        <v>143</v>
      </c>
      <c r="H602" s="230" t="s">
        <v>145</v>
      </c>
      <c r="J602" s="230" t="s">
        <v>143</v>
      </c>
      <c r="K602" s="230" t="s">
        <v>143</v>
      </c>
      <c r="L602" s="230" t="s">
        <v>145</v>
      </c>
    </row>
    <row r="603" spans="1:13" x14ac:dyDescent="0.3">
      <c r="A603" s="230">
        <v>418419</v>
      </c>
      <c r="B603" s="230" t="s">
        <v>58</v>
      </c>
      <c r="F603" s="230" t="s">
        <v>143</v>
      </c>
      <c r="G603" s="230" t="s">
        <v>143</v>
      </c>
      <c r="H603" s="230" t="s">
        <v>144</v>
      </c>
      <c r="I603" s="230" t="s">
        <v>143</v>
      </c>
      <c r="J603" s="230" t="s">
        <v>143</v>
      </c>
      <c r="K603" s="230" t="s">
        <v>143</v>
      </c>
      <c r="L603" s="230" t="s">
        <v>144</v>
      </c>
      <c r="M603" s="230" t="s">
        <v>145</v>
      </c>
    </row>
    <row r="604" spans="1:13" x14ac:dyDescent="0.3">
      <c r="A604" s="230">
        <v>418422</v>
      </c>
      <c r="B604" s="230" t="s">
        <v>58</v>
      </c>
      <c r="C604" s="230" t="s">
        <v>143</v>
      </c>
      <c r="E604" s="230" t="s">
        <v>143</v>
      </c>
      <c r="F604" s="230" t="s">
        <v>145</v>
      </c>
      <c r="G604" s="230" t="s">
        <v>145</v>
      </c>
      <c r="H604" s="230" t="s">
        <v>143</v>
      </c>
      <c r="I604" s="230" t="s">
        <v>143</v>
      </c>
      <c r="J604" s="230" t="s">
        <v>143</v>
      </c>
      <c r="K604" s="230" t="s">
        <v>143</v>
      </c>
      <c r="L604" s="230" t="s">
        <v>145</v>
      </c>
      <c r="M604" s="230" t="s">
        <v>143</v>
      </c>
    </row>
    <row r="605" spans="1:13" x14ac:dyDescent="0.3">
      <c r="A605" s="230">
        <v>418448</v>
      </c>
      <c r="B605" s="230" t="s">
        <v>58</v>
      </c>
      <c r="C605" s="230" t="s">
        <v>143</v>
      </c>
      <c r="D605" s="230" t="s">
        <v>143</v>
      </c>
      <c r="E605" s="230" t="s">
        <v>143</v>
      </c>
      <c r="I605" s="230" t="s">
        <v>144</v>
      </c>
      <c r="J605" s="230" t="s">
        <v>145</v>
      </c>
      <c r="K605" s="230" t="s">
        <v>145</v>
      </c>
      <c r="L605" s="230" t="s">
        <v>145</v>
      </c>
      <c r="M605" s="230" t="s">
        <v>143</v>
      </c>
    </row>
    <row r="606" spans="1:13" x14ac:dyDescent="0.3">
      <c r="A606" s="230">
        <v>418455</v>
      </c>
      <c r="B606" s="230" t="s">
        <v>58</v>
      </c>
      <c r="D606" s="230" t="s">
        <v>143</v>
      </c>
      <c r="F606" s="230" t="s">
        <v>143</v>
      </c>
      <c r="G606" s="230" t="s">
        <v>143</v>
      </c>
      <c r="H606" s="230" t="s">
        <v>145</v>
      </c>
      <c r="I606" s="230" t="s">
        <v>144</v>
      </c>
      <c r="J606" s="230" t="s">
        <v>144</v>
      </c>
      <c r="K606" s="230" t="s">
        <v>145</v>
      </c>
      <c r="L606" s="230" t="s">
        <v>144</v>
      </c>
      <c r="M606" s="230" t="s">
        <v>144</v>
      </c>
    </row>
    <row r="607" spans="1:13" x14ac:dyDescent="0.3">
      <c r="A607" s="230">
        <v>418522</v>
      </c>
      <c r="B607" s="230" t="s">
        <v>58</v>
      </c>
      <c r="G607" s="230" t="s">
        <v>143</v>
      </c>
      <c r="H607" s="230" t="s">
        <v>145</v>
      </c>
      <c r="I607" s="230" t="s">
        <v>145</v>
      </c>
      <c r="J607" s="230" t="s">
        <v>145</v>
      </c>
      <c r="K607" s="230" t="s">
        <v>145</v>
      </c>
      <c r="L607" s="230" t="s">
        <v>145</v>
      </c>
      <c r="M607" s="230" t="s">
        <v>145</v>
      </c>
    </row>
    <row r="608" spans="1:13" x14ac:dyDescent="0.3">
      <c r="A608" s="230">
        <v>418529</v>
      </c>
      <c r="B608" s="230" t="s">
        <v>58</v>
      </c>
      <c r="E608" s="230" t="s">
        <v>143</v>
      </c>
      <c r="F608" s="230" t="s">
        <v>145</v>
      </c>
      <c r="G608" s="230" t="s">
        <v>145</v>
      </c>
      <c r="I608" s="230" t="s">
        <v>143</v>
      </c>
      <c r="J608" s="230" t="s">
        <v>143</v>
      </c>
      <c r="K608" s="230" t="s">
        <v>143</v>
      </c>
      <c r="L608" s="230" t="s">
        <v>145</v>
      </c>
      <c r="M608" s="230" t="s">
        <v>143</v>
      </c>
    </row>
    <row r="609" spans="1:13" x14ac:dyDescent="0.3">
      <c r="A609" s="230">
        <v>418539</v>
      </c>
      <c r="B609" s="230" t="s">
        <v>58</v>
      </c>
      <c r="C609" s="230" t="s">
        <v>145</v>
      </c>
      <c r="D609" s="230" t="s">
        <v>145</v>
      </c>
      <c r="E609" s="230" t="s">
        <v>145</v>
      </c>
      <c r="F609" s="230" t="s">
        <v>145</v>
      </c>
      <c r="G609" s="230" t="s">
        <v>145</v>
      </c>
      <c r="H609" s="230" t="s">
        <v>145</v>
      </c>
      <c r="I609" s="230" t="s">
        <v>144</v>
      </c>
      <c r="J609" s="230" t="s">
        <v>144</v>
      </c>
      <c r="K609" s="230" t="s">
        <v>144</v>
      </c>
      <c r="L609" s="230" t="s">
        <v>144</v>
      </c>
      <c r="M609" s="230" t="s">
        <v>144</v>
      </c>
    </row>
    <row r="610" spans="1:13" x14ac:dyDescent="0.3">
      <c r="A610" s="230">
        <v>418571</v>
      </c>
      <c r="B610" s="230" t="s">
        <v>58</v>
      </c>
      <c r="C610" s="230" t="s">
        <v>143</v>
      </c>
      <c r="D610" s="230" t="s">
        <v>143</v>
      </c>
      <c r="F610" s="230" t="s">
        <v>143</v>
      </c>
      <c r="G610" s="230" t="s">
        <v>145</v>
      </c>
      <c r="I610" s="230" t="s">
        <v>144</v>
      </c>
      <c r="K610" s="230" t="s">
        <v>145</v>
      </c>
      <c r="L610" s="230" t="s">
        <v>144</v>
      </c>
      <c r="M610" s="230" t="s">
        <v>143</v>
      </c>
    </row>
    <row r="611" spans="1:13" x14ac:dyDescent="0.3">
      <c r="A611" s="230">
        <v>418579</v>
      </c>
      <c r="B611" s="230" t="s">
        <v>58</v>
      </c>
      <c r="D611" s="230" t="s">
        <v>145</v>
      </c>
      <c r="H611" s="230" t="s">
        <v>144</v>
      </c>
      <c r="J611" s="230" t="s">
        <v>144</v>
      </c>
      <c r="K611" s="230" t="s">
        <v>145</v>
      </c>
      <c r="L611" s="230" t="s">
        <v>144</v>
      </c>
      <c r="M611" s="230" t="s">
        <v>144</v>
      </c>
    </row>
    <row r="612" spans="1:13" x14ac:dyDescent="0.3">
      <c r="A612" s="230">
        <v>418636</v>
      </c>
      <c r="B612" s="230" t="s">
        <v>58</v>
      </c>
      <c r="D612" s="230" t="s">
        <v>144</v>
      </c>
      <c r="F612" s="230" t="s">
        <v>143</v>
      </c>
      <c r="G612" s="230" t="s">
        <v>143</v>
      </c>
      <c r="I612" s="230" t="s">
        <v>143</v>
      </c>
      <c r="J612" s="230" t="s">
        <v>145</v>
      </c>
      <c r="K612" s="230" t="s">
        <v>143</v>
      </c>
      <c r="L612" s="230" t="s">
        <v>145</v>
      </c>
      <c r="M612" s="230" t="s">
        <v>144</v>
      </c>
    </row>
    <row r="613" spans="1:13" x14ac:dyDescent="0.3">
      <c r="A613" s="230">
        <v>418734</v>
      </c>
      <c r="B613" s="230" t="s">
        <v>58</v>
      </c>
      <c r="C613" s="230" t="s">
        <v>143</v>
      </c>
      <c r="D613" s="230" t="s">
        <v>144</v>
      </c>
      <c r="E613" s="230" t="s">
        <v>143</v>
      </c>
      <c r="F613" s="230" t="s">
        <v>145</v>
      </c>
      <c r="G613" s="230" t="s">
        <v>144</v>
      </c>
      <c r="H613" s="230" t="s">
        <v>144</v>
      </c>
      <c r="I613" s="230" t="s">
        <v>144</v>
      </c>
      <c r="J613" s="230" t="s">
        <v>144</v>
      </c>
      <c r="K613" s="230" t="s">
        <v>144</v>
      </c>
      <c r="L613" s="230" t="s">
        <v>144</v>
      </c>
      <c r="M613" s="230" t="s">
        <v>144</v>
      </c>
    </row>
    <row r="614" spans="1:13" x14ac:dyDescent="0.3">
      <c r="A614" s="230">
        <v>418744</v>
      </c>
      <c r="B614" s="230" t="s">
        <v>58</v>
      </c>
      <c r="D614" s="230" t="s">
        <v>143</v>
      </c>
      <c r="F614" s="230" t="s">
        <v>143</v>
      </c>
      <c r="G614" s="230" t="s">
        <v>143</v>
      </c>
      <c r="H614" s="230" t="s">
        <v>145</v>
      </c>
      <c r="I614" s="230" t="s">
        <v>143</v>
      </c>
      <c r="L614" s="230" t="s">
        <v>145</v>
      </c>
      <c r="M614" s="230" t="s">
        <v>143</v>
      </c>
    </row>
    <row r="615" spans="1:13" x14ac:dyDescent="0.3">
      <c r="A615" s="230">
        <v>418747</v>
      </c>
      <c r="B615" s="230" t="s">
        <v>58</v>
      </c>
      <c r="D615" s="230" t="s">
        <v>143</v>
      </c>
      <c r="F615" s="230" t="s">
        <v>143</v>
      </c>
      <c r="I615" s="230" t="s">
        <v>143</v>
      </c>
      <c r="J615" s="230" t="s">
        <v>143</v>
      </c>
      <c r="K615" s="230" t="s">
        <v>145</v>
      </c>
      <c r="L615" s="230" t="s">
        <v>144</v>
      </c>
      <c r="M615" s="230" t="s">
        <v>144</v>
      </c>
    </row>
    <row r="616" spans="1:13" x14ac:dyDescent="0.3">
      <c r="A616" s="230">
        <v>418780</v>
      </c>
      <c r="B616" s="230" t="s">
        <v>58</v>
      </c>
      <c r="C616" s="230" t="s">
        <v>143</v>
      </c>
      <c r="E616" s="230" t="s">
        <v>143</v>
      </c>
      <c r="F616" s="230" t="s">
        <v>143</v>
      </c>
      <c r="G616" s="230" t="s">
        <v>144</v>
      </c>
      <c r="H616" s="230" t="s">
        <v>144</v>
      </c>
      <c r="I616" s="230" t="s">
        <v>145</v>
      </c>
      <c r="J616" s="230" t="s">
        <v>145</v>
      </c>
      <c r="K616" s="230" t="s">
        <v>145</v>
      </c>
      <c r="L616" s="230" t="s">
        <v>144</v>
      </c>
      <c r="M616" s="230" t="s">
        <v>145</v>
      </c>
    </row>
    <row r="617" spans="1:13" x14ac:dyDescent="0.3">
      <c r="A617" s="230">
        <v>418784</v>
      </c>
      <c r="B617" s="230" t="s">
        <v>58</v>
      </c>
      <c r="C617" s="230" t="s">
        <v>143</v>
      </c>
      <c r="E617" s="230" t="s">
        <v>143</v>
      </c>
      <c r="F617" s="230" t="s">
        <v>143</v>
      </c>
      <c r="G617" s="230" t="s">
        <v>145</v>
      </c>
      <c r="H617" s="230" t="s">
        <v>143</v>
      </c>
      <c r="I617" s="230" t="s">
        <v>143</v>
      </c>
      <c r="J617" s="230" t="s">
        <v>144</v>
      </c>
      <c r="K617" s="230" t="s">
        <v>145</v>
      </c>
      <c r="L617" s="230" t="s">
        <v>144</v>
      </c>
      <c r="M617" s="230" t="s">
        <v>144</v>
      </c>
    </row>
    <row r="618" spans="1:13" x14ac:dyDescent="0.3">
      <c r="A618" s="230">
        <v>418813</v>
      </c>
      <c r="B618" s="230" t="s">
        <v>58</v>
      </c>
      <c r="C618" s="230" t="s">
        <v>143</v>
      </c>
      <c r="D618" s="230" t="s">
        <v>143</v>
      </c>
      <c r="E618" s="230" t="s">
        <v>145</v>
      </c>
      <c r="H618" s="230" t="s">
        <v>143</v>
      </c>
      <c r="I618" s="230" t="s">
        <v>145</v>
      </c>
      <c r="J618" s="230" t="s">
        <v>143</v>
      </c>
      <c r="K618" s="230" t="s">
        <v>143</v>
      </c>
      <c r="L618" s="230" t="s">
        <v>145</v>
      </c>
    </row>
    <row r="619" spans="1:13" x14ac:dyDescent="0.3">
      <c r="A619" s="230">
        <v>418841</v>
      </c>
      <c r="B619" s="230" t="s">
        <v>58</v>
      </c>
      <c r="C619" s="230" t="s">
        <v>143</v>
      </c>
      <c r="D619" s="230" t="s">
        <v>145</v>
      </c>
      <c r="E619" s="230" t="s">
        <v>143</v>
      </c>
      <c r="F619" s="230" t="s">
        <v>143</v>
      </c>
      <c r="G619" s="230" t="s">
        <v>145</v>
      </c>
      <c r="H619" s="230" t="s">
        <v>145</v>
      </c>
      <c r="I619" s="230" t="s">
        <v>145</v>
      </c>
      <c r="J619" s="230" t="s">
        <v>145</v>
      </c>
      <c r="K619" s="230" t="s">
        <v>144</v>
      </c>
      <c r="L619" s="230" t="s">
        <v>144</v>
      </c>
      <c r="M619" s="230" t="s">
        <v>144</v>
      </c>
    </row>
    <row r="620" spans="1:13" x14ac:dyDescent="0.3">
      <c r="A620" s="230">
        <v>418846</v>
      </c>
      <c r="B620" s="230" t="s">
        <v>58</v>
      </c>
      <c r="C620" s="230" t="s">
        <v>143</v>
      </c>
      <c r="D620" s="230" t="s">
        <v>143</v>
      </c>
      <c r="F620" s="230" t="s">
        <v>143</v>
      </c>
      <c r="G620" s="230" t="s">
        <v>144</v>
      </c>
      <c r="H620" s="230" t="s">
        <v>144</v>
      </c>
      <c r="I620" s="230" t="s">
        <v>143</v>
      </c>
      <c r="J620" s="230" t="s">
        <v>144</v>
      </c>
      <c r="K620" s="230" t="s">
        <v>143</v>
      </c>
      <c r="L620" s="230" t="s">
        <v>144</v>
      </c>
    </row>
    <row r="621" spans="1:13" x14ac:dyDescent="0.3">
      <c r="A621" s="230">
        <v>418892</v>
      </c>
      <c r="B621" s="230" t="s">
        <v>58</v>
      </c>
      <c r="D621" s="230" t="s">
        <v>145</v>
      </c>
      <c r="E621" s="230" t="s">
        <v>145</v>
      </c>
      <c r="F621" s="230" t="s">
        <v>145</v>
      </c>
      <c r="G621" s="230" t="s">
        <v>145</v>
      </c>
      <c r="H621" s="230" t="s">
        <v>144</v>
      </c>
      <c r="I621" s="230" t="s">
        <v>144</v>
      </c>
      <c r="J621" s="230" t="s">
        <v>144</v>
      </c>
      <c r="K621" s="230" t="s">
        <v>144</v>
      </c>
      <c r="L621" s="230" t="s">
        <v>144</v>
      </c>
      <c r="M621" s="230" t="s">
        <v>144</v>
      </c>
    </row>
    <row r="622" spans="1:13" x14ac:dyDescent="0.3">
      <c r="A622" s="230">
        <v>418928</v>
      </c>
      <c r="B622" s="230" t="s">
        <v>58</v>
      </c>
      <c r="D622" s="230" t="s">
        <v>145</v>
      </c>
      <c r="E622" s="230" t="s">
        <v>144</v>
      </c>
      <c r="F622" s="230" t="s">
        <v>144</v>
      </c>
      <c r="G622" s="230" t="s">
        <v>144</v>
      </c>
      <c r="H622" s="230" t="s">
        <v>145</v>
      </c>
      <c r="J622" s="230" t="s">
        <v>144</v>
      </c>
      <c r="K622" s="230" t="s">
        <v>144</v>
      </c>
      <c r="L622" s="230" t="s">
        <v>144</v>
      </c>
      <c r="M622" s="230" t="s">
        <v>145</v>
      </c>
    </row>
    <row r="623" spans="1:13" x14ac:dyDescent="0.3">
      <c r="A623" s="230">
        <v>418935</v>
      </c>
      <c r="B623" s="230" t="s">
        <v>58</v>
      </c>
      <c r="C623" s="230" t="s">
        <v>143</v>
      </c>
      <c r="D623" s="230" t="s">
        <v>144</v>
      </c>
      <c r="E623" s="230" t="s">
        <v>143</v>
      </c>
      <c r="F623" s="230" t="s">
        <v>143</v>
      </c>
      <c r="G623" s="230" t="s">
        <v>145</v>
      </c>
      <c r="H623" s="230" t="s">
        <v>144</v>
      </c>
      <c r="I623" s="230" t="s">
        <v>145</v>
      </c>
      <c r="J623" s="230" t="s">
        <v>144</v>
      </c>
      <c r="K623" s="230" t="s">
        <v>145</v>
      </c>
      <c r="L623" s="230" t="s">
        <v>144</v>
      </c>
      <c r="M623" s="230" t="s">
        <v>145</v>
      </c>
    </row>
    <row r="624" spans="1:13" x14ac:dyDescent="0.3">
      <c r="A624" s="230">
        <v>418980</v>
      </c>
      <c r="B624" s="230" t="s">
        <v>58</v>
      </c>
      <c r="D624" s="230" t="s">
        <v>143</v>
      </c>
      <c r="G624" s="230" t="s">
        <v>144</v>
      </c>
      <c r="H624" s="230" t="s">
        <v>144</v>
      </c>
      <c r="I624" s="230" t="s">
        <v>144</v>
      </c>
      <c r="J624" s="230" t="s">
        <v>144</v>
      </c>
      <c r="K624" s="230" t="s">
        <v>144</v>
      </c>
      <c r="L624" s="230" t="s">
        <v>144</v>
      </c>
      <c r="M624" s="230" t="s">
        <v>144</v>
      </c>
    </row>
    <row r="625" spans="1:13" x14ac:dyDescent="0.3">
      <c r="A625" s="230">
        <v>419047</v>
      </c>
      <c r="B625" s="230" t="s">
        <v>58</v>
      </c>
      <c r="C625" s="230" t="s">
        <v>145</v>
      </c>
      <c r="D625" s="230" t="s">
        <v>144</v>
      </c>
      <c r="E625" s="230" t="s">
        <v>143</v>
      </c>
      <c r="F625" s="230" t="s">
        <v>144</v>
      </c>
      <c r="G625" s="230" t="s">
        <v>144</v>
      </c>
      <c r="I625" s="230" t="s">
        <v>144</v>
      </c>
      <c r="J625" s="230" t="s">
        <v>144</v>
      </c>
      <c r="K625" s="230" t="s">
        <v>145</v>
      </c>
      <c r="L625" s="230" t="s">
        <v>144</v>
      </c>
      <c r="M625" s="230" t="s">
        <v>144</v>
      </c>
    </row>
    <row r="626" spans="1:13" x14ac:dyDescent="0.3">
      <c r="A626" s="230">
        <v>419102</v>
      </c>
      <c r="B626" s="230" t="s">
        <v>58</v>
      </c>
      <c r="C626" s="230" t="s">
        <v>145</v>
      </c>
      <c r="D626" s="230" t="s">
        <v>143</v>
      </c>
      <c r="E626" s="230" t="s">
        <v>143</v>
      </c>
      <c r="F626" s="230" t="s">
        <v>144</v>
      </c>
      <c r="G626" s="230" t="s">
        <v>145</v>
      </c>
      <c r="I626" s="230" t="s">
        <v>144</v>
      </c>
      <c r="J626" s="230" t="s">
        <v>144</v>
      </c>
      <c r="K626" s="230" t="s">
        <v>144</v>
      </c>
      <c r="L626" s="230" t="s">
        <v>144</v>
      </c>
      <c r="M626" s="230" t="s">
        <v>144</v>
      </c>
    </row>
    <row r="627" spans="1:13" x14ac:dyDescent="0.3">
      <c r="A627" s="230">
        <v>419150</v>
      </c>
      <c r="B627" s="230" t="s">
        <v>58</v>
      </c>
      <c r="D627" s="230" t="s">
        <v>143</v>
      </c>
      <c r="G627" s="230" t="s">
        <v>143</v>
      </c>
      <c r="H627" s="230" t="s">
        <v>145</v>
      </c>
      <c r="I627" s="230" t="s">
        <v>143</v>
      </c>
      <c r="J627" s="230" t="s">
        <v>144</v>
      </c>
      <c r="K627" s="230" t="s">
        <v>145</v>
      </c>
      <c r="L627" s="230" t="s">
        <v>144</v>
      </c>
      <c r="M627" s="230" t="s">
        <v>143</v>
      </c>
    </row>
    <row r="628" spans="1:13" x14ac:dyDescent="0.3">
      <c r="A628" s="230">
        <v>419205</v>
      </c>
      <c r="B628" s="230" t="s">
        <v>58</v>
      </c>
      <c r="C628" s="230" t="s">
        <v>143</v>
      </c>
      <c r="E628" s="230" t="s">
        <v>143</v>
      </c>
      <c r="G628" s="230" t="s">
        <v>145</v>
      </c>
      <c r="H628" s="230" t="s">
        <v>144</v>
      </c>
      <c r="L628" s="230" t="s">
        <v>145</v>
      </c>
    </row>
    <row r="629" spans="1:13" x14ac:dyDescent="0.3">
      <c r="A629" s="230">
        <v>419219</v>
      </c>
      <c r="B629" s="230" t="s">
        <v>58</v>
      </c>
      <c r="D629" s="230" t="s">
        <v>144</v>
      </c>
      <c r="E629" s="230" t="s">
        <v>145</v>
      </c>
      <c r="F629" s="230" t="s">
        <v>145</v>
      </c>
      <c r="G629" s="230" t="s">
        <v>145</v>
      </c>
      <c r="H629" s="230" t="s">
        <v>143</v>
      </c>
      <c r="I629" s="230" t="s">
        <v>143</v>
      </c>
      <c r="J629" s="230" t="s">
        <v>144</v>
      </c>
      <c r="K629" s="230" t="s">
        <v>144</v>
      </c>
      <c r="L629" s="230" t="s">
        <v>144</v>
      </c>
      <c r="M629" s="230" t="s">
        <v>144</v>
      </c>
    </row>
    <row r="630" spans="1:13" x14ac:dyDescent="0.3">
      <c r="A630" s="230">
        <v>419240</v>
      </c>
      <c r="B630" s="230" t="s">
        <v>58</v>
      </c>
      <c r="D630" s="230" t="s">
        <v>145</v>
      </c>
      <c r="E630" s="230" t="s">
        <v>145</v>
      </c>
      <c r="F630" s="230" t="s">
        <v>145</v>
      </c>
      <c r="G630" s="230" t="s">
        <v>143</v>
      </c>
      <c r="H630" s="230" t="s">
        <v>144</v>
      </c>
      <c r="I630" s="230" t="s">
        <v>144</v>
      </c>
      <c r="J630" s="230" t="s">
        <v>144</v>
      </c>
      <c r="K630" s="230" t="s">
        <v>144</v>
      </c>
      <c r="L630" s="230" t="s">
        <v>144</v>
      </c>
      <c r="M630" s="230" t="s">
        <v>144</v>
      </c>
    </row>
    <row r="631" spans="1:13" x14ac:dyDescent="0.3">
      <c r="A631" s="230">
        <v>419316</v>
      </c>
      <c r="B631" s="230" t="s">
        <v>58</v>
      </c>
      <c r="C631" s="230" t="s">
        <v>144</v>
      </c>
      <c r="D631" s="230" t="s">
        <v>144</v>
      </c>
      <c r="E631" s="230" t="s">
        <v>143</v>
      </c>
      <c r="F631" s="230" t="s">
        <v>144</v>
      </c>
      <c r="G631" s="230" t="s">
        <v>144</v>
      </c>
      <c r="H631" s="230" t="s">
        <v>144</v>
      </c>
      <c r="I631" s="230" t="s">
        <v>144</v>
      </c>
      <c r="J631" s="230" t="s">
        <v>143</v>
      </c>
      <c r="K631" s="230" t="s">
        <v>144</v>
      </c>
      <c r="L631" s="230" t="s">
        <v>144</v>
      </c>
      <c r="M631" s="230" t="s">
        <v>144</v>
      </c>
    </row>
    <row r="632" spans="1:13" x14ac:dyDescent="0.3">
      <c r="A632" s="230">
        <v>419327</v>
      </c>
      <c r="B632" s="230" t="s">
        <v>58</v>
      </c>
      <c r="D632" s="230" t="s">
        <v>145</v>
      </c>
      <c r="G632" s="230" t="s">
        <v>144</v>
      </c>
      <c r="I632" s="230" t="s">
        <v>144</v>
      </c>
      <c r="J632" s="230" t="s">
        <v>143</v>
      </c>
      <c r="K632" s="230" t="s">
        <v>143</v>
      </c>
      <c r="L632" s="230" t="s">
        <v>144</v>
      </c>
      <c r="M632" s="230" t="s">
        <v>145</v>
      </c>
    </row>
    <row r="633" spans="1:13" x14ac:dyDescent="0.3">
      <c r="A633" s="230">
        <v>419356</v>
      </c>
      <c r="B633" s="230" t="s">
        <v>58</v>
      </c>
      <c r="C633" s="230" t="s">
        <v>144</v>
      </c>
      <c r="D633" s="230" t="s">
        <v>144</v>
      </c>
      <c r="E633" s="230" t="s">
        <v>144</v>
      </c>
      <c r="F633" s="230" t="s">
        <v>144</v>
      </c>
      <c r="G633" s="230" t="s">
        <v>144</v>
      </c>
      <c r="H633" s="230" t="s">
        <v>145</v>
      </c>
      <c r="I633" s="230" t="s">
        <v>144</v>
      </c>
      <c r="J633" s="230" t="s">
        <v>144</v>
      </c>
      <c r="K633" s="230" t="s">
        <v>144</v>
      </c>
      <c r="L633" s="230" t="s">
        <v>144</v>
      </c>
      <c r="M633" s="230" t="s">
        <v>144</v>
      </c>
    </row>
    <row r="634" spans="1:13" x14ac:dyDescent="0.3">
      <c r="A634" s="230">
        <v>419362</v>
      </c>
      <c r="B634" s="230" t="s">
        <v>58</v>
      </c>
      <c r="D634" s="230" t="s">
        <v>143</v>
      </c>
      <c r="E634" s="230" t="s">
        <v>143</v>
      </c>
      <c r="F634" s="230" t="s">
        <v>143</v>
      </c>
      <c r="G634" s="230" t="s">
        <v>143</v>
      </c>
      <c r="H634" s="230" t="s">
        <v>145</v>
      </c>
      <c r="J634" s="230" t="s">
        <v>143</v>
      </c>
      <c r="K634" s="230" t="s">
        <v>143</v>
      </c>
      <c r="L634" s="230" t="s">
        <v>145</v>
      </c>
      <c r="M634" s="230" t="s">
        <v>143</v>
      </c>
    </row>
    <row r="635" spans="1:13" x14ac:dyDescent="0.3">
      <c r="A635" s="230">
        <v>419386</v>
      </c>
      <c r="B635" s="230" t="s">
        <v>58</v>
      </c>
      <c r="D635" s="230" t="s">
        <v>143</v>
      </c>
      <c r="G635" s="230" t="s">
        <v>143</v>
      </c>
      <c r="H635" s="230" t="s">
        <v>144</v>
      </c>
      <c r="I635" s="230" t="s">
        <v>143</v>
      </c>
      <c r="J635" s="230" t="s">
        <v>143</v>
      </c>
      <c r="K635" s="230" t="s">
        <v>143</v>
      </c>
      <c r="L635" s="230" t="s">
        <v>144</v>
      </c>
    </row>
    <row r="636" spans="1:13" x14ac:dyDescent="0.3">
      <c r="A636" s="230">
        <v>419425</v>
      </c>
      <c r="B636" s="230" t="s">
        <v>58</v>
      </c>
      <c r="C636" s="230" t="s">
        <v>144</v>
      </c>
      <c r="D636" s="230" t="s">
        <v>144</v>
      </c>
      <c r="E636" s="230" t="s">
        <v>144</v>
      </c>
      <c r="F636" s="230" t="s">
        <v>144</v>
      </c>
      <c r="G636" s="230" t="s">
        <v>144</v>
      </c>
      <c r="H636" s="230" t="s">
        <v>144</v>
      </c>
      <c r="I636" s="230" t="s">
        <v>144</v>
      </c>
      <c r="J636" s="230" t="s">
        <v>144</v>
      </c>
      <c r="K636" s="230" t="s">
        <v>144</v>
      </c>
      <c r="L636" s="230" t="s">
        <v>144</v>
      </c>
      <c r="M636" s="230" t="s">
        <v>144</v>
      </c>
    </row>
    <row r="637" spans="1:13" x14ac:dyDescent="0.3">
      <c r="A637" s="230">
        <v>419434</v>
      </c>
      <c r="B637" s="230" t="s">
        <v>58</v>
      </c>
      <c r="D637" s="230" t="s">
        <v>143</v>
      </c>
      <c r="F637" s="230" t="s">
        <v>143</v>
      </c>
      <c r="H637" s="230" t="s">
        <v>143</v>
      </c>
      <c r="I637" s="230" t="s">
        <v>143</v>
      </c>
      <c r="J637" s="230" t="s">
        <v>143</v>
      </c>
      <c r="K637" s="230" t="s">
        <v>143</v>
      </c>
      <c r="L637" s="230" t="s">
        <v>144</v>
      </c>
    </row>
    <row r="638" spans="1:13" x14ac:dyDescent="0.3">
      <c r="A638" s="230">
        <v>419438</v>
      </c>
      <c r="B638" s="230" t="s">
        <v>58</v>
      </c>
      <c r="D638" s="230" t="s">
        <v>143</v>
      </c>
      <c r="E638" s="230" t="s">
        <v>143</v>
      </c>
      <c r="F638" s="230" t="s">
        <v>143</v>
      </c>
      <c r="G638" s="230" t="s">
        <v>144</v>
      </c>
      <c r="H638" s="230" t="s">
        <v>143</v>
      </c>
      <c r="I638" s="230" t="s">
        <v>144</v>
      </c>
      <c r="K638" s="230" t="s">
        <v>144</v>
      </c>
      <c r="L638" s="230" t="s">
        <v>144</v>
      </c>
      <c r="M638" s="230" t="s">
        <v>145</v>
      </c>
    </row>
    <row r="639" spans="1:13" x14ac:dyDescent="0.3">
      <c r="A639" s="230">
        <v>419466</v>
      </c>
      <c r="B639" s="230" t="s">
        <v>58</v>
      </c>
      <c r="C639" s="230" t="s">
        <v>145</v>
      </c>
      <c r="D639" s="230" t="s">
        <v>145</v>
      </c>
      <c r="E639" s="230" t="s">
        <v>145</v>
      </c>
      <c r="F639" s="230" t="s">
        <v>144</v>
      </c>
      <c r="G639" s="230" t="s">
        <v>144</v>
      </c>
      <c r="H639" s="230" t="s">
        <v>144</v>
      </c>
      <c r="I639" s="230" t="s">
        <v>144</v>
      </c>
      <c r="J639" s="230" t="s">
        <v>144</v>
      </c>
      <c r="K639" s="230" t="s">
        <v>144</v>
      </c>
      <c r="L639" s="230" t="s">
        <v>145</v>
      </c>
      <c r="M639" s="230" t="s">
        <v>145</v>
      </c>
    </row>
    <row r="640" spans="1:13" x14ac:dyDescent="0.3">
      <c r="A640" s="230">
        <v>419477</v>
      </c>
      <c r="B640" s="230" t="s">
        <v>58</v>
      </c>
      <c r="E640" s="230" t="s">
        <v>143</v>
      </c>
      <c r="F640" s="230" t="s">
        <v>143</v>
      </c>
      <c r="G640" s="230" t="s">
        <v>144</v>
      </c>
      <c r="H640" s="230" t="s">
        <v>143</v>
      </c>
      <c r="I640" s="230" t="s">
        <v>143</v>
      </c>
      <c r="J640" s="230" t="s">
        <v>143</v>
      </c>
      <c r="K640" s="230" t="s">
        <v>145</v>
      </c>
      <c r="L640" s="230" t="s">
        <v>144</v>
      </c>
      <c r="M640" s="230" t="s">
        <v>145</v>
      </c>
    </row>
    <row r="641" spans="1:13" x14ac:dyDescent="0.3">
      <c r="A641" s="230">
        <v>419545</v>
      </c>
      <c r="B641" s="230" t="s">
        <v>58</v>
      </c>
      <c r="F641" s="230" t="s">
        <v>144</v>
      </c>
      <c r="H641" s="230" t="s">
        <v>143</v>
      </c>
      <c r="I641" s="230" t="s">
        <v>143</v>
      </c>
      <c r="K641" s="230" t="s">
        <v>144</v>
      </c>
      <c r="L641" s="230" t="s">
        <v>144</v>
      </c>
      <c r="M641" s="230" t="s">
        <v>143</v>
      </c>
    </row>
    <row r="642" spans="1:13" x14ac:dyDescent="0.3">
      <c r="A642" s="230">
        <v>419560</v>
      </c>
      <c r="B642" s="230" t="s">
        <v>58</v>
      </c>
      <c r="C642" s="230" t="s">
        <v>143</v>
      </c>
      <c r="D642" s="230" t="s">
        <v>143</v>
      </c>
      <c r="E642" s="230" t="s">
        <v>143</v>
      </c>
      <c r="F642" s="230" t="s">
        <v>145</v>
      </c>
      <c r="G642" s="230" t="s">
        <v>143</v>
      </c>
      <c r="H642" s="230" t="s">
        <v>143</v>
      </c>
      <c r="I642" s="230" t="s">
        <v>144</v>
      </c>
      <c r="J642" s="230" t="s">
        <v>145</v>
      </c>
      <c r="K642" s="230" t="s">
        <v>144</v>
      </c>
      <c r="L642" s="230" t="s">
        <v>144</v>
      </c>
      <c r="M642" s="230" t="s">
        <v>145</v>
      </c>
    </row>
    <row r="643" spans="1:13" x14ac:dyDescent="0.3">
      <c r="A643" s="230">
        <v>419571</v>
      </c>
      <c r="B643" s="230" t="s">
        <v>58</v>
      </c>
      <c r="E643" s="230" t="s">
        <v>143</v>
      </c>
      <c r="F643" s="230" t="s">
        <v>143</v>
      </c>
      <c r="H643" s="230" t="s">
        <v>144</v>
      </c>
      <c r="I643" s="230" t="s">
        <v>145</v>
      </c>
      <c r="J643" s="230" t="s">
        <v>144</v>
      </c>
      <c r="K643" s="230" t="s">
        <v>144</v>
      </c>
      <c r="L643" s="230" t="s">
        <v>144</v>
      </c>
      <c r="M643" s="230" t="s">
        <v>144</v>
      </c>
    </row>
    <row r="644" spans="1:13" x14ac:dyDescent="0.3">
      <c r="A644" s="230">
        <v>419586</v>
      </c>
      <c r="B644" s="230" t="s">
        <v>58</v>
      </c>
      <c r="D644" s="230" t="s">
        <v>143</v>
      </c>
      <c r="E644" s="230" t="s">
        <v>143</v>
      </c>
      <c r="F644" s="230" t="s">
        <v>143</v>
      </c>
      <c r="G644" s="230" t="s">
        <v>145</v>
      </c>
      <c r="I644" s="230" t="s">
        <v>143</v>
      </c>
      <c r="L644" s="230" t="s">
        <v>144</v>
      </c>
      <c r="M644" s="230" t="s">
        <v>143</v>
      </c>
    </row>
    <row r="645" spans="1:13" x14ac:dyDescent="0.3">
      <c r="A645" s="230">
        <v>419591</v>
      </c>
      <c r="B645" s="230" t="s">
        <v>58</v>
      </c>
      <c r="E645" s="230" t="s">
        <v>143</v>
      </c>
      <c r="G645" s="230" t="s">
        <v>143</v>
      </c>
      <c r="I645" s="230" t="s">
        <v>143</v>
      </c>
      <c r="J645" s="230" t="s">
        <v>143</v>
      </c>
      <c r="K645" s="230" t="s">
        <v>143</v>
      </c>
      <c r="L645" s="230" t="s">
        <v>143</v>
      </c>
    </row>
    <row r="646" spans="1:13" x14ac:dyDescent="0.3">
      <c r="A646" s="230">
        <v>419618</v>
      </c>
      <c r="B646" s="230" t="s">
        <v>58</v>
      </c>
      <c r="E646" s="230" t="s">
        <v>143</v>
      </c>
      <c r="H646" s="230" t="s">
        <v>144</v>
      </c>
      <c r="J646" s="230" t="s">
        <v>143</v>
      </c>
      <c r="K646" s="230" t="s">
        <v>143</v>
      </c>
      <c r="L646" s="230" t="s">
        <v>145</v>
      </c>
      <c r="M646" s="230" t="s">
        <v>145</v>
      </c>
    </row>
    <row r="647" spans="1:13" x14ac:dyDescent="0.3">
      <c r="A647" s="230">
        <v>419619</v>
      </c>
      <c r="B647" s="230" t="s">
        <v>58</v>
      </c>
      <c r="F647" s="230" t="s">
        <v>143</v>
      </c>
      <c r="J647" s="230" t="s">
        <v>145</v>
      </c>
      <c r="K647" s="230" t="s">
        <v>143</v>
      </c>
      <c r="L647" s="230" t="s">
        <v>144</v>
      </c>
      <c r="M647" s="230" t="s">
        <v>144</v>
      </c>
    </row>
    <row r="648" spans="1:13" x14ac:dyDescent="0.3">
      <c r="A648" s="230">
        <v>419637</v>
      </c>
      <c r="B648" s="230" t="s">
        <v>58</v>
      </c>
      <c r="D648" s="230" t="s">
        <v>143</v>
      </c>
      <c r="F648" s="230" t="s">
        <v>144</v>
      </c>
      <c r="G648" s="230" t="s">
        <v>144</v>
      </c>
      <c r="H648" s="230" t="s">
        <v>144</v>
      </c>
      <c r="I648" s="230" t="s">
        <v>143</v>
      </c>
      <c r="J648" s="230" t="s">
        <v>144</v>
      </c>
      <c r="L648" s="230" t="s">
        <v>144</v>
      </c>
      <c r="M648" s="230" t="s">
        <v>143</v>
      </c>
    </row>
    <row r="649" spans="1:13" x14ac:dyDescent="0.3">
      <c r="A649" s="230">
        <v>419656</v>
      </c>
      <c r="B649" s="230" t="s">
        <v>58</v>
      </c>
      <c r="C649" s="230" t="s">
        <v>143</v>
      </c>
      <c r="D649" s="230" t="s">
        <v>144</v>
      </c>
      <c r="E649" s="230" t="s">
        <v>143</v>
      </c>
      <c r="G649" s="230" t="s">
        <v>143</v>
      </c>
      <c r="I649" s="230" t="s">
        <v>144</v>
      </c>
      <c r="J649" s="230" t="s">
        <v>143</v>
      </c>
      <c r="K649" s="230" t="s">
        <v>143</v>
      </c>
      <c r="L649" s="230" t="s">
        <v>144</v>
      </c>
    </row>
    <row r="650" spans="1:13" x14ac:dyDescent="0.3">
      <c r="A650" s="230">
        <v>419658</v>
      </c>
      <c r="B650" s="230" t="s">
        <v>58</v>
      </c>
      <c r="C650" s="230" t="s">
        <v>143</v>
      </c>
      <c r="D650" s="230" t="s">
        <v>143</v>
      </c>
      <c r="E650" s="230" t="s">
        <v>143</v>
      </c>
      <c r="F650" s="230" t="s">
        <v>144</v>
      </c>
      <c r="G650" s="230" t="s">
        <v>145</v>
      </c>
      <c r="H650" s="230" t="s">
        <v>145</v>
      </c>
      <c r="I650" s="230" t="s">
        <v>145</v>
      </c>
      <c r="J650" s="230" t="s">
        <v>145</v>
      </c>
      <c r="K650" s="230" t="s">
        <v>145</v>
      </c>
      <c r="L650" s="230" t="s">
        <v>144</v>
      </c>
      <c r="M650" s="230" t="s">
        <v>144</v>
      </c>
    </row>
    <row r="651" spans="1:13" x14ac:dyDescent="0.3">
      <c r="A651" s="230">
        <v>419661</v>
      </c>
      <c r="B651" s="230" t="s">
        <v>58</v>
      </c>
      <c r="C651" s="230" t="s">
        <v>144</v>
      </c>
      <c r="D651" s="230" t="s">
        <v>144</v>
      </c>
      <c r="E651" s="230" t="s">
        <v>144</v>
      </c>
      <c r="F651" s="230" t="s">
        <v>145</v>
      </c>
      <c r="G651" s="230" t="s">
        <v>144</v>
      </c>
      <c r="H651" s="230" t="s">
        <v>145</v>
      </c>
      <c r="I651" s="230" t="s">
        <v>144</v>
      </c>
      <c r="J651" s="230" t="s">
        <v>144</v>
      </c>
      <c r="K651" s="230" t="s">
        <v>144</v>
      </c>
      <c r="L651" s="230" t="s">
        <v>144</v>
      </c>
      <c r="M651" s="230" t="s">
        <v>144</v>
      </c>
    </row>
    <row r="652" spans="1:13" x14ac:dyDescent="0.3">
      <c r="A652" s="230">
        <v>419687</v>
      </c>
      <c r="B652" s="230" t="s">
        <v>58</v>
      </c>
      <c r="D652" s="230" t="s">
        <v>143</v>
      </c>
      <c r="E652" s="230" t="s">
        <v>144</v>
      </c>
      <c r="F652" s="230" t="s">
        <v>145</v>
      </c>
      <c r="G652" s="230" t="s">
        <v>144</v>
      </c>
      <c r="I652" s="230" t="s">
        <v>144</v>
      </c>
      <c r="J652" s="230" t="s">
        <v>144</v>
      </c>
      <c r="K652" s="230" t="s">
        <v>144</v>
      </c>
      <c r="L652" s="230" t="s">
        <v>144</v>
      </c>
      <c r="M652" s="230" t="s">
        <v>144</v>
      </c>
    </row>
    <row r="653" spans="1:13" x14ac:dyDescent="0.3">
      <c r="A653" s="230">
        <v>419731</v>
      </c>
      <c r="B653" s="230" t="s">
        <v>58</v>
      </c>
      <c r="C653" s="230" t="s">
        <v>145</v>
      </c>
      <c r="D653" s="230" t="s">
        <v>145</v>
      </c>
      <c r="E653" s="230" t="s">
        <v>144</v>
      </c>
      <c r="F653" s="230" t="s">
        <v>144</v>
      </c>
      <c r="G653" s="230" t="s">
        <v>144</v>
      </c>
      <c r="H653" s="230" t="s">
        <v>144</v>
      </c>
      <c r="I653" s="230" t="s">
        <v>144</v>
      </c>
      <c r="J653" s="230" t="s">
        <v>144</v>
      </c>
      <c r="K653" s="230" t="s">
        <v>144</v>
      </c>
      <c r="L653" s="230" t="s">
        <v>144</v>
      </c>
      <c r="M653" s="230" t="s">
        <v>144</v>
      </c>
    </row>
    <row r="654" spans="1:13" x14ac:dyDescent="0.3">
      <c r="A654" s="230">
        <v>419792</v>
      </c>
      <c r="B654" s="230" t="s">
        <v>58</v>
      </c>
      <c r="D654" s="230" t="s">
        <v>143</v>
      </c>
      <c r="F654" s="230" t="s">
        <v>143</v>
      </c>
      <c r="G654" s="230" t="s">
        <v>143</v>
      </c>
      <c r="I654" s="230" t="s">
        <v>143</v>
      </c>
      <c r="L654" s="230" t="s">
        <v>144</v>
      </c>
    </row>
    <row r="655" spans="1:13" x14ac:dyDescent="0.3">
      <c r="A655" s="230">
        <v>419807</v>
      </c>
      <c r="B655" s="230" t="s">
        <v>58</v>
      </c>
      <c r="D655" s="230" t="s">
        <v>145</v>
      </c>
      <c r="E655" s="230" t="s">
        <v>143</v>
      </c>
      <c r="G655" s="230" t="s">
        <v>145</v>
      </c>
      <c r="H655" s="230" t="s">
        <v>145</v>
      </c>
      <c r="I655" s="230" t="s">
        <v>144</v>
      </c>
      <c r="J655" s="230" t="s">
        <v>145</v>
      </c>
      <c r="K655" s="230" t="s">
        <v>145</v>
      </c>
      <c r="L655" s="230" t="s">
        <v>144</v>
      </c>
      <c r="M655" s="230" t="s">
        <v>145</v>
      </c>
    </row>
    <row r="656" spans="1:13" x14ac:dyDescent="0.3">
      <c r="A656" s="230">
        <v>419830</v>
      </c>
      <c r="B656" s="230" t="s">
        <v>58</v>
      </c>
      <c r="E656" s="230" t="s">
        <v>143</v>
      </c>
      <c r="G656" s="230" t="s">
        <v>145</v>
      </c>
      <c r="I656" s="230" t="s">
        <v>143</v>
      </c>
      <c r="J656" s="230" t="s">
        <v>145</v>
      </c>
      <c r="K656" s="230" t="s">
        <v>143</v>
      </c>
      <c r="L656" s="230" t="s">
        <v>145</v>
      </c>
    </row>
    <row r="657" spans="1:13" x14ac:dyDescent="0.3">
      <c r="A657" s="230">
        <v>419831</v>
      </c>
      <c r="B657" s="230" t="s">
        <v>58</v>
      </c>
      <c r="G657" s="230" t="s">
        <v>144</v>
      </c>
      <c r="H657" s="230" t="s">
        <v>145</v>
      </c>
      <c r="I657" s="230" t="s">
        <v>145</v>
      </c>
      <c r="J657" s="230" t="s">
        <v>143</v>
      </c>
      <c r="L657" s="230" t="s">
        <v>144</v>
      </c>
    </row>
    <row r="658" spans="1:13" x14ac:dyDescent="0.3">
      <c r="A658" s="230">
        <v>419850</v>
      </c>
      <c r="B658" s="230" t="s">
        <v>58</v>
      </c>
      <c r="C658" s="230" t="s">
        <v>143</v>
      </c>
      <c r="D658" s="230" t="s">
        <v>143</v>
      </c>
      <c r="E658" s="230" t="s">
        <v>143</v>
      </c>
      <c r="F658" s="230" t="s">
        <v>145</v>
      </c>
      <c r="G658" s="230" t="s">
        <v>143</v>
      </c>
      <c r="H658" s="230" t="s">
        <v>144</v>
      </c>
      <c r="I658" s="230" t="s">
        <v>145</v>
      </c>
      <c r="J658" s="230" t="s">
        <v>143</v>
      </c>
      <c r="K658" s="230" t="s">
        <v>143</v>
      </c>
      <c r="L658" s="230" t="s">
        <v>144</v>
      </c>
      <c r="M658" s="230" t="s">
        <v>145</v>
      </c>
    </row>
    <row r="659" spans="1:13" x14ac:dyDescent="0.3">
      <c r="A659" s="230">
        <v>419852</v>
      </c>
      <c r="B659" s="230" t="s">
        <v>58</v>
      </c>
      <c r="C659" s="230" t="s">
        <v>143</v>
      </c>
      <c r="D659" s="230" t="s">
        <v>143</v>
      </c>
      <c r="E659" s="230" t="s">
        <v>143</v>
      </c>
      <c r="G659" s="230" t="s">
        <v>143</v>
      </c>
      <c r="H659" s="230" t="s">
        <v>145</v>
      </c>
      <c r="J659" s="230" t="s">
        <v>143</v>
      </c>
      <c r="K659" s="230" t="s">
        <v>143</v>
      </c>
      <c r="L659" s="230" t="s">
        <v>144</v>
      </c>
    </row>
    <row r="660" spans="1:13" x14ac:dyDescent="0.3">
      <c r="A660" s="230">
        <v>419855</v>
      </c>
      <c r="B660" s="230" t="s">
        <v>58</v>
      </c>
      <c r="C660" s="230" t="s">
        <v>143</v>
      </c>
      <c r="D660" s="230" t="s">
        <v>143</v>
      </c>
      <c r="E660" s="230" t="s">
        <v>143</v>
      </c>
      <c r="F660" s="230" t="s">
        <v>145</v>
      </c>
      <c r="G660" s="230" t="s">
        <v>145</v>
      </c>
      <c r="H660" s="230" t="s">
        <v>144</v>
      </c>
      <c r="I660" s="230" t="s">
        <v>144</v>
      </c>
      <c r="J660" s="230" t="s">
        <v>144</v>
      </c>
      <c r="K660" s="230" t="s">
        <v>144</v>
      </c>
      <c r="L660" s="230" t="s">
        <v>144</v>
      </c>
      <c r="M660" s="230" t="s">
        <v>144</v>
      </c>
    </row>
    <row r="661" spans="1:13" x14ac:dyDescent="0.3">
      <c r="A661" s="230">
        <v>419865</v>
      </c>
      <c r="B661" s="230" t="s">
        <v>58</v>
      </c>
      <c r="E661" s="230" t="s">
        <v>145</v>
      </c>
      <c r="F661" s="230" t="s">
        <v>144</v>
      </c>
      <c r="G661" s="230" t="s">
        <v>145</v>
      </c>
      <c r="H661" s="230" t="s">
        <v>143</v>
      </c>
      <c r="I661" s="230" t="s">
        <v>145</v>
      </c>
      <c r="J661" s="230" t="s">
        <v>145</v>
      </c>
      <c r="K661" s="230" t="s">
        <v>144</v>
      </c>
      <c r="L661" s="230" t="s">
        <v>144</v>
      </c>
      <c r="M661" s="230" t="s">
        <v>144</v>
      </c>
    </row>
    <row r="662" spans="1:13" x14ac:dyDescent="0.3">
      <c r="A662" s="230">
        <v>419870</v>
      </c>
      <c r="B662" s="230" t="s">
        <v>58</v>
      </c>
      <c r="C662" s="230" t="s">
        <v>145</v>
      </c>
      <c r="E662" s="230" t="s">
        <v>145</v>
      </c>
      <c r="F662" s="230" t="s">
        <v>143</v>
      </c>
      <c r="H662" s="230" t="s">
        <v>144</v>
      </c>
      <c r="I662" s="230" t="s">
        <v>144</v>
      </c>
      <c r="J662" s="230" t="s">
        <v>144</v>
      </c>
      <c r="K662" s="230" t="s">
        <v>145</v>
      </c>
      <c r="M662" s="230" t="s">
        <v>144</v>
      </c>
    </row>
    <row r="663" spans="1:13" x14ac:dyDescent="0.3">
      <c r="A663" s="230">
        <v>419888</v>
      </c>
      <c r="B663" s="230" t="s">
        <v>58</v>
      </c>
      <c r="F663" s="230" t="s">
        <v>143</v>
      </c>
      <c r="J663" s="230" t="s">
        <v>143</v>
      </c>
      <c r="K663" s="230" t="s">
        <v>143</v>
      </c>
      <c r="L663" s="230" t="s">
        <v>143</v>
      </c>
      <c r="M663" s="230" t="s">
        <v>144</v>
      </c>
    </row>
    <row r="664" spans="1:13" x14ac:dyDescent="0.3">
      <c r="A664" s="230">
        <v>419891</v>
      </c>
      <c r="B664" s="230" t="s">
        <v>58</v>
      </c>
      <c r="D664" s="230" t="s">
        <v>143</v>
      </c>
      <c r="G664" s="230" t="s">
        <v>145</v>
      </c>
      <c r="H664" s="230" t="s">
        <v>145</v>
      </c>
      <c r="I664" s="230" t="s">
        <v>143</v>
      </c>
      <c r="L664" s="230" t="s">
        <v>144</v>
      </c>
      <c r="M664" s="230" t="s">
        <v>144</v>
      </c>
    </row>
    <row r="665" spans="1:13" x14ac:dyDescent="0.3">
      <c r="A665" s="230">
        <v>419893</v>
      </c>
      <c r="B665" s="230" t="s">
        <v>58</v>
      </c>
      <c r="D665" s="230" t="s">
        <v>143</v>
      </c>
      <c r="E665" s="230" t="s">
        <v>143</v>
      </c>
      <c r="F665" s="230" t="s">
        <v>143</v>
      </c>
      <c r="G665" s="230" t="s">
        <v>145</v>
      </c>
      <c r="H665" s="230" t="s">
        <v>145</v>
      </c>
      <c r="I665" s="230" t="s">
        <v>145</v>
      </c>
      <c r="J665" s="230" t="s">
        <v>144</v>
      </c>
      <c r="K665" s="230" t="s">
        <v>143</v>
      </c>
      <c r="L665" s="230" t="s">
        <v>144</v>
      </c>
      <c r="M665" s="230" t="s">
        <v>145</v>
      </c>
    </row>
    <row r="666" spans="1:13" x14ac:dyDescent="0.3">
      <c r="A666" s="230">
        <v>419908</v>
      </c>
      <c r="B666" s="230" t="s">
        <v>58</v>
      </c>
      <c r="F666" s="230" t="s">
        <v>143</v>
      </c>
      <c r="G666" s="230" t="s">
        <v>145</v>
      </c>
      <c r="I666" s="230" t="s">
        <v>143</v>
      </c>
      <c r="K666" s="230" t="s">
        <v>143</v>
      </c>
      <c r="L666" s="230" t="s">
        <v>145</v>
      </c>
    </row>
    <row r="667" spans="1:13" x14ac:dyDescent="0.3">
      <c r="A667" s="230">
        <v>419917</v>
      </c>
      <c r="B667" s="230" t="s">
        <v>58</v>
      </c>
      <c r="C667" s="230" t="s">
        <v>143</v>
      </c>
      <c r="D667" s="230" t="s">
        <v>145</v>
      </c>
      <c r="F667" s="230" t="s">
        <v>145</v>
      </c>
      <c r="G667" s="230" t="s">
        <v>144</v>
      </c>
      <c r="H667" s="230" t="s">
        <v>145</v>
      </c>
      <c r="I667" s="230" t="s">
        <v>144</v>
      </c>
      <c r="J667" s="230" t="s">
        <v>145</v>
      </c>
      <c r="K667" s="230" t="s">
        <v>145</v>
      </c>
      <c r="L667" s="230" t="s">
        <v>145</v>
      </c>
      <c r="M667" s="230" t="s">
        <v>145</v>
      </c>
    </row>
    <row r="668" spans="1:13" x14ac:dyDescent="0.3">
      <c r="A668" s="230">
        <v>419941</v>
      </c>
      <c r="B668" s="230" t="s">
        <v>58</v>
      </c>
      <c r="E668" s="230" t="s">
        <v>145</v>
      </c>
      <c r="H668" s="230" t="s">
        <v>143</v>
      </c>
      <c r="I668" s="230" t="s">
        <v>145</v>
      </c>
      <c r="K668" s="230" t="s">
        <v>143</v>
      </c>
      <c r="M668" s="230" t="s">
        <v>144</v>
      </c>
    </row>
    <row r="669" spans="1:13" x14ac:dyDescent="0.3">
      <c r="A669" s="230">
        <v>419943</v>
      </c>
      <c r="B669" s="230" t="s">
        <v>58</v>
      </c>
      <c r="C669" s="230" t="s">
        <v>143</v>
      </c>
      <c r="D669" s="230" t="s">
        <v>143</v>
      </c>
      <c r="E669" s="230" t="s">
        <v>143</v>
      </c>
      <c r="F669" s="230" t="s">
        <v>143</v>
      </c>
      <c r="H669" s="230" t="s">
        <v>145</v>
      </c>
      <c r="I669" s="230" t="s">
        <v>144</v>
      </c>
      <c r="J669" s="230" t="s">
        <v>143</v>
      </c>
      <c r="K669" s="230" t="s">
        <v>145</v>
      </c>
      <c r="L669" s="230" t="s">
        <v>145</v>
      </c>
      <c r="M669" s="230" t="s">
        <v>145</v>
      </c>
    </row>
    <row r="670" spans="1:13" x14ac:dyDescent="0.3">
      <c r="A670" s="230">
        <v>419947</v>
      </c>
      <c r="B670" s="230" t="s">
        <v>58</v>
      </c>
      <c r="C670" s="230" t="s">
        <v>143</v>
      </c>
      <c r="D670" s="230" t="s">
        <v>143</v>
      </c>
      <c r="E670" s="230" t="s">
        <v>143</v>
      </c>
      <c r="F670" s="230" t="s">
        <v>143</v>
      </c>
      <c r="G670" s="230" t="s">
        <v>143</v>
      </c>
      <c r="H670" s="230" t="s">
        <v>143</v>
      </c>
      <c r="I670" s="230" t="s">
        <v>144</v>
      </c>
      <c r="J670" s="230" t="s">
        <v>144</v>
      </c>
      <c r="K670" s="230" t="s">
        <v>144</v>
      </c>
      <c r="L670" s="230" t="s">
        <v>144</v>
      </c>
      <c r="M670" s="230" t="s">
        <v>144</v>
      </c>
    </row>
    <row r="671" spans="1:13" x14ac:dyDescent="0.3">
      <c r="A671" s="230">
        <v>419957</v>
      </c>
      <c r="B671" s="230" t="s">
        <v>58</v>
      </c>
      <c r="C671" s="230" t="s">
        <v>143</v>
      </c>
      <c r="D671" s="230" t="s">
        <v>145</v>
      </c>
      <c r="E671" s="230" t="s">
        <v>143</v>
      </c>
      <c r="F671" s="230" t="s">
        <v>144</v>
      </c>
      <c r="G671" s="230" t="s">
        <v>144</v>
      </c>
      <c r="H671" s="230" t="s">
        <v>143</v>
      </c>
      <c r="I671" s="230" t="s">
        <v>144</v>
      </c>
      <c r="J671" s="230" t="s">
        <v>143</v>
      </c>
      <c r="K671" s="230" t="s">
        <v>145</v>
      </c>
      <c r="L671" s="230" t="s">
        <v>144</v>
      </c>
      <c r="M671" s="230" t="s">
        <v>145</v>
      </c>
    </row>
    <row r="672" spans="1:13" x14ac:dyDescent="0.3">
      <c r="A672" s="230">
        <v>419964</v>
      </c>
      <c r="B672" s="230" t="s">
        <v>58</v>
      </c>
      <c r="H672" s="230" t="s">
        <v>143</v>
      </c>
      <c r="I672" s="230" t="s">
        <v>144</v>
      </c>
      <c r="J672" s="230" t="s">
        <v>143</v>
      </c>
      <c r="L672" s="230" t="s">
        <v>144</v>
      </c>
      <c r="M672" s="230" t="s">
        <v>143</v>
      </c>
    </row>
    <row r="673" spans="1:13" x14ac:dyDescent="0.3">
      <c r="A673" s="230">
        <v>419995</v>
      </c>
      <c r="B673" s="230" t="s">
        <v>58</v>
      </c>
      <c r="D673" s="230" t="s">
        <v>144</v>
      </c>
      <c r="E673" s="230" t="s">
        <v>145</v>
      </c>
      <c r="F673" s="230" t="s">
        <v>145</v>
      </c>
      <c r="I673" s="230" t="s">
        <v>145</v>
      </c>
      <c r="J673" s="230" t="s">
        <v>145</v>
      </c>
      <c r="K673" s="230" t="s">
        <v>144</v>
      </c>
      <c r="M673" s="230" t="s">
        <v>145</v>
      </c>
    </row>
    <row r="674" spans="1:13" x14ac:dyDescent="0.3">
      <c r="A674" s="230">
        <v>420007</v>
      </c>
      <c r="B674" s="230" t="s">
        <v>58</v>
      </c>
      <c r="D674" s="230" t="s">
        <v>144</v>
      </c>
      <c r="E674" s="230" t="s">
        <v>143</v>
      </c>
      <c r="F674" s="230" t="s">
        <v>143</v>
      </c>
      <c r="G674" s="230" t="s">
        <v>144</v>
      </c>
      <c r="H674" s="230" t="s">
        <v>144</v>
      </c>
      <c r="I674" s="230" t="s">
        <v>144</v>
      </c>
      <c r="J674" s="230" t="s">
        <v>144</v>
      </c>
      <c r="K674" s="230" t="s">
        <v>144</v>
      </c>
      <c r="L674" s="230" t="s">
        <v>144</v>
      </c>
      <c r="M674" s="230" t="s">
        <v>144</v>
      </c>
    </row>
    <row r="675" spans="1:13" x14ac:dyDescent="0.3">
      <c r="A675" s="230">
        <v>420035</v>
      </c>
      <c r="B675" s="230" t="s">
        <v>58</v>
      </c>
      <c r="C675" s="230" t="s">
        <v>143</v>
      </c>
      <c r="D675" s="230" t="s">
        <v>143</v>
      </c>
      <c r="F675" s="230" t="s">
        <v>143</v>
      </c>
      <c r="G675" s="230" t="s">
        <v>143</v>
      </c>
      <c r="I675" s="230" t="s">
        <v>143</v>
      </c>
      <c r="J675" s="230" t="s">
        <v>144</v>
      </c>
      <c r="K675" s="230" t="s">
        <v>143</v>
      </c>
      <c r="L675" s="230" t="s">
        <v>145</v>
      </c>
    </row>
    <row r="676" spans="1:13" x14ac:dyDescent="0.3">
      <c r="A676" s="230">
        <v>420054</v>
      </c>
      <c r="B676" s="230" t="s">
        <v>58</v>
      </c>
      <c r="D676" s="230" t="s">
        <v>145</v>
      </c>
      <c r="E676" s="230" t="s">
        <v>145</v>
      </c>
      <c r="F676" s="230" t="s">
        <v>143</v>
      </c>
      <c r="G676" s="230" t="s">
        <v>144</v>
      </c>
      <c r="H676" s="230" t="s">
        <v>144</v>
      </c>
      <c r="I676" s="230" t="s">
        <v>145</v>
      </c>
      <c r="J676" s="230" t="s">
        <v>144</v>
      </c>
      <c r="K676" s="230" t="s">
        <v>144</v>
      </c>
      <c r="L676" s="230" t="s">
        <v>144</v>
      </c>
      <c r="M676" s="230" t="s">
        <v>144</v>
      </c>
    </row>
    <row r="677" spans="1:13" x14ac:dyDescent="0.3">
      <c r="A677" s="230">
        <v>420059</v>
      </c>
      <c r="B677" s="230" t="s">
        <v>58</v>
      </c>
      <c r="C677" s="230" t="s">
        <v>143</v>
      </c>
      <c r="D677" s="230" t="s">
        <v>143</v>
      </c>
      <c r="E677" s="230" t="s">
        <v>143</v>
      </c>
      <c r="F677" s="230" t="s">
        <v>143</v>
      </c>
      <c r="G677" s="230" t="s">
        <v>145</v>
      </c>
      <c r="H677" s="230" t="s">
        <v>143</v>
      </c>
      <c r="I677" s="230" t="s">
        <v>145</v>
      </c>
      <c r="J677" s="230" t="s">
        <v>145</v>
      </c>
      <c r="K677" s="230" t="s">
        <v>144</v>
      </c>
      <c r="L677" s="230" t="s">
        <v>144</v>
      </c>
      <c r="M677" s="230" t="s">
        <v>145</v>
      </c>
    </row>
    <row r="678" spans="1:13" x14ac:dyDescent="0.3">
      <c r="A678" s="230">
        <v>420122</v>
      </c>
      <c r="B678" s="230" t="s">
        <v>58</v>
      </c>
      <c r="G678" s="230" t="s">
        <v>143</v>
      </c>
      <c r="H678" s="230" t="s">
        <v>143</v>
      </c>
      <c r="I678" s="230" t="s">
        <v>143</v>
      </c>
      <c r="J678" s="230" t="s">
        <v>143</v>
      </c>
      <c r="L678" s="230" t="s">
        <v>144</v>
      </c>
    </row>
    <row r="679" spans="1:13" x14ac:dyDescent="0.3">
      <c r="A679" s="230">
        <v>420157</v>
      </c>
      <c r="B679" s="230" t="s">
        <v>58</v>
      </c>
      <c r="C679" s="230" t="s">
        <v>143</v>
      </c>
      <c r="D679" s="230" t="s">
        <v>143</v>
      </c>
      <c r="G679" s="230" t="s">
        <v>145</v>
      </c>
      <c r="I679" s="230" t="s">
        <v>144</v>
      </c>
      <c r="J679" s="230" t="s">
        <v>144</v>
      </c>
      <c r="K679" s="230" t="s">
        <v>143</v>
      </c>
      <c r="L679" s="230" t="s">
        <v>143</v>
      </c>
    </row>
    <row r="680" spans="1:13" x14ac:dyDescent="0.3">
      <c r="A680" s="230">
        <v>420160</v>
      </c>
      <c r="B680" s="230" t="s">
        <v>58</v>
      </c>
      <c r="C680" s="230" t="s">
        <v>143</v>
      </c>
      <c r="D680" s="230" t="s">
        <v>144</v>
      </c>
      <c r="E680" s="230" t="s">
        <v>144</v>
      </c>
      <c r="F680" s="230" t="s">
        <v>143</v>
      </c>
      <c r="G680" s="230" t="s">
        <v>145</v>
      </c>
      <c r="H680" s="230" t="s">
        <v>143</v>
      </c>
      <c r="I680" s="230" t="s">
        <v>144</v>
      </c>
      <c r="J680" s="230" t="s">
        <v>144</v>
      </c>
      <c r="K680" s="230" t="s">
        <v>144</v>
      </c>
      <c r="L680" s="230" t="s">
        <v>144</v>
      </c>
      <c r="M680" s="230" t="s">
        <v>144</v>
      </c>
    </row>
    <row r="681" spans="1:13" x14ac:dyDescent="0.3">
      <c r="A681" s="230">
        <v>420193</v>
      </c>
      <c r="B681" s="230" t="s">
        <v>58</v>
      </c>
      <c r="C681" s="230" t="s">
        <v>143</v>
      </c>
      <c r="D681" s="230" t="s">
        <v>145</v>
      </c>
      <c r="F681" s="230" t="s">
        <v>143</v>
      </c>
      <c r="G681" s="230" t="s">
        <v>143</v>
      </c>
      <c r="I681" s="230" t="s">
        <v>143</v>
      </c>
      <c r="K681" s="230" t="s">
        <v>143</v>
      </c>
      <c r="L681" s="230" t="s">
        <v>144</v>
      </c>
    </row>
    <row r="682" spans="1:13" x14ac:dyDescent="0.3">
      <c r="A682" s="230">
        <v>420199</v>
      </c>
      <c r="B682" s="230" t="s">
        <v>58</v>
      </c>
      <c r="D682" s="230" t="s">
        <v>143</v>
      </c>
      <c r="E682" s="230" t="s">
        <v>143</v>
      </c>
      <c r="G682" s="230" t="s">
        <v>143</v>
      </c>
      <c r="I682" s="230" t="s">
        <v>144</v>
      </c>
      <c r="J682" s="230" t="s">
        <v>144</v>
      </c>
      <c r="K682" s="230" t="s">
        <v>143</v>
      </c>
      <c r="L682" s="230" t="s">
        <v>144</v>
      </c>
    </row>
    <row r="683" spans="1:13" x14ac:dyDescent="0.3">
      <c r="A683" s="230">
        <v>420209</v>
      </c>
      <c r="B683" s="230" t="s">
        <v>58</v>
      </c>
      <c r="C683" s="230" t="s">
        <v>143</v>
      </c>
      <c r="I683" s="230" t="s">
        <v>144</v>
      </c>
      <c r="J683" s="230" t="s">
        <v>143</v>
      </c>
      <c r="L683" s="230" t="s">
        <v>145</v>
      </c>
      <c r="M683" s="230" t="s">
        <v>143</v>
      </c>
    </row>
    <row r="684" spans="1:13" x14ac:dyDescent="0.3">
      <c r="A684" s="230">
        <v>420250</v>
      </c>
      <c r="B684" s="230" t="s">
        <v>58</v>
      </c>
      <c r="D684" s="230" t="s">
        <v>145</v>
      </c>
      <c r="E684" s="230" t="s">
        <v>143</v>
      </c>
      <c r="G684" s="230" t="s">
        <v>144</v>
      </c>
      <c r="H684" s="230" t="s">
        <v>145</v>
      </c>
      <c r="J684" s="230" t="s">
        <v>144</v>
      </c>
      <c r="L684" s="230" t="s">
        <v>144</v>
      </c>
      <c r="M684" s="230" t="s">
        <v>144</v>
      </c>
    </row>
    <row r="685" spans="1:13" x14ac:dyDescent="0.3">
      <c r="A685" s="230">
        <v>420258</v>
      </c>
      <c r="B685" s="230" t="s">
        <v>58</v>
      </c>
      <c r="E685" s="230" t="s">
        <v>143</v>
      </c>
      <c r="G685" s="230" t="s">
        <v>144</v>
      </c>
      <c r="H685" s="230" t="s">
        <v>145</v>
      </c>
      <c r="I685" s="230" t="s">
        <v>143</v>
      </c>
      <c r="K685" s="230" t="s">
        <v>143</v>
      </c>
      <c r="L685" s="230" t="s">
        <v>144</v>
      </c>
    </row>
    <row r="686" spans="1:13" x14ac:dyDescent="0.3">
      <c r="A686" s="230">
        <v>420301</v>
      </c>
      <c r="B686" s="230" t="s">
        <v>58</v>
      </c>
      <c r="C686" s="230" t="s">
        <v>143</v>
      </c>
      <c r="D686" s="230" t="s">
        <v>143</v>
      </c>
      <c r="E686" s="230" t="s">
        <v>144</v>
      </c>
      <c r="F686" s="230" t="s">
        <v>144</v>
      </c>
      <c r="G686" s="230" t="s">
        <v>145</v>
      </c>
      <c r="H686" s="230" t="s">
        <v>144</v>
      </c>
      <c r="I686" s="230" t="s">
        <v>144</v>
      </c>
      <c r="J686" s="230" t="s">
        <v>144</v>
      </c>
      <c r="K686" s="230" t="s">
        <v>144</v>
      </c>
      <c r="L686" s="230" t="s">
        <v>144</v>
      </c>
      <c r="M686" s="230" t="s">
        <v>144</v>
      </c>
    </row>
    <row r="687" spans="1:13" x14ac:dyDescent="0.3">
      <c r="A687" s="230">
        <v>420306</v>
      </c>
      <c r="B687" s="230" t="s">
        <v>58</v>
      </c>
      <c r="C687" s="230" t="s">
        <v>143</v>
      </c>
      <c r="G687" s="230" t="s">
        <v>143</v>
      </c>
      <c r="I687" s="230" t="s">
        <v>144</v>
      </c>
      <c r="J687" s="230" t="s">
        <v>144</v>
      </c>
      <c r="L687" s="230" t="s">
        <v>145</v>
      </c>
    </row>
    <row r="688" spans="1:13" x14ac:dyDescent="0.3">
      <c r="A688" s="230">
        <v>420329</v>
      </c>
      <c r="B688" s="230" t="s">
        <v>58</v>
      </c>
      <c r="C688" s="230" t="s">
        <v>145</v>
      </c>
      <c r="D688" s="230" t="s">
        <v>145</v>
      </c>
      <c r="E688" s="230" t="s">
        <v>145</v>
      </c>
      <c r="F688" s="230" t="s">
        <v>144</v>
      </c>
      <c r="G688" s="230" t="s">
        <v>144</v>
      </c>
      <c r="I688" s="230" t="s">
        <v>144</v>
      </c>
      <c r="J688" s="230" t="s">
        <v>144</v>
      </c>
      <c r="K688" s="230" t="s">
        <v>144</v>
      </c>
      <c r="L688" s="230" t="s">
        <v>144</v>
      </c>
      <c r="M688" s="230" t="s">
        <v>144</v>
      </c>
    </row>
    <row r="689" spans="1:13" x14ac:dyDescent="0.3">
      <c r="A689" s="230">
        <v>420330</v>
      </c>
      <c r="B689" s="230" t="s">
        <v>58</v>
      </c>
      <c r="C689" s="230" t="s">
        <v>145</v>
      </c>
      <c r="D689" s="230" t="s">
        <v>144</v>
      </c>
      <c r="E689" s="230" t="s">
        <v>144</v>
      </c>
      <c r="F689" s="230" t="s">
        <v>144</v>
      </c>
      <c r="G689" s="230" t="s">
        <v>144</v>
      </c>
      <c r="H689" s="230" t="s">
        <v>144</v>
      </c>
      <c r="I689" s="230" t="s">
        <v>145</v>
      </c>
      <c r="J689" s="230" t="s">
        <v>144</v>
      </c>
      <c r="K689" s="230" t="s">
        <v>144</v>
      </c>
      <c r="L689" s="230" t="s">
        <v>144</v>
      </c>
      <c r="M689" s="230" t="s">
        <v>144</v>
      </c>
    </row>
    <row r="690" spans="1:13" x14ac:dyDescent="0.3">
      <c r="A690" s="230">
        <v>420333</v>
      </c>
      <c r="B690" s="230" t="s">
        <v>58</v>
      </c>
      <c r="D690" s="230" t="s">
        <v>143</v>
      </c>
      <c r="E690" s="230" t="s">
        <v>143</v>
      </c>
      <c r="F690" s="230" t="s">
        <v>143</v>
      </c>
      <c r="G690" s="230" t="s">
        <v>144</v>
      </c>
      <c r="H690" s="230" t="s">
        <v>145</v>
      </c>
      <c r="I690" s="230" t="s">
        <v>143</v>
      </c>
      <c r="J690" s="230" t="s">
        <v>143</v>
      </c>
      <c r="K690" s="230" t="s">
        <v>143</v>
      </c>
      <c r="L690" s="230" t="s">
        <v>144</v>
      </c>
      <c r="M690" s="230" t="s">
        <v>145</v>
      </c>
    </row>
    <row r="691" spans="1:13" x14ac:dyDescent="0.3">
      <c r="A691" s="230">
        <v>420356</v>
      </c>
      <c r="B691" s="230" t="s">
        <v>58</v>
      </c>
      <c r="C691" s="230" t="s">
        <v>143</v>
      </c>
      <c r="D691" s="230" t="s">
        <v>144</v>
      </c>
      <c r="F691" s="230" t="s">
        <v>143</v>
      </c>
      <c r="G691" s="230" t="s">
        <v>144</v>
      </c>
      <c r="H691" s="230" t="s">
        <v>144</v>
      </c>
      <c r="I691" s="230" t="s">
        <v>143</v>
      </c>
      <c r="J691" s="230" t="s">
        <v>144</v>
      </c>
      <c r="K691" s="230" t="s">
        <v>145</v>
      </c>
      <c r="L691" s="230" t="s">
        <v>144</v>
      </c>
      <c r="M691" s="230" t="s">
        <v>144</v>
      </c>
    </row>
    <row r="692" spans="1:13" x14ac:dyDescent="0.3">
      <c r="A692" s="230">
        <v>420382</v>
      </c>
      <c r="B692" s="230" t="s">
        <v>58</v>
      </c>
      <c r="C692" s="230" t="s">
        <v>143</v>
      </c>
      <c r="D692" s="230" t="s">
        <v>144</v>
      </c>
      <c r="E692" s="230" t="s">
        <v>143</v>
      </c>
      <c r="F692" s="230" t="s">
        <v>144</v>
      </c>
      <c r="G692" s="230" t="s">
        <v>144</v>
      </c>
      <c r="H692" s="230" t="s">
        <v>144</v>
      </c>
      <c r="I692" s="230" t="s">
        <v>144</v>
      </c>
      <c r="J692" s="230" t="s">
        <v>144</v>
      </c>
      <c r="K692" s="230" t="s">
        <v>144</v>
      </c>
      <c r="L692" s="230" t="s">
        <v>144</v>
      </c>
      <c r="M692" s="230" t="s">
        <v>144</v>
      </c>
    </row>
    <row r="693" spans="1:13" x14ac:dyDescent="0.3">
      <c r="A693" s="230">
        <v>420401</v>
      </c>
      <c r="B693" s="230" t="s">
        <v>58</v>
      </c>
      <c r="D693" s="230" t="s">
        <v>143</v>
      </c>
      <c r="F693" s="230" t="s">
        <v>143</v>
      </c>
      <c r="H693" s="230" t="s">
        <v>145</v>
      </c>
      <c r="I693" s="230" t="s">
        <v>145</v>
      </c>
      <c r="J693" s="230" t="s">
        <v>143</v>
      </c>
      <c r="L693" s="230" t="s">
        <v>144</v>
      </c>
    </row>
    <row r="694" spans="1:13" x14ac:dyDescent="0.3">
      <c r="A694" s="230">
        <v>420424</v>
      </c>
      <c r="B694" s="230" t="s">
        <v>58</v>
      </c>
      <c r="D694" s="230" t="s">
        <v>145</v>
      </c>
      <c r="E694" s="230" t="s">
        <v>143</v>
      </c>
      <c r="G694" s="230" t="s">
        <v>144</v>
      </c>
      <c r="H694" s="230" t="s">
        <v>143</v>
      </c>
      <c r="L694" s="230" t="s">
        <v>143</v>
      </c>
      <c r="M694" s="230" t="s">
        <v>143</v>
      </c>
    </row>
    <row r="695" spans="1:13" x14ac:dyDescent="0.3">
      <c r="A695" s="230">
        <v>420446</v>
      </c>
      <c r="B695" s="230" t="s">
        <v>58</v>
      </c>
      <c r="C695" s="230" t="s">
        <v>145</v>
      </c>
      <c r="D695" s="230" t="s">
        <v>144</v>
      </c>
      <c r="E695" s="230" t="s">
        <v>145</v>
      </c>
      <c r="F695" s="230" t="s">
        <v>145</v>
      </c>
      <c r="G695" s="230" t="s">
        <v>144</v>
      </c>
      <c r="H695" s="230" t="s">
        <v>144</v>
      </c>
      <c r="I695" s="230" t="s">
        <v>144</v>
      </c>
      <c r="J695" s="230" t="s">
        <v>144</v>
      </c>
      <c r="K695" s="230" t="s">
        <v>144</v>
      </c>
      <c r="L695" s="230" t="s">
        <v>144</v>
      </c>
      <c r="M695" s="230" t="s">
        <v>144</v>
      </c>
    </row>
    <row r="696" spans="1:13" x14ac:dyDescent="0.3">
      <c r="A696" s="230">
        <v>420485</v>
      </c>
      <c r="B696" s="230" t="s">
        <v>58</v>
      </c>
      <c r="E696" s="230" t="s">
        <v>143</v>
      </c>
      <c r="F696" s="230" t="s">
        <v>143</v>
      </c>
      <c r="H696" s="230" t="s">
        <v>145</v>
      </c>
      <c r="I696" s="230" t="s">
        <v>143</v>
      </c>
      <c r="J696" s="230" t="s">
        <v>143</v>
      </c>
      <c r="K696" s="230" t="s">
        <v>144</v>
      </c>
      <c r="L696" s="230" t="s">
        <v>144</v>
      </c>
      <c r="M696" s="230" t="s">
        <v>144</v>
      </c>
    </row>
    <row r="697" spans="1:13" x14ac:dyDescent="0.3">
      <c r="A697" s="230">
        <v>420522</v>
      </c>
      <c r="B697" s="230" t="s">
        <v>58</v>
      </c>
      <c r="C697" s="230" t="s">
        <v>143</v>
      </c>
      <c r="D697" s="230" t="s">
        <v>143</v>
      </c>
      <c r="G697" s="230" t="s">
        <v>145</v>
      </c>
      <c r="H697" s="230" t="s">
        <v>145</v>
      </c>
      <c r="I697" s="230" t="s">
        <v>144</v>
      </c>
      <c r="J697" s="230" t="s">
        <v>144</v>
      </c>
      <c r="L697" s="230" t="s">
        <v>145</v>
      </c>
      <c r="M697" s="230" t="s">
        <v>144</v>
      </c>
    </row>
    <row r="698" spans="1:13" x14ac:dyDescent="0.3">
      <c r="A698" s="230">
        <v>420525</v>
      </c>
      <c r="B698" s="230" t="s">
        <v>58</v>
      </c>
      <c r="E698" s="230" t="s">
        <v>145</v>
      </c>
      <c r="F698" s="230" t="s">
        <v>144</v>
      </c>
      <c r="H698" s="230" t="s">
        <v>144</v>
      </c>
      <c r="I698" s="230" t="s">
        <v>145</v>
      </c>
      <c r="J698" s="230" t="s">
        <v>145</v>
      </c>
      <c r="K698" s="230" t="s">
        <v>144</v>
      </c>
      <c r="M698" s="230" t="s">
        <v>145</v>
      </c>
    </row>
    <row r="699" spans="1:13" x14ac:dyDescent="0.3">
      <c r="A699" s="230">
        <v>420526</v>
      </c>
      <c r="B699" s="230" t="s">
        <v>58</v>
      </c>
      <c r="C699" s="230" t="s">
        <v>143</v>
      </c>
      <c r="D699" s="230" t="s">
        <v>145</v>
      </c>
      <c r="E699" s="230" t="s">
        <v>143</v>
      </c>
      <c r="F699" s="230" t="s">
        <v>143</v>
      </c>
      <c r="H699" s="230" t="s">
        <v>143</v>
      </c>
      <c r="I699" s="230" t="s">
        <v>144</v>
      </c>
      <c r="J699" s="230" t="s">
        <v>144</v>
      </c>
      <c r="K699" s="230" t="s">
        <v>144</v>
      </c>
      <c r="L699" s="230" t="s">
        <v>144</v>
      </c>
      <c r="M699" s="230" t="s">
        <v>144</v>
      </c>
    </row>
    <row r="700" spans="1:13" x14ac:dyDescent="0.3">
      <c r="A700" s="230">
        <v>420530</v>
      </c>
      <c r="B700" s="230" t="s">
        <v>58</v>
      </c>
      <c r="C700" s="230" t="s">
        <v>143</v>
      </c>
      <c r="D700" s="230" t="s">
        <v>143</v>
      </c>
      <c r="F700" s="230" t="s">
        <v>143</v>
      </c>
      <c r="G700" s="230" t="s">
        <v>143</v>
      </c>
      <c r="H700" s="230" t="s">
        <v>143</v>
      </c>
      <c r="I700" s="230" t="s">
        <v>143</v>
      </c>
      <c r="J700" s="230" t="s">
        <v>143</v>
      </c>
      <c r="K700" s="230" t="s">
        <v>143</v>
      </c>
      <c r="L700" s="230" t="s">
        <v>143</v>
      </c>
      <c r="M700" s="230" t="s">
        <v>143</v>
      </c>
    </row>
    <row r="701" spans="1:13" x14ac:dyDescent="0.3">
      <c r="A701" s="230">
        <v>420537</v>
      </c>
      <c r="B701" s="230" t="s">
        <v>58</v>
      </c>
      <c r="C701" s="230" t="s">
        <v>143</v>
      </c>
      <c r="D701" s="230" t="s">
        <v>145</v>
      </c>
      <c r="E701" s="230" t="s">
        <v>143</v>
      </c>
      <c r="F701" s="230" t="s">
        <v>143</v>
      </c>
      <c r="G701" s="230" t="s">
        <v>143</v>
      </c>
      <c r="H701" s="230" t="s">
        <v>145</v>
      </c>
      <c r="I701" s="230" t="s">
        <v>143</v>
      </c>
      <c r="J701" s="230" t="s">
        <v>143</v>
      </c>
      <c r="K701" s="230" t="s">
        <v>143</v>
      </c>
      <c r="L701" s="230" t="s">
        <v>145</v>
      </c>
      <c r="M701" s="230" t="s">
        <v>143</v>
      </c>
    </row>
    <row r="702" spans="1:13" x14ac:dyDescent="0.3">
      <c r="A702" s="230">
        <v>420542</v>
      </c>
      <c r="B702" s="230" t="s">
        <v>58</v>
      </c>
      <c r="C702" s="230" t="s">
        <v>143</v>
      </c>
      <c r="D702" s="230" t="s">
        <v>145</v>
      </c>
      <c r="F702" s="230" t="s">
        <v>143</v>
      </c>
      <c r="G702" s="230" t="s">
        <v>144</v>
      </c>
      <c r="H702" s="230" t="s">
        <v>145</v>
      </c>
      <c r="I702" s="230" t="s">
        <v>145</v>
      </c>
      <c r="J702" s="230" t="s">
        <v>145</v>
      </c>
      <c r="K702" s="230" t="s">
        <v>143</v>
      </c>
      <c r="L702" s="230" t="s">
        <v>144</v>
      </c>
      <c r="M702" s="230" t="s">
        <v>144</v>
      </c>
    </row>
    <row r="703" spans="1:13" x14ac:dyDescent="0.3">
      <c r="A703" s="230">
        <v>420548</v>
      </c>
      <c r="B703" s="230" t="s">
        <v>58</v>
      </c>
      <c r="E703" s="230" t="s">
        <v>143</v>
      </c>
      <c r="F703" s="230" t="s">
        <v>145</v>
      </c>
      <c r="G703" s="230" t="s">
        <v>143</v>
      </c>
      <c r="H703" s="230" t="s">
        <v>144</v>
      </c>
      <c r="K703" s="230" t="s">
        <v>145</v>
      </c>
      <c r="L703" s="230" t="s">
        <v>145</v>
      </c>
      <c r="M703" s="230" t="s">
        <v>143</v>
      </c>
    </row>
    <row r="704" spans="1:13" x14ac:dyDescent="0.3">
      <c r="A704" s="230">
        <v>420550</v>
      </c>
      <c r="B704" s="230" t="s">
        <v>58</v>
      </c>
      <c r="C704" s="230" t="s">
        <v>143</v>
      </c>
      <c r="D704" s="230" t="s">
        <v>143</v>
      </c>
      <c r="F704" s="230" t="s">
        <v>143</v>
      </c>
      <c r="G704" s="230" t="s">
        <v>143</v>
      </c>
      <c r="H704" s="230" t="s">
        <v>143</v>
      </c>
      <c r="I704" s="230" t="s">
        <v>144</v>
      </c>
      <c r="J704" s="230" t="s">
        <v>144</v>
      </c>
      <c r="K704" s="230" t="s">
        <v>145</v>
      </c>
      <c r="L704" s="230" t="s">
        <v>144</v>
      </c>
      <c r="M704" s="230" t="s">
        <v>144</v>
      </c>
    </row>
    <row r="705" spans="1:13" x14ac:dyDescent="0.3">
      <c r="A705" s="230">
        <v>420552</v>
      </c>
      <c r="B705" s="230" t="s">
        <v>58</v>
      </c>
      <c r="C705" s="230" t="s">
        <v>145</v>
      </c>
      <c r="D705" s="230" t="s">
        <v>145</v>
      </c>
      <c r="E705" s="230" t="s">
        <v>144</v>
      </c>
      <c r="F705" s="230" t="s">
        <v>144</v>
      </c>
      <c r="G705" s="230" t="s">
        <v>144</v>
      </c>
      <c r="H705" s="230" t="s">
        <v>144</v>
      </c>
      <c r="I705" s="230" t="s">
        <v>144</v>
      </c>
      <c r="J705" s="230" t="s">
        <v>144</v>
      </c>
      <c r="K705" s="230" t="s">
        <v>144</v>
      </c>
      <c r="L705" s="230" t="s">
        <v>144</v>
      </c>
      <c r="M705" s="230" t="s">
        <v>144</v>
      </c>
    </row>
    <row r="706" spans="1:13" x14ac:dyDescent="0.3">
      <c r="A706" s="230">
        <v>420555</v>
      </c>
      <c r="B706" s="230" t="s">
        <v>58</v>
      </c>
      <c r="C706" s="230" t="s">
        <v>145</v>
      </c>
      <c r="D706" s="230" t="s">
        <v>144</v>
      </c>
      <c r="E706" s="230" t="s">
        <v>145</v>
      </c>
      <c r="F706" s="230" t="s">
        <v>144</v>
      </c>
      <c r="G706" s="230" t="s">
        <v>144</v>
      </c>
      <c r="H706" s="230" t="s">
        <v>144</v>
      </c>
      <c r="I706" s="230" t="s">
        <v>144</v>
      </c>
      <c r="J706" s="230" t="s">
        <v>144</v>
      </c>
      <c r="K706" s="230" t="s">
        <v>144</v>
      </c>
      <c r="L706" s="230" t="s">
        <v>144</v>
      </c>
      <c r="M706" s="230" t="s">
        <v>144</v>
      </c>
    </row>
    <row r="707" spans="1:13" x14ac:dyDescent="0.3">
      <c r="A707" s="230">
        <v>420558</v>
      </c>
      <c r="B707" s="230" t="s">
        <v>58</v>
      </c>
      <c r="C707" s="230" t="s">
        <v>143</v>
      </c>
      <c r="D707" s="230" t="s">
        <v>145</v>
      </c>
      <c r="E707" s="230" t="s">
        <v>145</v>
      </c>
      <c r="F707" s="230" t="s">
        <v>145</v>
      </c>
      <c r="G707" s="230" t="s">
        <v>145</v>
      </c>
      <c r="I707" s="230" t="s">
        <v>144</v>
      </c>
      <c r="J707" s="230" t="s">
        <v>144</v>
      </c>
      <c r="K707" s="230" t="s">
        <v>144</v>
      </c>
      <c r="M707" s="230" t="s">
        <v>144</v>
      </c>
    </row>
    <row r="708" spans="1:13" x14ac:dyDescent="0.3">
      <c r="A708" s="230">
        <v>420561</v>
      </c>
      <c r="B708" s="230" t="s">
        <v>58</v>
      </c>
      <c r="D708" s="230" t="s">
        <v>143</v>
      </c>
      <c r="G708" s="230" t="s">
        <v>143</v>
      </c>
      <c r="H708" s="230" t="s">
        <v>144</v>
      </c>
      <c r="K708" s="230" t="s">
        <v>145</v>
      </c>
      <c r="L708" s="230" t="s">
        <v>144</v>
      </c>
    </row>
    <row r="709" spans="1:13" x14ac:dyDescent="0.3">
      <c r="A709" s="230">
        <v>420571</v>
      </c>
      <c r="B709" s="230" t="s">
        <v>58</v>
      </c>
      <c r="C709" s="230" t="s">
        <v>143</v>
      </c>
      <c r="D709" s="230" t="s">
        <v>145</v>
      </c>
      <c r="E709" s="230" t="s">
        <v>143</v>
      </c>
      <c r="H709" s="230" t="s">
        <v>145</v>
      </c>
      <c r="I709" s="230" t="s">
        <v>145</v>
      </c>
      <c r="J709" s="230" t="s">
        <v>145</v>
      </c>
      <c r="K709" s="230" t="s">
        <v>145</v>
      </c>
      <c r="L709" s="230" t="s">
        <v>144</v>
      </c>
      <c r="M709" s="230" t="s">
        <v>145</v>
      </c>
    </row>
    <row r="710" spans="1:13" x14ac:dyDescent="0.3">
      <c r="A710" s="230">
        <v>420572</v>
      </c>
      <c r="B710" s="230" t="s">
        <v>58</v>
      </c>
      <c r="C710" s="230" t="s">
        <v>143</v>
      </c>
      <c r="D710" s="230" t="s">
        <v>143</v>
      </c>
      <c r="H710" s="230" t="s">
        <v>143</v>
      </c>
      <c r="I710" s="230" t="s">
        <v>145</v>
      </c>
      <c r="J710" s="230" t="s">
        <v>145</v>
      </c>
      <c r="K710" s="230" t="s">
        <v>143</v>
      </c>
      <c r="L710" s="230" t="s">
        <v>143</v>
      </c>
      <c r="M710" s="230" t="s">
        <v>144</v>
      </c>
    </row>
    <row r="711" spans="1:13" x14ac:dyDescent="0.3">
      <c r="A711" s="230">
        <v>420575</v>
      </c>
      <c r="B711" s="230" t="s">
        <v>58</v>
      </c>
      <c r="C711" s="230" t="s">
        <v>143</v>
      </c>
      <c r="D711" s="230" t="s">
        <v>143</v>
      </c>
      <c r="F711" s="230" t="s">
        <v>143</v>
      </c>
      <c r="G711" s="230" t="s">
        <v>144</v>
      </c>
      <c r="H711" s="230" t="s">
        <v>143</v>
      </c>
      <c r="I711" s="230" t="s">
        <v>144</v>
      </c>
      <c r="J711" s="230" t="s">
        <v>144</v>
      </c>
      <c r="K711" s="230" t="s">
        <v>144</v>
      </c>
      <c r="L711" s="230" t="s">
        <v>144</v>
      </c>
      <c r="M711" s="230" t="s">
        <v>144</v>
      </c>
    </row>
    <row r="712" spans="1:13" x14ac:dyDescent="0.3">
      <c r="A712" s="230">
        <v>420585</v>
      </c>
      <c r="B712" s="230" t="s">
        <v>58</v>
      </c>
      <c r="C712" s="230" t="s">
        <v>143</v>
      </c>
      <c r="D712" s="230" t="s">
        <v>145</v>
      </c>
      <c r="F712" s="230" t="s">
        <v>143</v>
      </c>
      <c r="G712" s="230" t="s">
        <v>145</v>
      </c>
      <c r="I712" s="230" t="s">
        <v>144</v>
      </c>
      <c r="J712" s="230" t="s">
        <v>144</v>
      </c>
      <c r="K712" s="230" t="s">
        <v>144</v>
      </c>
      <c r="L712" s="230" t="s">
        <v>144</v>
      </c>
      <c r="M712" s="230" t="s">
        <v>145</v>
      </c>
    </row>
    <row r="713" spans="1:13" x14ac:dyDescent="0.3">
      <c r="A713" s="230">
        <v>420597</v>
      </c>
      <c r="B713" s="230" t="s">
        <v>58</v>
      </c>
      <c r="C713" s="230" t="s">
        <v>143</v>
      </c>
      <c r="D713" s="230" t="s">
        <v>143</v>
      </c>
      <c r="E713" s="230" t="s">
        <v>143</v>
      </c>
      <c r="F713" s="230" t="s">
        <v>143</v>
      </c>
      <c r="G713" s="230" t="s">
        <v>144</v>
      </c>
      <c r="H713" s="230" t="s">
        <v>144</v>
      </c>
      <c r="I713" s="230" t="s">
        <v>144</v>
      </c>
      <c r="J713" s="230" t="s">
        <v>144</v>
      </c>
      <c r="K713" s="230" t="s">
        <v>144</v>
      </c>
      <c r="L713" s="230" t="s">
        <v>144</v>
      </c>
      <c r="M713" s="230" t="s">
        <v>144</v>
      </c>
    </row>
    <row r="714" spans="1:13" x14ac:dyDescent="0.3">
      <c r="A714" s="230">
        <v>420612</v>
      </c>
      <c r="B714" s="230" t="s">
        <v>58</v>
      </c>
      <c r="D714" s="230" t="s">
        <v>143</v>
      </c>
      <c r="E714" s="230" t="s">
        <v>143</v>
      </c>
      <c r="I714" s="230" t="s">
        <v>145</v>
      </c>
      <c r="J714" s="230" t="s">
        <v>144</v>
      </c>
      <c r="K714" s="230" t="s">
        <v>144</v>
      </c>
      <c r="L714" s="230" t="s">
        <v>144</v>
      </c>
      <c r="M714" s="230" t="s">
        <v>144</v>
      </c>
    </row>
    <row r="715" spans="1:13" x14ac:dyDescent="0.3">
      <c r="A715" s="230">
        <v>420623</v>
      </c>
      <c r="B715" s="230" t="s">
        <v>58</v>
      </c>
      <c r="C715" s="230" t="s">
        <v>143</v>
      </c>
      <c r="E715" s="230" t="s">
        <v>143</v>
      </c>
      <c r="F715" s="230" t="s">
        <v>145</v>
      </c>
      <c r="G715" s="230" t="s">
        <v>143</v>
      </c>
      <c r="H715" s="230" t="s">
        <v>144</v>
      </c>
      <c r="I715" s="230" t="s">
        <v>145</v>
      </c>
      <c r="J715" s="230" t="s">
        <v>145</v>
      </c>
      <c r="K715" s="230" t="s">
        <v>145</v>
      </c>
      <c r="L715" s="230" t="s">
        <v>144</v>
      </c>
      <c r="M715" s="230" t="s">
        <v>145</v>
      </c>
    </row>
    <row r="716" spans="1:13" x14ac:dyDescent="0.3">
      <c r="A716" s="230">
        <v>420624</v>
      </c>
      <c r="B716" s="230" t="s">
        <v>58</v>
      </c>
      <c r="F716" s="230" t="s">
        <v>143</v>
      </c>
      <c r="G716" s="230" t="s">
        <v>143</v>
      </c>
      <c r="H716" s="230" t="s">
        <v>143</v>
      </c>
      <c r="K716" s="230" t="s">
        <v>143</v>
      </c>
      <c r="L716" s="230" t="s">
        <v>145</v>
      </c>
    </row>
    <row r="717" spans="1:13" x14ac:dyDescent="0.3">
      <c r="A717" s="230">
        <v>420630</v>
      </c>
      <c r="B717" s="230" t="s">
        <v>58</v>
      </c>
      <c r="C717" s="230" t="s">
        <v>143</v>
      </c>
      <c r="G717" s="230" t="s">
        <v>143</v>
      </c>
      <c r="H717" s="230" t="s">
        <v>145</v>
      </c>
      <c r="I717" s="230" t="s">
        <v>145</v>
      </c>
      <c r="J717" s="230" t="s">
        <v>145</v>
      </c>
      <c r="L717" s="230" t="s">
        <v>144</v>
      </c>
      <c r="M717" s="230" t="s">
        <v>143</v>
      </c>
    </row>
    <row r="718" spans="1:13" x14ac:dyDescent="0.3">
      <c r="A718" s="230">
        <v>420655</v>
      </c>
      <c r="B718" s="230" t="s">
        <v>58</v>
      </c>
      <c r="D718" s="230" t="s">
        <v>145</v>
      </c>
      <c r="E718" s="230" t="s">
        <v>143</v>
      </c>
      <c r="G718" s="230" t="s">
        <v>144</v>
      </c>
      <c r="H718" s="230" t="s">
        <v>144</v>
      </c>
      <c r="I718" s="230" t="s">
        <v>144</v>
      </c>
      <c r="J718" s="230" t="s">
        <v>144</v>
      </c>
      <c r="K718" s="230" t="s">
        <v>144</v>
      </c>
      <c r="L718" s="230" t="s">
        <v>144</v>
      </c>
      <c r="M718" s="230" t="s">
        <v>144</v>
      </c>
    </row>
    <row r="719" spans="1:13" x14ac:dyDescent="0.3">
      <c r="A719" s="230">
        <v>420672</v>
      </c>
      <c r="B719" s="230" t="s">
        <v>58</v>
      </c>
      <c r="C719" s="230" t="s">
        <v>143</v>
      </c>
      <c r="E719" s="230" t="s">
        <v>143</v>
      </c>
      <c r="F719" s="230" t="s">
        <v>145</v>
      </c>
      <c r="G719" s="230" t="s">
        <v>144</v>
      </c>
      <c r="H719" s="230" t="s">
        <v>145</v>
      </c>
      <c r="I719" s="230" t="s">
        <v>144</v>
      </c>
      <c r="J719" s="230" t="s">
        <v>144</v>
      </c>
      <c r="K719" s="230" t="s">
        <v>144</v>
      </c>
      <c r="L719" s="230" t="s">
        <v>144</v>
      </c>
      <c r="M719" s="230" t="s">
        <v>144</v>
      </c>
    </row>
    <row r="720" spans="1:13" x14ac:dyDescent="0.3">
      <c r="A720" s="230">
        <v>420675</v>
      </c>
      <c r="B720" s="230" t="s">
        <v>58</v>
      </c>
      <c r="D720" s="230" t="s">
        <v>145</v>
      </c>
      <c r="E720" s="230" t="s">
        <v>143</v>
      </c>
      <c r="G720" s="230" t="s">
        <v>145</v>
      </c>
      <c r="H720" s="230" t="s">
        <v>145</v>
      </c>
      <c r="I720" s="230" t="s">
        <v>144</v>
      </c>
      <c r="J720" s="230" t="s">
        <v>144</v>
      </c>
      <c r="K720" s="230" t="s">
        <v>144</v>
      </c>
      <c r="L720" s="230" t="s">
        <v>144</v>
      </c>
      <c r="M720" s="230" t="s">
        <v>144</v>
      </c>
    </row>
    <row r="721" spans="1:13" x14ac:dyDescent="0.3">
      <c r="A721" s="230">
        <v>420686</v>
      </c>
      <c r="B721" s="230" t="s">
        <v>58</v>
      </c>
      <c r="C721" s="230" t="s">
        <v>143</v>
      </c>
      <c r="D721" s="230" t="s">
        <v>143</v>
      </c>
      <c r="E721" s="230" t="s">
        <v>143</v>
      </c>
      <c r="F721" s="230" t="s">
        <v>143</v>
      </c>
      <c r="G721" s="230" t="s">
        <v>143</v>
      </c>
      <c r="H721" s="230" t="s">
        <v>143</v>
      </c>
      <c r="I721" s="230" t="s">
        <v>145</v>
      </c>
      <c r="J721" s="230" t="s">
        <v>145</v>
      </c>
      <c r="K721" s="230" t="s">
        <v>143</v>
      </c>
      <c r="L721" s="230" t="s">
        <v>144</v>
      </c>
      <c r="M721" s="230" t="s">
        <v>143</v>
      </c>
    </row>
    <row r="722" spans="1:13" x14ac:dyDescent="0.3">
      <c r="A722" s="230">
        <v>420692</v>
      </c>
      <c r="B722" s="230" t="s">
        <v>58</v>
      </c>
      <c r="E722" s="230" t="s">
        <v>145</v>
      </c>
      <c r="G722" s="230" t="s">
        <v>144</v>
      </c>
      <c r="H722" s="230" t="s">
        <v>143</v>
      </c>
      <c r="I722" s="230" t="s">
        <v>143</v>
      </c>
      <c r="J722" s="230" t="s">
        <v>145</v>
      </c>
      <c r="K722" s="230" t="s">
        <v>143</v>
      </c>
      <c r="M722" s="230" t="s">
        <v>144</v>
      </c>
    </row>
    <row r="723" spans="1:13" x14ac:dyDescent="0.3">
      <c r="A723" s="230">
        <v>420696</v>
      </c>
      <c r="B723" s="230" t="s">
        <v>58</v>
      </c>
      <c r="C723" s="230" t="s">
        <v>143</v>
      </c>
      <c r="E723" s="230" t="s">
        <v>143</v>
      </c>
      <c r="G723" s="230" t="s">
        <v>143</v>
      </c>
      <c r="I723" s="230" t="s">
        <v>145</v>
      </c>
      <c r="L723" s="230" t="s">
        <v>145</v>
      </c>
      <c r="M723" s="230" t="s">
        <v>143</v>
      </c>
    </row>
    <row r="724" spans="1:13" x14ac:dyDescent="0.3">
      <c r="A724" s="230">
        <v>420697</v>
      </c>
      <c r="B724" s="230" t="s">
        <v>58</v>
      </c>
      <c r="D724" s="230" t="s">
        <v>143</v>
      </c>
      <c r="E724" s="230" t="s">
        <v>143</v>
      </c>
      <c r="F724" s="230" t="s">
        <v>143</v>
      </c>
      <c r="G724" s="230" t="s">
        <v>143</v>
      </c>
      <c r="I724" s="230" t="s">
        <v>143</v>
      </c>
      <c r="K724" s="230" t="s">
        <v>143</v>
      </c>
      <c r="L724" s="230" t="s">
        <v>145</v>
      </c>
      <c r="M724" s="230" t="s">
        <v>145</v>
      </c>
    </row>
    <row r="725" spans="1:13" x14ac:dyDescent="0.3">
      <c r="A725" s="230">
        <v>420702</v>
      </c>
      <c r="B725" s="230" t="s">
        <v>58</v>
      </c>
      <c r="C725" s="230" t="s">
        <v>143</v>
      </c>
      <c r="E725" s="230" t="s">
        <v>143</v>
      </c>
      <c r="H725" s="230" t="s">
        <v>144</v>
      </c>
      <c r="I725" s="230" t="s">
        <v>144</v>
      </c>
      <c r="J725" s="230" t="s">
        <v>144</v>
      </c>
      <c r="K725" s="230" t="s">
        <v>144</v>
      </c>
      <c r="L725" s="230" t="s">
        <v>144</v>
      </c>
    </row>
    <row r="726" spans="1:13" x14ac:dyDescent="0.3">
      <c r="A726" s="230">
        <v>420709</v>
      </c>
      <c r="B726" s="230" t="s">
        <v>58</v>
      </c>
      <c r="C726" s="230" t="s">
        <v>145</v>
      </c>
      <c r="D726" s="230" t="s">
        <v>145</v>
      </c>
      <c r="E726" s="230" t="s">
        <v>143</v>
      </c>
      <c r="H726" s="230" t="s">
        <v>145</v>
      </c>
      <c r="I726" s="230" t="s">
        <v>144</v>
      </c>
      <c r="J726" s="230" t="s">
        <v>144</v>
      </c>
      <c r="K726" s="230" t="s">
        <v>144</v>
      </c>
      <c r="L726" s="230" t="s">
        <v>144</v>
      </c>
      <c r="M726" s="230" t="s">
        <v>144</v>
      </c>
    </row>
    <row r="727" spans="1:13" x14ac:dyDescent="0.3">
      <c r="A727" s="230">
        <v>420714</v>
      </c>
      <c r="B727" s="230" t="s">
        <v>58</v>
      </c>
      <c r="C727" s="230" t="s">
        <v>143</v>
      </c>
      <c r="E727" s="230" t="s">
        <v>143</v>
      </c>
      <c r="F727" s="230" t="s">
        <v>143</v>
      </c>
      <c r="G727" s="230" t="s">
        <v>143</v>
      </c>
      <c r="H727" s="230" t="s">
        <v>145</v>
      </c>
      <c r="I727" s="230" t="s">
        <v>143</v>
      </c>
      <c r="J727" s="230" t="s">
        <v>143</v>
      </c>
      <c r="K727" s="230" t="s">
        <v>143</v>
      </c>
      <c r="L727" s="230" t="s">
        <v>145</v>
      </c>
      <c r="M727" s="230" t="s">
        <v>143</v>
      </c>
    </row>
    <row r="728" spans="1:13" x14ac:dyDescent="0.3">
      <c r="A728" s="230">
        <v>420717</v>
      </c>
      <c r="B728" s="230" t="s">
        <v>58</v>
      </c>
      <c r="D728" s="230" t="s">
        <v>143</v>
      </c>
      <c r="E728" s="230" t="s">
        <v>143</v>
      </c>
      <c r="F728" s="230" t="s">
        <v>145</v>
      </c>
      <c r="G728" s="230" t="s">
        <v>144</v>
      </c>
      <c r="H728" s="230" t="s">
        <v>144</v>
      </c>
      <c r="I728" s="230" t="s">
        <v>143</v>
      </c>
      <c r="J728" s="230" t="s">
        <v>143</v>
      </c>
      <c r="K728" s="230" t="s">
        <v>143</v>
      </c>
      <c r="L728" s="230" t="s">
        <v>144</v>
      </c>
      <c r="M728" s="230" t="s">
        <v>143</v>
      </c>
    </row>
    <row r="729" spans="1:13" x14ac:dyDescent="0.3">
      <c r="A729" s="230">
        <v>420727</v>
      </c>
      <c r="B729" s="230" t="s">
        <v>58</v>
      </c>
      <c r="C729" s="230" t="s">
        <v>143</v>
      </c>
      <c r="D729" s="230" t="s">
        <v>144</v>
      </c>
      <c r="E729" s="230" t="s">
        <v>145</v>
      </c>
      <c r="I729" s="230" t="s">
        <v>144</v>
      </c>
      <c r="J729" s="230" t="s">
        <v>144</v>
      </c>
      <c r="L729" s="230" t="s">
        <v>144</v>
      </c>
      <c r="M729" s="230" t="s">
        <v>145</v>
      </c>
    </row>
    <row r="730" spans="1:13" x14ac:dyDescent="0.3">
      <c r="A730" s="230">
        <v>420730</v>
      </c>
      <c r="B730" s="230" t="s">
        <v>58</v>
      </c>
      <c r="C730" s="230" t="s">
        <v>143</v>
      </c>
      <c r="E730" s="230" t="s">
        <v>143</v>
      </c>
      <c r="F730" s="230" t="s">
        <v>143</v>
      </c>
      <c r="G730" s="230" t="s">
        <v>143</v>
      </c>
      <c r="I730" s="230" t="s">
        <v>145</v>
      </c>
      <c r="J730" s="230" t="s">
        <v>144</v>
      </c>
      <c r="K730" s="230" t="s">
        <v>145</v>
      </c>
      <c r="L730" s="230" t="s">
        <v>144</v>
      </c>
      <c r="M730" s="230" t="s">
        <v>144</v>
      </c>
    </row>
    <row r="731" spans="1:13" x14ac:dyDescent="0.3">
      <c r="A731" s="230">
        <v>420731</v>
      </c>
      <c r="B731" s="230" t="s">
        <v>58</v>
      </c>
      <c r="C731" s="230" t="s">
        <v>145</v>
      </c>
      <c r="D731" s="230" t="s">
        <v>144</v>
      </c>
      <c r="E731" s="230" t="s">
        <v>143</v>
      </c>
      <c r="F731" s="230" t="s">
        <v>143</v>
      </c>
      <c r="G731" s="230" t="s">
        <v>145</v>
      </c>
      <c r="H731" s="230" t="s">
        <v>143</v>
      </c>
      <c r="I731" s="230" t="s">
        <v>144</v>
      </c>
      <c r="J731" s="230" t="s">
        <v>144</v>
      </c>
      <c r="K731" s="230" t="s">
        <v>144</v>
      </c>
      <c r="L731" s="230" t="s">
        <v>144</v>
      </c>
      <c r="M731" s="230" t="s">
        <v>144</v>
      </c>
    </row>
    <row r="732" spans="1:13" x14ac:dyDescent="0.3">
      <c r="A732" s="230">
        <v>420736</v>
      </c>
      <c r="B732" s="230" t="s">
        <v>58</v>
      </c>
      <c r="C732" s="230" t="s">
        <v>143</v>
      </c>
      <c r="D732" s="230" t="s">
        <v>143</v>
      </c>
      <c r="E732" s="230" t="s">
        <v>143</v>
      </c>
      <c r="F732" s="230" t="s">
        <v>144</v>
      </c>
      <c r="G732" s="230" t="s">
        <v>145</v>
      </c>
      <c r="H732" s="230" t="s">
        <v>143</v>
      </c>
      <c r="I732" s="230" t="s">
        <v>145</v>
      </c>
      <c r="J732" s="230" t="s">
        <v>145</v>
      </c>
      <c r="K732" s="230" t="s">
        <v>145</v>
      </c>
      <c r="L732" s="230" t="s">
        <v>144</v>
      </c>
      <c r="M732" s="230" t="s">
        <v>145</v>
      </c>
    </row>
    <row r="733" spans="1:13" x14ac:dyDescent="0.3">
      <c r="A733" s="230">
        <v>420742</v>
      </c>
      <c r="B733" s="230" t="s">
        <v>58</v>
      </c>
      <c r="D733" s="230" t="s">
        <v>143</v>
      </c>
      <c r="E733" s="230" t="s">
        <v>143</v>
      </c>
      <c r="K733" s="230" t="s">
        <v>143</v>
      </c>
      <c r="L733" s="230" t="s">
        <v>144</v>
      </c>
      <c r="M733" s="230" t="s">
        <v>145</v>
      </c>
    </row>
    <row r="734" spans="1:13" x14ac:dyDescent="0.3">
      <c r="A734" s="230">
        <v>420748</v>
      </c>
      <c r="B734" s="230" t="s">
        <v>58</v>
      </c>
      <c r="C734" s="230" t="s">
        <v>145</v>
      </c>
      <c r="E734" s="230" t="s">
        <v>144</v>
      </c>
      <c r="F734" s="230" t="s">
        <v>143</v>
      </c>
      <c r="G734" s="230" t="s">
        <v>143</v>
      </c>
      <c r="I734" s="230" t="s">
        <v>144</v>
      </c>
      <c r="J734" s="230" t="s">
        <v>144</v>
      </c>
      <c r="K734" s="230" t="s">
        <v>144</v>
      </c>
      <c r="L734" s="230" t="s">
        <v>144</v>
      </c>
      <c r="M734" s="230" t="s">
        <v>144</v>
      </c>
    </row>
    <row r="735" spans="1:13" x14ac:dyDescent="0.3">
      <c r="A735" s="230">
        <v>420751</v>
      </c>
      <c r="B735" s="230" t="s">
        <v>58</v>
      </c>
      <c r="C735" s="230" t="s">
        <v>145</v>
      </c>
      <c r="D735" s="230" t="s">
        <v>143</v>
      </c>
      <c r="E735" s="230" t="s">
        <v>144</v>
      </c>
      <c r="F735" s="230" t="s">
        <v>145</v>
      </c>
      <c r="G735" s="230" t="s">
        <v>144</v>
      </c>
      <c r="H735" s="230" t="s">
        <v>144</v>
      </c>
      <c r="I735" s="230" t="s">
        <v>144</v>
      </c>
      <c r="J735" s="230" t="s">
        <v>144</v>
      </c>
      <c r="K735" s="230" t="s">
        <v>145</v>
      </c>
      <c r="L735" s="230" t="s">
        <v>144</v>
      </c>
      <c r="M735" s="230" t="s">
        <v>144</v>
      </c>
    </row>
    <row r="736" spans="1:13" x14ac:dyDescent="0.3">
      <c r="A736" s="230">
        <v>420752</v>
      </c>
      <c r="B736" s="230" t="s">
        <v>58</v>
      </c>
      <c r="C736" s="230" t="s">
        <v>145</v>
      </c>
      <c r="D736" s="230" t="s">
        <v>143</v>
      </c>
      <c r="E736" s="230" t="s">
        <v>145</v>
      </c>
      <c r="H736" s="230" t="s">
        <v>145</v>
      </c>
      <c r="I736" s="230" t="s">
        <v>144</v>
      </c>
      <c r="J736" s="230" t="s">
        <v>144</v>
      </c>
      <c r="K736" s="230" t="s">
        <v>144</v>
      </c>
      <c r="L736" s="230" t="s">
        <v>144</v>
      </c>
      <c r="M736" s="230" t="s">
        <v>145</v>
      </c>
    </row>
    <row r="737" spans="1:13" x14ac:dyDescent="0.3">
      <c r="A737" s="230">
        <v>420763</v>
      </c>
      <c r="B737" s="230" t="s">
        <v>58</v>
      </c>
      <c r="C737" s="230" t="s">
        <v>145</v>
      </c>
      <c r="E737" s="230" t="s">
        <v>144</v>
      </c>
      <c r="F737" s="230" t="s">
        <v>145</v>
      </c>
      <c r="G737" s="230" t="s">
        <v>144</v>
      </c>
      <c r="I737" s="230" t="s">
        <v>144</v>
      </c>
      <c r="J737" s="230" t="s">
        <v>144</v>
      </c>
      <c r="K737" s="230" t="s">
        <v>144</v>
      </c>
      <c r="L737" s="230" t="s">
        <v>144</v>
      </c>
      <c r="M737" s="230" t="s">
        <v>144</v>
      </c>
    </row>
    <row r="738" spans="1:13" x14ac:dyDescent="0.3">
      <c r="A738" s="230">
        <v>420787</v>
      </c>
      <c r="B738" s="230" t="s">
        <v>58</v>
      </c>
      <c r="C738" s="230" t="s">
        <v>143</v>
      </c>
      <c r="D738" s="230" t="s">
        <v>143</v>
      </c>
      <c r="E738" s="230" t="s">
        <v>143</v>
      </c>
      <c r="F738" s="230" t="s">
        <v>144</v>
      </c>
      <c r="G738" s="230" t="s">
        <v>143</v>
      </c>
      <c r="H738" s="230" t="s">
        <v>145</v>
      </c>
      <c r="I738" s="230" t="s">
        <v>144</v>
      </c>
      <c r="J738" s="230" t="s">
        <v>145</v>
      </c>
      <c r="K738" s="230" t="s">
        <v>143</v>
      </c>
      <c r="L738" s="230" t="s">
        <v>144</v>
      </c>
      <c r="M738" s="230" t="s">
        <v>145</v>
      </c>
    </row>
    <row r="739" spans="1:13" x14ac:dyDescent="0.3">
      <c r="A739" s="230">
        <v>420793</v>
      </c>
      <c r="B739" s="230" t="s">
        <v>58</v>
      </c>
      <c r="C739" s="230" t="s">
        <v>143</v>
      </c>
      <c r="D739" s="230" t="s">
        <v>145</v>
      </c>
      <c r="G739" s="230" t="s">
        <v>143</v>
      </c>
      <c r="H739" s="230" t="s">
        <v>143</v>
      </c>
      <c r="I739" s="230" t="s">
        <v>145</v>
      </c>
      <c r="J739" s="230" t="s">
        <v>143</v>
      </c>
      <c r="K739" s="230" t="s">
        <v>143</v>
      </c>
      <c r="L739" s="230" t="s">
        <v>144</v>
      </c>
      <c r="M739" s="230" t="s">
        <v>143</v>
      </c>
    </row>
    <row r="740" spans="1:13" x14ac:dyDescent="0.3">
      <c r="A740" s="230">
        <v>420802</v>
      </c>
      <c r="B740" s="230" t="s">
        <v>58</v>
      </c>
      <c r="D740" s="230" t="s">
        <v>143</v>
      </c>
      <c r="E740" s="230" t="s">
        <v>143</v>
      </c>
      <c r="F740" s="230" t="s">
        <v>145</v>
      </c>
      <c r="G740" s="230" t="s">
        <v>143</v>
      </c>
      <c r="H740" s="230" t="s">
        <v>143</v>
      </c>
      <c r="J740" s="230" t="s">
        <v>145</v>
      </c>
      <c r="K740" s="230" t="s">
        <v>143</v>
      </c>
      <c r="L740" s="230" t="s">
        <v>144</v>
      </c>
    </row>
    <row r="741" spans="1:13" x14ac:dyDescent="0.3">
      <c r="A741" s="230">
        <v>420805</v>
      </c>
      <c r="B741" s="230" t="s">
        <v>58</v>
      </c>
      <c r="C741" s="230" t="s">
        <v>145</v>
      </c>
      <c r="E741" s="230" t="s">
        <v>143</v>
      </c>
      <c r="F741" s="230" t="s">
        <v>143</v>
      </c>
      <c r="H741" s="230" t="s">
        <v>145</v>
      </c>
      <c r="I741" s="230" t="s">
        <v>144</v>
      </c>
      <c r="J741" s="230" t="s">
        <v>145</v>
      </c>
      <c r="K741" s="230" t="s">
        <v>145</v>
      </c>
      <c r="L741" s="230" t="s">
        <v>145</v>
      </c>
      <c r="M741" s="230" t="s">
        <v>145</v>
      </c>
    </row>
    <row r="742" spans="1:13" x14ac:dyDescent="0.3">
      <c r="A742" s="230">
        <v>420806</v>
      </c>
      <c r="B742" s="230" t="s">
        <v>58</v>
      </c>
      <c r="C742" s="230" t="s">
        <v>143</v>
      </c>
      <c r="E742" s="230" t="s">
        <v>143</v>
      </c>
      <c r="G742" s="230" t="s">
        <v>144</v>
      </c>
      <c r="H742" s="230" t="s">
        <v>144</v>
      </c>
      <c r="J742" s="230" t="s">
        <v>143</v>
      </c>
      <c r="K742" s="230" t="s">
        <v>145</v>
      </c>
      <c r="L742" s="230" t="s">
        <v>144</v>
      </c>
      <c r="M742" s="230" t="s">
        <v>145</v>
      </c>
    </row>
    <row r="743" spans="1:13" x14ac:dyDescent="0.3">
      <c r="A743" s="230">
        <v>420810</v>
      </c>
      <c r="B743" s="230" t="s">
        <v>58</v>
      </c>
      <c r="C743" s="230" t="s">
        <v>143</v>
      </c>
      <c r="D743" s="230" t="s">
        <v>143</v>
      </c>
      <c r="E743" s="230" t="s">
        <v>143</v>
      </c>
      <c r="G743" s="230" t="s">
        <v>145</v>
      </c>
      <c r="H743" s="230" t="s">
        <v>145</v>
      </c>
      <c r="I743" s="230" t="s">
        <v>145</v>
      </c>
      <c r="J743" s="230" t="s">
        <v>145</v>
      </c>
      <c r="K743" s="230" t="s">
        <v>145</v>
      </c>
      <c r="L743" s="230" t="s">
        <v>145</v>
      </c>
      <c r="M743" s="230" t="s">
        <v>144</v>
      </c>
    </row>
    <row r="744" spans="1:13" x14ac:dyDescent="0.3">
      <c r="A744" s="230">
        <v>420811</v>
      </c>
      <c r="B744" s="230" t="s">
        <v>58</v>
      </c>
      <c r="C744" s="230" t="s">
        <v>143</v>
      </c>
      <c r="D744" s="230" t="s">
        <v>143</v>
      </c>
      <c r="E744" s="230" t="s">
        <v>143</v>
      </c>
      <c r="F744" s="230" t="s">
        <v>143</v>
      </c>
      <c r="G744" s="230" t="s">
        <v>144</v>
      </c>
      <c r="H744" s="230" t="s">
        <v>144</v>
      </c>
      <c r="I744" s="230" t="s">
        <v>144</v>
      </c>
      <c r="J744" s="230" t="s">
        <v>145</v>
      </c>
      <c r="K744" s="230" t="s">
        <v>145</v>
      </c>
      <c r="L744" s="230" t="s">
        <v>144</v>
      </c>
      <c r="M744" s="230" t="s">
        <v>145</v>
      </c>
    </row>
    <row r="745" spans="1:13" x14ac:dyDescent="0.3">
      <c r="A745" s="230">
        <v>420819</v>
      </c>
      <c r="B745" s="230" t="s">
        <v>58</v>
      </c>
      <c r="C745" s="230" t="s">
        <v>143</v>
      </c>
      <c r="E745" s="230" t="s">
        <v>143</v>
      </c>
      <c r="H745" s="230" t="s">
        <v>145</v>
      </c>
      <c r="I745" s="230" t="s">
        <v>143</v>
      </c>
      <c r="J745" s="230" t="s">
        <v>145</v>
      </c>
      <c r="L745" s="230" t="s">
        <v>145</v>
      </c>
    </row>
    <row r="746" spans="1:13" x14ac:dyDescent="0.3">
      <c r="A746" s="230">
        <v>420848</v>
      </c>
      <c r="B746" s="230" t="s">
        <v>58</v>
      </c>
      <c r="D746" s="230" t="s">
        <v>143</v>
      </c>
      <c r="G746" s="230" t="s">
        <v>143</v>
      </c>
      <c r="H746" s="230" t="s">
        <v>143</v>
      </c>
      <c r="I746" s="230" t="s">
        <v>145</v>
      </c>
      <c r="J746" s="230" t="s">
        <v>144</v>
      </c>
      <c r="K746" s="230" t="s">
        <v>144</v>
      </c>
      <c r="L746" s="230" t="s">
        <v>144</v>
      </c>
      <c r="M746" s="230" t="s">
        <v>144</v>
      </c>
    </row>
    <row r="747" spans="1:13" x14ac:dyDescent="0.3">
      <c r="A747" s="230">
        <v>420858</v>
      </c>
      <c r="B747" s="230" t="s">
        <v>58</v>
      </c>
      <c r="C747" s="230" t="s">
        <v>145</v>
      </c>
      <c r="D747" s="230" t="s">
        <v>144</v>
      </c>
      <c r="E747" s="230" t="s">
        <v>144</v>
      </c>
      <c r="F747" s="230" t="s">
        <v>144</v>
      </c>
      <c r="G747" s="230" t="s">
        <v>143</v>
      </c>
      <c r="H747" s="230" t="s">
        <v>143</v>
      </c>
      <c r="I747" s="230" t="s">
        <v>144</v>
      </c>
      <c r="J747" s="230" t="s">
        <v>144</v>
      </c>
      <c r="K747" s="230" t="s">
        <v>144</v>
      </c>
      <c r="L747" s="230" t="s">
        <v>144</v>
      </c>
      <c r="M747" s="230" t="s">
        <v>144</v>
      </c>
    </row>
    <row r="748" spans="1:13" x14ac:dyDescent="0.3">
      <c r="A748" s="230">
        <v>420864</v>
      </c>
      <c r="B748" s="230" t="s">
        <v>58</v>
      </c>
      <c r="D748" s="230" t="s">
        <v>143</v>
      </c>
      <c r="E748" s="230" t="s">
        <v>143</v>
      </c>
      <c r="H748" s="230" t="s">
        <v>143</v>
      </c>
      <c r="I748" s="230" t="s">
        <v>143</v>
      </c>
      <c r="L748" s="230" t="s">
        <v>145</v>
      </c>
      <c r="M748" s="230" t="s">
        <v>145</v>
      </c>
    </row>
    <row r="749" spans="1:13" x14ac:dyDescent="0.3">
      <c r="A749" s="230">
        <v>420873</v>
      </c>
      <c r="B749" s="230" t="s">
        <v>58</v>
      </c>
      <c r="D749" s="230" t="s">
        <v>143</v>
      </c>
      <c r="E749" s="230" t="s">
        <v>143</v>
      </c>
      <c r="J749" s="230" t="s">
        <v>143</v>
      </c>
      <c r="K749" s="230" t="s">
        <v>143</v>
      </c>
      <c r="L749" s="230" t="s">
        <v>145</v>
      </c>
    </row>
    <row r="750" spans="1:13" x14ac:dyDescent="0.3">
      <c r="A750" s="230">
        <v>420878</v>
      </c>
      <c r="B750" s="230" t="s">
        <v>58</v>
      </c>
      <c r="C750" s="230" t="s">
        <v>143</v>
      </c>
      <c r="E750" s="230" t="s">
        <v>143</v>
      </c>
      <c r="F750" s="230" t="s">
        <v>143</v>
      </c>
      <c r="H750" s="230" t="s">
        <v>143</v>
      </c>
      <c r="I750" s="230" t="s">
        <v>144</v>
      </c>
      <c r="L750" s="230" t="s">
        <v>144</v>
      </c>
      <c r="M750" s="230" t="s">
        <v>143</v>
      </c>
    </row>
    <row r="751" spans="1:13" x14ac:dyDescent="0.3">
      <c r="A751" s="230">
        <v>420879</v>
      </c>
      <c r="B751" s="230" t="s">
        <v>58</v>
      </c>
      <c r="C751" s="230" t="s">
        <v>143</v>
      </c>
      <c r="E751" s="230" t="s">
        <v>143</v>
      </c>
      <c r="H751" s="230" t="s">
        <v>143</v>
      </c>
      <c r="I751" s="230" t="s">
        <v>145</v>
      </c>
      <c r="J751" s="230" t="s">
        <v>145</v>
      </c>
      <c r="L751" s="230" t="s">
        <v>144</v>
      </c>
      <c r="M751" s="230" t="s">
        <v>143</v>
      </c>
    </row>
    <row r="752" spans="1:13" x14ac:dyDescent="0.3">
      <c r="A752" s="230">
        <v>420904</v>
      </c>
      <c r="B752" s="230" t="s">
        <v>58</v>
      </c>
      <c r="C752" s="230" t="s">
        <v>143</v>
      </c>
      <c r="D752" s="230" t="s">
        <v>143</v>
      </c>
      <c r="E752" s="230" t="s">
        <v>143</v>
      </c>
      <c r="F752" s="230" t="s">
        <v>143</v>
      </c>
      <c r="I752" s="230" t="s">
        <v>145</v>
      </c>
      <c r="J752" s="230" t="s">
        <v>143</v>
      </c>
      <c r="K752" s="230" t="s">
        <v>143</v>
      </c>
      <c r="L752" s="230" t="s">
        <v>143</v>
      </c>
      <c r="M752" s="230" t="s">
        <v>143</v>
      </c>
    </row>
    <row r="753" spans="1:13" x14ac:dyDescent="0.3">
      <c r="A753" s="230">
        <v>420912</v>
      </c>
      <c r="B753" s="230" t="s">
        <v>58</v>
      </c>
      <c r="C753" s="230" t="s">
        <v>143</v>
      </c>
      <c r="D753" s="230" t="s">
        <v>143</v>
      </c>
      <c r="G753" s="230" t="s">
        <v>143</v>
      </c>
      <c r="I753" s="230" t="s">
        <v>144</v>
      </c>
      <c r="J753" s="230" t="s">
        <v>144</v>
      </c>
      <c r="K753" s="230" t="s">
        <v>143</v>
      </c>
      <c r="L753" s="230" t="s">
        <v>144</v>
      </c>
      <c r="M753" s="230" t="s">
        <v>145</v>
      </c>
    </row>
    <row r="754" spans="1:13" x14ac:dyDescent="0.3">
      <c r="A754" s="230">
        <v>420913</v>
      </c>
      <c r="B754" s="230" t="s">
        <v>58</v>
      </c>
      <c r="C754" s="230" t="s">
        <v>143</v>
      </c>
      <c r="D754" s="230" t="s">
        <v>143</v>
      </c>
      <c r="F754" s="230" t="s">
        <v>143</v>
      </c>
      <c r="I754" s="230" t="s">
        <v>145</v>
      </c>
      <c r="J754" s="230" t="s">
        <v>145</v>
      </c>
      <c r="K754" s="230" t="s">
        <v>145</v>
      </c>
      <c r="M754" s="230" t="s">
        <v>143</v>
      </c>
    </row>
    <row r="755" spans="1:13" x14ac:dyDescent="0.3">
      <c r="A755" s="230">
        <v>420916</v>
      </c>
      <c r="B755" s="230" t="s">
        <v>58</v>
      </c>
      <c r="C755" s="230" t="s">
        <v>143</v>
      </c>
      <c r="D755" s="230" t="s">
        <v>143</v>
      </c>
      <c r="E755" s="230" t="s">
        <v>143</v>
      </c>
      <c r="F755" s="230" t="s">
        <v>143</v>
      </c>
      <c r="G755" s="230" t="s">
        <v>144</v>
      </c>
      <c r="I755" s="230" t="s">
        <v>144</v>
      </c>
      <c r="J755" s="230" t="s">
        <v>144</v>
      </c>
      <c r="K755" s="230" t="s">
        <v>145</v>
      </c>
      <c r="L755" s="230" t="s">
        <v>145</v>
      </c>
      <c r="M755" s="230" t="s">
        <v>145</v>
      </c>
    </row>
    <row r="756" spans="1:13" x14ac:dyDescent="0.3">
      <c r="A756" s="230">
        <v>420924</v>
      </c>
      <c r="B756" s="230" t="s">
        <v>58</v>
      </c>
      <c r="C756" s="230" t="s">
        <v>143</v>
      </c>
      <c r="D756" s="230" t="s">
        <v>143</v>
      </c>
      <c r="G756" s="230" t="s">
        <v>145</v>
      </c>
      <c r="H756" s="230" t="s">
        <v>145</v>
      </c>
      <c r="I756" s="230" t="s">
        <v>143</v>
      </c>
      <c r="J756" s="230" t="s">
        <v>143</v>
      </c>
      <c r="K756" s="230" t="s">
        <v>143</v>
      </c>
      <c r="L756" s="230" t="s">
        <v>145</v>
      </c>
      <c r="M756" s="230" t="s">
        <v>145</v>
      </c>
    </row>
    <row r="757" spans="1:13" x14ac:dyDescent="0.3">
      <c r="A757" s="230">
        <v>420942</v>
      </c>
      <c r="B757" s="230" t="s">
        <v>58</v>
      </c>
      <c r="C757" s="230" t="s">
        <v>143</v>
      </c>
      <c r="H757" s="230" t="s">
        <v>143</v>
      </c>
      <c r="J757" s="230" t="s">
        <v>144</v>
      </c>
      <c r="K757" s="230" t="s">
        <v>144</v>
      </c>
      <c r="L757" s="230" t="s">
        <v>144</v>
      </c>
      <c r="M757" s="230" t="s">
        <v>143</v>
      </c>
    </row>
    <row r="758" spans="1:13" x14ac:dyDescent="0.3">
      <c r="A758" s="230">
        <v>420943</v>
      </c>
      <c r="B758" s="230" t="s">
        <v>58</v>
      </c>
      <c r="C758" s="230" t="s">
        <v>143</v>
      </c>
      <c r="D758" s="230" t="s">
        <v>145</v>
      </c>
      <c r="E758" s="230" t="s">
        <v>143</v>
      </c>
      <c r="F758" s="230" t="s">
        <v>143</v>
      </c>
      <c r="G758" s="230" t="s">
        <v>143</v>
      </c>
      <c r="H758" s="230" t="s">
        <v>143</v>
      </c>
      <c r="I758" s="230" t="s">
        <v>145</v>
      </c>
      <c r="J758" s="230" t="s">
        <v>145</v>
      </c>
      <c r="K758" s="230" t="s">
        <v>145</v>
      </c>
      <c r="L758" s="230" t="s">
        <v>144</v>
      </c>
      <c r="M758" s="230" t="s">
        <v>145</v>
      </c>
    </row>
    <row r="759" spans="1:13" x14ac:dyDescent="0.3">
      <c r="A759" s="230">
        <v>420952</v>
      </c>
      <c r="B759" s="230" t="s">
        <v>58</v>
      </c>
      <c r="C759" s="230" t="s">
        <v>144</v>
      </c>
      <c r="D759" s="230" t="s">
        <v>145</v>
      </c>
      <c r="E759" s="230" t="s">
        <v>143</v>
      </c>
      <c r="F759" s="230" t="s">
        <v>145</v>
      </c>
      <c r="G759" s="230" t="s">
        <v>145</v>
      </c>
      <c r="H759" s="230" t="s">
        <v>144</v>
      </c>
      <c r="I759" s="230" t="s">
        <v>144</v>
      </c>
      <c r="J759" s="230" t="s">
        <v>144</v>
      </c>
      <c r="K759" s="230" t="s">
        <v>144</v>
      </c>
      <c r="L759" s="230" t="s">
        <v>144</v>
      </c>
      <c r="M759" s="230" t="s">
        <v>144</v>
      </c>
    </row>
    <row r="760" spans="1:13" x14ac:dyDescent="0.3">
      <c r="A760" s="230">
        <v>420965</v>
      </c>
      <c r="B760" s="230" t="s">
        <v>58</v>
      </c>
      <c r="C760" s="230" t="s">
        <v>143</v>
      </c>
      <c r="D760" s="230" t="s">
        <v>144</v>
      </c>
      <c r="E760" s="230" t="s">
        <v>143</v>
      </c>
      <c r="F760" s="230" t="s">
        <v>143</v>
      </c>
      <c r="G760" s="230" t="s">
        <v>144</v>
      </c>
      <c r="H760" s="230" t="s">
        <v>144</v>
      </c>
      <c r="I760" s="230" t="s">
        <v>144</v>
      </c>
      <c r="J760" s="230" t="s">
        <v>144</v>
      </c>
      <c r="K760" s="230" t="s">
        <v>144</v>
      </c>
      <c r="L760" s="230" t="s">
        <v>144</v>
      </c>
      <c r="M760" s="230" t="s">
        <v>144</v>
      </c>
    </row>
    <row r="761" spans="1:13" x14ac:dyDescent="0.3">
      <c r="A761" s="230">
        <v>421015</v>
      </c>
      <c r="B761" s="230" t="s">
        <v>58</v>
      </c>
      <c r="D761" s="230" t="s">
        <v>145</v>
      </c>
      <c r="E761" s="230" t="s">
        <v>143</v>
      </c>
      <c r="F761" s="230" t="s">
        <v>143</v>
      </c>
      <c r="G761" s="230" t="s">
        <v>145</v>
      </c>
      <c r="H761" s="230" t="s">
        <v>143</v>
      </c>
      <c r="I761" s="230" t="s">
        <v>145</v>
      </c>
      <c r="J761" s="230" t="s">
        <v>144</v>
      </c>
      <c r="K761" s="230" t="s">
        <v>145</v>
      </c>
      <c r="L761" s="230" t="s">
        <v>144</v>
      </c>
      <c r="M761" s="230" t="s">
        <v>145</v>
      </c>
    </row>
    <row r="762" spans="1:13" x14ac:dyDescent="0.3">
      <c r="A762" s="230">
        <v>421022</v>
      </c>
      <c r="B762" s="230" t="s">
        <v>58</v>
      </c>
      <c r="C762" s="230" t="s">
        <v>145</v>
      </c>
      <c r="D762" s="230" t="s">
        <v>145</v>
      </c>
      <c r="E762" s="230" t="s">
        <v>143</v>
      </c>
      <c r="G762" s="230" t="s">
        <v>144</v>
      </c>
      <c r="H762" s="230" t="s">
        <v>145</v>
      </c>
      <c r="I762" s="230" t="s">
        <v>144</v>
      </c>
      <c r="J762" s="230" t="s">
        <v>144</v>
      </c>
      <c r="K762" s="230" t="s">
        <v>145</v>
      </c>
      <c r="L762" s="230" t="s">
        <v>144</v>
      </c>
      <c r="M762" s="230" t="s">
        <v>144</v>
      </c>
    </row>
    <row r="763" spans="1:13" x14ac:dyDescent="0.3">
      <c r="A763" s="230">
        <v>421023</v>
      </c>
      <c r="B763" s="230" t="s">
        <v>58</v>
      </c>
      <c r="D763" s="230" t="s">
        <v>143</v>
      </c>
      <c r="G763" s="230" t="s">
        <v>144</v>
      </c>
      <c r="H763" s="230" t="s">
        <v>144</v>
      </c>
      <c r="I763" s="230" t="s">
        <v>144</v>
      </c>
      <c r="J763" s="230" t="s">
        <v>144</v>
      </c>
      <c r="K763" s="230" t="s">
        <v>143</v>
      </c>
      <c r="L763" s="230" t="s">
        <v>144</v>
      </c>
      <c r="M763" s="230" t="s">
        <v>144</v>
      </c>
    </row>
    <row r="764" spans="1:13" x14ac:dyDescent="0.3">
      <c r="A764" s="230">
        <v>421030</v>
      </c>
      <c r="B764" s="230" t="s">
        <v>58</v>
      </c>
      <c r="D764" s="230" t="s">
        <v>143</v>
      </c>
      <c r="E764" s="230" t="s">
        <v>143</v>
      </c>
      <c r="F764" s="230" t="s">
        <v>145</v>
      </c>
      <c r="G764" s="230" t="s">
        <v>145</v>
      </c>
      <c r="H764" s="230" t="s">
        <v>143</v>
      </c>
      <c r="I764" s="230" t="s">
        <v>144</v>
      </c>
      <c r="J764" s="230" t="s">
        <v>144</v>
      </c>
      <c r="K764" s="230" t="s">
        <v>144</v>
      </c>
      <c r="L764" s="230" t="s">
        <v>144</v>
      </c>
      <c r="M764" s="230" t="s">
        <v>144</v>
      </c>
    </row>
    <row r="765" spans="1:13" x14ac:dyDescent="0.3">
      <c r="A765" s="230">
        <v>421035</v>
      </c>
      <c r="B765" s="230" t="s">
        <v>58</v>
      </c>
      <c r="D765" s="230" t="s">
        <v>145</v>
      </c>
      <c r="E765" s="230" t="s">
        <v>143</v>
      </c>
      <c r="F765" s="230" t="s">
        <v>143</v>
      </c>
      <c r="G765" s="230" t="s">
        <v>144</v>
      </c>
      <c r="H765" s="230" t="s">
        <v>144</v>
      </c>
      <c r="I765" s="230" t="s">
        <v>144</v>
      </c>
      <c r="J765" s="230" t="s">
        <v>144</v>
      </c>
      <c r="K765" s="230" t="s">
        <v>144</v>
      </c>
      <c r="L765" s="230" t="s">
        <v>144</v>
      </c>
      <c r="M765" s="230" t="s">
        <v>145</v>
      </c>
    </row>
    <row r="766" spans="1:13" x14ac:dyDescent="0.3">
      <c r="A766" s="230">
        <v>421040</v>
      </c>
      <c r="B766" s="230" t="s">
        <v>58</v>
      </c>
      <c r="C766" s="230" t="s">
        <v>143</v>
      </c>
      <c r="D766" s="230" t="s">
        <v>143</v>
      </c>
      <c r="E766" s="230" t="s">
        <v>143</v>
      </c>
      <c r="F766" s="230" t="s">
        <v>143</v>
      </c>
      <c r="G766" s="230" t="s">
        <v>145</v>
      </c>
      <c r="H766" s="230" t="s">
        <v>143</v>
      </c>
      <c r="I766" s="230" t="s">
        <v>145</v>
      </c>
      <c r="J766" s="230" t="s">
        <v>144</v>
      </c>
      <c r="K766" s="230" t="s">
        <v>145</v>
      </c>
      <c r="L766" s="230" t="s">
        <v>144</v>
      </c>
      <c r="M766" s="230" t="s">
        <v>145</v>
      </c>
    </row>
    <row r="767" spans="1:13" x14ac:dyDescent="0.3">
      <c r="A767" s="230">
        <v>421041</v>
      </c>
      <c r="B767" s="230" t="s">
        <v>58</v>
      </c>
      <c r="C767" s="230" t="s">
        <v>145</v>
      </c>
      <c r="D767" s="230" t="s">
        <v>145</v>
      </c>
      <c r="E767" s="230" t="s">
        <v>145</v>
      </c>
      <c r="F767" s="230" t="s">
        <v>145</v>
      </c>
      <c r="G767" s="230" t="s">
        <v>144</v>
      </c>
      <c r="H767" s="230" t="s">
        <v>144</v>
      </c>
      <c r="I767" s="230" t="s">
        <v>144</v>
      </c>
      <c r="J767" s="230" t="s">
        <v>144</v>
      </c>
      <c r="K767" s="230" t="s">
        <v>144</v>
      </c>
      <c r="L767" s="230" t="s">
        <v>144</v>
      </c>
      <c r="M767" s="230" t="s">
        <v>144</v>
      </c>
    </row>
    <row r="768" spans="1:13" x14ac:dyDescent="0.3">
      <c r="A768" s="230">
        <v>421047</v>
      </c>
      <c r="B768" s="230" t="s">
        <v>58</v>
      </c>
      <c r="D768" s="230" t="s">
        <v>145</v>
      </c>
      <c r="G768" s="230" t="s">
        <v>143</v>
      </c>
      <c r="I768" s="230" t="s">
        <v>145</v>
      </c>
      <c r="J768" s="230" t="s">
        <v>145</v>
      </c>
      <c r="K768" s="230" t="s">
        <v>143</v>
      </c>
      <c r="L768" s="230" t="s">
        <v>143</v>
      </c>
    </row>
    <row r="769" spans="1:13" x14ac:dyDescent="0.3">
      <c r="A769" s="230">
        <v>421049</v>
      </c>
      <c r="B769" s="230" t="s">
        <v>58</v>
      </c>
      <c r="D769" s="230" t="s">
        <v>143</v>
      </c>
      <c r="E769" s="230" t="s">
        <v>143</v>
      </c>
      <c r="G769" s="230" t="s">
        <v>143</v>
      </c>
      <c r="H769" s="230" t="s">
        <v>145</v>
      </c>
      <c r="I769" s="230" t="s">
        <v>145</v>
      </c>
      <c r="J769" s="230" t="s">
        <v>144</v>
      </c>
      <c r="K769" s="230" t="s">
        <v>145</v>
      </c>
      <c r="L769" s="230" t="s">
        <v>144</v>
      </c>
      <c r="M769" s="230" t="s">
        <v>144</v>
      </c>
    </row>
    <row r="770" spans="1:13" x14ac:dyDescent="0.3">
      <c r="A770" s="230">
        <v>421050</v>
      </c>
      <c r="B770" s="230" t="s">
        <v>58</v>
      </c>
      <c r="C770" s="230" t="s">
        <v>143</v>
      </c>
      <c r="G770" s="230" t="s">
        <v>143</v>
      </c>
      <c r="H770" s="230" t="s">
        <v>145</v>
      </c>
      <c r="J770" s="230" t="s">
        <v>143</v>
      </c>
      <c r="L770" s="230" t="s">
        <v>145</v>
      </c>
    </row>
    <row r="771" spans="1:13" x14ac:dyDescent="0.3">
      <c r="A771" s="230">
        <v>421078</v>
      </c>
      <c r="B771" s="230" t="s">
        <v>58</v>
      </c>
      <c r="C771" s="230" t="s">
        <v>143</v>
      </c>
      <c r="D771" s="230" t="s">
        <v>145</v>
      </c>
      <c r="E771" s="230" t="s">
        <v>143</v>
      </c>
      <c r="F771" s="230" t="s">
        <v>143</v>
      </c>
      <c r="G771" s="230" t="s">
        <v>145</v>
      </c>
      <c r="H771" s="230" t="s">
        <v>145</v>
      </c>
      <c r="I771" s="230" t="s">
        <v>145</v>
      </c>
      <c r="J771" s="230" t="s">
        <v>145</v>
      </c>
      <c r="K771" s="230" t="s">
        <v>143</v>
      </c>
      <c r="L771" s="230" t="s">
        <v>144</v>
      </c>
      <c r="M771" s="230" t="s">
        <v>145</v>
      </c>
    </row>
    <row r="772" spans="1:13" x14ac:dyDescent="0.3">
      <c r="A772" s="230">
        <v>421080</v>
      </c>
      <c r="B772" s="230" t="s">
        <v>58</v>
      </c>
      <c r="C772" s="230" t="s">
        <v>143</v>
      </c>
      <c r="D772" s="230" t="s">
        <v>143</v>
      </c>
      <c r="E772" s="230" t="s">
        <v>143</v>
      </c>
      <c r="F772" s="230" t="s">
        <v>145</v>
      </c>
      <c r="H772" s="230" t="s">
        <v>143</v>
      </c>
      <c r="I772" s="230" t="s">
        <v>145</v>
      </c>
      <c r="J772" s="230" t="s">
        <v>144</v>
      </c>
      <c r="K772" s="230" t="s">
        <v>145</v>
      </c>
      <c r="L772" s="230" t="s">
        <v>144</v>
      </c>
      <c r="M772" s="230" t="s">
        <v>145</v>
      </c>
    </row>
    <row r="773" spans="1:13" x14ac:dyDescent="0.3">
      <c r="A773" s="230">
        <v>421093</v>
      </c>
      <c r="B773" s="230" t="s">
        <v>58</v>
      </c>
      <c r="H773" s="230" t="s">
        <v>143</v>
      </c>
      <c r="I773" s="230" t="s">
        <v>143</v>
      </c>
      <c r="K773" s="230" t="s">
        <v>143</v>
      </c>
      <c r="L773" s="230" t="s">
        <v>144</v>
      </c>
      <c r="M773" s="230" t="s">
        <v>143</v>
      </c>
    </row>
    <row r="774" spans="1:13" x14ac:dyDescent="0.3">
      <c r="A774" s="230">
        <v>421095</v>
      </c>
      <c r="B774" s="230" t="s">
        <v>58</v>
      </c>
      <c r="C774" s="230" t="s">
        <v>143</v>
      </c>
      <c r="G774" s="230" t="s">
        <v>143</v>
      </c>
      <c r="H774" s="230" t="s">
        <v>143</v>
      </c>
      <c r="I774" s="230" t="s">
        <v>145</v>
      </c>
      <c r="J774" s="230" t="s">
        <v>144</v>
      </c>
      <c r="K774" s="230" t="s">
        <v>145</v>
      </c>
      <c r="L774" s="230" t="s">
        <v>144</v>
      </c>
      <c r="M774" s="230" t="s">
        <v>145</v>
      </c>
    </row>
    <row r="775" spans="1:13" x14ac:dyDescent="0.3">
      <c r="A775" s="230">
        <v>421107</v>
      </c>
      <c r="B775" s="230" t="s">
        <v>58</v>
      </c>
      <c r="H775" s="230" t="s">
        <v>145</v>
      </c>
      <c r="I775" s="230" t="s">
        <v>143</v>
      </c>
      <c r="K775" s="230" t="s">
        <v>143</v>
      </c>
      <c r="L775" s="230" t="s">
        <v>145</v>
      </c>
      <c r="M775" s="230" t="s">
        <v>143</v>
      </c>
    </row>
    <row r="776" spans="1:13" x14ac:dyDescent="0.3">
      <c r="A776" s="230">
        <v>421111</v>
      </c>
      <c r="B776" s="230" t="s">
        <v>58</v>
      </c>
      <c r="D776" s="230" t="s">
        <v>143</v>
      </c>
      <c r="G776" s="230" t="s">
        <v>144</v>
      </c>
      <c r="I776" s="230" t="s">
        <v>144</v>
      </c>
      <c r="J776" s="230" t="s">
        <v>143</v>
      </c>
      <c r="L776" s="230" t="s">
        <v>144</v>
      </c>
    </row>
    <row r="777" spans="1:13" x14ac:dyDescent="0.3">
      <c r="A777" s="230">
        <v>421113</v>
      </c>
      <c r="B777" s="230" t="s">
        <v>58</v>
      </c>
      <c r="C777" s="230" t="s">
        <v>143</v>
      </c>
      <c r="D777" s="230" t="s">
        <v>143</v>
      </c>
      <c r="E777" s="230" t="s">
        <v>143</v>
      </c>
      <c r="F777" s="230" t="s">
        <v>143</v>
      </c>
      <c r="G777" s="230" t="s">
        <v>145</v>
      </c>
      <c r="H777" s="230" t="s">
        <v>143</v>
      </c>
      <c r="I777" s="230" t="s">
        <v>145</v>
      </c>
      <c r="J777" s="230" t="s">
        <v>145</v>
      </c>
      <c r="K777" s="230" t="s">
        <v>145</v>
      </c>
      <c r="L777" s="230" t="s">
        <v>145</v>
      </c>
      <c r="M777" s="230" t="s">
        <v>144</v>
      </c>
    </row>
    <row r="778" spans="1:13" x14ac:dyDescent="0.3">
      <c r="A778" s="230">
        <v>421119</v>
      </c>
      <c r="B778" s="230" t="s">
        <v>58</v>
      </c>
      <c r="C778" s="230" t="s">
        <v>143</v>
      </c>
      <c r="D778" s="230" t="s">
        <v>143</v>
      </c>
      <c r="E778" s="230" t="s">
        <v>143</v>
      </c>
      <c r="F778" s="230" t="s">
        <v>143</v>
      </c>
      <c r="G778" s="230" t="s">
        <v>143</v>
      </c>
      <c r="H778" s="230" t="s">
        <v>143</v>
      </c>
      <c r="I778" s="230" t="s">
        <v>144</v>
      </c>
      <c r="J778" s="230" t="s">
        <v>144</v>
      </c>
      <c r="K778" s="230" t="s">
        <v>144</v>
      </c>
      <c r="L778" s="230" t="s">
        <v>144</v>
      </c>
      <c r="M778" s="230" t="s">
        <v>144</v>
      </c>
    </row>
    <row r="779" spans="1:13" x14ac:dyDescent="0.3">
      <c r="A779" s="230">
        <v>421166</v>
      </c>
      <c r="B779" s="230" t="s">
        <v>58</v>
      </c>
      <c r="C779" s="230" t="s">
        <v>143</v>
      </c>
      <c r="E779" s="230" t="s">
        <v>143</v>
      </c>
      <c r="F779" s="230" t="s">
        <v>143</v>
      </c>
      <c r="G779" s="230" t="s">
        <v>144</v>
      </c>
      <c r="H779" s="230" t="s">
        <v>145</v>
      </c>
      <c r="I779" s="230" t="s">
        <v>144</v>
      </c>
      <c r="K779" s="230" t="s">
        <v>144</v>
      </c>
      <c r="L779" s="230" t="s">
        <v>144</v>
      </c>
      <c r="M779" s="230" t="s">
        <v>144</v>
      </c>
    </row>
    <row r="780" spans="1:13" x14ac:dyDescent="0.3">
      <c r="A780" s="230">
        <v>421185</v>
      </c>
      <c r="B780" s="230" t="s">
        <v>58</v>
      </c>
      <c r="E780" s="230" t="s">
        <v>143</v>
      </c>
      <c r="F780" s="230" t="s">
        <v>143</v>
      </c>
      <c r="G780" s="230" t="s">
        <v>143</v>
      </c>
      <c r="I780" s="230" t="s">
        <v>143</v>
      </c>
      <c r="K780" s="230" t="s">
        <v>144</v>
      </c>
      <c r="L780" s="230" t="s">
        <v>144</v>
      </c>
      <c r="M780" s="230" t="s">
        <v>144</v>
      </c>
    </row>
    <row r="781" spans="1:13" x14ac:dyDescent="0.3">
      <c r="A781" s="230">
        <v>421214</v>
      </c>
      <c r="B781" s="230" t="s">
        <v>58</v>
      </c>
      <c r="E781" s="230" t="s">
        <v>143</v>
      </c>
      <c r="F781" s="230" t="s">
        <v>143</v>
      </c>
      <c r="H781" s="230" t="s">
        <v>144</v>
      </c>
      <c r="I781" s="230" t="s">
        <v>144</v>
      </c>
      <c r="J781" s="230" t="s">
        <v>144</v>
      </c>
      <c r="K781" s="230" t="s">
        <v>143</v>
      </c>
      <c r="M781" s="230" t="s">
        <v>145</v>
      </c>
    </row>
    <row r="782" spans="1:13" x14ac:dyDescent="0.3">
      <c r="A782" s="230">
        <v>421223</v>
      </c>
      <c r="B782" s="230" t="s">
        <v>58</v>
      </c>
      <c r="C782" s="230" t="s">
        <v>145</v>
      </c>
      <c r="D782" s="230" t="s">
        <v>145</v>
      </c>
      <c r="F782" s="230" t="s">
        <v>145</v>
      </c>
      <c r="G782" s="230" t="s">
        <v>145</v>
      </c>
      <c r="H782" s="230" t="s">
        <v>145</v>
      </c>
      <c r="I782" s="230" t="s">
        <v>144</v>
      </c>
      <c r="J782" s="230" t="s">
        <v>144</v>
      </c>
      <c r="K782" s="230" t="s">
        <v>144</v>
      </c>
      <c r="L782" s="230" t="s">
        <v>144</v>
      </c>
      <c r="M782" s="230" t="s">
        <v>144</v>
      </c>
    </row>
    <row r="783" spans="1:13" x14ac:dyDescent="0.3">
      <c r="A783" s="230">
        <v>421227</v>
      </c>
      <c r="B783" s="230" t="s">
        <v>58</v>
      </c>
      <c r="D783" s="230" t="s">
        <v>143</v>
      </c>
      <c r="G783" s="230" t="s">
        <v>143</v>
      </c>
      <c r="H783" s="230" t="s">
        <v>145</v>
      </c>
      <c r="I783" s="230" t="s">
        <v>143</v>
      </c>
      <c r="K783" s="230" t="s">
        <v>143</v>
      </c>
      <c r="L783" s="230" t="s">
        <v>144</v>
      </c>
    </row>
    <row r="784" spans="1:13" x14ac:dyDescent="0.3">
      <c r="A784" s="230">
        <v>421231</v>
      </c>
      <c r="B784" s="230" t="s">
        <v>58</v>
      </c>
      <c r="C784" s="230" t="s">
        <v>143</v>
      </c>
      <c r="D784" s="230" t="s">
        <v>143</v>
      </c>
      <c r="E784" s="230" t="s">
        <v>143</v>
      </c>
      <c r="F784" s="230" t="s">
        <v>143</v>
      </c>
      <c r="G784" s="230" t="s">
        <v>145</v>
      </c>
      <c r="H784" s="230" t="s">
        <v>144</v>
      </c>
      <c r="I784" s="230" t="s">
        <v>143</v>
      </c>
      <c r="J784" s="230" t="s">
        <v>143</v>
      </c>
      <c r="K784" s="230" t="s">
        <v>143</v>
      </c>
      <c r="M784" s="230" t="s">
        <v>143</v>
      </c>
    </row>
    <row r="785" spans="1:13" x14ac:dyDescent="0.3">
      <c r="A785" s="230">
        <v>421233</v>
      </c>
      <c r="B785" s="230" t="s">
        <v>58</v>
      </c>
      <c r="E785" s="230" t="s">
        <v>143</v>
      </c>
      <c r="F785" s="230" t="s">
        <v>143</v>
      </c>
      <c r="H785" s="230" t="s">
        <v>143</v>
      </c>
      <c r="I785" s="230" t="s">
        <v>145</v>
      </c>
      <c r="J785" s="230" t="s">
        <v>143</v>
      </c>
      <c r="K785" s="230" t="s">
        <v>143</v>
      </c>
      <c r="L785" s="230" t="s">
        <v>143</v>
      </c>
      <c r="M785" s="230" t="s">
        <v>143</v>
      </c>
    </row>
    <row r="786" spans="1:13" x14ac:dyDescent="0.3">
      <c r="A786" s="230">
        <v>421262</v>
      </c>
      <c r="B786" s="230" t="s">
        <v>58</v>
      </c>
      <c r="C786" s="230" t="s">
        <v>145</v>
      </c>
      <c r="D786" s="230" t="s">
        <v>144</v>
      </c>
      <c r="E786" s="230" t="s">
        <v>145</v>
      </c>
      <c r="F786" s="230" t="s">
        <v>145</v>
      </c>
      <c r="G786" s="230" t="s">
        <v>144</v>
      </c>
      <c r="H786" s="230" t="s">
        <v>144</v>
      </c>
      <c r="I786" s="230" t="s">
        <v>144</v>
      </c>
      <c r="J786" s="230" t="s">
        <v>144</v>
      </c>
      <c r="K786" s="230" t="s">
        <v>145</v>
      </c>
      <c r="L786" s="230" t="s">
        <v>144</v>
      </c>
      <c r="M786" s="230" t="s">
        <v>143</v>
      </c>
    </row>
    <row r="787" spans="1:13" x14ac:dyDescent="0.3">
      <c r="A787" s="230">
        <v>421263</v>
      </c>
      <c r="B787" s="230" t="s">
        <v>58</v>
      </c>
      <c r="D787" s="230" t="s">
        <v>143</v>
      </c>
      <c r="E787" s="230" t="s">
        <v>143</v>
      </c>
      <c r="F787" s="230" t="s">
        <v>143</v>
      </c>
      <c r="G787" s="230" t="s">
        <v>143</v>
      </c>
      <c r="H787" s="230" t="s">
        <v>143</v>
      </c>
      <c r="I787" s="230" t="s">
        <v>145</v>
      </c>
      <c r="J787" s="230" t="s">
        <v>144</v>
      </c>
      <c r="K787" s="230" t="s">
        <v>144</v>
      </c>
      <c r="L787" s="230" t="s">
        <v>144</v>
      </c>
      <c r="M787" s="230" t="s">
        <v>144</v>
      </c>
    </row>
    <row r="788" spans="1:13" x14ac:dyDescent="0.3">
      <c r="A788" s="230">
        <v>421268</v>
      </c>
      <c r="B788" s="230" t="s">
        <v>58</v>
      </c>
      <c r="C788" s="230" t="s">
        <v>143</v>
      </c>
      <c r="D788" s="230" t="s">
        <v>143</v>
      </c>
      <c r="E788" s="230" t="s">
        <v>143</v>
      </c>
      <c r="G788" s="230" t="s">
        <v>145</v>
      </c>
      <c r="H788" s="230" t="s">
        <v>143</v>
      </c>
      <c r="I788" s="230" t="s">
        <v>144</v>
      </c>
      <c r="J788" s="230" t="s">
        <v>144</v>
      </c>
      <c r="K788" s="230" t="s">
        <v>143</v>
      </c>
      <c r="L788" s="230" t="s">
        <v>144</v>
      </c>
      <c r="M788" s="230" t="s">
        <v>144</v>
      </c>
    </row>
    <row r="789" spans="1:13" x14ac:dyDescent="0.3">
      <c r="A789" s="230">
        <v>421292</v>
      </c>
      <c r="B789" s="230" t="s">
        <v>58</v>
      </c>
      <c r="D789" s="230" t="s">
        <v>143</v>
      </c>
      <c r="E789" s="230" t="s">
        <v>143</v>
      </c>
      <c r="F789" s="230" t="s">
        <v>143</v>
      </c>
      <c r="G789" s="230" t="s">
        <v>143</v>
      </c>
      <c r="I789" s="230" t="s">
        <v>145</v>
      </c>
      <c r="K789" s="230" t="s">
        <v>143</v>
      </c>
      <c r="L789" s="230" t="s">
        <v>145</v>
      </c>
    </row>
    <row r="790" spans="1:13" x14ac:dyDescent="0.3">
      <c r="A790" s="230">
        <v>421340</v>
      </c>
      <c r="B790" s="230" t="s">
        <v>58</v>
      </c>
      <c r="C790" s="230" t="s">
        <v>143</v>
      </c>
      <c r="D790" s="230" t="s">
        <v>145</v>
      </c>
      <c r="E790" s="230" t="s">
        <v>143</v>
      </c>
      <c r="H790" s="230" t="s">
        <v>144</v>
      </c>
      <c r="I790" s="230" t="s">
        <v>144</v>
      </c>
      <c r="J790" s="230" t="s">
        <v>144</v>
      </c>
      <c r="K790" s="230" t="s">
        <v>144</v>
      </c>
      <c r="L790" s="230" t="s">
        <v>144</v>
      </c>
      <c r="M790" s="230" t="s">
        <v>145</v>
      </c>
    </row>
    <row r="791" spans="1:13" x14ac:dyDescent="0.3">
      <c r="A791" s="230">
        <v>421343</v>
      </c>
      <c r="B791" s="230" t="s">
        <v>58</v>
      </c>
      <c r="D791" s="230" t="s">
        <v>143</v>
      </c>
      <c r="E791" s="230" t="s">
        <v>143</v>
      </c>
      <c r="G791" s="230" t="s">
        <v>143</v>
      </c>
      <c r="H791" s="230" t="s">
        <v>144</v>
      </c>
      <c r="I791" s="230" t="s">
        <v>143</v>
      </c>
      <c r="J791" s="230" t="s">
        <v>143</v>
      </c>
      <c r="K791" s="230" t="s">
        <v>143</v>
      </c>
      <c r="L791" s="230" t="s">
        <v>145</v>
      </c>
      <c r="M791" s="230" t="s">
        <v>143</v>
      </c>
    </row>
    <row r="792" spans="1:13" x14ac:dyDescent="0.3">
      <c r="A792" s="230">
        <v>421351</v>
      </c>
      <c r="B792" s="230" t="s">
        <v>58</v>
      </c>
      <c r="C792" s="230" t="s">
        <v>143</v>
      </c>
      <c r="D792" s="230" t="s">
        <v>143</v>
      </c>
      <c r="E792" s="230" t="s">
        <v>145</v>
      </c>
      <c r="F792" s="230" t="s">
        <v>143</v>
      </c>
      <c r="G792" s="230" t="s">
        <v>144</v>
      </c>
      <c r="I792" s="230" t="s">
        <v>143</v>
      </c>
      <c r="J792" s="230" t="s">
        <v>144</v>
      </c>
      <c r="K792" s="230" t="s">
        <v>145</v>
      </c>
      <c r="L792" s="230" t="s">
        <v>143</v>
      </c>
      <c r="M792" s="230" t="s">
        <v>143</v>
      </c>
    </row>
    <row r="793" spans="1:13" x14ac:dyDescent="0.3">
      <c r="A793" s="230">
        <v>421365</v>
      </c>
      <c r="B793" s="230" t="s">
        <v>58</v>
      </c>
      <c r="C793" s="230" t="s">
        <v>143</v>
      </c>
      <c r="D793" s="230" t="s">
        <v>145</v>
      </c>
      <c r="I793" s="230" t="s">
        <v>144</v>
      </c>
      <c r="J793" s="230" t="s">
        <v>143</v>
      </c>
      <c r="L793" s="230" t="s">
        <v>144</v>
      </c>
      <c r="M793" s="230" t="s">
        <v>143</v>
      </c>
    </row>
    <row r="794" spans="1:13" x14ac:dyDescent="0.3">
      <c r="A794" s="230">
        <v>421368</v>
      </c>
      <c r="B794" s="230" t="s">
        <v>58</v>
      </c>
      <c r="C794" s="230" t="s">
        <v>143</v>
      </c>
      <c r="D794" s="230" t="s">
        <v>143</v>
      </c>
      <c r="E794" s="230" t="s">
        <v>143</v>
      </c>
      <c r="F794" s="230" t="s">
        <v>143</v>
      </c>
      <c r="I794" s="230" t="s">
        <v>144</v>
      </c>
      <c r="J794" s="230" t="s">
        <v>143</v>
      </c>
      <c r="L794" s="230" t="s">
        <v>143</v>
      </c>
      <c r="M794" s="230" t="s">
        <v>143</v>
      </c>
    </row>
    <row r="795" spans="1:13" x14ac:dyDescent="0.3">
      <c r="A795" s="230">
        <v>421375</v>
      </c>
      <c r="B795" s="230" t="s">
        <v>58</v>
      </c>
      <c r="C795" s="230" t="s">
        <v>145</v>
      </c>
      <c r="D795" s="230" t="s">
        <v>143</v>
      </c>
      <c r="G795" s="230" t="s">
        <v>144</v>
      </c>
      <c r="H795" s="230" t="s">
        <v>145</v>
      </c>
      <c r="I795" s="230" t="s">
        <v>144</v>
      </c>
      <c r="J795" s="230" t="s">
        <v>144</v>
      </c>
      <c r="L795" s="230" t="s">
        <v>144</v>
      </c>
      <c r="M795" s="230" t="s">
        <v>145</v>
      </c>
    </row>
    <row r="796" spans="1:13" x14ac:dyDescent="0.3">
      <c r="A796" s="230">
        <v>421377</v>
      </c>
      <c r="B796" s="230" t="s">
        <v>58</v>
      </c>
      <c r="E796" s="230" t="s">
        <v>143</v>
      </c>
      <c r="F796" s="230" t="s">
        <v>143</v>
      </c>
      <c r="G796" s="230" t="s">
        <v>144</v>
      </c>
      <c r="H796" s="230" t="s">
        <v>143</v>
      </c>
      <c r="I796" s="230" t="s">
        <v>145</v>
      </c>
      <c r="K796" s="230" t="s">
        <v>145</v>
      </c>
      <c r="L796" s="230" t="s">
        <v>144</v>
      </c>
    </row>
    <row r="797" spans="1:13" x14ac:dyDescent="0.3">
      <c r="A797" s="230">
        <v>421390</v>
      </c>
      <c r="B797" s="230" t="s">
        <v>58</v>
      </c>
      <c r="C797" s="230" t="s">
        <v>143</v>
      </c>
      <c r="E797" s="230" t="s">
        <v>145</v>
      </c>
      <c r="F797" s="230" t="s">
        <v>145</v>
      </c>
      <c r="G797" s="230" t="s">
        <v>145</v>
      </c>
      <c r="H797" s="230" t="s">
        <v>145</v>
      </c>
      <c r="J797" s="230" t="s">
        <v>145</v>
      </c>
      <c r="L797" s="230" t="s">
        <v>145</v>
      </c>
      <c r="M797" s="230" t="s">
        <v>143</v>
      </c>
    </row>
    <row r="798" spans="1:13" x14ac:dyDescent="0.3">
      <c r="A798" s="230">
        <v>421396</v>
      </c>
      <c r="B798" s="230" t="s">
        <v>58</v>
      </c>
      <c r="C798" s="230" t="s">
        <v>143</v>
      </c>
      <c r="D798" s="230" t="s">
        <v>143</v>
      </c>
      <c r="F798" s="230" t="s">
        <v>143</v>
      </c>
      <c r="G798" s="230" t="s">
        <v>144</v>
      </c>
      <c r="H798" s="230" t="s">
        <v>144</v>
      </c>
      <c r="I798" s="230" t="s">
        <v>143</v>
      </c>
      <c r="J798" s="230" t="s">
        <v>144</v>
      </c>
      <c r="K798" s="230" t="s">
        <v>145</v>
      </c>
      <c r="L798" s="230" t="s">
        <v>144</v>
      </c>
      <c r="M798" s="230" t="s">
        <v>145</v>
      </c>
    </row>
    <row r="799" spans="1:13" x14ac:dyDescent="0.3">
      <c r="A799" s="230">
        <v>421405</v>
      </c>
      <c r="B799" s="230" t="s">
        <v>58</v>
      </c>
      <c r="C799" s="230" t="s">
        <v>145</v>
      </c>
      <c r="D799" s="230" t="s">
        <v>143</v>
      </c>
      <c r="E799" s="230" t="s">
        <v>143</v>
      </c>
      <c r="F799" s="230" t="s">
        <v>143</v>
      </c>
      <c r="G799" s="230" t="s">
        <v>143</v>
      </c>
      <c r="H799" s="230" t="s">
        <v>143</v>
      </c>
      <c r="I799" s="230" t="s">
        <v>145</v>
      </c>
      <c r="J799" s="230" t="s">
        <v>143</v>
      </c>
      <c r="K799" s="230" t="s">
        <v>143</v>
      </c>
      <c r="L799" s="230" t="s">
        <v>145</v>
      </c>
    </row>
    <row r="800" spans="1:13" x14ac:dyDescent="0.3">
      <c r="A800" s="230">
        <v>421409</v>
      </c>
      <c r="B800" s="230" t="s">
        <v>58</v>
      </c>
      <c r="C800" s="230" t="s">
        <v>143</v>
      </c>
      <c r="D800" s="230" t="s">
        <v>143</v>
      </c>
      <c r="E800" s="230" t="s">
        <v>143</v>
      </c>
      <c r="G800" s="230" t="s">
        <v>143</v>
      </c>
      <c r="H800" s="230" t="s">
        <v>144</v>
      </c>
      <c r="I800" s="230" t="s">
        <v>143</v>
      </c>
      <c r="J800" s="230" t="s">
        <v>143</v>
      </c>
      <c r="K800" s="230" t="s">
        <v>143</v>
      </c>
      <c r="L800" s="230" t="s">
        <v>145</v>
      </c>
      <c r="M800" s="230" t="s">
        <v>145</v>
      </c>
    </row>
    <row r="801" spans="1:13" x14ac:dyDescent="0.3">
      <c r="A801" s="230">
        <v>421413</v>
      </c>
      <c r="B801" s="230" t="s">
        <v>58</v>
      </c>
      <c r="C801" s="230" t="s">
        <v>143</v>
      </c>
      <c r="D801" s="230" t="s">
        <v>143</v>
      </c>
      <c r="E801" s="230" t="s">
        <v>143</v>
      </c>
      <c r="F801" s="230" t="s">
        <v>143</v>
      </c>
      <c r="G801" s="230" t="s">
        <v>143</v>
      </c>
      <c r="H801" s="230" t="s">
        <v>144</v>
      </c>
      <c r="I801" s="230" t="s">
        <v>145</v>
      </c>
      <c r="J801" s="230" t="s">
        <v>145</v>
      </c>
      <c r="K801" s="230" t="s">
        <v>145</v>
      </c>
      <c r="L801" s="230" t="s">
        <v>144</v>
      </c>
      <c r="M801" s="230" t="s">
        <v>145</v>
      </c>
    </row>
    <row r="802" spans="1:13" x14ac:dyDescent="0.3">
      <c r="A802" s="230">
        <v>421420</v>
      </c>
      <c r="B802" s="230" t="s">
        <v>58</v>
      </c>
      <c r="C802" s="230" t="s">
        <v>143</v>
      </c>
      <c r="E802" s="230" t="s">
        <v>143</v>
      </c>
      <c r="F802" s="230" t="s">
        <v>143</v>
      </c>
      <c r="G802" s="230" t="s">
        <v>143</v>
      </c>
      <c r="H802" s="230" t="s">
        <v>145</v>
      </c>
      <c r="L802" s="230" t="s">
        <v>145</v>
      </c>
      <c r="M802" s="230" t="s">
        <v>143</v>
      </c>
    </row>
    <row r="803" spans="1:13" x14ac:dyDescent="0.3">
      <c r="A803" s="230">
        <v>421426</v>
      </c>
      <c r="B803" s="230" t="s">
        <v>58</v>
      </c>
      <c r="C803" s="230" t="s">
        <v>143</v>
      </c>
      <c r="D803" s="230" t="s">
        <v>143</v>
      </c>
      <c r="E803" s="230" t="s">
        <v>143</v>
      </c>
      <c r="F803" s="230" t="s">
        <v>143</v>
      </c>
      <c r="G803" s="230" t="s">
        <v>143</v>
      </c>
      <c r="H803" s="230" t="s">
        <v>144</v>
      </c>
      <c r="I803" s="230" t="s">
        <v>143</v>
      </c>
      <c r="J803" s="230" t="s">
        <v>143</v>
      </c>
      <c r="K803" s="230" t="s">
        <v>143</v>
      </c>
      <c r="L803" s="230" t="s">
        <v>143</v>
      </c>
    </row>
    <row r="804" spans="1:13" x14ac:dyDescent="0.3">
      <c r="A804" s="230">
        <v>421435</v>
      </c>
      <c r="B804" s="230" t="s">
        <v>58</v>
      </c>
      <c r="C804" s="230" t="s">
        <v>143</v>
      </c>
      <c r="D804" s="230" t="s">
        <v>144</v>
      </c>
      <c r="E804" s="230" t="s">
        <v>143</v>
      </c>
      <c r="F804" s="230" t="s">
        <v>144</v>
      </c>
      <c r="G804" s="230" t="s">
        <v>144</v>
      </c>
      <c r="H804" s="230" t="s">
        <v>144</v>
      </c>
      <c r="I804" s="230" t="s">
        <v>144</v>
      </c>
      <c r="J804" s="230" t="s">
        <v>144</v>
      </c>
      <c r="K804" s="230" t="s">
        <v>144</v>
      </c>
      <c r="L804" s="230" t="s">
        <v>144</v>
      </c>
      <c r="M804" s="230" t="s">
        <v>144</v>
      </c>
    </row>
    <row r="805" spans="1:13" x14ac:dyDescent="0.3">
      <c r="A805" s="230">
        <v>421436</v>
      </c>
      <c r="B805" s="230" t="s">
        <v>58</v>
      </c>
      <c r="C805" s="230" t="s">
        <v>143</v>
      </c>
      <c r="D805" s="230" t="s">
        <v>145</v>
      </c>
      <c r="E805" s="230" t="s">
        <v>143</v>
      </c>
      <c r="F805" s="230" t="s">
        <v>143</v>
      </c>
      <c r="G805" s="230" t="s">
        <v>144</v>
      </c>
      <c r="H805" s="230" t="s">
        <v>143</v>
      </c>
      <c r="I805" s="230" t="s">
        <v>144</v>
      </c>
      <c r="K805" s="230" t="s">
        <v>144</v>
      </c>
      <c r="L805" s="230" t="s">
        <v>144</v>
      </c>
      <c r="M805" s="230" t="s">
        <v>145</v>
      </c>
    </row>
    <row r="806" spans="1:13" x14ac:dyDescent="0.3">
      <c r="A806" s="230">
        <v>421437</v>
      </c>
      <c r="B806" s="230" t="s">
        <v>58</v>
      </c>
      <c r="C806" s="230" t="s">
        <v>143</v>
      </c>
      <c r="D806" s="230" t="s">
        <v>143</v>
      </c>
      <c r="E806" s="230" t="s">
        <v>143</v>
      </c>
      <c r="F806" s="230" t="s">
        <v>143</v>
      </c>
      <c r="H806" s="230" t="s">
        <v>143</v>
      </c>
      <c r="I806" s="230" t="s">
        <v>143</v>
      </c>
      <c r="J806" s="230" t="s">
        <v>143</v>
      </c>
      <c r="K806" s="230" t="s">
        <v>143</v>
      </c>
      <c r="L806" s="230" t="s">
        <v>143</v>
      </c>
      <c r="M806" s="230" t="s">
        <v>143</v>
      </c>
    </row>
    <row r="807" spans="1:13" x14ac:dyDescent="0.3">
      <c r="A807" s="230">
        <v>421445</v>
      </c>
      <c r="B807" s="230" t="s">
        <v>58</v>
      </c>
      <c r="D807" s="230" t="s">
        <v>145</v>
      </c>
      <c r="E807" s="230" t="s">
        <v>144</v>
      </c>
      <c r="F807" s="230" t="s">
        <v>144</v>
      </c>
      <c r="G807" s="230" t="s">
        <v>144</v>
      </c>
      <c r="J807" s="230" t="s">
        <v>144</v>
      </c>
      <c r="K807" s="230" t="s">
        <v>144</v>
      </c>
      <c r="L807" s="230" t="s">
        <v>144</v>
      </c>
      <c r="M807" s="230" t="s">
        <v>144</v>
      </c>
    </row>
    <row r="808" spans="1:13" x14ac:dyDescent="0.3">
      <c r="A808" s="230">
        <v>421450</v>
      </c>
      <c r="B808" s="230" t="s">
        <v>58</v>
      </c>
      <c r="D808" s="230" t="s">
        <v>143</v>
      </c>
      <c r="E808" s="230" t="s">
        <v>143</v>
      </c>
      <c r="F808" s="230" t="s">
        <v>143</v>
      </c>
      <c r="H808" s="230" t="s">
        <v>145</v>
      </c>
      <c r="I808" s="230" t="s">
        <v>145</v>
      </c>
      <c r="J808" s="230" t="s">
        <v>145</v>
      </c>
      <c r="K808" s="230" t="s">
        <v>145</v>
      </c>
      <c r="L808" s="230" t="s">
        <v>145</v>
      </c>
      <c r="M808" s="230" t="s">
        <v>145</v>
      </c>
    </row>
    <row r="809" spans="1:13" x14ac:dyDescent="0.3">
      <c r="A809" s="230">
        <v>421460</v>
      </c>
      <c r="B809" s="230" t="s">
        <v>58</v>
      </c>
      <c r="D809" s="230" t="s">
        <v>143</v>
      </c>
      <c r="F809" s="230" t="s">
        <v>144</v>
      </c>
      <c r="H809" s="230" t="s">
        <v>143</v>
      </c>
      <c r="J809" s="230" t="s">
        <v>143</v>
      </c>
      <c r="K809" s="230" t="s">
        <v>143</v>
      </c>
      <c r="L809" s="230" t="s">
        <v>145</v>
      </c>
      <c r="M809" s="230" t="s">
        <v>143</v>
      </c>
    </row>
    <row r="810" spans="1:13" x14ac:dyDescent="0.3">
      <c r="A810" s="230">
        <v>421465</v>
      </c>
      <c r="B810" s="230" t="s">
        <v>58</v>
      </c>
      <c r="C810" s="230" t="s">
        <v>143</v>
      </c>
      <c r="F810" s="230" t="s">
        <v>143</v>
      </c>
      <c r="G810" s="230" t="s">
        <v>144</v>
      </c>
      <c r="H810" s="230" t="s">
        <v>144</v>
      </c>
      <c r="I810" s="230" t="s">
        <v>143</v>
      </c>
      <c r="L810" s="230" t="s">
        <v>144</v>
      </c>
      <c r="M810" s="230" t="s">
        <v>143</v>
      </c>
    </row>
    <row r="811" spans="1:13" x14ac:dyDescent="0.3">
      <c r="A811" s="230">
        <v>421483</v>
      </c>
      <c r="B811" s="230" t="s">
        <v>58</v>
      </c>
      <c r="C811" s="230" t="s">
        <v>144</v>
      </c>
      <c r="D811" s="230" t="s">
        <v>143</v>
      </c>
      <c r="E811" s="230" t="s">
        <v>143</v>
      </c>
      <c r="F811" s="230" t="s">
        <v>145</v>
      </c>
      <c r="G811" s="230" t="s">
        <v>145</v>
      </c>
      <c r="H811" s="230" t="s">
        <v>143</v>
      </c>
      <c r="I811" s="230" t="s">
        <v>144</v>
      </c>
      <c r="J811" s="230" t="s">
        <v>144</v>
      </c>
      <c r="K811" s="230" t="s">
        <v>144</v>
      </c>
      <c r="L811" s="230" t="s">
        <v>144</v>
      </c>
      <c r="M811" s="230" t="s">
        <v>144</v>
      </c>
    </row>
    <row r="812" spans="1:13" x14ac:dyDescent="0.3">
      <c r="A812" s="230">
        <v>421487</v>
      </c>
      <c r="B812" s="230" t="s">
        <v>58</v>
      </c>
      <c r="C812" s="230" t="s">
        <v>144</v>
      </c>
      <c r="D812" s="230" t="s">
        <v>144</v>
      </c>
      <c r="E812" s="230" t="s">
        <v>143</v>
      </c>
      <c r="F812" s="230" t="s">
        <v>143</v>
      </c>
      <c r="G812" s="230" t="s">
        <v>145</v>
      </c>
      <c r="H812" s="230" t="s">
        <v>144</v>
      </c>
      <c r="I812" s="230" t="s">
        <v>143</v>
      </c>
      <c r="J812" s="230" t="s">
        <v>144</v>
      </c>
      <c r="K812" s="230" t="s">
        <v>143</v>
      </c>
      <c r="L812" s="230" t="s">
        <v>144</v>
      </c>
      <c r="M812" s="230" t="s">
        <v>143</v>
      </c>
    </row>
    <row r="813" spans="1:13" x14ac:dyDescent="0.3">
      <c r="A813" s="230">
        <v>421489</v>
      </c>
      <c r="B813" s="230" t="s">
        <v>58</v>
      </c>
      <c r="C813" s="230" t="s">
        <v>143</v>
      </c>
      <c r="D813" s="230" t="s">
        <v>143</v>
      </c>
      <c r="E813" s="230" t="s">
        <v>143</v>
      </c>
      <c r="F813" s="230" t="s">
        <v>143</v>
      </c>
      <c r="G813" s="230" t="s">
        <v>143</v>
      </c>
      <c r="H813" s="230" t="s">
        <v>144</v>
      </c>
      <c r="I813" s="230" t="s">
        <v>145</v>
      </c>
      <c r="J813" s="230" t="s">
        <v>144</v>
      </c>
      <c r="K813" s="230" t="s">
        <v>145</v>
      </c>
      <c r="L813" s="230" t="s">
        <v>144</v>
      </c>
      <c r="M813" s="230" t="s">
        <v>143</v>
      </c>
    </row>
    <row r="814" spans="1:13" x14ac:dyDescent="0.3">
      <c r="A814" s="230">
        <v>421490</v>
      </c>
      <c r="B814" s="230" t="s">
        <v>58</v>
      </c>
      <c r="C814" s="230" t="s">
        <v>143</v>
      </c>
      <c r="D814" s="230" t="s">
        <v>143</v>
      </c>
      <c r="E814" s="230" t="s">
        <v>143</v>
      </c>
      <c r="F814" s="230" t="s">
        <v>145</v>
      </c>
      <c r="G814" s="230" t="s">
        <v>145</v>
      </c>
      <c r="H814" s="230" t="s">
        <v>143</v>
      </c>
      <c r="I814" s="230" t="s">
        <v>143</v>
      </c>
      <c r="J814" s="230" t="s">
        <v>145</v>
      </c>
      <c r="K814" s="230" t="s">
        <v>143</v>
      </c>
      <c r="L814" s="230" t="s">
        <v>144</v>
      </c>
      <c r="M814" s="230" t="s">
        <v>143</v>
      </c>
    </row>
    <row r="815" spans="1:13" x14ac:dyDescent="0.3">
      <c r="A815" s="230">
        <v>421492</v>
      </c>
      <c r="B815" s="230" t="s">
        <v>58</v>
      </c>
      <c r="C815" s="230" t="s">
        <v>143</v>
      </c>
      <c r="D815" s="230" t="s">
        <v>143</v>
      </c>
      <c r="E815" s="230" t="s">
        <v>143</v>
      </c>
      <c r="H815" s="230" t="s">
        <v>143</v>
      </c>
      <c r="I815" s="230" t="s">
        <v>145</v>
      </c>
      <c r="J815" s="230" t="s">
        <v>145</v>
      </c>
      <c r="K815" s="230" t="s">
        <v>145</v>
      </c>
      <c r="L815" s="230" t="s">
        <v>145</v>
      </c>
      <c r="M815" s="230" t="s">
        <v>145</v>
      </c>
    </row>
    <row r="816" spans="1:13" x14ac:dyDescent="0.3">
      <c r="A816" s="230">
        <v>421499</v>
      </c>
      <c r="B816" s="230" t="s">
        <v>58</v>
      </c>
      <c r="C816" s="230" t="s">
        <v>143</v>
      </c>
      <c r="H816" s="230" t="s">
        <v>143</v>
      </c>
      <c r="I816" s="230" t="s">
        <v>143</v>
      </c>
      <c r="K816" s="230" t="s">
        <v>143</v>
      </c>
      <c r="L816" s="230" t="s">
        <v>144</v>
      </c>
    </row>
    <row r="817" spans="1:13" x14ac:dyDescent="0.3">
      <c r="A817" s="230">
        <v>421510</v>
      </c>
      <c r="B817" s="230" t="s">
        <v>58</v>
      </c>
      <c r="C817" s="230" t="s">
        <v>145</v>
      </c>
      <c r="F817" s="230" t="s">
        <v>143</v>
      </c>
      <c r="H817" s="230" t="s">
        <v>144</v>
      </c>
      <c r="I817" s="230" t="s">
        <v>144</v>
      </c>
      <c r="J817" s="230" t="s">
        <v>144</v>
      </c>
      <c r="M817" s="230" t="s">
        <v>144</v>
      </c>
    </row>
    <row r="818" spans="1:13" x14ac:dyDescent="0.3">
      <c r="A818" s="230">
        <v>421518</v>
      </c>
      <c r="B818" s="230" t="s">
        <v>58</v>
      </c>
      <c r="C818" s="230" t="s">
        <v>143</v>
      </c>
      <c r="D818" s="230" t="s">
        <v>143</v>
      </c>
      <c r="E818" s="230" t="s">
        <v>143</v>
      </c>
      <c r="G818" s="230" t="s">
        <v>145</v>
      </c>
      <c r="H818" s="230" t="s">
        <v>143</v>
      </c>
      <c r="I818" s="230" t="s">
        <v>144</v>
      </c>
      <c r="J818" s="230" t="s">
        <v>143</v>
      </c>
      <c r="K818" s="230" t="s">
        <v>145</v>
      </c>
      <c r="L818" s="230" t="s">
        <v>144</v>
      </c>
      <c r="M818" s="230" t="s">
        <v>143</v>
      </c>
    </row>
    <row r="819" spans="1:13" x14ac:dyDescent="0.3">
      <c r="A819" s="230">
        <v>421519</v>
      </c>
      <c r="B819" s="230" t="s">
        <v>58</v>
      </c>
      <c r="C819" s="230" t="s">
        <v>143</v>
      </c>
      <c r="D819" s="230" t="s">
        <v>143</v>
      </c>
      <c r="E819" s="230" t="s">
        <v>145</v>
      </c>
      <c r="F819" s="230" t="s">
        <v>143</v>
      </c>
      <c r="G819" s="230" t="s">
        <v>145</v>
      </c>
      <c r="H819" s="230" t="s">
        <v>143</v>
      </c>
      <c r="I819" s="230" t="s">
        <v>145</v>
      </c>
      <c r="J819" s="230" t="s">
        <v>144</v>
      </c>
      <c r="K819" s="230" t="s">
        <v>144</v>
      </c>
      <c r="L819" s="230" t="s">
        <v>144</v>
      </c>
      <c r="M819" s="230" t="s">
        <v>144</v>
      </c>
    </row>
    <row r="820" spans="1:13" x14ac:dyDescent="0.3">
      <c r="A820" s="230">
        <v>421527</v>
      </c>
      <c r="B820" s="230" t="s">
        <v>58</v>
      </c>
      <c r="C820" s="230" t="s">
        <v>143</v>
      </c>
      <c r="D820" s="230" t="s">
        <v>145</v>
      </c>
      <c r="E820" s="230" t="s">
        <v>145</v>
      </c>
      <c r="F820" s="230" t="s">
        <v>143</v>
      </c>
      <c r="G820" s="230" t="s">
        <v>144</v>
      </c>
      <c r="H820" s="230" t="s">
        <v>144</v>
      </c>
      <c r="I820" s="230" t="s">
        <v>144</v>
      </c>
      <c r="J820" s="230" t="s">
        <v>144</v>
      </c>
      <c r="K820" s="230" t="s">
        <v>144</v>
      </c>
      <c r="L820" s="230" t="s">
        <v>144</v>
      </c>
      <c r="M820" s="230" t="s">
        <v>144</v>
      </c>
    </row>
    <row r="821" spans="1:13" x14ac:dyDescent="0.3">
      <c r="A821" s="230">
        <v>421539</v>
      </c>
      <c r="B821" s="230" t="s">
        <v>58</v>
      </c>
      <c r="C821" s="230" t="s">
        <v>143</v>
      </c>
      <c r="D821" s="230" t="s">
        <v>143</v>
      </c>
      <c r="E821" s="230" t="s">
        <v>143</v>
      </c>
      <c r="F821" s="230" t="s">
        <v>143</v>
      </c>
      <c r="G821" s="230" t="s">
        <v>143</v>
      </c>
      <c r="H821" s="230" t="s">
        <v>143</v>
      </c>
      <c r="I821" s="230" t="s">
        <v>143</v>
      </c>
      <c r="J821" s="230" t="s">
        <v>145</v>
      </c>
      <c r="K821" s="230" t="s">
        <v>143</v>
      </c>
      <c r="L821" s="230" t="s">
        <v>144</v>
      </c>
      <c r="M821" s="230" t="s">
        <v>143</v>
      </c>
    </row>
    <row r="822" spans="1:13" x14ac:dyDescent="0.3">
      <c r="A822" s="230">
        <v>421541</v>
      </c>
      <c r="B822" s="230" t="s">
        <v>58</v>
      </c>
      <c r="C822" s="230" t="s">
        <v>143</v>
      </c>
      <c r="D822" s="230" t="s">
        <v>143</v>
      </c>
      <c r="E822" s="230" t="s">
        <v>143</v>
      </c>
      <c r="G822" s="230" t="s">
        <v>143</v>
      </c>
      <c r="H822" s="230" t="s">
        <v>143</v>
      </c>
      <c r="I822" s="230" t="s">
        <v>144</v>
      </c>
      <c r="J822" s="230" t="s">
        <v>143</v>
      </c>
      <c r="K822" s="230" t="s">
        <v>144</v>
      </c>
      <c r="L822" s="230" t="s">
        <v>144</v>
      </c>
      <c r="M822" s="230" t="s">
        <v>144</v>
      </c>
    </row>
    <row r="823" spans="1:13" x14ac:dyDescent="0.3">
      <c r="A823" s="230">
        <v>421545</v>
      </c>
      <c r="B823" s="230" t="s">
        <v>58</v>
      </c>
      <c r="C823" s="230" t="s">
        <v>143</v>
      </c>
      <c r="D823" s="230" t="s">
        <v>143</v>
      </c>
      <c r="E823" s="230" t="s">
        <v>143</v>
      </c>
      <c r="G823" s="230" t="s">
        <v>144</v>
      </c>
      <c r="H823" s="230" t="s">
        <v>145</v>
      </c>
      <c r="I823" s="230" t="s">
        <v>143</v>
      </c>
      <c r="J823" s="230" t="s">
        <v>145</v>
      </c>
      <c r="K823" s="230" t="s">
        <v>145</v>
      </c>
      <c r="L823" s="230" t="s">
        <v>145</v>
      </c>
      <c r="M823" s="230" t="s">
        <v>143</v>
      </c>
    </row>
    <row r="824" spans="1:13" x14ac:dyDescent="0.3">
      <c r="A824" s="230">
        <v>421549</v>
      </c>
      <c r="B824" s="230" t="s">
        <v>58</v>
      </c>
      <c r="E824" s="230" t="s">
        <v>143</v>
      </c>
      <c r="G824" s="230" t="s">
        <v>145</v>
      </c>
      <c r="K824" s="230" t="s">
        <v>145</v>
      </c>
      <c r="L824" s="230" t="s">
        <v>144</v>
      </c>
      <c r="M824" s="230" t="s">
        <v>145</v>
      </c>
    </row>
    <row r="825" spans="1:13" x14ac:dyDescent="0.3">
      <c r="A825" s="230">
        <v>421558</v>
      </c>
      <c r="B825" s="230" t="s">
        <v>58</v>
      </c>
      <c r="D825" s="230" t="s">
        <v>145</v>
      </c>
      <c r="G825" s="230" t="s">
        <v>143</v>
      </c>
      <c r="H825" s="230" t="s">
        <v>145</v>
      </c>
      <c r="I825" s="230" t="s">
        <v>143</v>
      </c>
      <c r="K825" s="230" t="s">
        <v>143</v>
      </c>
      <c r="L825" s="230" t="s">
        <v>145</v>
      </c>
    </row>
    <row r="826" spans="1:13" x14ac:dyDescent="0.3">
      <c r="A826" s="230">
        <v>421560</v>
      </c>
      <c r="B826" s="230" t="s">
        <v>58</v>
      </c>
      <c r="C826" s="230" t="s">
        <v>143</v>
      </c>
      <c r="D826" s="230" t="s">
        <v>145</v>
      </c>
      <c r="E826" s="230" t="s">
        <v>143</v>
      </c>
      <c r="F826" s="230" t="s">
        <v>143</v>
      </c>
      <c r="G826" s="230" t="s">
        <v>145</v>
      </c>
      <c r="H826" s="230" t="s">
        <v>144</v>
      </c>
      <c r="I826" s="230" t="s">
        <v>145</v>
      </c>
      <c r="J826" s="230" t="s">
        <v>145</v>
      </c>
      <c r="L826" s="230" t="s">
        <v>145</v>
      </c>
      <c r="M826" s="230" t="s">
        <v>143</v>
      </c>
    </row>
    <row r="827" spans="1:13" x14ac:dyDescent="0.3">
      <c r="A827" s="230">
        <v>421562</v>
      </c>
      <c r="B827" s="230" t="s">
        <v>58</v>
      </c>
      <c r="E827" s="230" t="s">
        <v>143</v>
      </c>
      <c r="F827" s="230" t="s">
        <v>143</v>
      </c>
      <c r="H827" s="230" t="s">
        <v>143</v>
      </c>
      <c r="K827" s="230" t="s">
        <v>143</v>
      </c>
      <c r="L827" s="230" t="s">
        <v>143</v>
      </c>
    </row>
    <row r="828" spans="1:13" x14ac:dyDescent="0.3">
      <c r="A828" s="230">
        <v>421571</v>
      </c>
      <c r="B828" s="230" t="s">
        <v>58</v>
      </c>
      <c r="D828" s="230" t="s">
        <v>143</v>
      </c>
      <c r="E828" s="230" t="s">
        <v>143</v>
      </c>
      <c r="F828" s="230" t="s">
        <v>143</v>
      </c>
      <c r="G828" s="230" t="s">
        <v>143</v>
      </c>
      <c r="H828" s="230" t="s">
        <v>143</v>
      </c>
      <c r="I828" s="230" t="s">
        <v>145</v>
      </c>
      <c r="J828" s="230" t="s">
        <v>143</v>
      </c>
      <c r="K828" s="230" t="s">
        <v>145</v>
      </c>
      <c r="M828" s="230" t="s">
        <v>143</v>
      </c>
    </row>
    <row r="829" spans="1:13" x14ac:dyDescent="0.3">
      <c r="A829" s="230">
        <v>421575</v>
      </c>
      <c r="B829" s="230" t="s">
        <v>58</v>
      </c>
      <c r="C829" s="230" t="s">
        <v>143</v>
      </c>
      <c r="D829" s="230" t="s">
        <v>145</v>
      </c>
      <c r="F829" s="230" t="s">
        <v>145</v>
      </c>
      <c r="G829" s="230" t="s">
        <v>145</v>
      </c>
      <c r="H829" s="230" t="s">
        <v>143</v>
      </c>
      <c r="I829" s="230" t="s">
        <v>143</v>
      </c>
      <c r="J829" s="230" t="s">
        <v>143</v>
      </c>
      <c r="K829" s="230" t="s">
        <v>143</v>
      </c>
      <c r="L829" s="230" t="s">
        <v>143</v>
      </c>
      <c r="M829" s="230" t="s">
        <v>143</v>
      </c>
    </row>
    <row r="830" spans="1:13" x14ac:dyDescent="0.3">
      <c r="A830" s="230">
        <v>421578</v>
      </c>
      <c r="B830" s="230" t="s">
        <v>58</v>
      </c>
      <c r="C830" s="230" t="s">
        <v>143</v>
      </c>
      <c r="D830" s="230" t="s">
        <v>143</v>
      </c>
      <c r="E830" s="230" t="s">
        <v>143</v>
      </c>
      <c r="G830" s="230" t="s">
        <v>143</v>
      </c>
      <c r="H830" s="230" t="s">
        <v>144</v>
      </c>
      <c r="I830" s="230" t="s">
        <v>143</v>
      </c>
      <c r="J830" s="230" t="s">
        <v>143</v>
      </c>
      <c r="K830" s="230" t="s">
        <v>143</v>
      </c>
      <c r="L830" s="230" t="s">
        <v>144</v>
      </c>
      <c r="M830" s="230" t="s">
        <v>143</v>
      </c>
    </row>
    <row r="831" spans="1:13" x14ac:dyDescent="0.3">
      <c r="A831" s="230">
        <v>421579</v>
      </c>
      <c r="B831" s="230" t="s">
        <v>58</v>
      </c>
      <c r="C831" s="230" t="s">
        <v>143</v>
      </c>
      <c r="D831" s="230" t="s">
        <v>145</v>
      </c>
      <c r="G831" s="230" t="s">
        <v>143</v>
      </c>
      <c r="H831" s="230" t="s">
        <v>145</v>
      </c>
      <c r="I831" s="230" t="s">
        <v>144</v>
      </c>
      <c r="J831" s="230" t="s">
        <v>145</v>
      </c>
      <c r="K831" s="230" t="s">
        <v>143</v>
      </c>
      <c r="L831" s="230" t="s">
        <v>144</v>
      </c>
      <c r="M831" s="230" t="s">
        <v>145</v>
      </c>
    </row>
    <row r="832" spans="1:13" x14ac:dyDescent="0.3">
      <c r="A832" s="230">
        <v>421591</v>
      </c>
      <c r="B832" s="230" t="s">
        <v>58</v>
      </c>
      <c r="C832" s="230" t="s">
        <v>145</v>
      </c>
      <c r="D832" s="230" t="s">
        <v>143</v>
      </c>
      <c r="E832" s="230" t="s">
        <v>143</v>
      </c>
      <c r="F832" s="230" t="s">
        <v>143</v>
      </c>
      <c r="H832" s="230" t="s">
        <v>143</v>
      </c>
      <c r="I832" s="230" t="s">
        <v>144</v>
      </c>
      <c r="J832" s="230" t="s">
        <v>145</v>
      </c>
      <c r="K832" s="230" t="s">
        <v>145</v>
      </c>
      <c r="L832" s="230" t="s">
        <v>145</v>
      </c>
      <c r="M832" s="230" t="s">
        <v>143</v>
      </c>
    </row>
    <row r="833" spans="1:13" x14ac:dyDescent="0.3">
      <c r="A833" s="230">
        <v>421597</v>
      </c>
      <c r="B833" s="230" t="s">
        <v>58</v>
      </c>
      <c r="C833" s="230" t="s">
        <v>143</v>
      </c>
      <c r="D833" s="230" t="s">
        <v>143</v>
      </c>
      <c r="E833" s="230" t="s">
        <v>143</v>
      </c>
      <c r="G833" s="230" t="s">
        <v>143</v>
      </c>
      <c r="H833" s="230" t="s">
        <v>144</v>
      </c>
      <c r="I833" s="230" t="s">
        <v>144</v>
      </c>
      <c r="J833" s="230" t="s">
        <v>144</v>
      </c>
      <c r="K833" s="230" t="s">
        <v>144</v>
      </c>
      <c r="L833" s="230" t="s">
        <v>144</v>
      </c>
      <c r="M833" s="230" t="s">
        <v>144</v>
      </c>
    </row>
    <row r="834" spans="1:13" x14ac:dyDescent="0.3">
      <c r="A834" s="230">
        <v>421598</v>
      </c>
      <c r="B834" s="230" t="s">
        <v>58</v>
      </c>
      <c r="C834" s="230" t="s">
        <v>143</v>
      </c>
      <c r="D834" s="230" t="s">
        <v>143</v>
      </c>
      <c r="E834" s="230" t="s">
        <v>143</v>
      </c>
      <c r="F834" s="230" t="s">
        <v>143</v>
      </c>
      <c r="G834" s="230" t="s">
        <v>145</v>
      </c>
      <c r="H834" s="230" t="s">
        <v>144</v>
      </c>
      <c r="I834" s="230" t="s">
        <v>145</v>
      </c>
      <c r="J834" s="230" t="s">
        <v>143</v>
      </c>
      <c r="K834" s="230" t="s">
        <v>144</v>
      </c>
      <c r="L834" s="230" t="s">
        <v>144</v>
      </c>
      <c r="M834" s="230" t="s">
        <v>145</v>
      </c>
    </row>
    <row r="835" spans="1:13" x14ac:dyDescent="0.3">
      <c r="A835" s="230">
        <v>421603</v>
      </c>
      <c r="B835" s="230" t="s">
        <v>58</v>
      </c>
      <c r="D835" s="230" t="s">
        <v>145</v>
      </c>
      <c r="F835" s="230" t="s">
        <v>143</v>
      </c>
      <c r="H835" s="230" t="s">
        <v>145</v>
      </c>
      <c r="I835" s="230" t="s">
        <v>145</v>
      </c>
      <c r="J835" s="230" t="s">
        <v>143</v>
      </c>
      <c r="K835" s="230" t="s">
        <v>145</v>
      </c>
      <c r="L835" s="230" t="s">
        <v>143</v>
      </c>
      <c r="M835" s="230" t="s">
        <v>143</v>
      </c>
    </row>
    <row r="836" spans="1:13" x14ac:dyDescent="0.3">
      <c r="A836" s="230">
        <v>421609</v>
      </c>
      <c r="B836" s="230" t="s">
        <v>58</v>
      </c>
      <c r="C836" s="230" t="s">
        <v>145</v>
      </c>
      <c r="D836" s="230" t="s">
        <v>143</v>
      </c>
      <c r="E836" s="230" t="s">
        <v>143</v>
      </c>
      <c r="F836" s="230" t="s">
        <v>143</v>
      </c>
      <c r="G836" s="230" t="s">
        <v>143</v>
      </c>
      <c r="H836" s="230" t="s">
        <v>143</v>
      </c>
      <c r="I836" s="230" t="s">
        <v>145</v>
      </c>
      <c r="J836" s="230" t="s">
        <v>145</v>
      </c>
      <c r="K836" s="230" t="s">
        <v>143</v>
      </c>
      <c r="L836" s="230" t="s">
        <v>144</v>
      </c>
      <c r="M836" s="230" t="s">
        <v>145</v>
      </c>
    </row>
    <row r="837" spans="1:13" x14ac:dyDescent="0.3">
      <c r="A837" s="230">
        <v>421614</v>
      </c>
      <c r="B837" s="230" t="s">
        <v>58</v>
      </c>
      <c r="D837" s="230" t="s">
        <v>143</v>
      </c>
      <c r="E837" s="230" t="s">
        <v>144</v>
      </c>
      <c r="F837" s="230" t="s">
        <v>144</v>
      </c>
      <c r="G837" s="230" t="s">
        <v>143</v>
      </c>
      <c r="I837" s="230" t="s">
        <v>144</v>
      </c>
      <c r="J837" s="230" t="s">
        <v>144</v>
      </c>
      <c r="K837" s="230" t="s">
        <v>144</v>
      </c>
      <c r="L837" s="230" t="s">
        <v>144</v>
      </c>
      <c r="M837" s="230" t="s">
        <v>144</v>
      </c>
    </row>
    <row r="838" spans="1:13" x14ac:dyDescent="0.3">
      <c r="A838" s="230">
        <v>421627</v>
      </c>
      <c r="B838" s="230" t="s">
        <v>58</v>
      </c>
      <c r="D838" s="230" t="s">
        <v>143</v>
      </c>
      <c r="E838" s="230" t="s">
        <v>143</v>
      </c>
      <c r="F838" s="230" t="s">
        <v>144</v>
      </c>
      <c r="G838" s="230" t="s">
        <v>144</v>
      </c>
      <c r="I838" s="230" t="s">
        <v>144</v>
      </c>
      <c r="J838" s="230" t="s">
        <v>143</v>
      </c>
      <c r="L838" s="230" t="s">
        <v>145</v>
      </c>
      <c r="M838" s="230" t="s">
        <v>145</v>
      </c>
    </row>
    <row r="839" spans="1:13" x14ac:dyDescent="0.3">
      <c r="A839" s="230">
        <v>421628</v>
      </c>
      <c r="B839" s="230" t="s">
        <v>58</v>
      </c>
      <c r="C839" s="230" t="s">
        <v>143</v>
      </c>
      <c r="E839" s="230" t="s">
        <v>143</v>
      </c>
      <c r="F839" s="230" t="s">
        <v>143</v>
      </c>
      <c r="G839" s="230" t="s">
        <v>143</v>
      </c>
      <c r="H839" s="230" t="s">
        <v>144</v>
      </c>
      <c r="I839" s="230" t="s">
        <v>145</v>
      </c>
      <c r="K839" s="230" t="s">
        <v>144</v>
      </c>
      <c r="L839" s="230" t="s">
        <v>145</v>
      </c>
      <c r="M839" s="230" t="s">
        <v>145</v>
      </c>
    </row>
    <row r="840" spans="1:13" x14ac:dyDescent="0.3">
      <c r="A840" s="230">
        <v>421650</v>
      </c>
      <c r="B840" s="230" t="s">
        <v>58</v>
      </c>
      <c r="G840" s="230" t="s">
        <v>145</v>
      </c>
      <c r="J840" s="230" t="s">
        <v>143</v>
      </c>
      <c r="K840" s="230" t="s">
        <v>143</v>
      </c>
      <c r="L840" s="230" t="s">
        <v>144</v>
      </c>
      <c r="M840" s="230" t="s">
        <v>145</v>
      </c>
    </row>
    <row r="841" spans="1:13" x14ac:dyDescent="0.3">
      <c r="A841" s="230">
        <v>421658</v>
      </c>
      <c r="B841" s="230" t="s">
        <v>58</v>
      </c>
      <c r="D841" s="230" t="s">
        <v>143</v>
      </c>
      <c r="E841" s="230" t="s">
        <v>145</v>
      </c>
      <c r="F841" s="230" t="s">
        <v>143</v>
      </c>
      <c r="G841" s="230" t="s">
        <v>143</v>
      </c>
      <c r="H841" s="230" t="s">
        <v>143</v>
      </c>
      <c r="I841" s="230" t="s">
        <v>144</v>
      </c>
      <c r="J841" s="230" t="s">
        <v>144</v>
      </c>
      <c r="K841" s="230" t="s">
        <v>144</v>
      </c>
      <c r="L841" s="230" t="s">
        <v>144</v>
      </c>
      <c r="M841" s="230" t="s">
        <v>144</v>
      </c>
    </row>
    <row r="842" spans="1:13" x14ac:dyDescent="0.3">
      <c r="A842" s="230">
        <v>421677</v>
      </c>
      <c r="B842" s="230" t="s">
        <v>58</v>
      </c>
      <c r="C842" s="230" t="s">
        <v>143</v>
      </c>
      <c r="D842" s="230" t="s">
        <v>143</v>
      </c>
      <c r="E842" s="230" t="s">
        <v>143</v>
      </c>
      <c r="F842" s="230" t="s">
        <v>143</v>
      </c>
      <c r="G842" s="230" t="s">
        <v>143</v>
      </c>
      <c r="H842" s="230" t="s">
        <v>144</v>
      </c>
      <c r="I842" s="230" t="s">
        <v>145</v>
      </c>
      <c r="J842" s="230" t="s">
        <v>145</v>
      </c>
      <c r="K842" s="230" t="s">
        <v>145</v>
      </c>
      <c r="L842" s="230" t="s">
        <v>144</v>
      </c>
      <c r="M842" s="230" t="s">
        <v>145</v>
      </c>
    </row>
    <row r="843" spans="1:13" x14ac:dyDescent="0.3">
      <c r="A843" s="230">
        <v>421694</v>
      </c>
      <c r="B843" s="230" t="s">
        <v>58</v>
      </c>
      <c r="D843" s="230" t="s">
        <v>143</v>
      </c>
      <c r="G843" s="230" t="s">
        <v>143</v>
      </c>
      <c r="H843" s="230" t="s">
        <v>145</v>
      </c>
      <c r="J843" s="230" t="s">
        <v>143</v>
      </c>
      <c r="K843" s="230" t="s">
        <v>143</v>
      </c>
      <c r="L843" s="230" t="s">
        <v>144</v>
      </c>
      <c r="M843" s="230" t="s">
        <v>143</v>
      </c>
    </row>
    <row r="844" spans="1:13" x14ac:dyDescent="0.3">
      <c r="A844" s="230">
        <v>421696</v>
      </c>
      <c r="B844" s="230" t="s">
        <v>58</v>
      </c>
      <c r="D844" s="230" t="s">
        <v>143</v>
      </c>
      <c r="E844" s="230" t="s">
        <v>143</v>
      </c>
      <c r="F844" s="230" t="s">
        <v>145</v>
      </c>
      <c r="H844" s="230" t="s">
        <v>145</v>
      </c>
      <c r="I844" s="230" t="s">
        <v>145</v>
      </c>
      <c r="J844" s="230" t="s">
        <v>144</v>
      </c>
      <c r="K844" s="230" t="s">
        <v>144</v>
      </c>
      <c r="L844" s="230" t="s">
        <v>144</v>
      </c>
      <c r="M844" s="230" t="s">
        <v>144</v>
      </c>
    </row>
    <row r="845" spans="1:13" x14ac:dyDescent="0.3">
      <c r="A845" s="230">
        <v>421702</v>
      </c>
      <c r="B845" s="230" t="s">
        <v>58</v>
      </c>
      <c r="C845" s="230" t="s">
        <v>145</v>
      </c>
      <c r="D845" s="230" t="s">
        <v>143</v>
      </c>
      <c r="E845" s="230" t="s">
        <v>143</v>
      </c>
      <c r="F845" s="230" t="s">
        <v>143</v>
      </c>
      <c r="H845" s="230" t="s">
        <v>143</v>
      </c>
      <c r="I845" s="230" t="s">
        <v>144</v>
      </c>
      <c r="J845" s="230" t="s">
        <v>143</v>
      </c>
      <c r="K845" s="230" t="s">
        <v>145</v>
      </c>
      <c r="L845" s="230" t="s">
        <v>144</v>
      </c>
      <c r="M845" s="230" t="s">
        <v>145</v>
      </c>
    </row>
    <row r="846" spans="1:13" x14ac:dyDescent="0.3">
      <c r="A846" s="230">
        <v>421712</v>
      </c>
      <c r="B846" s="230" t="s">
        <v>58</v>
      </c>
      <c r="C846" s="230" t="s">
        <v>143</v>
      </c>
      <c r="E846" s="230" t="s">
        <v>143</v>
      </c>
      <c r="F846" s="230" t="s">
        <v>143</v>
      </c>
      <c r="G846" s="230" t="s">
        <v>143</v>
      </c>
      <c r="H846" s="230" t="s">
        <v>143</v>
      </c>
      <c r="I846" s="230" t="s">
        <v>145</v>
      </c>
      <c r="J846" s="230" t="s">
        <v>143</v>
      </c>
      <c r="K846" s="230" t="s">
        <v>143</v>
      </c>
      <c r="L846" s="230" t="s">
        <v>143</v>
      </c>
      <c r="M846" s="230" t="s">
        <v>145</v>
      </c>
    </row>
    <row r="847" spans="1:13" x14ac:dyDescent="0.3">
      <c r="A847" s="230">
        <v>421713</v>
      </c>
      <c r="B847" s="230" t="s">
        <v>58</v>
      </c>
      <c r="E847" s="230" t="s">
        <v>143</v>
      </c>
      <c r="F847" s="230" t="s">
        <v>143</v>
      </c>
      <c r="G847" s="230" t="s">
        <v>143</v>
      </c>
      <c r="H847" s="230" t="s">
        <v>145</v>
      </c>
      <c r="I847" s="230" t="s">
        <v>143</v>
      </c>
      <c r="J847" s="230" t="s">
        <v>143</v>
      </c>
      <c r="K847" s="230" t="s">
        <v>143</v>
      </c>
      <c r="L847" s="230" t="s">
        <v>144</v>
      </c>
      <c r="M847" s="230" t="s">
        <v>143</v>
      </c>
    </row>
    <row r="848" spans="1:13" x14ac:dyDescent="0.3">
      <c r="A848" s="230">
        <v>421728</v>
      </c>
      <c r="B848" s="230" t="s">
        <v>58</v>
      </c>
      <c r="C848" s="230" t="s">
        <v>143</v>
      </c>
      <c r="E848" s="230" t="s">
        <v>143</v>
      </c>
      <c r="G848" s="230" t="s">
        <v>143</v>
      </c>
      <c r="I848" s="230" t="s">
        <v>145</v>
      </c>
      <c r="J848" s="230" t="s">
        <v>143</v>
      </c>
      <c r="L848" s="230" t="s">
        <v>143</v>
      </c>
      <c r="M848" s="230" t="s">
        <v>145</v>
      </c>
    </row>
    <row r="849" spans="1:13" x14ac:dyDescent="0.3">
      <c r="A849" s="230">
        <v>421732</v>
      </c>
      <c r="B849" s="230" t="s">
        <v>58</v>
      </c>
      <c r="C849" s="230" t="s">
        <v>145</v>
      </c>
      <c r="D849" s="230" t="s">
        <v>145</v>
      </c>
      <c r="E849" s="230" t="s">
        <v>143</v>
      </c>
      <c r="F849" s="230" t="s">
        <v>143</v>
      </c>
      <c r="G849" s="230" t="s">
        <v>144</v>
      </c>
      <c r="H849" s="230" t="s">
        <v>145</v>
      </c>
      <c r="I849" s="230" t="s">
        <v>144</v>
      </c>
      <c r="J849" s="230" t="s">
        <v>144</v>
      </c>
      <c r="K849" s="230" t="s">
        <v>145</v>
      </c>
      <c r="L849" s="230" t="s">
        <v>144</v>
      </c>
      <c r="M849" s="230" t="s">
        <v>145</v>
      </c>
    </row>
    <row r="850" spans="1:13" x14ac:dyDescent="0.3">
      <c r="A850" s="230">
        <v>421745</v>
      </c>
      <c r="B850" s="230" t="s">
        <v>58</v>
      </c>
      <c r="E850" s="230" t="s">
        <v>143</v>
      </c>
      <c r="G850" s="230" t="s">
        <v>145</v>
      </c>
      <c r="J850" s="230" t="s">
        <v>143</v>
      </c>
      <c r="K850" s="230" t="s">
        <v>143</v>
      </c>
      <c r="L850" s="230" t="s">
        <v>145</v>
      </c>
      <c r="M850" s="230" t="s">
        <v>143</v>
      </c>
    </row>
    <row r="851" spans="1:13" x14ac:dyDescent="0.3">
      <c r="A851" s="230">
        <v>421748</v>
      </c>
      <c r="B851" s="230" t="s">
        <v>58</v>
      </c>
      <c r="E851" s="230" t="s">
        <v>143</v>
      </c>
      <c r="G851" s="230" t="s">
        <v>143</v>
      </c>
      <c r="H851" s="230" t="s">
        <v>143</v>
      </c>
      <c r="I851" s="230" t="s">
        <v>143</v>
      </c>
      <c r="J851" s="230" t="s">
        <v>143</v>
      </c>
      <c r="K851" s="230" t="s">
        <v>143</v>
      </c>
      <c r="L851" s="230" t="s">
        <v>145</v>
      </c>
      <c r="M851" s="230" t="s">
        <v>143</v>
      </c>
    </row>
    <row r="852" spans="1:13" x14ac:dyDescent="0.3">
      <c r="A852" s="230">
        <v>421752</v>
      </c>
      <c r="B852" s="230" t="s">
        <v>58</v>
      </c>
      <c r="C852" s="230" t="s">
        <v>143</v>
      </c>
      <c r="D852" s="230" t="s">
        <v>145</v>
      </c>
      <c r="E852" s="230" t="s">
        <v>143</v>
      </c>
      <c r="F852" s="230" t="s">
        <v>145</v>
      </c>
      <c r="G852" s="230" t="s">
        <v>145</v>
      </c>
      <c r="H852" s="230" t="s">
        <v>145</v>
      </c>
      <c r="I852" s="230" t="s">
        <v>145</v>
      </c>
      <c r="J852" s="230" t="s">
        <v>145</v>
      </c>
      <c r="K852" s="230" t="s">
        <v>145</v>
      </c>
      <c r="L852" s="230" t="s">
        <v>144</v>
      </c>
      <c r="M852" s="230" t="s">
        <v>144</v>
      </c>
    </row>
    <row r="853" spans="1:13" x14ac:dyDescent="0.3">
      <c r="A853" s="230">
        <v>421754</v>
      </c>
      <c r="B853" s="230" t="s">
        <v>58</v>
      </c>
      <c r="C853" s="230" t="s">
        <v>143</v>
      </c>
      <c r="D853" s="230" t="s">
        <v>143</v>
      </c>
      <c r="E853" s="230" t="s">
        <v>143</v>
      </c>
      <c r="F853" s="230" t="s">
        <v>143</v>
      </c>
      <c r="G853" s="230" t="s">
        <v>144</v>
      </c>
      <c r="H853" s="230" t="s">
        <v>145</v>
      </c>
      <c r="I853" s="230" t="s">
        <v>144</v>
      </c>
      <c r="J853" s="230" t="s">
        <v>145</v>
      </c>
      <c r="K853" s="230" t="s">
        <v>143</v>
      </c>
      <c r="L853" s="230" t="s">
        <v>144</v>
      </c>
      <c r="M853" s="230" t="s">
        <v>145</v>
      </c>
    </row>
    <row r="854" spans="1:13" x14ac:dyDescent="0.3">
      <c r="A854" s="230">
        <v>421775</v>
      </c>
      <c r="B854" s="230" t="s">
        <v>58</v>
      </c>
      <c r="C854" s="230" t="s">
        <v>143</v>
      </c>
      <c r="D854" s="230" t="s">
        <v>143</v>
      </c>
      <c r="E854" s="230" t="s">
        <v>143</v>
      </c>
      <c r="F854" s="230" t="s">
        <v>144</v>
      </c>
      <c r="G854" s="230" t="s">
        <v>145</v>
      </c>
      <c r="H854" s="230" t="s">
        <v>143</v>
      </c>
      <c r="I854" s="230" t="s">
        <v>143</v>
      </c>
      <c r="J854" s="230" t="s">
        <v>144</v>
      </c>
      <c r="K854" s="230" t="s">
        <v>143</v>
      </c>
      <c r="L854" s="230" t="s">
        <v>144</v>
      </c>
      <c r="M854" s="230" t="s">
        <v>145</v>
      </c>
    </row>
    <row r="855" spans="1:13" x14ac:dyDescent="0.3">
      <c r="A855" s="230">
        <v>421789</v>
      </c>
      <c r="B855" s="230" t="s">
        <v>58</v>
      </c>
      <c r="C855" s="230" t="s">
        <v>145</v>
      </c>
      <c r="D855" s="230" t="s">
        <v>144</v>
      </c>
      <c r="E855" s="230" t="s">
        <v>145</v>
      </c>
      <c r="F855" s="230" t="s">
        <v>145</v>
      </c>
      <c r="H855" s="230" t="s">
        <v>145</v>
      </c>
      <c r="I855" s="230" t="s">
        <v>144</v>
      </c>
      <c r="J855" s="230" t="s">
        <v>144</v>
      </c>
      <c r="K855" s="230" t="s">
        <v>144</v>
      </c>
      <c r="L855" s="230" t="s">
        <v>144</v>
      </c>
      <c r="M855" s="230" t="s">
        <v>144</v>
      </c>
    </row>
    <row r="856" spans="1:13" x14ac:dyDescent="0.3">
      <c r="A856" s="230">
        <v>421792</v>
      </c>
      <c r="B856" s="230" t="s">
        <v>58</v>
      </c>
      <c r="C856" s="230" t="s">
        <v>143</v>
      </c>
      <c r="D856" s="230" t="s">
        <v>143</v>
      </c>
      <c r="E856" s="230" t="s">
        <v>143</v>
      </c>
      <c r="F856" s="230" t="s">
        <v>143</v>
      </c>
      <c r="G856" s="230" t="s">
        <v>143</v>
      </c>
      <c r="H856" s="230" t="s">
        <v>143</v>
      </c>
      <c r="I856" s="230" t="s">
        <v>145</v>
      </c>
      <c r="J856" s="230" t="s">
        <v>145</v>
      </c>
      <c r="K856" s="230" t="s">
        <v>143</v>
      </c>
      <c r="L856" s="230" t="s">
        <v>145</v>
      </c>
      <c r="M856" s="230" t="s">
        <v>143</v>
      </c>
    </row>
    <row r="857" spans="1:13" x14ac:dyDescent="0.3">
      <c r="A857" s="230">
        <v>421795</v>
      </c>
      <c r="B857" s="230" t="s">
        <v>58</v>
      </c>
      <c r="C857" s="230" t="s">
        <v>143</v>
      </c>
      <c r="D857" s="230" t="s">
        <v>143</v>
      </c>
      <c r="E857" s="230" t="s">
        <v>143</v>
      </c>
      <c r="F857" s="230" t="s">
        <v>143</v>
      </c>
      <c r="G857" s="230" t="s">
        <v>143</v>
      </c>
      <c r="I857" s="230" t="s">
        <v>143</v>
      </c>
      <c r="M857" s="230" t="s">
        <v>143</v>
      </c>
    </row>
    <row r="858" spans="1:13" x14ac:dyDescent="0.3">
      <c r="A858" s="230">
        <v>421799</v>
      </c>
      <c r="B858" s="230" t="s">
        <v>58</v>
      </c>
      <c r="E858" s="230" t="s">
        <v>143</v>
      </c>
      <c r="F858" s="230" t="s">
        <v>143</v>
      </c>
      <c r="G858" s="230" t="s">
        <v>145</v>
      </c>
      <c r="H858" s="230" t="s">
        <v>144</v>
      </c>
      <c r="I858" s="230" t="s">
        <v>145</v>
      </c>
      <c r="J858" s="230" t="s">
        <v>145</v>
      </c>
      <c r="K858" s="230" t="s">
        <v>145</v>
      </c>
      <c r="L858" s="230" t="s">
        <v>144</v>
      </c>
      <c r="M858" s="230" t="s">
        <v>143</v>
      </c>
    </row>
    <row r="859" spans="1:13" x14ac:dyDescent="0.3">
      <c r="A859" s="230">
        <v>421800</v>
      </c>
      <c r="B859" s="230" t="s">
        <v>58</v>
      </c>
      <c r="D859" s="230" t="s">
        <v>145</v>
      </c>
      <c r="E859" s="230" t="s">
        <v>143</v>
      </c>
      <c r="F859" s="230" t="s">
        <v>143</v>
      </c>
      <c r="H859" s="230" t="s">
        <v>143</v>
      </c>
      <c r="I859" s="230" t="s">
        <v>144</v>
      </c>
      <c r="K859" s="230" t="s">
        <v>144</v>
      </c>
      <c r="L859" s="230" t="s">
        <v>144</v>
      </c>
      <c r="M859" s="230" t="s">
        <v>143</v>
      </c>
    </row>
    <row r="860" spans="1:13" x14ac:dyDescent="0.3">
      <c r="A860" s="230">
        <v>421818</v>
      </c>
      <c r="B860" s="230" t="s">
        <v>58</v>
      </c>
      <c r="D860" s="230" t="s">
        <v>145</v>
      </c>
      <c r="G860" s="230" t="s">
        <v>145</v>
      </c>
      <c r="H860" s="230" t="s">
        <v>143</v>
      </c>
      <c r="I860" s="230" t="s">
        <v>144</v>
      </c>
      <c r="J860" s="230" t="s">
        <v>144</v>
      </c>
      <c r="K860" s="230" t="s">
        <v>144</v>
      </c>
      <c r="L860" s="230" t="s">
        <v>144</v>
      </c>
      <c r="M860" s="230" t="s">
        <v>144</v>
      </c>
    </row>
    <row r="861" spans="1:13" x14ac:dyDescent="0.3">
      <c r="A861" s="230">
        <v>421824</v>
      </c>
      <c r="B861" s="230" t="s">
        <v>58</v>
      </c>
      <c r="C861" s="230" t="s">
        <v>143</v>
      </c>
      <c r="D861" s="230" t="s">
        <v>145</v>
      </c>
      <c r="E861" s="230" t="s">
        <v>143</v>
      </c>
      <c r="G861" s="230" t="s">
        <v>144</v>
      </c>
      <c r="I861" s="230" t="s">
        <v>144</v>
      </c>
      <c r="J861" s="230" t="s">
        <v>144</v>
      </c>
      <c r="K861" s="230" t="s">
        <v>144</v>
      </c>
      <c r="L861" s="230" t="s">
        <v>144</v>
      </c>
      <c r="M861" s="230" t="s">
        <v>144</v>
      </c>
    </row>
    <row r="862" spans="1:13" x14ac:dyDescent="0.3">
      <c r="A862" s="230">
        <v>421841</v>
      </c>
      <c r="B862" s="230" t="s">
        <v>58</v>
      </c>
      <c r="C862" s="230" t="s">
        <v>143</v>
      </c>
      <c r="D862" s="230" t="s">
        <v>143</v>
      </c>
      <c r="E862" s="230" t="s">
        <v>143</v>
      </c>
      <c r="F862" s="230" t="s">
        <v>143</v>
      </c>
      <c r="G862" s="230" t="s">
        <v>145</v>
      </c>
      <c r="H862" s="230" t="s">
        <v>143</v>
      </c>
      <c r="I862" s="230" t="s">
        <v>145</v>
      </c>
      <c r="J862" s="230" t="s">
        <v>145</v>
      </c>
      <c r="K862" s="230" t="s">
        <v>143</v>
      </c>
      <c r="L862" s="230" t="s">
        <v>144</v>
      </c>
      <c r="M862" s="230" t="s">
        <v>144</v>
      </c>
    </row>
    <row r="863" spans="1:13" x14ac:dyDescent="0.3">
      <c r="A863" s="230">
        <v>421850</v>
      </c>
      <c r="B863" s="230" t="s">
        <v>58</v>
      </c>
      <c r="C863" s="230" t="s">
        <v>145</v>
      </c>
      <c r="D863" s="230" t="s">
        <v>143</v>
      </c>
      <c r="E863" s="230" t="s">
        <v>143</v>
      </c>
      <c r="F863" s="230" t="s">
        <v>143</v>
      </c>
      <c r="G863" s="230" t="s">
        <v>143</v>
      </c>
      <c r="H863" s="230" t="s">
        <v>143</v>
      </c>
      <c r="I863" s="230" t="s">
        <v>145</v>
      </c>
      <c r="J863" s="230" t="s">
        <v>143</v>
      </c>
      <c r="K863" s="230" t="s">
        <v>143</v>
      </c>
      <c r="L863" s="230" t="s">
        <v>145</v>
      </c>
      <c r="M863" s="230" t="s">
        <v>143</v>
      </c>
    </row>
    <row r="864" spans="1:13" x14ac:dyDescent="0.3">
      <c r="A864" s="230">
        <v>421868</v>
      </c>
      <c r="B864" s="230" t="s">
        <v>58</v>
      </c>
      <c r="C864" s="230" t="s">
        <v>143</v>
      </c>
      <c r="D864" s="230" t="s">
        <v>145</v>
      </c>
      <c r="E864" s="230" t="s">
        <v>143</v>
      </c>
      <c r="F864" s="230" t="s">
        <v>143</v>
      </c>
      <c r="G864" s="230" t="s">
        <v>145</v>
      </c>
      <c r="I864" s="230" t="s">
        <v>144</v>
      </c>
      <c r="J864" s="230" t="s">
        <v>145</v>
      </c>
      <c r="K864" s="230" t="s">
        <v>145</v>
      </c>
      <c r="L864" s="230" t="s">
        <v>145</v>
      </c>
      <c r="M864" s="230" t="s">
        <v>145</v>
      </c>
    </row>
    <row r="865" spans="1:13" x14ac:dyDescent="0.3">
      <c r="A865" s="230">
        <v>421872</v>
      </c>
      <c r="B865" s="230" t="s">
        <v>58</v>
      </c>
      <c r="C865" s="230" t="s">
        <v>143</v>
      </c>
      <c r="D865" s="230" t="s">
        <v>145</v>
      </c>
      <c r="E865" s="230" t="s">
        <v>143</v>
      </c>
      <c r="F865" s="230" t="s">
        <v>145</v>
      </c>
      <c r="G865" s="230" t="s">
        <v>145</v>
      </c>
      <c r="H865" s="230" t="s">
        <v>143</v>
      </c>
      <c r="I865" s="230" t="s">
        <v>145</v>
      </c>
      <c r="J865" s="230" t="s">
        <v>144</v>
      </c>
      <c r="K865" s="230" t="s">
        <v>143</v>
      </c>
      <c r="L865" s="230" t="s">
        <v>143</v>
      </c>
      <c r="M865" s="230" t="s">
        <v>143</v>
      </c>
    </row>
    <row r="866" spans="1:13" x14ac:dyDescent="0.3">
      <c r="A866" s="230">
        <v>421876</v>
      </c>
      <c r="B866" s="230" t="s">
        <v>58</v>
      </c>
      <c r="C866" s="230" t="s">
        <v>145</v>
      </c>
      <c r="D866" s="230" t="s">
        <v>145</v>
      </c>
      <c r="E866" s="230" t="s">
        <v>143</v>
      </c>
      <c r="F866" s="230" t="s">
        <v>143</v>
      </c>
      <c r="G866" s="230" t="s">
        <v>144</v>
      </c>
      <c r="H866" s="230" t="s">
        <v>144</v>
      </c>
      <c r="I866" s="230" t="s">
        <v>144</v>
      </c>
      <c r="J866" s="230" t="s">
        <v>144</v>
      </c>
      <c r="K866" s="230" t="s">
        <v>144</v>
      </c>
      <c r="L866" s="230" t="s">
        <v>144</v>
      </c>
      <c r="M866" s="230" t="s">
        <v>144</v>
      </c>
    </row>
    <row r="867" spans="1:13" x14ac:dyDescent="0.3">
      <c r="A867" s="230">
        <v>421893</v>
      </c>
      <c r="B867" s="230" t="s">
        <v>58</v>
      </c>
      <c r="C867" s="230" t="s">
        <v>143</v>
      </c>
      <c r="E867" s="230" t="s">
        <v>143</v>
      </c>
      <c r="F867" s="230" t="s">
        <v>143</v>
      </c>
      <c r="G867" s="230" t="s">
        <v>143</v>
      </c>
      <c r="H867" s="230" t="s">
        <v>145</v>
      </c>
      <c r="I867" s="230" t="s">
        <v>145</v>
      </c>
      <c r="J867" s="230" t="s">
        <v>144</v>
      </c>
      <c r="K867" s="230" t="s">
        <v>145</v>
      </c>
      <c r="L867" s="230" t="s">
        <v>144</v>
      </c>
    </row>
    <row r="868" spans="1:13" x14ac:dyDescent="0.3">
      <c r="A868" s="230">
        <v>421898</v>
      </c>
      <c r="B868" s="230" t="s">
        <v>58</v>
      </c>
      <c r="E868" s="230" t="s">
        <v>143</v>
      </c>
      <c r="F868" s="230" t="s">
        <v>143</v>
      </c>
      <c r="H868" s="230" t="s">
        <v>145</v>
      </c>
      <c r="K868" s="230" t="s">
        <v>143</v>
      </c>
      <c r="L868" s="230" t="s">
        <v>143</v>
      </c>
      <c r="M868" s="230" t="s">
        <v>143</v>
      </c>
    </row>
    <row r="869" spans="1:13" x14ac:dyDescent="0.3">
      <c r="A869" s="230">
        <v>421908</v>
      </c>
      <c r="B869" s="230" t="s">
        <v>58</v>
      </c>
      <c r="D869" s="230" t="s">
        <v>143</v>
      </c>
      <c r="E869" s="230" t="s">
        <v>143</v>
      </c>
      <c r="H869" s="230" t="s">
        <v>143</v>
      </c>
      <c r="L869" s="230" t="s">
        <v>145</v>
      </c>
      <c r="M869" s="230" t="s">
        <v>143</v>
      </c>
    </row>
    <row r="870" spans="1:13" x14ac:dyDescent="0.3">
      <c r="A870" s="230">
        <v>421913</v>
      </c>
      <c r="B870" s="230" t="s">
        <v>58</v>
      </c>
      <c r="D870" s="230" t="s">
        <v>143</v>
      </c>
      <c r="G870" s="230" t="s">
        <v>143</v>
      </c>
      <c r="I870" s="230" t="s">
        <v>144</v>
      </c>
      <c r="J870" s="230" t="s">
        <v>144</v>
      </c>
      <c r="L870" s="230" t="s">
        <v>144</v>
      </c>
      <c r="M870" s="230" t="s">
        <v>144</v>
      </c>
    </row>
    <row r="871" spans="1:13" x14ac:dyDescent="0.3">
      <c r="A871" s="230">
        <v>421917</v>
      </c>
      <c r="B871" s="230" t="s">
        <v>58</v>
      </c>
      <c r="C871" s="230" t="s">
        <v>143</v>
      </c>
      <c r="D871" s="230" t="s">
        <v>143</v>
      </c>
      <c r="E871" s="230" t="s">
        <v>144</v>
      </c>
      <c r="F871" s="230" t="s">
        <v>145</v>
      </c>
      <c r="G871" s="230" t="s">
        <v>143</v>
      </c>
      <c r="H871" s="230" t="s">
        <v>144</v>
      </c>
      <c r="I871" s="230" t="s">
        <v>143</v>
      </c>
      <c r="J871" s="230" t="s">
        <v>144</v>
      </c>
      <c r="K871" s="230" t="s">
        <v>144</v>
      </c>
      <c r="L871" s="230" t="s">
        <v>144</v>
      </c>
      <c r="M871" s="230" t="s">
        <v>143</v>
      </c>
    </row>
    <row r="872" spans="1:13" x14ac:dyDescent="0.3">
      <c r="A872" s="230">
        <v>421921</v>
      </c>
      <c r="B872" s="230" t="s">
        <v>58</v>
      </c>
      <c r="E872" s="230" t="s">
        <v>143</v>
      </c>
      <c r="G872" s="230" t="s">
        <v>143</v>
      </c>
      <c r="H872" s="230" t="s">
        <v>145</v>
      </c>
      <c r="K872" s="230" t="s">
        <v>143</v>
      </c>
      <c r="L872" s="230" t="s">
        <v>144</v>
      </c>
      <c r="M872" s="230" t="s">
        <v>143</v>
      </c>
    </row>
    <row r="873" spans="1:13" x14ac:dyDescent="0.3">
      <c r="A873" s="230">
        <v>421926</v>
      </c>
      <c r="B873" s="230" t="s">
        <v>58</v>
      </c>
      <c r="C873" s="230" t="s">
        <v>143</v>
      </c>
      <c r="D873" s="230" t="s">
        <v>145</v>
      </c>
      <c r="E873" s="230" t="s">
        <v>143</v>
      </c>
      <c r="F873" s="230" t="s">
        <v>143</v>
      </c>
      <c r="G873" s="230" t="s">
        <v>144</v>
      </c>
      <c r="H873" s="230" t="s">
        <v>144</v>
      </c>
      <c r="I873" s="230" t="s">
        <v>144</v>
      </c>
      <c r="J873" s="230" t="s">
        <v>144</v>
      </c>
      <c r="K873" s="230" t="s">
        <v>143</v>
      </c>
      <c r="L873" s="230" t="s">
        <v>144</v>
      </c>
      <c r="M873" s="230" t="s">
        <v>145</v>
      </c>
    </row>
    <row r="874" spans="1:13" x14ac:dyDescent="0.3">
      <c r="A874" s="230">
        <v>421934</v>
      </c>
      <c r="B874" s="230" t="s">
        <v>58</v>
      </c>
      <c r="D874" s="230" t="s">
        <v>143</v>
      </c>
      <c r="F874" s="230" t="s">
        <v>143</v>
      </c>
      <c r="G874" s="230" t="s">
        <v>143</v>
      </c>
      <c r="H874" s="230" t="s">
        <v>145</v>
      </c>
      <c r="I874" s="230" t="s">
        <v>144</v>
      </c>
      <c r="J874" s="230" t="s">
        <v>144</v>
      </c>
      <c r="K874" s="230" t="s">
        <v>144</v>
      </c>
      <c r="L874" s="230" t="s">
        <v>144</v>
      </c>
      <c r="M874" s="230" t="s">
        <v>144</v>
      </c>
    </row>
    <row r="875" spans="1:13" x14ac:dyDescent="0.3">
      <c r="A875" s="230">
        <v>421944</v>
      </c>
      <c r="B875" s="230" t="s">
        <v>58</v>
      </c>
      <c r="C875" s="230" t="s">
        <v>143</v>
      </c>
      <c r="D875" s="230" t="s">
        <v>145</v>
      </c>
      <c r="E875" s="230" t="s">
        <v>143</v>
      </c>
      <c r="F875" s="230" t="s">
        <v>143</v>
      </c>
      <c r="G875" s="230" t="s">
        <v>144</v>
      </c>
      <c r="H875" s="230" t="s">
        <v>143</v>
      </c>
      <c r="I875" s="230" t="s">
        <v>144</v>
      </c>
      <c r="J875" s="230" t="s">
        <v>144</v>
      </c>
      <c r="K875" s="230" t="s">
        <v>145</v>
      </c>
      <c r="L875" s="230" t="s">
        <v>144</v>
      </c>
      <c r="M875" s="230" t="s">
        <v>144</v>
      </c>
    </row>
    <row r="876" spans="1:13" x14ac:dyDescent="0.3">
      <c r="A876" s="230">
        <v>421948</v>
      </c>
      <c r="B876" s="230" t="s">
        <v>58</v>
      </c>
      <c r="D876" s="230" t="s">
        <v>143</v>
      </c>
      <c r="E876" s="230" t="s">
        <v>143</v>
      </c>
      <c r="F876" s="230" t="s">
        <v>143</v>
      </c>
      <c r="G876" s="230" t="s">
        <v>144</v>
      </c>
      <c r="H876" s="230" t="s">
        <v>143</v>
      </c>
      <c r="I876" s="230" t="s">
        <v>144</v>
      </c>
      <c r="J876" s="230" t="s">
        <v>144</v>
      </c>
      <c r="K876" s="230" t="s">
        <v>144</v>
      </c>
      <c r="L876" s="230" t="s">
        <v>144</v>
      </c>
      <c r="M876" s="230" t="s">
        <v>144</v>
      </c>
    </row>
    <row r="877" spans="1:13" x14ac:dyDescent="0.3">
      <c r="A877" s="230">
        <v>421950</v>
      </c>
      <c r="B877" s="230" t="s">
        <v>58</v>
      </c>
      <c r="C877" s="230" t="s">
        <v>143</v>
      </c>
      <c r="D877" s="230" t="s">
        <v>143</v>
      </c>
      <c r="E877" s="230" t="s">
        <v>145</v>
      </c>
      <c r="F877" s="230" t="s">
        <v>145</v>
      </c>
      <c r="G877" s="230" t="s">
        <v>143</v>
      </c>
      <c r="H877" s="230" t="s">
        <v>143</v>
      </c>
      <c r="J877" s="230" t="s">
        <v>143</v>
      </c>
      <c r="K877" s="230" t="s">
        <v>143</v>
      </c>
      <c r="L877" s="230" t="s">
        <v>145</v>
      </c>
    </row>
    <row r="878" spans="1:13" x14ac:dyDescent="0.3">
      <c r="A878" s="230">
        <v>421956</v>
      </c>
      <c r="B878" s="230" t="s">
        <v>58</v>
      </c>
      <c r="C878" s="230" t="s">
        <v>143</v>
      </c>
      <c r="E878" s="230" t="s">
        <v>143</v>
      </c>
      <c r="F878" s="230" t="s">
        <v>143</v>
      </c>
      <c r="G878" s="230" t="s">
        <v>145</v>
      </c>
      <c r="H878" s="230" t="s">
        <v>143</v>
      </c>
      <c r="I878" s="230" t="s">
        <v>143</v>
      </c>
      <c r="K878" s="230" t="s">
        <v>143</v>
      </c>
      <c r="L878" s="230" t="s">
        <v>144</v>
      </c>
      <c r="M878" s="230" t="s">
        <v>143</v>
      </c>
    </row>
    <row r="879" spans="1:13" x14ac:dyDescent="0.3">
      <c r="A879" s="230">
        <v>421971</v>
      </c>
      <c r="B879" s="230" t="s">
        <v>58</v>
      </c>
      <c r="E879" s="230" t="s">
        <v>143</v>
      </c>
      <c r="F879" s="230" t="s">
        <v>143</v>
      </c>
      <c r="G879" s="230" t="s">
        <v>143</v>
      </c>
      <c r="H879" s="230" t="s">
        <v>143</v>
      </c>
      <c r="I879" s="230" t="s">
        <v>145</v>
      </c>
      <c r="J879" s="230" t="s">
        <v>143</v>
      </c>
      <c r="K879" s="230" t="s">
        <v>145</v>
      </c>
      <c r="L879" s="230" t="s">
        <v>143</v>
      </c>
      <c r="M879" s="230" t="s">
        <v>143</v>
      </c>
    </row>
    <row r="880" spans="1:13" x14ac:dyDescent="0.3">
      <c r="A880" s="230">
        <v>421972</v>
      </c>
      <c r="B880" s="230" t="s">
        <v>58</v>
      </c>
      <c r="D880" s="230" t="s">
        <v>143</v>
      </c>
      <c r="E880" s="230" t="s">
        <v>143</v>
      </c>
      <c r="H880" s="230" t="s">
        <v>145</v>
      </c>
      <c r="I880" s="230" t="s">
        <v>145</v>
      </c>
      <c r="K880" s="230" t="s">
        <v>145</v>
      </c>
      <c r="L880" s="230" t="s">
        <v>145</v>
      </c>
      <c r="M880" s="230" t="s">
        <v>145</v>
      </c>
    </row>
    <row r="881" spans="1:13" x14ac:dyDescent="0.3">
      <c r="A881" s="230">
        <v>421973</v>
      </c>
      <c r="B881" s="230" t="s">
        <v>58</v>
      </c>
      <c r="C881" s="230" t="s">
        <v>143</v>
      </c>
      <c r="E881" s="230" t="s">
        <v>143</v>
      </c>
      <c r="F881" s="230" t="s">
        <v>144</v>
      </c>
      <c r="G881" s="230" t="s">
        <v>143</v>
      </c>
      <c r="H881" s="230" t="s">
        <v>143</v>
      </c>
      <c r="J881" s="230" t="s">
        <v>143</v>
      </c>
      <c r="K881" s="230" t="s">
        <v>145</v>
      </c>
      <c r="L881" s="230" t="s">
        <v>143</v>
      </c>
      <c r="M881" s="230" t="s">
        <v>143</v>
      </c>
    </row>
    <row r="882" spans="1:13" x14ac:dyDescent="0.3">
      <c r="A882" s="230">
        <v>421974</v>
      </c>
      <c r="B882" s="230" t="s">
        <v>58</v>
      </c>
      <c r="C882" s="230" t="s">
        <v>143</v>
      </c>
      <c r="E882" s="230" t="s">
        <v>143</v>
      </c>
      <c r="G882" s="230" t="s">
        <v>143</v>
      </c>
      <c r="I882" s="230" t="s">
        <v>144</v>
      </c>
      <c r="J882" s="230" t="s">
        <v>145</v>
      </c>
      <c r="L882" s="230" t="s">
        <v>145</v>
      </c>
      <c r="M882" s="230" t="s">
        <v>143</v>
      </c>
    </row>
    <row r="883" spans="1:13" x14ac:dyDescent="0.3">
      <c r="A883" s="230">
        <v>421975</v>
      </c>
      <c r="B883" s="230" t="s">
        <v>58</v>
      </c>
      <c r="C883" s="230" t="s">
        <v>145</v>
      </c>
      <c r="D883" s="230" t="s">
        <v>145</v>
      </c>
      <c r="E883" s="230" t="s">
        <v>143</v>
      </c>
      <c r="F883" s="230" t="s">
        <v>143</v>
      </c>
      <c r="G883" s="230" t="s">
        <v>143</v>
      </c>
      <c r="H883" s="230" t="s">
        <v>144</v>
      </c>
      <c r="I883" s="230" t="s">
        <v>144</v>
      </c>
      <c r="J883" s="230" t="s">
        <v>144</v>
      </c>
      <c r="K883" s="230" t="s">
        <v>145</v>
      </c>
      <c r="L883" s="230" t="s">
        <v>144</v>
      </c>
      <c r="M883" s="230" t="s">
        <v>145</v>
      </c>
    </row>
    <row r="884" spans="1:13" x14ac:dyDescent="0.3">
      <c r="A884" s="230">
        <v>421989</v>
      </c>
      <c r="B884" s="230" t="s">
        <v>58</v>
      </c>
      <c r="C884" s="230" t="s">
        <v>145</v>
      </c>
      <c r="E884" s="230" t="s">
        <v>143</v>
      </c>
      <c r="G884" s="230" t="s">
        <v>143</v>
      </c>
      <c r="H884" s="230" t="s">
        <v>143</v>
      </c>
      <c r="I884" s="230" t="s">
        <v>144</v>
      </c>
      <c r="J884" s="230" t="s">
        <v>143</v>
      </c>
      <c r="K884" s="230" t="s">
        <v>143</v>
      </c>
      <c r="L884" s="230" t="s">
        <v>145</v>
      </c>
    </row>
    <row r="885" spans="1:13" x14ac:dyDescent="0.3">
      <c r="A885" s="230">
        <v>421995</v>
      </c>
      <c r="B885" s="230" t="s">
        <v>58</v>
      </c>
      <c r="C885" s="230" t="s">
        <v>143</v>
      </c>
      <c r="E885" s="230" t="s">
        <v>143</v>
      </c>
      <c r="F885" s="230" t="s">
        <v>143</v>
      </c>
      <c r="G885" s="230" t="s">
        <v>143</v>
      </c>
      <c r="H885" s="230" t="s">
        <v>143</v>
      </c>
      <c r="J885" s="230" t="s">
        <v>145</v>
      </c>
      <c r="L885" s="230" t="s">
        <v>144</v>
      </c>
      <c r="M885" s="230" t="s">
        <v>145</v>
      </c>
    </row>
    <row r="886" spans="1:13" x14ac:dyDescent="0.3">
      <c r="A886" s="230">
        <v>422008</v>
      </c>
      <c r="B886" s="230" t="s">
        <v>58</v>
      </c>
      <c r="E886" s="230" t="s">
        <v>143</v>
      </c>
      <c r="H886" s="230" t="s">
        <v>144</v>
      </c>
      <c r="J886" s="230" t="s">
        <v>143</v>
      </c>
      <c r="K886" s="230" t="s">
        <v>143</v>
      </c>
      <c r="L886" s="230" t="s">
        <v>144</v>
      </c>
      <c r="M886" s="230" t="s">
        <v>143</v>
      </c>
    </row>
    <row r="887" spans="1:13" x14ac:dyDescent="0.3">
      <c r="A887" s="230">
        <v>422011</v>
      </c>
      <c r="B887" s="230" t="s">
        <v>58</v>
      </c>
      <c r="C887" s="230" t="s">
        <v>145</v>
      </c>
      <c r="D887" s="230" t="s">
        <v>145</v>
      </c>
      <c r="E887" s="230" t="s">
        <v>144</v>
      </c>
      <c r="F887" s="230" t="s">
        <v>144</v>
      </c>
      <c r="G887" s="230" t="s">
        <v>144</v>
      </c>
      <c r="H887" s="230" t="s">
        <v>144</v>
      </c>
      <c r="I887" s="230" t="s">
        <v>144</v>
      </c>
      <c r="J887" s="230" t="s">
        <v>144</v>
      </c>
      <c r="K887" s="230" t="s">
        <v>144</v>
      </c>
      <c r="L887" s="230" t="s">
        <v>144</v>
      </c>
      <c r="M887" s="230" t="s">
        <v>144</v>
      </c>
    </row>
    <row r="888" spans="1:13" x14ac:dyDescent="0.3">
      <c r="A888" s="230">
        <v>422017</v>
      </c>
      <c r="B888" s="230" t="s">
        <v>58</v>
      </c>
      <c r="C888" s="230" t="s">
        <v>143</v>
      </c>
      <c r="D888" s="230" t="s">
        <v>143</v>
      </c>
      <c r="E888" s="230" t="s">
        <v>143</v>
      </c>
      <c r="F888" s="230" t="s">
        <v>145</v>
      </c>
      <c r="I888" s="230" t="s">
        <v>145</v>
      </c>
      <c r="J888" s="230" t="s">
        <v>144</v>
      </c>
      <c r="L888" s="230" t="s">
        <v>145</v>
      </c>
      <c r="M888" s="230" t="s">
        <v>145</v>
      </c>
    </row>
    <row r="889" spans="1:13" x14ac:dyDescent="0.3">
      <c r="A889" s="230">
        <v>422025</v>
      </c>
      <c r="B889" s="230" t="s">
        <v>58</v>
      </c>
      <c r="D889" s="230" t="s">
        <v>143</v>
      </c>
      <c r="F889" s="230" t="s">
        <v>143</v>
      </c>
      <c r="G889" s="230" t="s">
        <v>143</v>
      </c>
      <c r="H889" s="230" t="s">
        <v>145</v>
      </c>
      <c r="I889" s="230" t="s">
        <v>143</v>
      </c>
      <c r="J889" s="230" t="s">
        <v>145</v>
      </c>
      <c r="K889" s="230" t="s">
        <v>143</v>
      </c>
      <c r="L889" s="230" t="s">
        <v>145</v>
      </c>
    </row>
    <row r="890" spans="1:13" x14ac:dyDescent="0.3">
      <c r="A890" s="230">
        <v>422026</v>
      </c>
      <c r="B890" s="230" t="s">
        <v>58</v>
      </c>
      <c r="D890" s="230" t="s">
        <v>143</v>
      </c>
      <c r="E890" s="230" t="s">
        <v>143</v>
      </c>
      <c r="F890" s="230" t="s">
        <v>143</v>
      </c>
      <c r="G890" s="230" t="s">
        <v>143</v>
      </c>
      <c r="H890" s="230" t="s">
        <v>143</v>
      </c>
      <c r="K890" s="230" t="s">
        <v>143</v>
      </c>
      <c r="L890" s="230" t="s">
        <v>145</v>
      </c>
    </row>
    <row r="891" spans="1:13" x14ac:dyDescent="0.3">
      <c r="A891" s="230">
        <v>422029</v>
      </c>
      <c r="B891" s="230" t="s">
        <v>58</v>
      </c>
      <c r="F891" s="230" t="s">
        <v>143</v>
      </c>
      <c r="G891" s="230" t="s">
        <v>143</v>
      </c>
      <c r="I891" s="230" t="s">
        <v>143</v>
      </c>
      <c r="J891" s="230" t="s">
        <v>143</v>
      </c>
      <c r="K891" s="230" t="s">
        <v>143</v>
      </c>
      <c r="L891" s="230" t="s">
        <v>143</v>
      </c>
      <c r="M891" s="230" t="s">
        <v>143</v>
      </c>
    </row>
    <row r="892" spans="1:13" x14ac:dyDescent="0.3">
      <c r="A892" s="230">
        <v>422036</v>
      </c>
      <c r="B892" s="230" t="s">
        <v>58</v>
      </c>
      <c r="C892" s="230" t="s">
        <v>143</v>
      </c>
      <c r="D892" s="230" t="s">
        <v>143</v>
      </c>
      <c r="E892" s="230" t="s">
        <v>143</v>
      </c>
      <c r="F892" s="230" t="s">
        <v>144</v>
      </c>
      <c r="G892" s="230" t="s">
        <v>144</v>
      </c>
      <c r="H892" s="230" t="s">
        <v>143</v>
      </c>
      <c r="I892" s="230" t="s">
        <v>144</v>
      </c>
      <c r="J892" s="230" t="s">
        <v>144</v>
      </c>
      <c r="K892" s="230" t="s">
        <v>144</v>
      </c>
      <c r="L892" s="230" t="s">
        <v>144</v>
      </c>
      <c r="M892" s="230" t="s">
        <v>144</v>
      </c>
    </row>
    <row r="893" spans="1:13" x14ac:dyDescent="0.3">
      <c r="A893" s="230">
        <v>422037</v>
      </c>
      <c r="B893" s="230" t="s">
        <v>58</v>
      </c>
      <c r="C893" s="230" t="s">
        <v>143</v>
      </c>
      <c r="D893" s="230" t="s">
        <v>143</v>
      </c>
      <c r="E893" s="230" t="s">
        <v>143</v>
      </c>
      <c r="F893" s="230" t="s">
        <v>145</v>
      </c>
      <c r="G893" s="230" t="s">
        <v>145</v>
      </c>
      <c r="H893" s="230" t="s">
        <v>143</v>
      </c>
      <c r="I893" s="230" t="s">
        <v>145</v>
      </c>
      <c r="J893" s="230" t="s">
        <v>145</v>
      </c>
      <c r="K893" s="230" t="s">
        <v>144</v>
      </c>
      <c r="L893" s="230" t="s">
        <v>144</v>
      </c>
      <c r="M893" s="230" t="s">
        <v>143</v>
      </c>
    </row>
    <row r="894" spans="1:13" x14ac:dyDescent="0.3">
      <c r="A894" s="230">
        <v>422038</v>
      </c>
      <c r="B894" s="230" t="s">
        <v>58</v>
      </c>
      <c r="C894" s="230" t="s">
        <v>143</v>
      </c>
      <c r="D894" s="230" t="s">
        <v>145</v>
      </c>
      <c r="E894" s="230" t="s">
        <v>143</v>
      </c>
      <c r="F894" s="230" t="s">
        <v>145</v>
      </c>
      <c r="G894" s="230" t="s">
        <v>145</v>
      </c>
      <c r="H894" s="230" t="s">
        <v>144</v>
      </c>
      <c r="I894" s="230" t="s">
        <v>144</v>
      </c>
      <c r="J894" s="230" t="s">
        <v>144</v>
      </c>
      <c r="K894" s="230" t="s">
        <v>144</v>
      </c>
      <c r="L894" s="230" t="s">
        <v>144</v>
      </c>
      <c r="M894" s="230" t="s">
        <v>144</v>
      </c>
    </row>
    <row r="895" spans="1:13" x14ac:dyDescent="0.3">
      <c r="A895" s="230">
        <v>422046</v>
      </c>
      <c r="B895" s="230" t="s">
        <v>58</v>
      </c>
      <c r="C895" s="230" t="s">
        <v>143</v>
      </c>
      <c r="D895" s="230" t="s">
        <v>145</v>
      </c>
      <c r="E895" s="230" t="s">
        <v>143</v>
      </c>
      <c r="F895" s="230" t="s">
        <v>145</v>
      </c>
      <c r="G895" s="230" t="s">
        <v>144</v>
      </c>
      <c r="H895" s="230" t="s">
        <v>143</v>
      </c>
      <c r="I895" s="230" t="s">
        <v>144</v>
      </c>
      <c r="J895" s="230" t="s">
        <v>144</v>
      </c>
      <c r="K895" s="230" t="s">
        <v>144</v>
      </c>
      <c r="L895" s="230" t="s">
        <v>144</v>
      </c>
      <c r="M895" s="230" t="s">
        <v>145</v>
      </c>
    </row>
    <row r="896" spans="1:13" x14ac:dyDescent="0.3">
      <c r="A896" s="230">
        <v>422057</v>
      </c>
      <c r="B896" s="230" t="s">
        <v>58</v>
      </c>
      <c r="D896" s="230" t="s">
        <v>143</v>
      </c>
      <c r="F896" s="230" t="s">
        <v>143</v>
      </c>
      <c r="H896" s="230" t="s">
        <v>143</v>
      </c>
      <c r="I896" s="230" t="s">
        <v>144</v>
      </c>
      <c r="K896" s="230" t="s">
        <v>145</v>
      </c>
      <c r="L896" s="230" t="s">
        <v>144</v>
      </c>
    </row>
    <row r="897" spans="1:13" x14ac:dyDescent="0.3">
      <c r="A897" s="230">
        <v>422066</v>
      </c>
      <c r="B897" s="230" t="s">
        <v>58</v>
      </c>
      <c r="D897" s="230" t="s">
        <v>143</v>
      </c>
      <c r="H897" s="230" t="s">
        <v>143</v>
      </c>
      <c r="I897" s="230" t="s">
        <v>143</v>
      </c>
      <c r="J897" s="230" t="s">
        <v>143</v>
      </c>
      <c r="L897" s="230" t="s">
        <v>145</v>
      </c>
    </row>
    <row r="898" spans="1:13" x14ac:dyDescent="0.3">
      <c r="A898" s="230">
        <v>422073</v>
      </c>
      <c r="B898" s="230" t="s">
        <v>58</v>
      </c>
      <c r="C898" s="230" t="s">
        <v>143</v>
      </c>
      <c r="D898" s="230" t="s">
        <v>145</v>
      </c>
      <c r="E898" s="230" t="s">
        <v>143</v>
      </c>
      <c r="F898" s="230" t="s">
        <v>145</v>
      </c>
      <c r="H898" s="230" t="s">
        <v>145</v>
      </c>
      <c r="I898" s="230" t="s">
        <v>144</v>
      </c>
      <c r="J898" s="230" t="s">
        <v>145</v>
      </c>
      <c r="K898" s="230" t="s">
        <v>145</v>
      </c>
      <c r="L898" s="230" t="s">
        <v>144</v>
      </c>
      <c r="M898" s="230" t="s">
        <v>144</v>
      </c>
    </row>
    <row r="899" spans="1:13" x14ac:dyDescent="0.3">
      <c r="A899" s="230">
        <v>422077</v>
      </c>
      <c r="B899" s="230" t="s">
        <v>58</v>
      </c>
      <c r="D899" s="230" t="s">
        <v>145</v>
      </c>
      <c r="F899" s="230" t="s">
        <v>145</v>
      </c>
      <c r="J899" s="230" t="s">
        <v>144</v>
      </c>
      <c r="K899" s="230" t="s">
        <v>145</v>
      </c>
      <c r="L899" s="230" t="s">
        <v>144</v>
      </c>
    </row>
    <row r="900" spans="1:13" x14ac:dyDescent="0.3">
      <c r="A900" s="230">
        <v>422084</v>
      </c>
      <c r="B900" s="230" t="s">
        <v>58</v>
      </c>
      <c r="C900" s="230" t="s">
        <v>143</v>
      </c>
      <c r="D900" s="230" t="s">
        <v>145</v>
      </c>
      <c r="E900" s="230" t="s">
        <v>143</v>
      </c>
      <c r="H900" s="230" t="s">
        <v>144</v>
      </c>
      <c r="I900" s="230" t="s">
        <v>144</v>
      </c>
      <c r="J900" s="230" t="s">
        <v>144</v>
      </c>
      <c r="K900" s="230" t="s">
        <v>143</v>
      </c>
      <c r="L900" s="230" t="s">
        <v>144</v>
      </c>
      <c r="M900" s="230" t="s">
        <v>145</v>
      </c>
    </row>
    <row r="901" spans="1:13" x14ac:dyDescent="0.3">
      <c r="A901" s="230">
        <v>422119</v>
      </c>
      <c r="B901" s="230" t="s">
        <v>58</v>
      </c>
      <c r="C901" s="230" t="s">
        <v>143</v>
      </c>
      <c r="D901" s="230" t="s">
        <v>145</v>
      </c>
      <c r="G901" s="230" t="s">
        <v>145</v>
      </c>
      <c r="J901" s="230" t="s">
        <v>145</v>
      </c>
      <c r="K901" s="230" t="s">
        <v>143</v>
      </c>
      <c r="L901" s="230" t="s">
        <v>144</v>
      </c>
      <c r="M901" s="230" t="s">
        <v>143</v>
      </c>
    </row>
    <row r="902" spans="1:13" x14ac:dyDescent="0.3">
      <c r="A902" s="230">
        <v>422122</v>
      </c>
      <c r="B902" s="230" t="s">
        <v>58</v>
      </c>
      <c r="C902" s="230" t="s">
        <v>143</v>
      </c>
      <c r="D902" s="230" t="s">
        <v>143</v>
      </c>
      <c r="F902" s="230" t="s">
        <v>143</v>
      </c>
      <c r="G902" s="230" t="s">
        <v>145</v>
      </c>
      <c r="H902" s="230" t="s">
        <v>143</v>
      </c>
      <c r="I902" s="230" t="s">
        <v>143</v>
      </c>
      <c r="J902" s="230" t="s">
        <v>143</v>
      </c>
      <c r="K902" s="230" t="s">
        <v>143</v>
      </c>
      <c r="L902" s="230" t="s">
        <v>145</v>
      </c>
    </row>
    <row r="903" spans="1:13" x14ac:dyDescent="0.3">
      <c r="A903" s="230">
        <v>422139</v>
      </c>
      <c r="B903" s="230" t="s">
        <v>58</v>
      </c>
      <c r="D903" s="230" t="s">
        <v>143</v>
      </c>
      <c r="E903" s="230" t="s">
        <v>143</v>
      </c>
      <c r="G903" s="230" t="s">
        <v>143</v>
      </c>
      <c r="H903" s="230" t="s">
        <v>145</v>
      </c>
      <c r="J903" s="230" t="s">
        <v>145</v>
      </c>
      <c r="K903" s="230" t="s">
        <v>144</v>
      </c>
      <c r="L903" s="230" t="s">
        <v>144</v>
      </c>
      <c r="M903" s="230" t="s">
        <v>145</v>
      </c>
    </row>
    <row r="904" spans="1:13" x14ac:dyDescent="0.3">
      <c r="A904" s="230">
        <v>422153</v>
      </c>
      <c r="B904" s="230" t="s">
        <v>58</v>
      </c>
      <c r="C904" s="230" t="s">
        <v>143</v>
      </c>
      <c r="D904" s="230" t="s">
        <v>145</v>
      </c>
      <c r="E904" s="230" t="s">
        <v>143</v>
      </c>
      <c r="G904" s="230" t="s">
        <v>143</v>
      </c>
      <c r="H904" s="230" t="s">
        <v>143</v>
      </c>
      <c r="I904" s="230" t="s">
        <v>144</v>
      </c>
      <c r="J904" s="230" t="s">
        <v>144</v>
      </c>
      <c r="K904" s="230" t="s">
        <v>144</v>
      </c>
      <c r="L904" s="230" t="s">
        <v>144</v>
      </c>
      <c r="M904" s="230" t="s">
        <v>144</v>
      </c>
    </row>
    <row r="905" spans="1:13" x14ac:dyDescent="0.3">
      <c r="A905" s="230">
        <v>422162</v>
      </c>
      <c r="B905" s="230" t="s">
        <v>58</v>
      </c>
      <c r="C905" s="230" t="s">
        <v>143</v>
      </c>
      <c r="D905" s="230" t="s">
        <v>143</v>
      </c>
      <c r="G905" s="230" t="s">
        <v>145</v>
      </c>
      <c r="I905" s="230" t="s">
        <v>143</v>
      </c>
      <c r="J905" s="230" t="s">
        <v>143</v>
      </c>
      <c r="K905" s="230" t="s">
        <v>143</v>
      </c>
      <c r="L905" s="230" t="s">
        <v>145</v>
      </c>
    </row>
    <row r="906" spans="1:13" x14ac:dyDescent="0.3">
      <c r="A906" s="230">
        <v>422166</v>
      </c>
      <c r="B906" s="230" t="s">
        <v>58</v>
      </c>
      <c r="C906" s="230" t="s">
        <v>143</v>
      </c>
      <c r="F906" s="230" t="s">
        <v>144</v>
      </c>
      <c r="H906" s="230" t="s">
        <v>144</v>
      </c>
      <c r="I906" s="230" t="s">
        <v>144</v>
      </c>
      <c r="J906" s="230" t="s">
        <v>145</v>
      </c>
      <c r="K906" s="230" t="s">
        <v>143</v>
      </c>
      <c r="L906" s="230" t="s">
        <v>145</v>
      </c>
      <c r="M906" s="230" t="s">
        <v>143</v>
      </c>
    </row>
    <row r="907" spans="1:13" x14ac:dyDescent="0.3">
      <c r="A907" s="230">
        <v>422186</v>
      </c>
      <c r="B907" s="230" t="s">
        <v>58</v>
      </c>
      <c r="E907" s="230" t="s">
        <v>144</v>
      </c>
      <c r="F907" s="230" t="s">
        <v>144</v>
      </c>
      <c r="J907" s="230" t="s">
        <v>143</v>
      </c>
      <c r="K907" s="230" t="s">
        <v>144</v>
      </c>
      <c r="L907" s="230" t="s">
        <v>143</v>
      </c>
    </row>
    <row r="908" spans="1:13" x14ac:dyDescent="0.3">
      <c r="A908" s="230">
        <v>422197</v>
      </c>
      <c r="B908" s="230" t="s">
        <v>58</v>
      </c>
      <c r="E908" s="230" t="s">
        <v>143</v>
      </c>
      <c r="F908" s="230" t="s">
        <v>143</v>
      </c>
      <c r="G908" s="230" t="s">
        <v>143</v>
      </c>
      <c r="I908" s="230" t="s">
        <v>145</v>
      </c>
      <c r="J908" s="230" t="s">
        <v>143</v>
      </c>
      <c r="K908" s="230" t="s">
        <v>143</v>
      </c>
      <c r="L908" s="230" t="s">
        <v>143</v>
      </c>
    </row>
    <row r="909" spans="1:13" x14ac:dyDescent="0.3">
      <c r="A909" s="230">
        <v>422198</v>
      </c>
      <c r="B909" s="230" t="s">
        <v>58</v>
      </c>
      <c r="C909" s="230" t="s">
        <v>143</v>
      </c>
      <c r="D909" s="230" t="s">
        <v>143</v>
      </c>
      <c r="E909" s="230" t="s">
        <v>143</v>
      </c>
      <c r="F909" s="230" t="s">
        <v>143</v>
      </c>
      <c r="G909" s="230" t="s">
        <v>144</v>
      </c>
      <c r="H909" s="230" t="s">
        <v>143</v>
      </c>
      <c r="I909" s="230" t="s">
        <v>143</v>
      </c>
      <c r="J909" s="230" t="s">
        <v>144</v>
      </c>
      <c r="K909" s="230" t="s">
        <v>143</v>
      </c>
      <c r="L909" s="230" t="s">
        <v>145</v>
      </c>
      <c r="M909" s="230" t="s">
        <v>145</v>
      </c>
    </row>
    <row r="910" spans="1:13" x14ac:dyDescent="0.3">
      <c r="A910" s="230">
        <v>422217</v>
      </c>
      <c r="B910" s="230" t="s">
        <v>58</v>
      </c>
      <c r="C910" s="230" t="s">
        <v>143</v>
      </c>
      <c r="D910" s="230" t="s">
        <v>143</v>
      </c>
      <c r="E910" s="230" t="s">
        <v>143</v>
      </c>
      <c r="F910" s="230" t="s">
        <v>143</v>
      </c>
      <c r="H910" s="230" t="s">
        <v>143</v>
      </c>
      <c r="I910" s="230" t="s">
        <v>143</v>
      </c>
      <c r="J910" s="230" t="s">
        <v>143</v>
      </c>
      <c r="K910" s="230" t="s">
        <v>143</v>
      </c>
      <c r="L910" s="230" t="s">
        <v>143</v>
      </c>
      <c r="M910" s="230" t="s">
        <v>145</v>
      </c>
    </row>
    <row r="911" spans="1:13" x14ac:dyDescent="0.3">
      <c r="A911" s="230">
        <v>422229</v>
      </c>
      <c r="B911" s="230" t="s">
        <v>58</v>
      </c>
      <c r="C911" s="230" t="s">
        <v>143</v>
      </c>
      <c r="D911" s="230" t="s">
        <v>143</v>
      </c>
      <c r="E911" s="230" t="s">
        <v>143</v>
      </c>
      <c r="F911" s="230" t="s">
        <v>143</v>
      </c>
      <c r="G911" s="230" t="s">
        <v>143</v>
      </c>
      <c r="H911" s="230" t="s">
        <v>143</v>
      </c>
      <c r="I911" s="230" t="s">
        <v>145</v>
      </c>
      <c r="J911" s="230" t="s">
        <v>145</v>
      </c>
      <c r="K911" s="230" t="s">
        <v>145</v>
      </c>
      <c r="L911" s="230" t="s">
        <v>144</v>
      </c>
      <c r="M911" s="230" t="s">
        <v>144</v>
      </c>
    </row>
    <row r="912" spans="1:13" x14ac:dyDescent="0.3">
      <c r="A912" s="230">
        <v>422231</v>
      </c>
      <c r="B912" s="230" t="s">
        <v>58</v>
      </c>
      <c r="D912" s="230" t="s">
        <v>145</v>
      </c>
      <c r="E912" s="230" t="s">
        <v>145</v>
      </c>
      <c r="F912" s="230" t="s">
        <v>144</v>
      </c>
      <c r="H912" s="230" t="s">
        <v>144</v>
      </c>
      <c r="I912" s="230" t="s">
        <v>144</v>
      </c>
      <c r="J912" s="230" t="s">
        <v>144</v>
      </c>
      <c r="K912" s="230" t="s">
        <v>144</v>
      </c>
      <c r="L912" s="230" t="s">
        <v>144</v>
      </c>
      <c r="M912" s="230" t="s">
        <v>144</v>
      </c>
    </row>
    <row r="913" spans="1:13" x14ac:dyDescent="0.3">
      <c r="A913" s="230">
        <v>422268</v>
      </c>
      <c r="B913" s="230" t="s">
        <v>58</v>
      </c>
      <c r="C913" s="230" t="s">
        <v>143</v>
      </c>
      <c r="E913" s="230" t="s">
        <v>143</v>
      </c>
      <c r="F913" s="230" t="s">
        <v>145</v>
      </c>
      <c r="J913" s="230" t="s">
        <v>143</v>
      </c>
      <c r="K913" s="230" t="s">
        <v>144</v>
      </c>
    </row>
    <row r="914" spans="1:13" x14ac:dyDescent="0.3">
      <c r="A914" s="230">
        <v>422278</v>
      </c>
      <c r="B914" s="230" t="s">
        <v>58</v>
      </c>
      <c r="C914" s="230" t="s">
        <v>143</v>
      </c>
      <c r="D914" s="230" t="s">
        <v>143</v>
      </c>
      <c r="E914" s="230" t="s">
        <v>143</v>
      </c>
      <c r="F914" s="230" t="s">
        <v>145</v>
      </c>
      <c r="G914" s="230" t="s">
        <v>145</v>
      </c>
      <c r="H914" s="230" t="s">
        <v>144</v>
      </c>
      <c r="I914" s="230" t="s">
        <v>144</v>
      </c>
      <c r="J914" s="230" t="s">
        <v>144</v>
      </c>
      <c r="K914" s="230" t="s">
        <v>145</v>
      </c>
      <c r="L914" s="230" t="s">
        <v>144</v>
      </c>
      <c r="M914" s="230" t="s">
        <v>144</v>
      </c>
    </row>
    <row r="915" spans="1:13" x14ac:dyDescent="0.3">
      <c r="A915" s="230">
        <v>422281</v>
      </c>
      <c r="B915" s="230" t="s">
        <v>58</v>
      </c>
      <c r="C915" s="230" t="s">
        <v>143</v>
      </c>
      <c r="D915" s="230" t="s">
        <v>145</v>
      </c>
      <c r="E915" s="230" t="s">
        <v>145</v>
      </c>
      <c r="F915" s="230" t="s">
        <v>144</v>
      </c>
      <c r="G915" s="230" t="s">
        <v>144</v>
      </c>
      <c r="H915" s="230" t="s">
        <v>144</v>
      </c>
      <c r="I915" s="230" t="s">
        <v>143</v>
      </c>
      <c r="J915" s="230" t="s">
        <v>145</v>
      </c>
      <c r="K915" s="230" t="s">
        <v>145</v>
      </c>
      <c r="L915" s="230" t="s">
        <v>145</v>
      </c>
      <c r="M915" s="230" t="s">
        <v>145</v>
      </c>
    </row>
    <row r="916" spans="1:13" x14ac:dyDescent="0.3">
      <c r="A916" s="230">
        <v>422284</v>
      </c>
      <c r="B916" s="230" t="s">
        <v>58</v>
      </c>
      <c r="D916" s="230" t="s">
        <v>143</v>
      </c>
      <c r="E916" s="230" t="s">
        <v>143</v>
      </c>
      <c r="G916" s="230" t="s">
        <v>144</v>
      </c>
      <c r="H916" s="230" t="s">
        <v>145</v>
      </c>
      <c r="I916" s="230" t="s">
        <v>143</v>
      </c>
      <c r="K916" s="230" t="s">
        <v>145</v>
      </c>
      <c r="L916" s="230" t="s">
        <v>144</v>
      </c>
      <c r="M916" s="230" t="s">
        <v>145</v>
      </c>
    </row>
    <row r="917" spans="1:13" x14ac:dyDescent="0.3">
      <c r="A917" s="230">
        <v>422288</v>
      </c>
      <c r="B917" s="230" t="s">
        <v>58</v>
      </c>
      <c r="C917" s="230" t="s">
        <v>145</v>
      </c>
      <c r="D917" s="230" t="s">
        <v>145</v>
      </c>
      <c r="E917" s="230" t="s">
        <v>143</v>
      </c>
      <c r="F917" s="230" t="s">
        <v>143</v>
      </c>
      <c r="G917" s="230" t="s">
        <v>145</v>
      </c>
      <c r="H917" s="230" t="s">
        <v>143</v>
      </c>
      <c r="I917" s="230" t="s">
        <v>144</v>
      </c>
      <c r="J917" s="230" t="s">
        <v>144</v>
      </c>
      <c r="K917" s="230" t="s">
        <v>144</v>
      </c>
      <c r="L917" s="230" t="s">
        <v>144</v>
      </c>
      <c r="M917" s="230" t="s">
        <v>144</v>
      </c>
    </row>
    <row r="918" spans="1:13" x14ac:dyDescent="0.3">
      <c r="A918" s="230">
        <v>422299</v>
      </c>
      <c r="B918" s="230" t="s">
        <v>58</v>
      </c>
      <c r="D918" s="230" t="s">
        <v>143</v>
      </c>
      <c r="E918" s="230" t="s">
        <v>143</v>
      </c>
      <c r="F918" s="230" t="s">
        <v>145</v>
      </c>
      <c r="G918" s="230" t="s">
        <v>145</v>
      </c>
      <c r="I918" s="230" t="s">
        <v>144</v>
      </c>
      <c r="J918" s="230" t="s">
        <v>144</v>
      </c>
      <c r="K918" s="230" t="s">
        <v>144</v>
      </c>
      <c r="L918" s="230" t="s">
        <v>144</v>
      </c>
      <c r="M918" s="230" t="s">
        <v>144</v>
      </c>
    </row>
    <row r="919" spans="1:13" x14ac:dyDescent="0.3">
      <c r="A919" s="230">
        <v>422316</v>
      </c>
      <c r="B919" s="230" t="s">
        <v>58</v>
      </c>
      <c r="E919" s="230" t="s">
        <v>143</v>
      </c>
      <c r="F919" s="230" t="s">
        <v>143</v>
      </c>
      <c r="I919" s="230" t="s">
        <v>143</v>
      </c>
      <c r="K919" s="230" t="s">
        <v>145</v>
      </c>
      <c r="L919" s="230" t="s">
        <v>145</v>
      </c>
    </row>
    <row r="920" spans="1:13" x14ac:dyDescent="0.3">
      <c r="A920" s="230">
        <v>422345</v>
      </c>
      <c r="B920" s="230" t="s">
        <v>58</v>
      </c>
      <c r="C920" s="230" t="s">
        <v>143</v>
      </c>
      <c r="D920" s="230" t="s">
        <v>145</v>
      </c>
      <c r="E920" s="230" t="s">
        <v>143</v>
      </c>
      <c r="F920" s="230" t="s">
        <v>145</v>
      </c>
      <c r="G920" s="230" t="s">
        <v>143</v>
      </c>
      <c r="H920" s="230" t="s">
        <v>143</v>
      </c>
      <c r="I920" s="230" t="s">
        <v>145</v>
      </c>
      <c r="J920" s="230" t="s">
        <v>145</v>
      </c>
      <c r="K920" s="230" t="s">
        <v>145</v>
      </c>
      <c r="L920" s="230" t="s">
        <v>145</v>
      </c>
      <c r="M920" s="230" t="s">
        <v>143</v>
      </c>
    </row>
    <row r="921" spans="1:13" x14ac:dyDescent="0.3">
      <c r="A921" s="230">
        <v>422351</v>
      </c>
      <c r="B921" s="230" t="s">
        <v>58</v>
      </c>
      <c r="C921" s="230" t="s">
        <v>143</v>
      </c>
      <c r="F921" s="230" t="s">
        <v>143</v>
      </c>
      <c r="G921" s="230" t="s">
        <v>145</v>
      </c>
      <c r="H921" s="230" t="s">
        <v>144</v>
      </c>
      <c r="I921" s="230" t="s">
        <v>145</v>
      </c>
      <c r="J921" s="230" t="s">
        <v>143</v>
      </c>
      <c r="K921" s="230" t="s">
        <v>145</v>
      </c>
      <c r="L921" s="230" t="s">
        <v>144</v>
      </c>
    </row>
    <row r="922" spans="1:13" x14ac:dyDescent="0.3">
      <c r="A922" s="230">
        <v>422397</v>
      </c>
      <c r="B922" s="230" t="s">
        <v>58</v>
      </c>
      <c r="E922" s="230" t="s">
        <v>143</v>
      </c>
      <c r="F922" s="230" t="s">
        <v>143</v>
      </c>
      <c r="G922" s="230" t="s">
        <v>143</v>
      </c>
      <c r="H922" s="230" t="s">
        <v>143</v>
      </c>
      <c r="I922" s="230" t="s">
        <v>143</v>
      </c>
      <c r="K922" s="230" t="s">
        <v>145</v>
      </c>
      <c r="L922" s="230" t="s">
        <v>145</v>
      </c>
    </row>
    <row r="923" spans="1:13" x14ac:dyDescent="0.3">
      <c r="A923" s="230">
        <v>422399</v>
      </c>
      <c r="B923" s="230" t="s">
        <v>58</v>
      </c>
      <c r="C923" s="230" t="s">
        <v>143</v>
      </c>
      <c r="D923" s="230" t="s">
        <v>143</v>
      </c>
      <c r="F923" s="230" t="s">
        <v>145</v>
      </c>
      <c r="H923" s="230" t="s">
        <v>143</v>
      </c>
      <c r="I923" s="230" t="s">
        <v>144</v>
      </c>
      <c r="J923" s="230" t="s">
        <v>145</v>
      </c>
      <c r="K923" s="230" t="s">
        <v>145</v>
      </c>
      <c r="L923" s="230" t="s">
        <v>144</v>
      </c>
      <c r="M923" s="230" t="s">
        <v>143</v>
      </c>
    </row>
    <row r="924" spans="1:13" x14ac:dyDescent="0.3">
      <c r="A924" s="230">
        <v>422400</v>
      </c>
      <c r="B924" s="230" t="s">
        <v>58</v>
      </c>
      <c r="D924" s="230" t="s">
        <v>143</v>
      </c>
      <c r="E924" s="230" t="s">
        <v>143</v>
      </c>
      <c r="F924" s="230" t="s">
        <v>143</v>
      </c>
      <c r="I924" s="230" t="s">
        <v>144</v>
      </c>
      <c r="J924" s="230" t="s">
        <v>144</v>
      </c>
      <c r="K924" s="230" t="s">
        <v>144</v>
      </c>
      <c r="L924" s="230" t="s">
        <v>144</v>
      </c>
      <c r="M924" s="230" t="s">
        <v>144</v>
      </c>
    </row>
    <row r="925" spans="1:13" x14ac:dyDescent="0.3">
      <c r="A925" s="230">
        <v>422413</v>
      </c>
      <c r="B925" s="230" t="s">
        <v>58</v>
      </c>
      <c r="E925" s="230" t="s">
        <v>143</v>
      </c>
      <c r="F925" s="230" t="s">
        <v>143</v>
      </c>
      <c r="G925" s="230" t="s">
        <v>144</v>
      </c>
      <c r="H925" s="230" t="s">
        <v>145</v>
      </c>
      <c r="K925" s="230" t="s">
        <v>143</v>
      </c>
      <c r="L925" s="230" t="s">
        <v>144</v>
      </c>
      <c r="M925" s="230" t="s">
        <v>143</v>
      </c>
    </row>
    <row r="926" spans="1:13" x14ac:dyDescent="0.3">
      <c r="A926" s="230">
        <v>422431</v>
      </c>
      <c r="B926" s="230" t="s">
        <v>58</v>
      </c>
      <c r="C926" s="230" t="s">
        <v>143</v>
      </c>
      <c r="D926" s="230" t="s">
        <v>143</v>
      </c>
      <c r="E926" s="230" t="s">
        <v>143</v>
      </c>
      <c r="F926" s="230" t="s">
        <v>143</v>
      </c>
      <c r="G926" s="230" t="s">
        <v>143</v>
      </c>
      <c r="H926" s="230" t="s">
        <v>143</v>
      </c>
      <c r="I926" s="230" t="s">
        <v>145</v>
      </c>
      <c r="J926" s="230" t="s">
        <v>145</v>
      </c>
      <c r="K926" s="230" t="s">
        <v>145</v>
      </c>
      <c r="L926" s="230" t="s">
        <v>145</v>
      </c>
      <c r="M926" s="230" t="s">
        <v>145</v>
      </c>
    </row>
    <row r="927" spans="1:13" x14ac:dyDescent="0.3">
      <c r="A927" s="230">
        <v>422437</v>
      </c>
      <c r="B927" s="230" t="s">
        <v>58</v>
      </c>
      <c r="C927" s="230" t="s">
        <v>143</v>
      </c>
      <c r="D927" s="230" t="s">
        <v>145</v>
      </c>
      <c r="E927" s="230" t="s">
        <v>143</v>
      </c>
      <c r="F927" s="230" t="s">
        <v>143</v>
      </c>
      <c r="G927" s="230" t="s">
        <v>143</v>
      </c>
      <c r="I927" s="230" t="s">
        <v>144</v>
      </c>
      <c r="J927" s="230" t="s">
        <v>144</v>
      </c>
      <c r="K927" s="230" t="s">
        <v>143</v>
      </c>
      <c r="L927" s="230" t="s">
        <v>144</v>
      </c>
      <c r="M927" s="230" t="s">
        <v>143</v>
      </c>
    </row>
    <row r="928" spans="1:13" x14ac:dyDescent="0.3">
      <c r="A928" s="230">
        <v>422438</v>
      </c>
      <c r="B928" s="230" t="s">
        <v>58</v>
      </c>
      <c r="G928" s="230" t="s">
        <v>143</v>
      </c>
      <c r="H928" s="230" t="s">
        <v>143</v>
      </c>
      <c r="I928" s="230" t="s">
        <v>143</v>
      </c>
      <c r="L928" s="230" t="s">
        <v>144</v>
      </c>
      <c r="M928" s="230" t="s">
        <v>143</v>
      </c>
    </row>
    <row r="929" spans="1:13" x14ac:dyDescent="0.3">
      <c r="A929" s="230">
        <v>422449</v>
      </c>
      <c r="B929" s="230" t="s">
        <v>58</v>
      </c>
      <c r="F929" s="230" t="s">
        <v>145</v>
      </c>
      <c r="G929" s="230" t="s">
        <v>144</v>
      </c>
      <c r="H929" s="230" t="s">
        <v>145</v>
      </c>
      <c r="I929" s="230" t="s">
        <v>143</v>
      </c>
      <c r="K929" s="230" t="s">
        <v>145</v>
      </c>
      <c r="L929" s="230" t="s">
        <v>144</v>
      </c>
      <c r="M929" s="230" t="s">
        <v>145</v>
      </c>
    </row>
    <row r="930" spans="1:13" x14ac:dyDescent="0.3">
      <c r="A930" s="230">
        <v>422454</v>
      </c>
      <c r="B930" s="230" t="s">
        <v>58</v>
      </c>
      <c r="C930" s="230" t="s">
        <v>145</v>
      </c>
      <c r="D930" s="230" t="s">
        <v>145</v>
      </c>
      <c r="E930" s="230" t="s">
        <v>143</v>
      </c>
      <c r="G930" s="230" t="s">
        <v>145</v>
      </c>
      <c r="I930" s="230" t="s">
        <v>144</v>
      </c>
      <c r="K930" s="230" t="s">
        <v>143</v>
      </c>
      <c r="L930" s="230" t="s">
        <v>144</v>
      </c>
      <c r="M930" s="230" t="s">
        <v>145</v>
      </c>
    </row>
    <row r="931" spans="1:13" x14ac:dyDescent="0.3">
      <c r="A931" s="230">
        <v>422455</v>
      </c>
      <c r="B931" s="230" t="s">
        <v>58</v>
      </c>
      <c r="C931" s="230" t="s">
        <v>143</v>
      </c>
      <c r="D931" s="230" t="s">
        <v>143</v>
      </c>
      <c r="E931" s="230" t="s">
        <v>143</v>
      </c>
      <c r="F931" s="230" t="s">
        <v>145</v>
      </c>
      <c r="G931" s="230" t="s">
        <v>145</v>
      </c>
      <c r="H931" s="230" t="s">
        <v>144</v>
      </c>
      <c r="I931" s="230" t="s">
        <v>144</v>
      </c>
      <c r="J931" s="230" t="s">
        <v>144</v>
      </c>
      <c r="K931" s="230" t="s">
        <v>144</v>
      </c>
      <c r="L931" s="230" t="s">
        <v>144</v>
      </c>
      <c r="M931" s="230" t="s">
        <v>144</v>
      </c>
    </row>
    <row r="932" spans="1:13" x14ac:dyDescent="0.3">
      <c r="A932" s="230">
        <v>422486</v>
      </c>
      <c r="B932" s="230" t="s">
        <v>58</v>
      </c>
      <c r="C932" s="230" t="s">
        <v>143</v>
      </c>
      <c r="D932" s="230" t="s">
        <v>144</v>
      </c>
      <c r="E932" s="230" t="s">
        <v>144</v>
      </c>
      <c r="F932" s="230" t="s">
        <v>145</v>
      </c>
      <c r="G932" s="230" t="s">
        <v>144</v>
      </c>
      <c r="H932" s="230" t="s">
        <v>143</v>
      </c>
      <c r="I932" s="230" t="s">
        <v>143</v>
      </c>
      <c r="J932" s="230" t="s">
        <v>144</v>
      </c>
      <c r="K932" s="230" t="s">
        <v>145</v>
      </c>
      <c r="L932" s="230" t="s">
        <v>144</v>
      </c>
      <c r="M932" s="230" t="s">
        <v>145</v>
      </c>
    </row>
    <row r="933" spans="1:13" x14ac:dyDescent="0.3">
      <c r="A933" s="230">
        <v>422489</v>
      </c>
      <c r="B933" s="230" t="s">
        <v>58</v>
      </c>
      <c r="C933" s="230" t="s">
        <v>143</v>
      </c>
      <c r="D933" s="230" t="s">
        <v>144</v>
      </c>
      <c r="E933" s="230" t="s">
        <v>145</v>
      </c>
      <c r="F933" s="230" t="s">
        <v>145</v>
      </c>
      <c r="G933" s="230" t="s">
        <v>144</v>
      </c>
      <c r="H933" s="230" t="s">
        <v>143</v>
      </c>
      <c r="I933" s="230" t="s">
        <v>144</v>
      </c>
      <c r="J933" s="230" t="s">
        <v>144</v>
      </c>
      <c r="L933" s="230" t="s">
        <v>144</v>
      </c>
      <c r="M933" s="230" t="s">
        <v>144</v>
      </c>
    </row>
    <row r="934" spans="1:13" x14ac:dyDescent="0.3">
      <c r="A934" s="230">
        <v>422495</v>
      </c>
      <c r="B934" s="230" t="s">
        <v>58</v>
      </c>
      <c r="C934" s="230" t="s">
        <v>143</v>
      </c>
      <c r="D934" s="230" t="s">
        <v>143</v>
      </c>
      <c r="E934" s="230" t="s">
        <v>143</v>
      </c>
      <c r="F934" s="230" t="s">
        <v>143</v>
      </c>
      <c r="G934" s="230" t="s">
        <v>143</v>
      </c>
      <c r="H934" s="230" t="s">
        <v>145</v>
      </c>
      <c r="I934" s="230" t="s">
        <v>144</v>
      </c>
      <c r="J934" s="230" t="s">
        <v>145</v>
      </c>
      <c r="K934" s="230" t="s">
        <v>144</v>
      </c>
      <c r="L934" s="230" t="s">
        <v>144</v>
      </c>
      <c r="M934" s="230" t="s">
        <v>145</v>
      </c>
    </row>
    <row r="935" spans="1:13" x14ac:dyDescent="0.3">
      <c r="A935" s="230">
        <v>422498</v>
      </c>
      <c r="B935" s="230" t="s">
        <v>58</v>
      </c>
      <c r="D935" s="230" t="s">
        <v>145</v>
      </c>
      <c r="E935" s="230" t="s">
        <v>143</v>
      </c>
      <c r="F935" s="230" t="s">
        <v>143</v>
      </c>
      <c r="H935" s="230" t="s">
        <v>144</v>
      </c>
      <c r="I935" s="230" t="s">
        <v>145</v>
      </c>
      <c r="J935" s="230" t="s">
        <v>144</v>
      </c>
      <c r="K935" s="230" t="s">
        <v>143</v>
      </c>
      <c r="L935" s="230" t="s">
        <v>144</v>
      </c>
      <c r="M935" s="230" t="s">
        <v>145</v>
      </c>
    </row>
    <row r="936" spans="1:13" x14ac:dyDescent="0.3">
      <c r="A936" s="230">
        <v>422500</v>
      </c>
      <c r="B936" s="230" t="s">
        <v>58</v>
      </c>
      <c r="G936" s="230" t="s">
        <v>144</v>
      </c>
      <c r="H936" s="230" t="s">
        <v>145</v>
      </c>
      <c r="I936" s="230" t="s">
        <v>145</v>
      </c>
      <c r="K936" s="230" t="s">
        <v>144</v>
      </c>
      <c r="L936" s="230" t="s">
        <v>144</v>
      </c>
    </row>
    <row r="937" spans="1:13" x14ac:dyDescent="0.3">
      <c r="A937" s="230">
        <v>422511</v>
      </c>
      <c r="B937" s="230" t="s">
        <v>58</v>
      </c>
      <c r="F937" s="230" t="s">
        <v>145</v>
      </c>
      <c r="G937" s="230" t="s">
        <v>144</v>
      </c>
      <c r="H937" s="230" t="s">
        <v>143</v>
      </c>
      <c r="I937" s="230" t="s">
        <v>145</v>
      </c>
      <c r="J937" s="230" t="s">
        <v>145</v>
      </c>
      <c r="K937" s="230" t="s">
        <v>145</v>
      </c>
      <c r="L937" s="230" t="s">
        <v>144</v>
      </c>
      <c r="M937" s="230" t="s">
        <v>145</v>
      </c>
    </row>
    <row r="938" spans="1:13" x14ac:dyDescent="0.3">
      <c r="A938" s="230">
        <v>422516</v>
      </c>
      <c r="B938" s="230" t="s">
        <v>58</v>
      </c>
      <c r="C938" s="230" t="s">
        <v>143</v>
      </c>
      <c r="I938" s="230" t="s">
        <v>145</v>
      </c>
      <c r="J938" s="230" t="s">
        <v>145</v>
      </c>
      <c r="K938" s="230" t="s">
        <v>145</v>
      </c>
      <c r="L938" s="230" t="s">
        <v>145</v>
      </c>
    </row>
    <row r="939" spans="1:13" x14ac:dyDescent="0.3">
      <c r="A939" s="230">
        <v>422519</v>
      </c>
      <c r="B939" s="230" t="s">
        <v>58</v>
      </c>
      <c r="C939" s="230" t="s">
        <v>145</v>
      </c>
      <c r="E939" s="230" t="s">
        <v>143</v>
      </c>
      <c r="F939" s="230" t="s">
        <v>143</v>
      </c>
      <c r="G939" s="230" t="s">
        <v>143</v>
      </c>
      <c r="I939" s="230" t="s">
        <v>144</v>
      </c>
      <c r="J939" s="230" t="s">
        <v>145</v>
      </c>
      <c r="K939" s="230" t="s">
        <v>145</v>
      </c>
      <c r="L939" s="230" t="s">
        <v>145</v>
      </c>
      <c r="M939" s="230" t="s">
        <v>144</v>
      </c>
    </row>
    <row r="940" spans="1:13" x14ac:dyDescent="0.3">
      <c r="A940" s="230">
        <v>422527</v>
      </c>
      <c r="B940" s="230" t="s">
        <v>58</v>
      </c>
      <c r="C940" s="230" t="s">
        <v>145</v>
      </c>
      <c r="E940" s="230" t="s">
        <v>145</v>
      </c>
      <c r="F940" s="230" t="s">
        <v>143</v>
      </c>
      <c r="H940" s="230" t="s">
        <v>143</v>
      </c>
      <c r="I940" s="230" t="s">
        <v>145</v>
      </c>
      <c r="J940" s="230" t="s">
        <v>144</v>
      </c>
      <c r="K940" s="230" t="s">
        <v>145</v>
      </c>
      <c r="L940" s="230" t="s">
        <v>144</v>
      </c>
    </row>
    <row r="941" spans="1:13" x14ac:dyDescent="0.3">
      <c r="A941" s="230">
        <v>422529</v>
      </c>
      <c r="B941" s="230" t="s">
        <v>58</v>
      </c>
      <c r="C941" s="230" t="s">
        <v>144</v>
      </c>
      <c r="D941" s="230" t="s">
        <v>144</v>
      </c>
      <c r="E941" s="230" t="s">
        <v>143</v>
      </c>
      <c r="G941" s="230" t="s">
        <v>143</v>
      </c>
      <c r="I941" s="230" t="s">
        <v>144</v>
      </c>
      <c r="J941" s="230" t="s">
        <v>143</v>
      </c>
      <c r="K941" s="230" t="s">
        <v>143</v>
      </c>
      <c r="L941" s="230" t="s">
        <v>144</v>
      </c>
      <c r="M941" s="230" t="s">
        <v>145</v>
      </c>
    </row>
    <row r="942" spans="1:13" x14ac:dyDescent="0.3">
      <c r="A942" s="230">
        <v>422536</v>
      </c>
      <c r="B942" s="230" t="s">
        <v>58</v>
      </c>
      <c r="D942" s="230" t="s">
        <v>143</v>
      </c>
      <c r="E942" s="230" t="s">
        <v>143</v>
      </c>
      <c r="F942" s="230" t="s">
        <v>145</v>
      </c>
      <c r="H942" s="230" t="s">
        <v>145</v>
      </c>
      <c r="K942" s="230" t="s">
        <v>143</v>
      </c>
      <c r="L942" s="230" t="s">
        <v>144</v>
      </c>
      <c r="M942" s="230" t="s">
        <v>144</v>
      </c>
    </row>
    <row r="943" spans="1:13" x14ac:dyDescent="0.3">
      <c r="A943" s="230">
        <v>422552</v>
      </c>
      <c r="B943" s="230" t="s">
        <v>58</v>
      </c>
      <c r="C943" s="230" t="s">
        <v>145</v>
      </c>
      <c r="D943" s="230" t="s">
        <v>144</v>
      </c>
      <c r="E943" s="230" t="s">
        <v>145</v>
      </c>
      <c r="F943" s="230" t="s">
        <v>144</v>
      </c>
      <c r="G943" s="230" t="s">
        <v>145</v>
      </c>
      <c r="H943" s="230" t="s">
        <v>145</v>
      </c>
      <c r="I943" s="230" t="s">
        <v>144</v>
      </c>
      <c r="J943" s="230" t="s">
        <v>144</v>
      </c>
      <c r="K943" s="230" t="s">
        <v>144</v>
      </c>
      <c r="L943" s="230" t="s">
        <v>144</v>
      </c>
      <c r="M943" s="230" t="s">
        <v>144</v>
      </c>
    </row>
    <row r="944" spans="1:13" x14ac:dyDescent="0.3">
      <c r="A944" s="230">
        <v>422556</v>
      </c>
      <c r="B944" s="230" t="s">
        <v>58</v>
      </c>
      <c r="D944" s="230" t="s">
        <v>143</v>
      </c>
      <c r="E944" s="230" t="s">
        <v>145</v>
      </c>
      <c r="I944" s="230" t="s">
        <v>145</v>
      </c>
      <c r="K944" s="230" t="s">
        <v>145</v>
      </c>
      <c r="L944" s="230" t="s">
        <v>145</v>
      </c>
      <c r="M944" s="230" t="s">
        <v>145</v>
      </c>
    </row>
    <row r="945" spans="1:13" x14ac:dyDescent="0.3">
      <c r="A945" s="230">
        <v>422566</v>
      </c>
      <c r="B945" s="230" t="s">
        <v>58</v>
      </c>
      <c r="F945" s="230" t="s">
        <v>145</v>
      </c>
      <c r="G945" s="230" t="s">
        <v>145</v>
      </c>
      <c r="H945" s="230" t="s">
        <v>145</v>
      </c>
      <c r="I945" s="230" t="s">
        <v>144</v>
      </c>
      <c r="K945" s="230" t="s">
        <v>145</v>
      </c>
      <c r="M945" s="230" t="s">
        <v>145</v>
      </c>
    </row>
    <row r="946" spans="1:13" x14ac:dyDescent="0.3">
      <c r="A946" s="230">
        <v>422568</v>
      </c>
      <c r="B946" s="230" t="s">
        <v>58</v>
      </c>
      <c r="D946" s="230" t="s">
        <v>145</v>
      </c>
      <c r="E946" s="230" t="s">
        <v>143</v>
      </c>
      <c r="H946" s="230" t="s">
        <v>145</v>
      </c>
      <c r="I946" s="230" t="s">
        <v>144</v>
      </c>
      <c r="J946" s="230" t="s">
        <v>143</v>
      </c>
      <c r="L946" s="230" t="s">
        <v>144</v>
      </c>
      <c r="M946" s="230" t="s">
        <v>143</v>
      </c>
    </row>
    <row r="947" spans="1:13" x14ac:dyDescent="0.3">
      <c r="A947" s="230">
        <v>422573</v>
      </c>
      <c r="B947" s="230" t="s">
        <v>58</v>
      </c>
      <c r="C947" s="230" t="s">
        <v>143</v>
      </c>
      <c r="E947" s="230" t="s">
        <v>143</v>
      </c>
      <c r="H947" s="230" t="s">
        <v>143</v>
      </c>
      <c r="I947" s="230" t="s">
        <v>145</v>
      </c>
      <c r="J947" s="230" t="s">
        <v>144</v>
      </c>
      <c r="K947" s="230" t="s">
        <v>143</v>
      </c>
      <c r="M947" s="230" t="s">
        <v>144</v>
      </c>
    </row>
    <row r="948" spans="1:13" x14ac:dyDescent="0.3">
      <c r="A948" s="230">
        <v>422576</v>
      </c>
      <c r="B948" s="230" t="s">
        <v>58</v>
      </c>
      <c r="C948" s="230" t="s">
        <v>145</v>
      </c>
      <c r="D948" s="230" t="s">
        <v>145</v>
      </c>
      <c r="E948" s="230" t="s">
        <v>144</v>
      </c>
      <c r="F948" s="230" t="s">
        <v>144</v>
      </c>
      <c r="G948" s="230" t="s">
        <v>144</v>
      </c>
      <c r="H948" s="230" t="s">
        <v>145</v>
      </c>
      <c r="I948" s="230" t="s">
        <v>144</v>
      </c>
      <c r="J948" s="230" t="s">
        <v>144</v>
      </c>
      <c r="K948" s="230" t="s">
        <v>144</v>
      </c>
      <c r="L948" s="230" t="s">
        <v>144</v>
      </c>
      <c r="M948" s="230" t="s">
        <v>144</v>
      </c>
    </row>
    <row r="949" spans="1:13" x14ac:dyDescent="0.3">
      <c r="A949" s="230">
        <v>422582</v>
      </c>
      <c r="B949" s="230" t="s">
        <v>58</v>
      </c>
      <c r="D949" s="230" t="s">
        <v>143</v>
      </c>
      <c r="E949" s="230" t="s">
        <v>143</v>
      </c>
      <c r="F949" s="230" t="s">
        <v>145</v>
      </c>
      <c r="G949" s="230" t="s">
        <v>145</v>
      </c>
      <c r="K949" s="230" t="s">
        <v>145</v>
      </c>
    </row>
    <row r="950" spans="1:13" x14ac:dyDescent="0.3">
      <c r="A950" s="230">
        <v>422585</v>
      </c>
      <c r="B950" s="230" t="s">
        <v>58</v>
      </c>
      <c r="C950" s="230" t="s">
        <v>143</v>
      </c>
      <c r="D950" s="230" t="s">
        <v>143</v>
      </c>
      <c r="E950" s="230" t="s">
        <v>143</v>
      </c>
      <c r="G950" s="230" t="s">
        <v>145</v>
      </c>
      <c r="H950" s="230" t="s">
        <v>145</v>
      </c>
      <c r="I950" s="230" t="s">
        <v>144</v>
      </c>
      <c r="J950" s="230" t="s">
        <v>144</v>
      </c>
      <c r="K950" s="230" t="s">
        <v>144</v>
      </c>
      <c r="L950" s="230" t="s">
        <v>144</v>
      </c>
      <c r="M950" s="230" t="s">
        <v>144</v>
      </c>
    </row>
    <row r="951" spans="1:13" x14ac:dyDescent="0.3">
      <c r="A951" s="230">
        <v>422586</v>
      </c>
      <c r="B951" s="230" t="s">
        <v>58</v>
      </c>
      <c r="C951" s="230" t="s">
        <v>145</v>
      </c>
      <c r="D951" s="230" t="s">
        <v>144</v>
      </c>
      <c r="E951" s="230" t="s">
        <v>143</v>
      </c>
      <c r="F951" s="230" t="s">
        <v>143</v>
      </c>
      <c r="G951" s="230" t="s">
        <v>145</v>
      </c>
      <c r="H951" s="230" t="s">
        <v>145</v>
      </c>
      <c r="I951" s="230" t="s">
        <v>144</v>
      </c>
      <c r="J951" s="230" t="s">
        <v>145</v>
      </c>
      <c r="K951" s="230" t="s">
        <v>144</v>
      </c>
      <c r="L951" s="230" t="s">
        <v>144</v>
      </c>
      <c r="M951" s="230" t="s">
        <v>145</v>
      </c>
    </row>
    <row r="952" spans="1:13" x14ac:dyDescent="0.3">
      <c r="A952" s="230">
        <v>422590</v>
      </c>
      <c r="B952" s="230" t="s">
        <v>58</v>
      </c>
      <c r="C952" s="230" t="s">
        <v>145</v>
      </c>
      <c r="D952" s="230" t="s">
        <v>144</v>
      </c>
      <c r="E952" s="230" t="s">
        <v>144</v>
      </c>
      <c r="F952" s="230" t="s">
        <v>145</v>
      </c>
      <c r="G952" s="230" t="s">
        <v>144</v>
      </c>
      <c r="I952" s="230" t="s">
        <v>144</v>
      </c>
      <c r="J952" s="230" t="s">
        <v>144</v>
      </c>
      <c r="K952" s="230" t="s">
        <v>144</v>
      </c>
      <c r="L952" s="230" t="s">
        <v>144</v>
      </c>
      <c r="M952" s="230" t="s">
        <v>144</v>
      </c>
    </row>
    <row r="953" spans="1:13" x14ac:dyDescent="0.3">
      <c r="A953" s="230">
        <v>422596</v>
      </c>
      <c r="B953" s="230" t="s">
        <v>58</v>
      </c>
      <c r="F953" s="230" t="s">
        <v>143</v>
      </c>
      <c r="J953" s="230" t="s">
        <v>143</v>
      </c>
      <c r="K953" s="230" t="s">
        <v>145</v>
      </c>
      <c r="L953" s="230" t="s">
        <v>144</v>
      </c>
      <c r="M953" s="230" t="s">
        <v>145</v>
      </c>
    </row>
    <row r="954" spans="1:13" x14ac:dyDescent="0.3">
      <c r="A954" s="230">
        <v>422598</v>
      </c>
      <c r="B954" s="230" t="s">
        <v>58</v>
      </c>
      <c r="D954" s="230" t="s">
        <v>145</v>
      </c>
      <c r="F954" s="230" t="s">
        <v>145</v>
      </c>
      <c r="J954" s="230" t="s">
        <v>144</v>
      </c>
      <c r="K954" s="230" t="s">
        <v>145</v>
      </c>
      <c r="L954" s="230" t="s">
        <v>144</v>
      </c>
      <c r="M954" s="230" t="s">
        <v>145</v>
      </c>
    </row>
    <row r="955" spans="1:13" x14ac:dyDescent="0.3">
      <c r="A955" s="230">
        <v>422603</v>
      </c>
      <c r="B955" s="230" t="s">
        <v>58</v>
      </c>
      <c r="C955" s="230" t="s">
        <v>145</v>
      </c>
      <c r="D955" s="230" t="s">
        <v>145</v>
      </c>
      <c r="E955" s="230" t="s">
        <v>145</v>
      </c>
      <c r="F955" s="230" t="s">
        <v>144</v>
      </c>
      <c r="G955" s="230" t="s">
        <v>144</v>
      </c>
      <c r="I955" s="230" t="s">
        <v>145</v>
      </c>
      <c r="J955" s="230" t="s">
        <v>144</v>
      </c>
      <c r="K955" s="230" t="s">
        <v>145</v>
      </c>
      <c r="L955" s="230" t="s">
        <v>145</v>
      </c>
      <c r="M955" s="230" t="s">
        <v>144</v>
      </c>
    </row>
    <row r="956" spans="1:13" x14ac:dyDescent="0.3">
      <c r="A956" s="230">
        <v>422609</v>
      </c>
      <c r="B956" s="230" t="s">
        <v>58</v>
      </c>
      <c r="C956" s="230" t="s">
        <v>143</v>
      </c>
      <c r="D956" s="230" t="s">
        <v>145</v>
      </c>
      <c r="E956" s="230" t="s">
        <v>143</v>
      </c>
      <c r="F956" s="230" t="s">
        <v>144</v>
      </c>
      <c r="G956" s="230" t="s">
        <v>145</v>
      </c>
      <c r="I956" s="230" t="s">
        <v>144</v>
      </c>
      <c r="J956" s="230" t="s">
        <v>144</v>
      </c>
      <c r="K956" s="230" t="s">
        <v>144</v>
      </c>
      <c r="L956" s="230" t="s">
        <v>145</v>
      </c>
      <c r="M956" s="230" t="s">
        <v>144</v>
      </c>
    </row>
    <row r="957" spans="1:13" x14ac:dyDescent="0.3">
      <c r="A957" s="230">
        <v>422612</v>
      </c>
      <c r="B957" s="230" t="s">
        <v>58</v>
      </c>
      <c r="C957" s="230" t="s">
        <v>143</v>
      </c>
      <c r="D957" s="230" t="s">
        <v>143</v>
      </c>
      <c r="E957" s="230" t="s">
        <v>145</v>
      </c>
      <c r="F957" s="230" t="s">
        <v>143</v>
      </c>
      <c r="G957" s="230" t="s">
        <v>143</v>
      </c>
      <c r="H957" s="230" t="s">
        <v>144</v>
      </c>
      <c r="I957" s="230" t="s">
        <v>143</v>
      </c>
      <c r="K957" s="230" t="s">
        <v>145</v>
      </c>
      <c r="L957" s="230" t="s">
        <v>144</v>
      </c>
    </row>
    <row r="958" spans="1:13" x14ac:dyDescent="0.3">
      <c r="A958" s="230">
        <v>422616</v>
      </c>
      <c r="B958" s="230" t="s">
        <v>58</v>
      </c>
      <c r="D958" s="230" t="s">
        <v>145</v>
      </c>
      <c r="F958" s="230" t="s">
        <v>143</v>
      </c>
      <c r="G958" s="230" t="s">
        <v>145</v>
      </c>
      <c r="J958" s="230" t="s">
        <v>145</v>
      </c>
      <c r="K958" s="230" t="s">
        <v>145</v>
      </c>
      <c r="L958" s="230" t="s">
        <v>144</v>
      </c>
    </row>
    <row r="959" spans="1:13" x14ac:dyDescent="0.3">
      <c r="A959" s="230">
        <v>422617</v>
      </c>
      <c r="B959" s="230" t="s">
        <v>58</v>
      </c>
      <c r="F959" s="230" t="s">
        <v>143</v>
      </c>
      <c r="J959" s="230" t="s">
        <v>145</v>
      </c>
      <c r="K959" s="230" t="s">
        <v>143</v>
      </c>
      <c r="L959" s="230" t="s">
        <v>145</v>
      </c>
      <c r="M959" s="230" t="s">
        <v>145</v>
      </c>
    </row>
    <row r="960" spans="1:13" x14ac:dyDescent="0.3">
      <c r="A960" s="230">
        <v>422622</v>
      </c>
      <c r="B960" s="230" t="s">
        <v>58</v>
      </c>
      <c r="D960" s="230" t="s">
        <v>145</v>
      </c>
      <c r="E960" s="230" t="s">
        <v>143</v>
      </c>
      <c r="F960" s="230" t="s">
        <v>143</v>
      </c>
      <c r="G960" s="230" t="s">
        <v>144</v>
      </c>
      <c r="H960" s="230" t="s">
        <v>144</v>
      </c>
      <c r="I960" s="230" t="s">
        <v>145</v>
      </c>
      <c r="J960" s="230" t="s">
        <v>145</v>
      </c>
      <c r="K960" s="230" t="s">
        <v>145</v>
      </c>
      <c r="L960" s="230" t="s">
        <v>144</v>
      </c>
      <c r="M960" s="230" t="s">
        <v>145</v>
      </c>
    </row>
    <row r="961" spans="1:13" x14ac:dyDescent="0.3">
      <c r="A961" s="230">
        <v>422623</v>
      </c>
      <c r="B961" s="230" t="s">
        <v>58</v>
      </c>
      <c r="C961" s="230" t="s">
        <v>145</v>
      </c>
      <c r="D961" s="230" t="s">
        <v>143</v>
      </c>
      <c r="E961" s="230" t="s">
        <v>144</v>
      </c>
      <c r="F961" s="230" t="s">
        <v>143</v>
      </c>
      <c r="G961" s="230" t="s">
        <v>143</v>
      </c>
      <c r="H961" s="230" t="s">
        <v>144</v>
      </c>
      <c r="I961" s="230" t="s">
        <v>144</v>
      </c>
      <c r="J961" s="230" t="s">
        <v>144</v>
      </c>
      <c r="K961" s="230" t="s">
        <v>144</v>
      </c>
      <c r="L961" s="230" t="s">
        <v>144</v>
      </c>
      <c r="M961" s="230" t="s">
        <v>144</v>
      </c>
    </row>
    <row r="962" spans="1:13" x14ac:dyDescent="0.3">
      <c r="A962" s="230">
        <v>422627</v>
      </c>
      <c r="B962" s="230" t="s">
        <v>58</v>
      </c>
      <c r="C962" s="230" t="s">
        <v>145</v>
      </c>
      <c r="D962" s="230" t="s">
        <v>144</v>
      </c>
      <c r="E962" s="230" t="s">
        <v>145</v>
      </c>
      <c r="F962" s="230" t="s">
        <v>145</v>
      </c>
      <c r="G962" s="230" t="s">
        <v>144</v>
      </c>
      <c r="H962" s="230" t="s">
        <v>145</v>
      </c>
      <c r="I962" s="230" t="s">
        <v>144</v>
      </c>
      <c r="J962" s="230" t="s">
        <v>144</v>
      </c>
      <c r="K962" s="230" t="s">
        <v>144</v>
      </c>
      <c r="L962" s="230" t="s">
        <v>144</v>
      </c>
      <c r="M962" s="230" t="s">
        <v>144</v>
      </c>
    </row>
    <row r="963" spans="1:13" x14ac:dyDescent="0.3">
      <c r="A963" s="230">
        <v>422630</v>
      </c>
      <c r="B963" s="230" t="s">
        <v>58</v>
      </c>
      <c r="C963" s="230" t="s">
        <v>143</v>
      </c>
      <c r="E963" s="230" t="s">
        <v>143</v>
      </c>
      <c r="F963" s="230" t="s">
        <v>143</v>
      </c>
      <c r="I963" s="230" t="s">
        <v>144</v>
      </c>
      <c r="J963" s="230" t="s">
        <v>145</v>
      </c>
      <c r="K963" s="230" t="s">
        <v>144</v>
      </c>
      <c r="L963" s="230" t="s">
        <v>144</v>
      </c>
      <c r="M963" s="230" t="s">
        <v>144</v>
      </c>
    </row>
    <row r="964" spans="1:13" x14ac:dyDescent="0.3">
      <c r="A964" s="230">
        <v>422634</v>
      </c>
      <c r="B964" s="230" t="s">
        <v>58</v>
      </c>
      <c r="C964" s="230" t="s">
        <v>145</v>
      </c>
      <c r="D964" s="230" t="s">
        <v>145</v>
      </c>
      <c r="E964" s="230" t="s">
        <v>145</v>
      </c>
      <c r="F964" s="230" t="s">
        <v>145</v>
      </c>
      <c r="H964" s="230" t="s">
        <v>145</v>
      </c>
      <c r="I964" s="230" t="s">
        <v>145</v>
      </c>
      <c r="J964" s="230" t="s">
        <v>144</v>
      </c>
      <c r="K964" s="230" t="s">
        <v>144</v>
      </c>
      <c r="L964" s="230" t="s">
        <v>145</v>
      </c>
      <c r="M964" s="230" t="s">
        <v>144</v>
      </c>
    </row>
    <row r="965" spans="1:13" x14ac:dyDescent="0.3">
      <c r="A965" s="230">
        <v>422642</v>
      </c>
      <c r="B965" s="230" t="s">
        <v>58</v>
      </c>
      <c r="E965" s="230" t="s">
        <v>143</v>
      </c>
      <c r="F965" s="230" t="s">
        <v>143</v>
      </c>
      <c r="I965" s="230" t="s">
        <v>143</v>
      </c>
      <c r="K965" s="230" t="s">
        <v>145</v>
      </c>
      <c r="L965" s="230" t="s">
        <v>145</v>
      </c>
      <c r="M965" s="230" t="s">
        <v>143</v>
      </c>
    </row>
    <row r="966" spans="1:13" x14ac:dyDescent="0.3">
      <c r="A966" s="230">
        <v>422648</v>
      </c>
      <c r="B966" s="230" t="s">
        <v>58</v>
      </c>
      <c r="C966" s="230" t="s">
        <v>145</v>
      </c>
      <c r="E966" s="230" t="s">
        <v>145</v>
      </c>
      <c r="F966" s="230" t="s">
        <v>145</v>
      </c>
      <c r="I966" s="230" t="s">
        <v>144</v>
      </c>
      <c r="J966" s="230" t="s">
        <v>144</v>
      </c>
      <c r="K966" s="230" t="s">
        <v>144</v>
      </c>
      <c r="L966" s="230" t="s">
        <v>144</v>
      </c>
      <c r="M966" s="230" t="s">
        <v>144</v>
      </c>
    </row>
    <row r="967" spans="1:13" x14ac:dyDescent="0.3">
      <c r="A967" s="230">
        <v>422652</v>
      </c>
      <c r="B967" s="230" t="s">
        <v>58</v>
      </c>
      <c r="C967" s="230" t="s">
        <v>143</v>
      </c>
      <c r="D967" s="230" t="s">
        <v>145</v>
      </c>
      <c r="E967" s="230" t="s">
        <v>143</v>
      </c>
      <c r="F967" s="230" t="s">
        <v>145</v>
      </c>
      <c r="G967" s="230" t="s">
        <v>143</v>
      </c>
      <c r="H967" s="230" t="s">
        <v>143</v>
      </c>
      <c r="I967" s="230" t="s">
        <v>144</v>
      </c>
      <c r="J967" s="230" t="s">
        <v>145</v>
      </c>
      <c r="K967" s="230" t="s">
        <v>145</v>
      </c>
      <c r="L967" s="230" t="s">
        <v>145</v>
      </c>
      <c r="M967" s="230" t="s">
        <v>145</v>
      </c>
    </row>
    <row r="968" spans="1:13" x14ac:dyDescent="0.3">
      <c r="A968" s="230">
        <v>422656</v>
      </c>
      <c r="B968" s="230" t="s">
        <v>58</v>
      </c>
      <c r="C968" s="230" t="s">
        <v>143</v>
      </c>
      <c r="E968" s="230" t="s">
        <v>144</v>
      </c>
      <c r="F968" s="230" t="s">
        <v>143</v>
      </c>
      <c r="H968" s="230" t="s">
        <v>144</v>
      </c>
      <c r="I968" s="230" t="s">
        <v>144</v>
      </c>
      <c r="J968" s="230" t="s">
        <v>144</v>
      </c>
      <c r="K968" s="230" t="s">
        <v>144</v>
      </c>
      <c r="L968" s="230" t="s">
        <v>144</v>
      </c>
      <c r="M968" s="230" t="s">
        <v>144</v>
      </c>
    </row>
    <row r="969" spans="1:13" x14ac:dyDescent="0.3">
      <c r="A969" s="230">
        <v>422658</v>
      </c>
      <c r="B969" s="230" t="s">
        <v>58</v>
      </c>
      <c r="C969" s="230" t="s">
        <v>145</v>
      </c>
      <c r="D969" s="230" t="s">
        <v>145</v>
      </c>
      <c r="F969" s="230" t="s">
        <v>145</v>
      </c>
      <c r="H969" s="230" t="s">
        <v>145</v>
      </c>
      <c r="I969" s="230" t="s">
        <v>145</v>
      </c>
      <c r="J969" s="230" t="s">
        <v>144</v>
      </c>
      <c r="K969" s="230" t="s">
        <v>144</v>
      </c>
      <c r="L969" s="230" t="s">
        <v>144</v>
      </c>
      <c r="M969" s="230" t="s">
        <v>145</v>
      </c>
    </row>
    <row r="970" spans="1:13" x14ac:dyDescent="0.3">
      <c r="A970" s="230">
        <v>422668</v>
      </c>
      <c r="B970" s="230" t="s">
        <v>58</v>
      </c>
      <c r="C970" s="230" t="s">
        <v>145</v>
      </c>
      <c r="D970" s="230" t="s">
        <v>143</v>
      </c>
      <c r="H970" s="230" t="s">
        <v>143</v>
      </c>
      <c r="I970" s="230" t="s">
        <v>144</v>
      </c>
      <c r="J970" s="230" t="s">
        <v>143</v>
      </c>
      <c r="L970" s="230" t="s">
        <v>143</v>
      </c>
      <c r="M970" s="230" t="s">
        <v>145</v>
      </c>
    </row>
    <row r="971" spans="1:13" x14ac:dyDescent="0.3">
      <c r="A971" s="230">
        <v>422669</v>
      </c>
      <c r="B971" s="230" t="s">
        <v>58</v>
      </c>
      <c r="C971" s="230" t="s">
        <v>145</v>
      </c>
      <c r="H971" s="230" t="s">
        <v>145</v>
      </c>
      <c r="I971" s="230" t="s">
        <v>144</v>
      </c>
      <c r="J971" s="230" t="s">
        <v>144</v>
      </c>
      <c r="K971" s="230" t="s">
        <v>145</v>
      </c>
      <c r="L971" s="230" t="s">
        <v>144</v>
      </c>
      <c r="M971" s="230" t="s">
        <v>144</v>
      </c>
    </row>
    <row r="972" spans="1:13" x14ac:dyDescent="0.3">
      <c r="A972" s="230">
        <v>422678</v>
      </c>
      <c r="B972" s="230" t="s">
        <v>58</v>
      </c>
      <c r="C972" s="230" t="s">
        <v>145</v>
      </c>
      <c r="H972" s="230" t="s">
        <v>145</v>
      </c>
      <c r="I972" s="230" t="s">
        <v>145</v>
      </c>
      <c r="K972" s="230" t="s">
        <v>145</v>
      </c>
      <c r="L972" s="230" t="s">
        <v>145</v>
      </c>
    </row>
    <row r="973" spans="1:13" x14ac:dyDescent="0.3">
      <c r="A973" s="230">
        <v>422679</v>
      </c>
      <c r="B973" s="230" t="s">
        <v>58</v>
      </c>
      <c r="C973" s="230" t="s">
        <v>145</v>
      </c>
      <c r="D973" s="230" t="s">
        <v>145</v>
      </c>
      <c r="E973" s="230" t="s">
        <v>145</v>
      </c>
      <c r="F973" s="230" t="s">
        <v>145</v>
      </c>
      <c r="G973" s="230" t="s">
        <v>144</v>
      </c>
      <c r="H973" s="230" t="s">
        <v>145</v>
      </c>
      <c r="I973" s="230" t="s">
        <v>144</v>
      </c>
      <c r="J973" s="230" t="s">
        <v>144</v>
      </c>
      <c r="K973" s="230" t="s">
        <v>144</v>
      </c>
      <c r="L973" s="230" t="s">
        <v>144</v>
      </c>
      <c r="M973" s="230" t="s">
        <v>144</v>
      </c>
    </row>
    <row r="974" spans="1:13" x14ac:dyDescent="0.3">
      <c r="A974" s="230">
        <v>422682</v>
      </c>
      <c r="B974" s="230" t="s">
        <v>58</v>
      </c>
      <c r="C974" s="230" t="s">
        <v>145</v>
      </c>
      <c r="D974" s="230" t="s">
        <v>145</v>
      </c>
      <c r="G974" s="230" t="s">
        <v>144</v>
      </c>
      <c r="H974" s="230" t="s">
        <v>144</v>
      </c>
      <c r="I974" s="230" t="s">
        <v>145</v>
      </c>
      <c r="J974" s="230" t="s">
        <v>145</v>
      </c>
      <c r="K974" s="230" t="s">
        <v>145</v>
      </c>
      <c r="L974" s="230" t="s">
        <v>144</v>
      </c>
      <c r="M974" s="230" t="s">
        <v>145</v>
      </c>
    </row>
    <row r="975" spans="1:13" x14ac:dyDescent="0.3">
      <c r="A975" s="230">
        <v>422688</v>
      </c>
      <c r="B975" s="230" t="s">
        <v>58</v>
      </c>
      <c r="D975" s="230" t="s">
        <v>143</v>
      </c>
      <c r="E975" s="230" t="s">
        <v>143</v>
      </c>
      <c r="H975" s="230" t="s">
        <v>143</v>
      </c>
      <c r="J975" s="230" t="s">
        <v>143</v>
      </c>
      <c r="K975" s="230" t="s">
        <v>143</v>
      </c>
      <c r="L975" s="230" t="s">
        <v>144</v>
      </c>
      <c r="M975" s="230" t="s">
        <v>144</v>
      </c>
    </row>
    <row r="976" spans="1:13" x14ac:dyDescent="0.3">
      <c r="A976" s="230">
        <v>422691</v>
      </c>
      <c r="B976" s="230" t="s">
        <v>58</v>
      </c>
      <c r="D976" s="230" t="s">
        <v>143</v>
      </c>
      <c r="E976" s="230" t="s">
        <v>145</v>
      </c>
      <c r="F976" s="230" t="s">
        <v>143</v>
      </c>
      <c r="G976" s="230" t="s">
        <v>144</v>
      </c>
      <c r="H976" s="230" t="s">
        <v>144</v>
      </c>
      <c r="I976" s="230" t="s">
        <v>145</v>
      </c>
      <c r="J976" s="230" t="s">
        <v>145</v>
      </c>
      <c r="K976" s="230" t="s">
        <v>144</v>
      </c>
      <c r="L976" s="230" t="s">
        <v>144</v>
      </c>
      <c r="M976" s="230" t="s">
        <v>145</v>
      </c>
    </row>
    <row r="977" spans="1:13" x14ac:dyDescent="0.3">
      <c r="A977" s="230">
        <v>422694</v>
      </c>
      <c r="B977" s="230" t="s">
        <v>58</v>
      </c>
      <c r="C977" s="230" t="s">
        <v>143</v>
      </c>
      <c r="D977" s="230" t="s">
        <v>144</v>
      </c>
      <c r="E977" s="230" t="s">
        <v>145</v>
      </c>
      <c r="F977" s="230" t="s">
        <v>143</v>
      </c>
      <c r="H977" s="230" t="s">
        <v>144</v>
      </c>
      <c r="I977" s="230" t="s">
        <v>144</v>
      </c>
      <c r="J977" s="230" t="s">
        <v>144</v>
      </c>
      <c r="K977" s="230" t="s">
        <v>145</v>
      </c>
      <c r="L977" s="230" t="s">
        <v>144</v>
      </c>
      <c r="M977" s="230" t="s">
        <v>145</v>
      </c>
    </row>
    <row r="978" spans="1:13" x14ac:dyDescent="0.3">
      <c r="A978" s="230">
        <v>422696</v>
      </c>
      <c r="B978" s="230" t="s">
        <v>58</v>
      </c>
      <c r="D978" s="230" t="s">
        <v>143</v>
      </c>
      <c r="E978" s="230" t="s">
        <v>143</v>
      </c>
      <c r="F978" s="230" t="s">
        <v>144</v>
      </c>
      <c r="I978" s="230" t="s">
        <v>144</v>
      </c>
      <c r="J978" s="230" t="s">
        <v>144</v>
      </c>
      <c r="K978" s="230" t="s">
        <v>145</v>
      </c>
      <c r="L978" s="230" t="s">
        <v>144</v>
      </c>
      <c r="M978" s="230" t="s">
        <v>145</v>
      </c>
    </row>
    <row r="979" spans="1:13" x14ac:dyDescent="0.3">
      <c r="A979" s="230">
        <v>422699</v>
      </c>
      <c r="B979" s="230" t="s">
        <v>58</v>
      </c>
      <c r="C979" s="230" t="s">
        <v>144</v>
      </c>
      <c r="D979" s="230" t="s">
        <v>145</v>
      </c>
      <c r="E979" s="230" t="s">
        <v>144</v>
      </c>
      <c r="F979" s="230" t="s">
        <v>143</v>
      </c>
      <c r="G979" s="230" t="s">
        <v>143</v>
      </c>
      <c r="H979" s="230" t="s">
        <v>143</v>
      </c>
      <c r="I979" s="230" t="s">
        <v>144</v>
      </c>
      <c r="J979" s="230" t="s">
        <v>144</v>
      </c>
      <c r="K979" s="230" t="s">
        <v>145</v>
      </c>
      <c r="L979" s="230" t="s">
        <v>144</v>
      </c>
      <c r="M979" s="230" t="s">
        <v>145</v>
      </c>
    </row>
    <row r="980" spans="1:13" x14ac:dyDescent="0.3">
      <c r="A980" s="230">
        <v>422702</v>
      </c>
      <c r="B980" s="230" t="s">
        <v>58</v>
      </c>
      <c r="C980" s="230" t="s">
        <v>145</v>
      </c>
      <c r="D980" s="230" t="s">
        <v>144</v>
      </c>
      <c r="E980" s="230" t="s">
        <v>145</v>
      </c>
      <c r="F980" s="230" t="s">
        <v>144</v>
      </c>
      <c r="G980" s="230" t="s">
        <v>144</v>
      </c>
      <c r="H980" s="230" t="s">
        <v>143</v>
      </c>
      <c r="I980" s="230" t="s">
        <v>144</v>
      </c>
      <c r="J980" s="230" t="s">
        <v>144</v>
      </c>
      <c r="K980" s="230" t="s">
        <v>145</v>
      </c>
      <c r="L980" s="230" t="s">
        <v>144</v>
      </c>
      <c r="M980" s="230" t="s">
        <v>145</v>
      </c>
    </row>
    <row r="981" spans="1:13" x14ac:dyDescent="0.3">
      <c r="A981" s="230">
        <v>422707</v>
      </c>
      <c r="B981" s="230" t="s">
        <v>58</v>
      </c>
      <c r="D981" s="230" t="s">
        <v>143</v>
      </c>
      <c r="E981" s="230" t="s">
        <v>143</v>
      </c>
      <c r="F981" s="230" t="s">
        <v>144</v>
      </c>
      <c r="H981" s="230" t="s">
        <v>145</v>
      </c>
      <c r="I981" s="230" t="s">
        <v>143</v>
      </c>
      <c r="J981" s="230" t="s">
        <v>144</v>
      </c>
      <c r="K981" s="230" t="s">
        <v>144</v>
      </c>
      <c r="L981" s="230" t="s">
        <v>144</v>
      </c>
      <c r="M981" s="230" t="s">
        <v>144</v>
      </c>
    </row>
    <row r="982" spans="1:13" x14ac:dyDescent="0.3">
      <c r="A982" s="230">
        <v>422712</v>
      </c>
      <c r="B982" s="230" t="s">
        <v>58</v>
      </c>
      <c r="E982" s="230" t="s">
        <v>145</v>
      </c>
      <c r="F982" s="230" t="s">
        <v>143</v>
      </c>
      <c r="H982" s="230" t="s">
        <v>145</v>
      </c>
      <c r="I982" s="230" t="s">
        <v>145</v>
      </c>
      <c r="J982" s="230" t="s">
        <v>145</v>
      </c>
      <c r="K982" s="230" t="s">
        <v>144</v>
      </c>
      <c r="M982" s="230" t="s">
        <v>144</v>
      </c>
    </row>
    <row r="983" spans="1:13" x14ac:dyDescent="0.3">
      <c r="A983" s="230">
        <v>422716</v>
      </c>
      <c r="B983" s="230" t="s">
        <v>58</v>
      </c>
      <c r="C983" s="230" t="s">
        <v>143</v>
      </c>
      <c r="D983" s="230" t="s">
        <v>145</v>
      </c>
      <c r="E983" s="230" t="s">
        <v>143</v>
      </c>
      <c r="F983" s="230" t="s">
        <v>143</v>
      </c>
      <c r="G983" s="230" t="s">
        <v>145</v>
      </c>
      <c r="H983" s="230" t="s">
        <v>143</v>
      </c>
      <c r="I983" s="230" t="s">
        <v>144</v>
      </c>
      <c r="J983" s="230" t="s">
        <v>143</v>
      </c>
      <c r="M983" s="230" t="s">
        <v>143</v>
      </c>
    </row>
    <row r="984" spans="1:13" x14ac:dyDescent="0.3">
      <c r="A984" s="230">
        <v>422723</v>
      </c>
      <c r="B984" s="230" t="s">
        <v>58</v>
      </c>
      <c r="D984" s="230" t="s">
        <v>143</v>
      </c>
      <c r="E984" s="230" t="s">
        <v>143</v>
      </c>
      <c r="F984" s="230" t="s">
        <v>143</v>
      </c>
      <c r="H984" s="230" t="s">
        <v>143</v>
      </c>
      <c r="I984" s="230" t="s">
        <v>145</v>
      </c>
      <c r="J984" s="230" t="s">
        <v>145</v>
      </c>
      <c r="K984" s="230" t="s">
        <v>144</v>
      </c>
      <c r="L984" s="230" t="s">
        <v>144</v>
      </c>
      <c r="M984" s="230" t="s">
        <v>144</v>
      </c>
    </row>
    <row r="985" spans="1:13" x14ac:dyDescent="0.3">
      <c r="A985" s="230">
        <v>422732</v>
      </c>
      <c r="B985" s="230" t="s">
        <v>58</v>
      </c>
      <c r="D985" s="230" t="s">
        <v>143</v>
      </c>
      <c r="F985" s="230" t="s">
        <v>143</v>
      </c>
      <c r="G985" s="230" t="s">
        <v>143</v>
      </c>
      <c r="H985" s="230" t="s">
        <v>145</v>
      </c>
      <c r="I985" s="230" t="s">
        <v>143</v>
      </c>
      <c r="J985" s="230" t="s">
        <v>144</v>
      </c>
      <c r="K985" s="230" t="s">
        <v>145</v>
      </c>
      <c r="L985" s="230" t="s">
        <v>144</v>
      </c>
      <c r="M985" s="230" t="s">
        <v>143</v>
      </c>
    </row>
    <row r="986" spans="1:13" x14ac:dyDescent="0.3">
      <c r="A986" s="230">
        <v>422738</v>
      </c>
      <c r="B986" s="230" t="s">
        <v>58</v>
      </c>
      <c r="H986" s="230" t="s">
        <v>145</v>
      </c>
      <c r="I986" s="230" t="s">
        <v>145</v>
      </c>
      <c r="J986" s="230" t="s">
        <v>144</v>
      </c>
      <c r="K986" s="230" t="s">
        <v>145</v>
      </c>
      <c r="L986" s="230" t="s">
        <v>144</v>
      </c>
      <c r="M986" s="230" t="s">
        <v>145</v>
      </c>
    </row>
    <row r="987" spans="1:13" x14ac:dyDescent="0.3">
      <c r="A987" s="230">
        <v>422745</v>
      </c>
      <c r="B987" s="230" t="s">
        <v>58</v>
      </c>
      <c r="D987" s="230" t="s">
        <v>145</v>
      </c>
      <c r="E987" s="230" t="s">
        <v>145</v>
      </c>
      <c r="F987" s="230" t="s">
        <v>143</v>
      </c>
      <c r="G987" s="230" t="s">
        <v>145</v>
      </c>
      <c r="H987" s="230" t="s">
        <v>144</v>
      </c>
      <c r="J987" s="230" t="s">
        <v>145</v>
      </c>
      <c r="K987" s="230" t="s">
        <v>145</v>
      </c>
      <c r="L987" s="230" t="s">
        <v>144</v>
      </c>
    </row>
    <row r="988" spans="1:13" x14ac:dyDescent="0.3">
      <c r="A988" s="230">
        <v>422755</v>
      </c>
      <c r="B988" s="230" t="s">
        <v>58</v>
      </c>
      <c r="C988" s="230" t="s">
        <v>143</v>
      </c>
      <c r="D988" s="230" t="s">
        <v>144</v>
      </c>
      <c r="E988" s="230" t="s">
        <v>143</v>
      </c>
      <c r="F988" s="230" t="s">
        <v>143</v>
      </c>
      <c r="G988" s="230" t="s">
        <v>143</v>
      </c>
      <c r="I988" s="230" t="s">
        <v>145</v>
      </c>
      <c r="J988" s="230" t="s">
        <v>145</v>
      </c>
      <c r="K988" s="230" t="s">
        <v>145</v>
      </c>
      <c r="L988" s="230" t="s">
        <v>144</v>
      </c>
      <c r="M988" s="230" t="s">
        <v>143</v>
      </c>
    </row>
    <row r="989" spans="1:13" x14ac:dyDescent="0.3">
      <c r="A989" s="230">
        <v>422757</v>
      </c>
      <c r="B989" s="230" t="s">
        <v>58</v>
      </c>
      <c r="D989" s="230" t="s">
        <v>143</v>
      </c>
      <c r="E989" s="230" t="s">
        <v>143</v>
      </c>
      <c r="F989" s="230" t="s">
        <v>145</v>
      </c>
      <c r="G989" s="230" t="s">
        <v>145</v>
      </c>
      <c r="H989" s="230" t="s">
        <v>143</v>
      </c>
      <c r="I989" s="230" t="s">
        <v>144</v>
      </c>
      <c r="J989" s="230" t="s">
        <v>144</v>
      </c>
      <c r="K989" s="230" t="s">
        <v>144</v>
      </c>
      <c r="L989" s="230" t="s">
        <v>144</v>
      </c>
      <c r="M989" s="230" t="s">
        <v>144</v>
      </c>
    </row>
    <row r="990" spans="1:13" x14ac:dyDescent="0.3">
      <c r="A990" s="230">
        <v>422762</v>
      </c>
      <c r="B990" s="230" t="s">
        <v>58</v>
      </c>
      <c r="C990" s="230" t="s">
        <v>143</v>
      </c>
      <c r="D990" s="230" t="s">
        <v>144</v>
      </c>
      <c r="E990" s="230" t="s">
        <v>143</v>
      </c>
      <c r="F990" s="230" t="s">
        <v>145</v>
      </c>
      <c r="G990" s="230" t="s">
        <v>143</v>
      </c>
      <c r="H990" s="230" t="s">
        <v>143</v>
      </c>
      <c r="I990" s="230" t="s">
        <v>144</v>
      </c>
      <c r="J990" s="230" t="s">
        <v>144</v>
      </c>
      <c r="K990" s="230" t="s">
        <v>144</v>
      </c>
      <c r="L990" s="230" t="s">
        <v>144</v>
      </c>
      <c r="M990" s="230" t="s">
        <v>144</v>
      </c>
    </row>
    <row r="991" spans="1:13" x14ac:dyDescent="0.3">
      <c r="A991" s="230">
        <v>422768</v>
      </c>
      <c r="B991" s="230" t="s">
        <v>58</v>
      </c>
      <c r="D991" s="230" t="s">
        <v>145</v>
      </c>
      <c r="F991" s="230" t="s">
        <v>143</v>
      </c>
      <c r="G991" s="230" t="s">
        <v>144</v>
      </c>
      <c r="H991" s="230" t="s">
        <v>144</v>
      </c>
      <c r="I991" s="230" t="s">
        <v>144</v>
      </c>
      <c r="J991" s="230" t="s">
        <v>144</v>
      </c>
      <c r="K991" s="230" t="s">
        <v>143</v>
      </c>
      <c r="L991" s="230" t="s">
        <v>144</v>
      </c>
      <c r="M991" s="230" t="s">
        <v>144</v>
      </c>
    </row>
    <row r="992" spans="1:13" x14ac:dyDescent="0.3">
      <c r="A992" s="230">
        <v>422771</v>
      </c>
      <c r="B992" s="230" t="s">
        <v>58</v>
      </c>
      <c r="D992" s="230" t="s">
        <v>144</v>
      </c>
      <c r="E992" s="230" t="s">
        <v>143</v>
      </c>
      <c r="F992" s="230" t="s">
        <v>144</v>
      </c>
      <c r="G992" s="230" t="s">
        <v>144</v>
      </c>
      <c r="H992" s="230" t="s">
        <v>144</v>
      </c>
      <c r="I992" s="230" t="s">
        <v>145</v>
      </c>
      <c r="J992" s="230" t="s">
        <v>144</v>
      </c>
      <c r="K992" s="230" t="s">
        <v>144</v>
      </c>
      <c r="L992" s="230" t="s">
        <v>144</v>
      </c>
      <c r="M992" s="230" t="s">
        <v>144</v>
      </c>
    </row>
    <row r="993" spans="1:13" x14ac:dyDescent="0.3">
      <c r="A993" s="230">
        <v>422777</v>
      </c>
      <c r="B993" s="230" t="s">
        <v>58</v>
      </c>
      <c r="C993" s="230" t="s">
        <v>143</v>
      </c>
      <c r="D993" s="230" t="s">
        <v>143</v>
      </c>
      <c r="E993" s="230" t="s">
        <v>143</v>
      </c>
      <c r="F993" s="230" t="s">
        <v>143</v>
      </c>
      <c r="G993" s="230" t="s">
        <v>143</v>
      </c>
      <c r="H993" s="230" t="s">
        <v>143</v>
      </c>
      <c r="I993" s="230" t="s">
        <v>144</v>
      </c>
      <c r="J993" s="230" t="s">
        <v>144</v>
      </c>
      <c r="K993" s="230" t="s">
        <v>144</v>
      </c>
      <c r="L993" s="230" t="s">
        <v>144</v>
      </c>
      <c r="M993" s="230" t="s">
        <v>144</v>
      </c>
    </row>
    <row r="994" spans="1:13" x14ac:dyDescent="0.3">
      <c r="A994" s="230">
        <v>422779</v>
      </c>
      <c r="B994" s="230" t="s">
        <v>58</v>
      </c>
      <c r="D994" s="230" t="s">
        <v>143</v>
      </c>
      <c r="E994" s="230" t="s">
        <v>145</v>
      </c>
      <c r="F994" s="230" t="s">
        <v>145</v>
      </c>
      <c r="G994" s="230" t="s">
        <v>143</v>
      </c>
      <c r="H994" s="230" t="s">
        <v>145</v>
      </c>
      <c r="I994" s="230" t="s">
        <v>144</v>
      </c>
      <c r="J994" s="230" t="s">
        <v>144</v>
      </c>
      <c r="K994" s="230" t="s">
        <v>144</v>
      </c>
      <c r="L994" s="230" t="s">
        <v>144</v>
      </c>
      <c r="M994" s="230" t="s">
        <v>144</v>
      </c>
    </row>
    <row r="995" spans="1:13" x14ac:dyDescent="0.3">
      <c r="A995" s="230">
        <v>422787</v>
      </c>
      <c r="B995" s="230" t="s">
        <v>58</v>
      </c>
      <c r="C995" s="230" t="s">
        <v>145</v>
      </c>
      <c r="D995" s="230" t="s">
        <v>145</v>
      </c>
      <c r="E995" s="230" t="s">
        <v>145</v>
      </c>
      <c r="F995" s="230" t="s">
        <v>145</v>
      </c>
      <c r="G995" s="230" t="s">
        <v>145</v>
      </c>
      <c r="H995" s="230" t="s">
        <v>145</v>
      </c>
      <c r="I995" s="230" t="s">
        <v>144</v>
      </c>
      <c r="J995" s="230" t="s">
        <v>144</v>
      </c>
      <c r="K995" s="230" t="s">
        <v>144</v>
      </c>
      <c r="L995" s="230" t="s">
        <v>144</v>
      </c>
      <c r="M995" s="230" t="s">
        <v>144</v>
      </c>
    </row>
    <row r="996" spans="1:13" x14ac:dyDescent="0.3">
      <c r="A996" s="230">
        <v>422792</v>
      </c>
      <c r="B996" s="230" t="s">
        <v>58</v>
      </c>
      <c r="E996" s="230" t="s">
        <v>143</v>
      </c>
      <c r="H996" s="230" t="s">
        <v>143</v>
      </c>
      <c r="I996" s="230" t="s">
        <v>144</v>
      </c>
      <c r="J996" s="230" t="s">
        <v>144</v>
      </c>
      <c r="K996" s="230" t="s">
        <v>144</v>
      </c>
      <c r="L996" s="230" t="s">
        <v>144</v>
      </c>
      <c r="M996" s="230" t="s">
        <v>144</v>
      </c>
    </row>
    <row r="997" spans="1:13" x14ac:dyDescent="0.3">
      <c r="A997" s="230">
        <v>422794</v>
      </c>
      <c r="B997" s="230" t="s">
        <v>58</v>
      </c>
      <c r="C997" s="230" t="s">
        <v>143</v>
      </c>
      <c r="E997" s="230" t="s">
        <v>143</v>
      </c>
      <c r="F997" s="230" t="s">
        <v>143</v>
      </c>
      <c r="G997" s="230" t="s">
        <v>143</v>
      </c>
      <c r="H997" s="230" t="s">
        <v>143</v>
      </c>
      <c r="I997" s="230" t="s">
        <v>144</v>
      </c>
      <c r="J997" s="230" t="s">
        <v>145</v>
      </c>
      <c r="K997" s="230" t="s">
        <v>144</v>
      </c>
      <c r="L997" s="230" t="s">
        <v>144</v>
      </c>
      <c r="M997" s="230" t="s">
        <v>144</v>
      </c>
    </row>
    <row r="998" spans="1:13" x14ac:dyDescent="0.3">
      <c r="A998" s="230">
        <v>422800</v>
      </c>
      <c r="B998" s="230" t="s">
        <v>58</v>
      </c>
      <c r="C998" s="230" t="s">
        <v>143</v>
      </c>
      <c r="F998" s="230" t="s">
        <v>143</v>
      </c>
      <c r="I998" s="230" t="s">
        <v>144</v>
      </c>
      <c r="J998" s="230" t="s">
        <v>145</v>
      </c>
      <c r="K998" s="230" t="s">
        <v>145</v>
      </c>
      <c r="L998" s="230" t="s">
        <v>145</v>
      </c>
      <c r="M998" s="230" t="s">
        <v>145</v>
      </c>
    </row>
    <row r="999" spans="1:13" x14ac:dyDescent="0.3">
      <c r="A999" s="230">
        <v>422807</v>
      </c>
      <c r="B999" s="230" t="s">
        <v>58</v>
      </c>
      <c r="D999" s="230" t="s">
        <v>143</v>
      </c>
      <c r="E999" s="230" t="s">
        <v>143</v>
      </c>
      <c r="F999" s="230" t="s">
        <v>143</v>
      </c>
      <c r="G999" s="230" t="s">
        <v>145</v>
      </c>
      <c r="H999" s="230" t="s">
        <v>144</v>
      </c>
      <c r="I999" s="230" t="s">
        <v>144</v>
      </c>
      <c r="J999" s="230" t="s">
        <v>144</v>
      </c>
      <c r="K999" s="230" t="s">
        <v>144</v>
      </c>
      <c r="L999" s="230" t="s">
        <v>144</v>
      </c>
      <c r="M999" s="230" t="s">
        <v>144</v>
      </c>
    </row>
    <row r="1000" spans="1:13" x14ac:dyDescent="0.3">
      <c r="A1000" s="230">
        <v>422839</v>
      </c>
      <c r="B1000" s="230" t="s">
        <v>58</v>
      </c>
      <c r="C1000" s="230" t="s">
        <v>143</v>
      </c>
      <c r="E1000" s="230" t="s">
        <v>143</v>
      </c>
      <c r="F1000" s="230" t="s">
        <v>145</v>
      </c>
      <c r="G1000" s="230" t="s">
        <v>144</v>
      </c>
      <c r="I1000" s="230" t="s">
        <v>145</v>
      </c>
      <c r="J1000" s="230" t="s">
        <v>145</v>
      </c>
      <c r="K1000" s="230" t="s">
        <v>144</v>
      </c>
      <c r="L1000" s="230" t="s">
        <v>144</v>
      </c>
      <c r="M1000" s="230" t="s">
        <v>145</v>
      </c>
    </row>
    <row r="1001" spans="1:13" x14ac:dyDescent="0.3">
      <c r="A1001" s="230">
        <v>422843</v>
      </c>
      <c r="B1001" s="230" t="s">
        <v>58</v>
      </c>
      <c r="C1001" s="230" t="s">
        <v>143</v>
      </c>
      <c r="D1001" s="230" t="s">
        <v>145</v>
      </c>
      <c r="E1001" s="230" t="s">
        <v>144</v>
      </c>
      <c r="F1001" s="230" t="s">
        <v>144</v>
      </c>
      <c r="G1001" s="230" t="s">
        <v>145</v>
      </c>
      <c r="H1001" s="230" t="s">
        <v>144</v>
      </c>
      <c r="I1001" s="230" t="s">
        <v>145</v>
      </c>
      <c r="J1001" s="230" t="s">
        <v>144</v>
      </c>
      <c r="K1001" s="230" t="s">
        <v>144</v>
      </c>
      <c r="L1001" s="230" t="s">
        <v>144</v>
      </c>
      <c r="M1001" s="230" t="s">
        <v>144</v>
      </c>
    </row>
    <row r="1002" spans="1:13" x14ac:dyDescent="0.3">
      <c r="A1002" s="230">
        <v>422853</v>
      </c>
      <c r="B1002" s="230" t="s">
        <v>58</v>
      </c>
      <c r="H1002" s="230" t="s">
        <v>143</v>
      </c>
      <c r="I1002" s="230" t="s">
        <v>144</v>
      </c>
      <c r="J1002" s="230" t="s">
        <v>144</v>
      </c>
      <c r="K1002" s="230" t="s">
        <v>144</v>
      </c>
      <c r="L1002" s="230" t="s">
        <v>144</v>
      </c>
      <c r="M1002" s="230" t="s">
        <v>145</v>
      </c>
    </row>
    <row r="1003" spans="1:13" x14ac:dyDescent="0.3">
      <c r="A1003" s="230">
        <v>422854</v>
      </c>
      <c r="B1003" s="230" t="s">
        <v>58</v>
      </c>
      <c r="C1003" s="230" t="s">
        <v>145</v>
      </c>
      <c r="D1003" s="230" t="s">
        <v>145</v>
      </c>
      <c r="E1003" s="230" t="s">
        <v>143</v>
      </c>
      <c r="F1003" s="230" t="s">
        <v>143</v>
      </c>
      <c r="G1003" s="230" t="s">
        <v>144</v>
      </c>
      <c r="H1003" s="230" t="s">
        <v>145</v>
      </c>
      <c r="I1003" s="230" t="s">
        <v>144</v>
      </c>
      <c r="J1003" s="230" t="s">
        <v>144</v>
      </c>
      <c r="K1003" s="230" t="s">
        <v>144</v>
      </c>
      <c r="L1003" s="230" t="s">
        <v>144</v>
      </c>
      <c r="M1003" s="230" t="s">
        <v>144</v>
      </c>
    </row>
    <row r="1004" spans="1:13" x14ac:dyDescent="0.3">
      <c r="A1004" s="230">
        <v>422861</v>
      </c>
      <c r="B1004" s="230" t="s">
        <v>58</v>
      </c>
      <c r="C1004" s="230" t="s">
        <v>143</v>
      </c>
      <c r="D1004" s="230" t="s">
        <v>143</v>
      </c>
      <c r="E1004" s="230" t="s">
        <v>143</v>
      </c>
      <c r="F1004" s="230" t="s">
        <v>145</v>
      </c>
      <c r="G1004" s="230" t="s">
        <v>144</v>
      </c>
      <c r="H1004" s="230" t="s">
        <v>145</v>
      </c>
      <c r="I1004" s="230" t="s">
        <v>145</v>
      </c>
      <c r="J1004" s="230" t="s">
        <v>145</v>
      </c>
      <c r="K1004" s="230" t="s">
        <v>145</v>
      </c>
      <c r="L1004" s="230" t="s">
        <v>144</v>
      </c>
      <c r="M1004" s="230" t="s">
        <v>144</v>
      </c>
    </row>
    <row r="1005" spans="1:13" x14ac:dyDescent="0.3">
      <c r="A1005" s="230">
        <v>422863</v>
      </c>
      <c r="B1005" s="230" t="s">
        <v>58</v>
      </c>
      <c r="D1005" s="230" t="s">
        <v>145</v>
      </c>
      <c r="E1005" s="230" t="s">
        <v>143</v>
      </c>
      <c r="F1005" s="230" t="s">
        <v>143</v>
      </c>
      <c r="H1005" s="230" t="s">
        <v>143</v>
      </c>
      <c r="J1005" s="230" t="s">
        <v>145</v>
      </c>
      <c r="K1005" s="230" t="s">
        <v>145</v>
      </c>
      <c r="L1005" s="230" t="s">
        <v>144</v>
      </c>
      <c r="M1005" s="230" t="s">
        <v>144</v>
      </c>
    </row>
    <row r="1006" spans="1:13" x14ac:dyDescent="0.3">
      <c r="A1006" s="230">
        <v>422867</v>
      </c>
      <c r="B1006" s="230" t="s">
        <v>58</v>
      </c>
      <c r="C1006" s="230" t="s">
        <v>143</v>
      </c>
      <c r="D1006" s="230" t="s">
        <v>144</v>
      </c>
      <c r="I1006" s="230" t="s">
        <v>144</v>
      </c>
      <c r="J1006" s="230" t="s">
        <v>144</v>
      </c>
      <c r="K1006" s="230" t="s">
        <v>144</v>
      </c>
      <c r="L1006" s="230" t="s">
        <v>144</v>
      </c>
      <c r="M1006" s="230" t="s">
        <v>144</v>
      </c>
    </row>
    <row r="1007" spans="1:13" x14ac:dyDescent="0.3">
      <c r="A1007" s="230">
        <v>422868</v>
      </c>
      <c r="B1007" s="230" t="s">
        <v>58</v>
      </c>
      <c r="C1007" s="230" t="s">
        <v>145</v>
      </c>
      <c r="E1007" s="230" t="s">
        <v>144</v>
      </c>
      <c r="F1007" s="230" t="s">
        <v>145</v>
      </c>
      <c r="G1007" s="230" t="s">
        <v>144</v>
      </c>
      <c r="H1007" s="230" t="s">
        <v>145</v>
      </c>
      <c r="I1007" s="230" t="s">
        <v>145</v>
      </c>
      <c r="J1007" s="230" t="s">
        <v>145</v>
      </c>
      <c r="K1007" s="230" t="s">
        <v>145</v>
      </c>
      <c r="L1007" s="230" t="s">
        <v>145</v>
      </c>
      <c r="M1007" s="230" t="s">
        <v>145</v>
      </c>
    </row>
    <row r="1008" spans="1:13" x14ac:dyDescent="0.3">
      <c r="A1008" s="230">
        <v>422870</v>
      </c>
      <c r="B1008" s="230" t="s">
        <v>58</v>
      </c>
      <c r="C1008" s="230" t="s">
        <v>143</v>
      </c>
      <c r="D1008" s="230" t="s">
        <v>143</v>
      </c>
      <c r="E1008" s="230" t="s">
        <v>143</v>
      </c>
      <c r="H1008" s="230" t="s">
        <v>145</v>
      </c>
      <c r="I1008" s="230" t="s">
        <v>144</v>
      </c>
      <c r="J1008" s="230" t="s">
        <v>144</v>
      </c>
      <c r="K1008" s="230" t="s">
        <v>145</v>
      </c>
      <c r="L1008" s="230" t="s">
        <v>144</v>
      </c>
    </row>
    <row r="1009" spans="1:13" x14ac:dyDescent="0.3">
      <c r="A1009" s="230">
        <v>422871</v>
      </c>
      <c r="B1009" s="230" t="s">
        <v>58</v>
      </c>
      <c r="D1009" s="230" t="s">
        <v>143</v>
      </c>
      <c r="E1009" s="230" t="s">
        <v>145</v>
      </c>
      <c r="F1009" s="230" t="s">
        <v>145</v>
      </c>
      <c r="G1009" s="230" t="s">
        <v>144</v>
      </c>
      <c r="H1009" s="230" t="s">
        <v>144</v>
      </c>
      <c r="I1009" s="230" t="s">
        <v>145</v>
      </c>
      <c r="J1009" s="230" t="s">
        <v>145</v>
      </c>
      <c r="K1009" s="230" t="s">
        <v>145</v>
      </c>
      <c r="L1009" s="230" t="s">
        <v>145</v>
      </c>
      <c r="M1009" s="230" t="s">
        <v>145</v>
      </c>
    </row>
    <row r="1010" spans="1:13" x14ac:dyDescent="0.3">
      <c r="A1010" s="230">
        <v>422873</v>
      </c>
      <c r="B1010" s="230" t="s">
        <v>58</v>
      </c>
      <c r="C1010" s="230" t="s">
        <v>143</v>
      </c>
      <c r="D1010" s="230" t="s">
        <v>145</v>
      </c>
      <c r="E1010" s="230" t="s">
        <v>143</v>
      </c>
      <c r="F1010" s="230" t="s">
        <v>143</v>
      </c>
      <c r="G1010" s="230" t="s">
        <v>144</v>
      </c>
      <c r="H1010" s="230" t="s">
        <v>145</v>
      </c>
      <c r="I1010" s="230" t="s">
        <v>145</v>
      </c>
      <c r="J1010" s="230" t="s">
        <v>144</v>
      </c>
      <c r="K1010" s="230" t="s">
        <v>145</v>
      </c>
      <c r="L1010" s="230" t="s">
        <v>145</v>
      </c>
      <c r="M1010" s="230" t="s">
        <v>144</v>
      </c>
    </row>
    <row r="1011" spans="1:13" x14ac:dyDescent="0.3">
      <c r="A1011" s="230">
        <v>422880</v>
      </c>
      <c r="B1011" s="230" t="s">
        <v>58</v>
      </c>
      <c r="C1011" s="230" t="s">
        <v>143</v>
      </c>
      <c r="E1011" s="230" t="s">
        <v>143</v>
      </c>
      <c r="F1011" s="230" t="s">
        <v>144</v>
      </c>
      <c r="H1011" s="230" t="s">
        <v>144</v>
      </c>
      <c r="I1011" s="230" t="s">
        <v>144</v>
      </c>
      <c r="J1011" s="230" t="s">
        <v>144</v>
      </c>
      <c r="K1011" s="230" t="s">
        <v>144</v>
      </c>
      <c r="M1011" s="230" t="s">
        <v>144</v>
      </c>
    </row>
    <row r="1012" spans="1:13" x14ac:dyDescent="0.3">
      <c r="A1012" s="230">
        <v>422882</v>
      </c>
      <c r="B1012" s="230" t="s">
        <v>58</v>
      </c>
      <c r="C1012" s="230" t="s">
        <v>143</v>
      </c>
      <c r="D1012" s="230" t="s">
        <v>145</v>
      </c>
      <c r="E1012" s="230" t="s">
        <v>143</v>
      </c>
      <c r="F1012" s="230" t="s">
        <v>144</v>
      </c>
      <c r="G1012" s="230" t="s">
        <v>144</v>
      </c>
      <c r="H1012" s="230" t="s">
        <v>143</v>
      </c>
      <c r="I1012" s="230" t="s">
        <v>144</v>
      </c>
      <c r="J1012" s="230" t="s">
        <v>144</v>
      </c>
      <c r="K1012" s="230" t="s">
        <v>144</v>
      </c>
      <c r="L1012" s="230" t="s">
        <v>144</v>
      </c>
      <c r="M1012" s="230" t="s">
        <v>144</v>
      </c>
    </row>
    <row r="1013" spans="1:13" x14ac:dyDescent="0.3">
      <c r="A1013" s="230">
        <v>422883</v>
      </c>
      <c r="B1013" s="230" t="s">
        <v>58</v>
      </c>
      <c r="D1013" s="230" t="s">
        <v>144</v>
      </c>
      <c r="E1013" s="230" t="s">
        <v>143</v>
      </c>
      <c r="F1013" s="230" t="s">
        <v>143</v>
      </c>
      <c r="G1013" s="230" t="s">
        <v>143</v>
      </c>
      <c r="H1013" s="230" t="s">
        <v>143</v>
      </c>
      <c r="I1013" s="230" t="s">
        <v>143</v>
      </c>
      <c r="J1013" s="230" t="s">
        <v>144</v>
      </c>
      <c r="K1013" s="230" t="s">
        <v>145</v>
      </c>
      <c r="L1013" s="230" t="s">
        <v>143</v>
      </c>
      <c r="M1013" s="230" t="s">
        <v>145</v>
      </c>
    </row>
    <row r="1014" spans="1:13" x14ac:dyDescent="0.3">
      <c r="A1014" s="230">
        <v>422884</v>
      </c>
      <c r="B1014" s="230" t="s">
        <v>58</v>
      </c>
      <c r="E1014" s="230" t="s">
        <v>143</v>
      </c>
      <c r="F1014" s="230" t="s">
        <v>143</v>
      </c>
      <c r="G1014" s="230" t="s">
        <v>143</v>
      </c>
      <c r="H1014" s="230" t="s">
        <v>143</v>
      </c>
      <c r="J1014" s="230" t="s">
        <v>143</v>
      </c>
      <c r="K1014" s="230" t="s">
        <v>143</v>
      </c>
      <c r="L1014" s="230" t="s">
        <v>144</v>
      </c>
      <c r="M1014" s="230" t="s">
        <v>143</v>
      </c>
    </row>
    <row r="1015" spans="1:13" x14ac:dyDescent="0.3">
      <c r="A1015" s="230">
        <v>422893</v>
      </c>
      <c r="B1015" s="230" t="s">
        <v>58</v>
      </c>
      <c r="E1015" s="230" t="s">
        <v>144</v>
      </c>
      <c r="F1015" s="230" t="s">
        <v>145</v>
      </c>
      <c r="H1015" s="230" t="s">
        <v>144</v>
      </c>
      <c r="J1015" s="230" t="s">
        <v>144</v>
      </c>
      <c r="K1015" s="230" t="s">
        <v>144</v>
      </c>
      <c r="L1015" s="230" t="s">
        <v>144</v>
      </c>
      <c r="M1015" s="230" t="s">
        <v>144</v>
      </c>
    </row>
    <row r="1016" spans="1:13" x14ac:dyDescent="0.3">
      <c r="A1016" s="230">
        <v>422898</v>
      </c>
      <c r="B1016" s="230" t="s">
        <v>58</v>
      </c>
      <c r="D1016" s="230" t="s">
        <v>145</v>
      </c>
      <c r="E1016" s="230" t="s">
        <v>143</v>
      </c>
      <c r="F1016" s="230" t="s">
        <v>143</v>
      </c>
      <c r="H1016" s="230" t="s">
        <v>143</v>
      </c>
      <c r="I1016" s="230" t="s">
        <v>144</v>
      </c>
      <c r="J1016" s="230" t="s">
        <v>144</v>
      </c>
      <c r="K1016" s="230" t="s">
        <v>144</v>
      </c>
      <c r="L1016" s="230" t="s">
        <v>144</v>
      </c>
      <c r="M1016" s="230" t="s">
        <v>144</v>
      </c>
    </row>
    <row r="1017" spans="1:13" x14ac:dyDescent="0.3">
      <c r="A1017" s="230">
        <v>422911</v>
      </c>
      <c r="B1017" s="230" t="s">
        <v>58</v>
      </c>
      <c r="C1017" s="230" t="s">
        <v>143</v>
      </c>
      <c r="E1017" s="230" t="s">
        <v>143</v>
      </c>
      <c r="F1017" s="230" t="s">
        <v>143</v>
      </c>
      <c r="G1017" s="230" t="s">
        <v>145</v>
      </c>
      <c r="H1017" s="230" t="s">
        <v>144</v>
      </c>
      <c r="I1017" s="230" t="s">
        <v>145</v>
      </c>
      <c r="K1017" s="230" t="s">
        <v>145</v>
      </c>
      <c r="L1017" s="230" t="s">
        <v>144</v>
      </c>
      <c r="M1017" s="230" t="s">
        <v>145</v>
      </c>
    </row>
    <row r="1018" spans="1:13" x14ac:dyDescent="0.3">
      <c r="A1018" s="230">
        <v>422912</v>
      </c>
      <c r="B1018" s="230" t="s">
        <v>58</v>
      </c>
      <c r="G1018" s="230" t="s">
        <v>145</v>
      </c>
      <c r="H1018" s="230" t="s">
        <v>145</v>
      </c>
      <c r="K1018" s="230" t="s">
        <v>143</v>
      </c>
      <c r="L1018" s="230" t="s">
        <v>145</v>
      </c>
      <c r="M1018" s="230" t="s">
        <v>143</v>
      </c>
    </row>
    <row r="1019" spans="1:13" x14ac:dyDescent="0.3">
      <c r="A1019" s="230">
        <v>422914</v>
      </c>
      <c r="B1019" s="230" t="s">
        <v>58</v>
      </c>
      <c r="C1019" s="230" t="s">
        <v>143</v>
      </c>
      <c r="D1019" s="230" t="s">
        <v>143</v>
      </c>
      <c r="E1019" s="230" t="s">
        <v>143</v>
      </c>
      <c r="F1019" s="230" t="s">
        <v>143</v>
      </c>
      <c r="G1019" s="230" t="s">
        <v>143</v>
      </c>
      <c r="I1019" s="230" t="s">
        <v>145</v>
      </c>
      <c r="J1019" s="230" t="s">
        <v>143</v>
      </c>
      <c r="K1019" s="230" t="s">
        <v>143</v>
      </c>
      <c r="L1019" s="230" t="s">
        <v>144</v>
      </c>
      <c r="M1019" s="230" t="s">
        <v>143</v>
      </c>
    </row>
    <row r="1020" spans="1:13" x14ac:dyDescent="0.3">
      <c r="A1020" s="230">
        <v>422925</v>
      </c>
      <c r="B1020" s="230" t="s">
        <v>58</v>
      </c>
      <c r="D1020" s="230" t="s">
        <v>143</v>
      </c>
      <c r="H1020" s="230" t="s">
        <v>143</v>
      </c>
      <c r="I1020" s="230" t="s">
        <v>145</v>
      </c>
      <c r="J1020" s="230" t="s">
        <v>144</v>
      </c>
      <c r="K1020" s="230" t="s">
        <v>145</v>
      </c>
      <c r="L1020" s="230" t="s">
        <v>144</v>
      </c>
      <c r="M1020" s="230" t="s">
        <v>145</v>
      </c>
    </row>
    <row r="1021" spans="1:13" x14ac:dyDescent="0.3">
      <c r="A1021" s="230">
        <v>422941</v>
      </c>
      <c r="B1021" s="230" t="s">
        <v>58</v>
      </c>
      <c r="C1021" s="230" t="s">
        <v>143</v>
      </c>
      <c r="D1021" s="230" t="s">
        <v>143</v>
      </c>
      <c r="F1021" s="230" t="s">
        <v>143</v>
      </c>
      <c r="G1021" s="230" t="s">
        <v>145</v>
      </c>
      <c r="I1021" s="230" t="s">
        <v>144</v>
      </c>
      <c r="J1021" s="230" t="s">
        <v>145</v>
      </c>
      <c r="K1021" s="230" t="s">
        <v>145</v>
      </c>
      <c r="L1021" s="230" t="s">
        <v>145</v>
      </c>
      <c r="M1021" s="230" t="s">
        <v>145</v>
      </c>
    </row>
    <row r="1022" spans="1:13" x14ac:dyDescent="0.3">
      <c r="A1022" s="230">
        <v>422945</v>
      </c>
      <c r="B1022" s="230" t="s">
        <v>58</v>
      </c>
      <c r="C1022" s="230" t="s">
        <v>143</v>
      </c>
      <c r="D1022" s="230" t="s">
        <v>144</v>
      </c>
      <c r="E1022" s="230" t="s">
        <v>143</v>
      </c>
      <c r="F1022" s="230" t="s">
        <v>145</v>
      </c>
      <c r="G1022" s="230" t="s">
        <v>143</v>
      </c>
      <c r="H1022" s="230" t="s">
        <v>145</v>
      </c>
      <c r="I1022" s="230" t="s">
        <v>144</v>
      </c>
      <c r="J1022" s="230" t="s">
        <v>144</v>
      </c>
      <c r="K1022" s="230" t="s">
        <v>144</v>
      </c>
      <c r="L1022" s="230" t="s">
        <v>144</v>
      </c>
      <c r="M1022" s="230" t="s">
        <v>145</v>
      </c>
    </row>
    <row r="1023" spans="1:13" x14ac:dyDescent="0.3">
      <c r="A1023" s="230">
        <v>422952</v>
      </c>
      <c r="B1023" s="230" t="s">
        <v>58</v>
      </c>
      <c r="H1023" s="230" t="s">
        <v>145</v>
      </c>
      <c r="I1023" s="230" t="s">
        <v>145</v>
      </c>
      <c r="J1023" s="230" t="s">
        <v>145</v>
      </c>
      <c r="K1023" s="230" t="s">
        <v>145</v>
      </c>
      <c r="M1023" s="230" t="s">
        <v>145</v>
      </c>
    </row>
    <row r="1024" spans="1:13" x14ac:dyDescent="0.3">
      <c r="A1024" s="230">
        <v>422961</v>
      </c>
      <c r="B1024" s="230" t="s">
        <v>58</v>
      </c>
      <c r="D1024" s="230" t="s">
        <v>143</v>
      </c>
      <c r="E1024" s="230" t="s">
        <v>143</v>
      </c>
      <c r="F1024" s="230" t="s">
        <v>143</v>
      </c>
      <c r="G1024" s="230" t="s">
        <v>145</v>
      </c>
      <c r="H1024" s="230" t="s">
        <v>145</v>
      </c>
      <c r="I1024" s="230" t="s">
        <v>143</v>
      </c>
      <c r="J1024" s="230" t="s">
        <v>143</v>
      </c>
      <c r="K1024" s="230" t="s">
        <v>145</v>
      </c>
      <c r="L1024" s="230" t="s">
        <v>145</v>
      </c>
      <c r="M1024" s="230" t="s">
        <v>145</v>
      </c>
    </row>
    <row r="1025" spans="1:13" x14ac:dyDescent="0.3">
      <c r="A1025" s="230">
        <v>422972</v>
      </c>
      <c r="B1025" s="230" t="s">
        <v>58</v>
      </c>
      <c r="C1025" s="230" t="s">
        <v>143</v>
      </c>
      <c r="G1025" s="230" t="s">
        <v>143</v>
      </c>
      <c r="H1025" s="230" t="s">
        <v>145</v>
      </c>
      <c r="I1025" s="230" t="s">
        <v>143</v>
      </c>
      <c r="K1025" s="230" t="s">
        <v>143</v>
      </c>
      <c r="L1025" s="230" t="s">
        <v>144</v>
      </c>
      <c r="M1025" s="230" t="s">
        <v>143</v>
      </c>
    </row>
    <row r="1026" spans="1:13" x14ac:dyDescent="0.3">
      <c r="A1026" s="230">
        <v>422973</v>
      </c>
      <c r="B1026" s="230" t="s">
        <v>58</v>
      </c>
      <c r="C1026" s="230" t="s">
        <v>145</v>
      </c>
      <c r="D1026" s="230" t="s">
        <v>145</v>
      </c>
      <c r="E1026" s="230" t="s">
        <v>145</v>
      </c>
      <c r="F1026" s="230" t="s">
        <v>145</v>
      </c>
      <c r="G1026" s="230" t="s">
        <v>144</v>
      </c>
      <c r="H1026" s="230" t="s">
        <v>145</v>
      </c>
      <c r="I1026" s="230" t="s">
        <v>145</v>
      </c>
      <c r="J1026" s="230" t="s">
        <v>144</v>
      </c>
      <c r="K1026" s="230" t="s">
        <v>145</v>
      </c>
      <c r="L1026" s="230" t="s">
        <v>144</v>
      </c>
      <c r="M1026" s="230" t="s">
        <v>144</v>
      </c>
    </row>
    <row r="1027" spans="1:13" x14ac:dyDescent="0.3">
      <c r="A1027" s="230">
        <v>422977</v>
      </c>
      <c r="B1027" s="230" t="s">
        <v>58</v>
      </c>
      <c r="D1027" s="230" t="s">
        <v>144</v>
      </c>
      <c r="H1027" s="230" t="s">
        <v>144</v>
      </c>
      <c r="I1027" s="230" t="s">
        <v>144</v>
      </c>
      <c r="J1027" s="230" t="s">
        <v>144</v>
      </c>
      <c r="K1027" s="230" t="s">
        <v>144</v>
      </c>
      <c r="L1027" s="230" t="s">
        <v>144</v>
      </c>
      <c r="M1027" s="230" t="s">
        <v>144</v>
      </c>
    </row>
    <row r="1028" spans="1:13" x14ac:dyDescent="0.3">
      <c r="A1028" s="230">
        <v>422984</v>
      </c>
      <c r="B1028" s="230" t="s">
        <v>58</v>
      </c>
      <c r="C1028" s="230" t="s">
        <v>143</v>
      </c>
      <c r="D1028" s="230" t="s">
        <v>145</v>
      </c>
      <c r="E1028" s="230" t="s">
        <v>145</v>
      </c>
      <c r="F1028" s="230" t="s">
        <v>144</v>
      </c>
      <c r="G1028" s="230" t="s">
        <v>144</v>
      </c>
      <c r="H1028" s="230" t="s">
        <v>144</v>
      </c>
      <c r="I1028" s="230" t="s">
        <v>143</v>
      </c>
      <c r="K1028" s="230" t="s">
        <v>145</v>
      </c>
      <c r="L1028" s="230" t="s">
        <v>144</v>
      </c>
    </row>
    <row r="1029" spans="1:13" x14ac:dyDescent="0.3">
      <c r="A1029" s="230">
        <v>422995</v>
      </c>
      <c r="B1029" s="230" t="s">
        <v>58</v>
      </c>
      <c r="F1029" s="230" t="s">
        <v>143</v>
      </c>
      <c r="G1029" s="230" t="s">
        <v>145</v>
      </c>
      <c r="H1029" s="230" t="s">
        <v>145</v>
      </c>
      <c r="J1029" s="230" t="s">
        <v>144</v>
      </c>
      <c r="L1029" s="230" t="s">
        <v>144</v>
      </c>
    </row>
    <row r="1030" spans="1:13" x14ac:dyDescent="0.3">
      <c r="A1030" s="230">
        <v>423002</v>
      </c>
      <c r="B1030" s="230" t="s">
        <v>58</v>
      </c>
      <c r="C1030" s="230" t="s">
        <v>145</v>
      </c>
      <c r="D1030" s="230" t="s">
        <v>145</v>
      </c>
      <c r="E1030" s="230" t="s">
        <v>145</v>
      </c>
      <c r="F1030" s="230" t="s">
        <v>145</v>
      </c>
      <c r="G1030" s="230" t="s">
        <v>145</v>
      </c>
      <c r="I1030" s="230" t="s">
        <v>145</v>
      </c>
      <c r="K1030" s="230" t="s">
        <v>144</v>
      </c>
      <c r="L1030" s="230" t="s">
        <v>144</v>
      </c>
      <c r="M1030" s="230" t="s">
        <v>144</v>
      </c>
    </row>
    <row r="1031" spans="1:13" x14ac:dyDescent="0.3">
      <c r="A1031" s="230">
        <v>423003</v>
      </c>
      <c r="B1031" s="230" t="s">
        <v>58</v>
      </c>
      <c r="C1031" s="230" t="s">
        <v>143</v>
      </c>
      <c r="D1031" s="230" t="s">
        <v>143</v>
      </c>
      <c r="E1031" s="230" t="s">
        <v>145</v>
      </c>
      <c r="F1031" s="230" t="s">
        <v>145</v>
      </c>
      <c r="I1031" s="230" t="s">
        <v>144</v>
      </c>
      <c r="J1031" s="230" t="s">
        <v>144</v>
      </c>
      <c r="K1031" s="230" t="s">
        <v>144</v>
      </c>
      <c r="L1031" s="230" t="s">
        <v>144</v>
      </c>
      <c r="M1031" s="230" t="s">
        <v>144</v>
      </c>
    </row>
    <row r="1032" spans="1:13" x14ac:dyDescent="0.3">
      <c r="A1032" s="230">
        <v>423004</v>
      </c>
      <c r="B1032" s="230" t="s">
        <v>58</v>
      </c>
      <c r="C1032" s="230" t="s">
        <v>143</v>
      </c>
      <c r="E1032" s="230" t="s">
        <v>143</v>
      </c>
      <c r="F1032" s="230" t="s">
        <v>143</v>
      </c>
      <c r="G1032" s="230" t="s">
        <v>145</v>
      </c>
      <c r="H1032" s="230" t="s">
        <v>143</v>
      </c>
      <c r="I1032" s="230" t="s">
        <v>145</v>
      </c>
      <c r="J1032" s="230" t="s">
        <v>145</v>
      </c>
      <c r="K1032" s="230" t="s">
        <v>144</v>
      </c>
      <c r="L1032" s="230" t="s">
        <v>144</v>
      </c>
      <c r="M1032" s="230" t="s">
        <v>143</v>
      </c>
    </row>
    <row r="1033" spans="1:13" x14ac:dyDescent="0.3">
      <c r="A1033" s="230">
        <v>423010</v>
      </c>
      <c r="B1033" s="230" t="s">
        <v>58</v>
      </c>
      <c r="D1033" s="230" t="s">
        <v>143</v>
      </c>
      <c r="E1033" s="230" t="s">
        <v>145</v>
      </c>
      <c r="F1033" s="230" t="s">
        <v>145</v>
      </c>
      <c r="G1033" s="230" t="s">
        <v>145</v>
      </c>
      <c r="H1033" s="230" t="s">
        <v>144</v>
      </c>
      <c r="I1033" s="230" t="s">
        <v>144</v>
      </c>
      <c r="J1033" s="230" t="s">
        <v>144</v>
      </c>
      <c r="K1033" s="230" t="s">
        <v>144</v>
      </c>
      <c r="L1033" s="230" t="s">
        <v>144</v>
      </c>
      <c r="M1033" s="230" t="s">
        <v>144</v>
      </c>
    </row>
    <row r="1034" spans="1:13" x14ac:dyDescent="0.3">
      <c r="A1034" s="230">
        <v>423012</v>
      </c>
      <c r="B1034" s="230" t="s">
        <v>58</v>
      </c>
      <c r="E1034" s="230" t="s">
        <v>143</v>
      </c>
      <c r="F1034" s="230" t="s">
        <v>143</v>
      </c>
      <c r="G1034" s="230" t="s">
        <v>144</v>
      </c>
      <c r="H1034" s="230" t="s">
        <v>144</v>
      </c>
      <c r="I1034" s="230" t="s">
        <v>144</v>
      </c>
      <c r="J1034" s="230" t="s">
        <v>143</v>
      </c>
      <c r="K1034" s="230" t="s">
        <v>143</v>
      </c>
      <c r="L1034" s="230" t="s">
        <v>144</v>
      </c>
      <c r="M1034" s="230" t="s">
        <v>143</v>
      </c>
    </row>
    <row r="1035" spans="1:13" x14ac:dyDescent="0.3">
      <c r="A1035" s="230">
        <v>423013</v>
      </c>
      <c r="B1035" s="230" t="s">
        <v>58</v>
      </c>
      <c r="D1035" s="230" t="s">
        <v>143</v>
      </c>
      <c r="H1035" s="230" t="s">
        <v>143</v>
      </c>
      <c r="J1035" s="230" t="s">
        <v>144</v>
      </c>
      <c r="K1035" s="230" t="s">
        <v>145</v>
      </c>
      <c r="L1035" s="230" t="s">
        <v>144</v>
      </c>
      <c r="M1035" s="230" t="s">
        <v>145</v>
      </c>
    </row>
    <row r="1036" spans="1:13" x14ac:dyDescent="0.3">
      <c r="A1036" s="230">
        <v>423014</v>
      </c>
      <c r="B1036" s="230" t="s">
        <v>58</v>
      </c>
      <c r="D1036" s="230" t="s">
        <v>144</v>
      </c>
      <c r="E1036" s="230" t="s">
        <v>143</v>
      </c>
      <c r="F1036" s="230" t="s">
        <v>145</v>
      </c>
      <c r="G1036" s="230" t="s">
        <v>144</v>
      </c>
      <c r="H1036" s="230" t="s">
        <v>144</v>
      </c>
      <c r="I1036" s="230" t="s">
        <v>145</v>
      </c>
      <c r="J1036" s="230" t="s">
        <v>144</v>
      </c>
      <c r="K1036" s="230" t="s">
        <v>144</v>
      </c>
      <c r="L1036" s="230" t="s">
        <v>144</v>
      </c>
      <c r="M1036" s="230" t="s">
        <v>144</v>
      </c>
    </row>
    <row r="1037" spans="1:13" x14ac:dyDescent="0.3">
      <c r="A1037" s="230">
        <v>423016</v>
      </c>
      <c r="B1037" s="230" t="s">
        <v>58</v>
      </c>
      <c r="C1037" s="230" t="s">
        <v>144</v>
      </c>
      <c r="E1037" s="230" t="s">
        <v>143</v>
      </c>
      <c r="F1037" s="230" t="s">
        <v>144</v>
      </c>
      <c r="I1037" s="230" t="s">
        <v>144</v>
      </c>
      <c r="J1037" s="230" t="s">
        <v>144</v>
      </c>
      <c r="K1037" s="230" t="s">
        <v>144</v>
      </c>
      <c r="M1037" s="230" t="s">
        <v>144</v>
      </c>
    </row>
    <row r="1038" spans="1:13" x14ac:dyDescent="0.3">
      <c r="A1038" s="230">
        <v>423019</v>
      </c>
      <c r="B1038" s="230" t="s">
        <v>58</v>
      </c>
      <c r="C1038" s="230" t="s">
        <v>143</v>
      </c>
      <c r="D1038" s="230" t="s">
        <v>143</v>
      </c>
      <c r="E1038" s="230" t="s">
        <v>143</v>
      </c>
      <c r="G1038" s="230" t="s">
        <v>143</v>
      </c>
      <c r="H1038" s="230" t="s">
        <v>145</v>
      </c>
      <c r="I1038" s="230" t="s">
        <v>145</v>
      </c>
      <c r="K1038" s="230" t="s">
        <v>145</v>
      </c>
      <c r="L1038" s="230" t="s">
        <v>145</v>
      </c>
      <c r="M1038" s="230" t="s">
        <v>145</v>
      </c>
    </row>
    <row r="1039" spans="1:13" x14ac:dyDescent="0.3">
      <c r="A1039" s="230">
        <v>423028</v>
      </c>
      <c r="B1039" s="230" t="s">
        <v>58</v>
      </c>
      <c r="C1039" s="230" t="s">
        <v>143</v>
      </c>
      <c r="D1039" s="230" t="s">
        <v>143</v>
      </c>
      <c r="E1039" s="230" t="s">
        <v>143</v>
      </c>
      <c r="F1039" s="230" t="s">
        <v>143</v>
      </c>
      <c r="G1039" s="230" t="s">
        <v>143</v>
      </c>
      <c r="H1039" s="230" t="s">
        <v>145</v>
      </c>
      <c r="I1039" s="230" t="s">
        <v>143</v>
      </c>
      <c r="J1039" s="230" t="s">
        <v>144</v>
      </c>
      <c r="K1039" s="230" t="s">
        <v>145</v>
      </c>
      <c r="L1039" s="230" t="s">
        <v>144</v>
      </c>
      <c r="M1039" s="230" t="s">
        <v>144</v>
      </c>
    </row>
    <row r="1040" spans="1:13" x14ac:dyDescent="0.3">
      <c r="A1040" s="230">
        <v>423031</v>
      </c>
      <c r="B1040" s="230" t="s">
        <v>58</v>
      </c>
      <c r="D1040" s="230" t="s">
        <v>144</v>
      </c>
      <c r="F1040" s="230" t="s">
        <v>144</v>
      </c>
      <c r="G1040" s="230" t="s">
        <v>144</v>
      </c>
      <c r="H1040" s="230" t="s">
        <v>145</v>
      </c>
      <c r="I1040" s="230" t="s">
        <v>145</v>
      </c>
      <c r="J1040" s="230" t="s">
        <v>144</v>
      </c>
      <c r="K1040" s="230" t="s">
        <v>145</v>
      </c>
      <c r="L1040" s="230" t="s">
        <v>144</v>
      </c>
      <c r="M1040" s="230" t="s">
        <v>145</v>
      </c>
    </row>
    <row r="1041" spans="1:13" x14ac:dyDescent="0.3">
      <c r="A1041" s="230">
        <v>423032</v>
      </c>
      <c r="B1041" s="230" t="s">
        <v>58</v>
      </c>
      <c r="C1041" s="230" t="s">
        <v>143</v>
      </c>
      <c r="E1041" s="230" t="s">
        <v>145</v>
      </c>
      <c r="F1041" s="230" t="s">
        <v>145</v>
      </c>
      <c r="I1041" s="230" t="s">
        <v>144</v>
      </c>
      <c r="J1041" s="230" t="s">
        <v>144</v>
      </c>
      <c r="K1041" s="230" t="s">
        <v>144</v>
      </c>
      <c r="L1041" s="230" t="s">
        <v>144</v>
      </c>
      <c r="M1041" s="230" t="s">
        <v>144</v>
      </c>
    </row>
    <row r="1042" spans="1:13" x14ac:dyDescent="0.3">
      <c r="A1042" s="230">
        <v>423036</v>
      </c>
      <c r="B1042" s="230" t="s">
        <v>58</v>
      </c>
      <c r="C1042" s="230" t="s">
        <v>145</v>
      </c>
      <c r="D1042" s="230" t="s">
        <v>144</v>
      </c>
      <c r="F1042" s="230" t="s">
        <v>143</v>
      </c>
      <c r="G1042" s="230" t="s">
        <v>144</v>
      </c>
      <c r="H1042" s="230" t="s">
        <v>144</v>
      </c>
      <c r="I1042" s="230" t="s">
        <v>144</v>
      </c>
      <c r="J1042" s="230" t="s">
        <v>144</v>
      </c>
      <c r="K1042" s="230" t="s">
        <v>144</v>
      </c>
      <c r="L1042" s="230" t="s">
        <v>144</v>
      </c>
      <c r="M1042" s="230" t="s">
        <v>144</v>
      </c>
    </row>
    <row r="1043" spans="1:13" x14ac:dyDescent="0.3">
      <c r="A1043" s="230">
        <v>423040</v>
      </c>
      <c r="B1043" s="230" t="s">
        <v>58</v>
      </c>
      <c r="C1043" s="230" t="s">
        <v>143</v>
      </c>
      <c r="D1043" s="230" t="s">
        <v>143</v>
      </c>
      <c r="E1043" s="230" t="s">
        <v>143</v>
      </c>
      <c r="F1043" s="230" t="s">
        <v>143</v>
      </c>
      <c r="G1043" s="230" t="s">
        <v>143</v>
      </c>
      <c r="H1043" s="230" t="s">
        <v>143</v>
      </c>
      <c r="I1043" s="230" t="s">
        <v>144</v>
      </c>
      <c r="J1043" s="230" t="s">
        <v>145</v>
      </c>
      <c r="K1043" s="230" t="s">
        <v>145</v>
      </c>
      <c r="L1043" s="230" t="s">
        <v>143</v>
      </c>
      <c r="M1043" s="230" t="s">
        <v>143</v>
      </c>
    </row>
    <row r="1044" spans="1:13" x14ac:dyDescent="0.3">
      <c r="A1044" s="230">
        <v>423043</v>
      </c>
      <c r="B1044" s="230" t="s">
        <v>58</v>
      </c>
      <c r="C1044" s="230" t="s">
        <v>144</v>
      </c>
      <c r="D1044" s="230" t="s">
        <v>144</v>
      </c>
      <c r="E1044" s="230" t="s">
        <v>144</v>
      </c>
      <c r="F1044" s="230" t="s">
        <v>144</v>
      </c>
      <c r="G1044" s="230" t="s">
        <v>144</v>
      </c>
      <c r="H1044" s="230" t="s">
        <v>144</v>
      </c>
      <c r="I1044" s="230" t="s">
        <v>144</v>
      </c>
      <c r="J1044" s="230" t="s">
        <v>144</v>
      </c>
      <c r="K1044" s="230" t="s">
        <v>144</v>
      </c>
      <c r="L1044" s="230" t="s">
        <v>144</v>
      </c>
      <c r="M1044" s="230" t="s">
        <v>144</v>
      </c>
    </row>
    <row r="1045" spans="1:13" x14ac:dyDescent="0.3">
      <c r="A1045" s="230">
        <v>423050</v>
      </c>
      <c r="B1045" s="230" t="s">
        <v>58</v>
      </c>
      <c r="C1045" s="230" t="s">
        <v>145</v>
      </c>
      <c r="D1045" s="230" t="s">
        <v>143</v>
      </c>
      <c r="F1045" s="230" t="s">
        <v>145</v>
      </c>
      <c r="G1045" s="230" t="s">
        <v>143</v>
      </c>
      <c r="H1045" s="230" t="s">
        <v>145</v>
      </c>
      <c r="I1045" s="230" t="s">
        <v>145</v>
      </c>
      <c r="J1045" s="230" t="s">
        <v>144</v>
      </c>
      <c r="K1045" s="230" t="s">
        <v>145</v>
      </c>
      <c r="L1045" s="230" t="s">
        <v>145</v>
      </c>
      <c r="M1045" s="230" t="s">
        <v>145</v>
      </c>
    </row>
    <row r="1046" spans="1:13" x14ac:dyDescent="0.3">
      <c r="A1046" s="230">
        <v>423052</v>
      </c>
      <c r="B1046" s="230" t="s">
        <v>58</v>
      </c>
      <c r="C1046" s="230" t="s">
        <v>145</v>
      </c>
      <c r="D1046" s="230" t="s">
        <v>145</v>
      </c>
      <c r="E1046" s="230" t="s">
        <v>145</v>
      </c>
      <c r="F1046" s="230" t="s">
        <v>145</v>
      </c>
      <c r="G1046" s="230" t="s">
        <v>144</v>
      </c>
      <c r="H1046" s="230" t="s">
        <v>144</v>
      </c>
      <c r="I1046" s="230" t="s">
        <v>144</v>
      </c>
      <c r="J1046" s="230" t="s">
        <v>144</v>
      </c>
      <c r="K1046" s="230" t="s">
        <v>145</v>
      </c>
      <c r="L1046" s="230" t="s">
        <v>144</v>
      </c>
      <c r="M1046" s="230" t="s">
        <v>144</v>
      </c>
    </row>
    <row r="1047" spans="1:13" x14ac:dyDescent="0.3">
      <c r="A1047" s="230">
        <v>423059</v>
      </c>
      <c r="B1047" s="230" t="s">
        <v>58</v>
      </c>
      <c r="G1047" s="230" t="s">
        <v>145</v>
      </c>
      <c r="H1047" s="230" t="s">
        <v>144</v>
      </c>
      <c r="I1047" s="230" t="s">
        <v>145</v>
      </c>
      <c r="J1047" s="230" t="s">
        <v>144</v>
      </c>
      <c r="K1047" s="230" t="s">
        <v>145</v>
      </c>
      <c r="L1047" s="230" t="s">
        <v>144</v>
      </c>
      <c r="M1047" s="230" t="s">
        <v>145</v>
      </c>
    </row>
    <row r="1048" spans="1:13" x14ac:dyDescent="0.3">
      <c r="A1048" s="230">
        <v>423066</v>
      </c>
      <c r="B1048" s="230" t="s">
        <v>58</v>
      </c>
      <c r="C1048" s="230" t="s">
        <v>145</v>
      </c>
      <c r="E1048" s="230" t="s">
        <v>145</v>
      </c>
      <c r="F1048" s="230" t="s">
        <v>145</v>
      </c>
      <c r="H1048" s="230" t="s">
        <v>145</v>
      </c>
      <c r="I1048" s="230" t="s">
        <v>145</v>
      </c>
      <c r="J1048" s="230" t="s">
        <v>144</v>
      </c>
      <c r="K1048" s="230" t="s">
        <v>145</v>
      </c>
      <c r="L1048" s="230" t="s">
        <v>145</v>
      </c>
      <c r="M1048" s="230" t="s">
        <v>145</v>
      </c>
    </row>
    <row r="1049" spans="1:13" x14ac:dyDescent="0.3">
      <c r="A1049" s="230">
        <v>423072</v>
      </c>
      <c r="B1049" s="230" t="s">
        <v>58</v>
      </c>
      <c r="C1049" s="230" t="s">
        <v>143</v>
      </c>
      <c r="D1049" s="230" t="s">
        <v>143</v>
      </c>
      <c r="E1049" s="230" t="s">
        <v>143</v>
      </c>
      <c r="F1049" s="230" t="s">
        <v>143</v>
      </c>
      <c r="G1049" s="230" t="s">
        <v>145</v>
      </c>
      <c r="H1049" s="230" t="s">
        <v>145</v>
      </c>
      <c r="I1049" s="230" t="s">
        <v>145</v>
      </c>
      <c r="J1049" s="230" t="s">
        <v>144</v>
      </c>
      <c r="K1049" s="230" t="s">
        <v>144</v>
      </c>
      <c r="L1049" s="230" t="s">
        <v>144</v>
      </c>
      <c r="M1049" s="230" t="s">
        <v>144</v>
      </c>
    </row>
    <row r="1050" spans="1:13" x14ac:dyDescent="0.3">
      <c r="A1050" s="230">
        <v>423075</v>
      </c>
      <c r="B1050" s="230" t="s">
        <v>58</v>
      </c>
      <c r="D1050" s="230" t="s">
        <v>143</v>
      </c>
      <c r="F1050" s="230" t="s">
        <v>143</v>
      </c>
      <c r="H1050" s="230" t="s">
        <v>143</v>
      </c>
      <c r="I1050" s="230" t="s">
        <v>144</v>
      </c>
      <c r="J1050" s="230" t="s">
        <v>144</v>
      </c>
      <c r="K1050" s="230" t="s">
        <v>144</v>
      </c>
      <c r="L1050" s="230" t="s">
        <v>144</v>
      </c>
      <c r="M1050" s="230" t="s">
        <v>144</v>
      </c>
    </row>
    <row r="1051" spans="1:13" x14ac:dyDescent="0.3">
      <c r="A1051" s="230">
        <v>423076</v>
      </c>
      <c r="B1051" s="230" t="s">
        <v>58</v>
      </c>
      <c r="C1051" s="230" t="s">
        <v>145</v>
      </c>
      <c r="E1051" s="230" t="s">
        <v>143</v>
      </c>
      <c r="F1051" s="230" t="s">
        <v>145</v>
      </c>
      <c r="I1051" s="230" t="s">
        <v>144</v>
      </c>
      <c r="J1051" s="230" t="s">
        <v>144</v>
      </c>
      <c r="K1051" s="230" t="s">
        <v>143</v>
      </c>
      <c r="L1051" s="230" t="s">
        <v>144</v>
      </c>
      <c r="M1051" s="230" t="s">
        <v>145</v>
      </c>
    </row>
    <row r="1052" spans="1:13" x14ac:dyDescent="0.3">
      <c r="A1052" s="230">
        <v>423087</v>
      </c>
      <c r="B1052" s="230" t="s">
        <v>58</v>
      </c>
      <c r="C1052" s="230" t="s">
        <v>143</v>
      </c>
      <c r="D1052" s="230" t="s">
        <v>145</v>
      </c>
      <c r="E1052" s="230" t="s">
        <v>143</v>
      </c>
      <c r="F1052" s="230" t="s">
        <v>145</v>
      </c>
      <c r="G1052" s="230" t="s">
        <v>145</v>
      </c>
      <c r="H1052" s="230" t="s">
        <v>143</v>
      </c>
      <c r="I1052" s="230" t="s">
        <v>145</v>
      </c>
      <c r="J1052" s="230" t="s">
        <v>144</v>
      </c>
      <c r="K1052" s="230" t="s">
        <v>145</v>
      </c>
      <c r="L1052" s="230" t="s">
        <v>144</v>
      </c>
      <c r="M1052" s="230" t="s">
        <v>145</v>
      </c>
    </row>
    <row r="1053" spans="1:13" x14ac:dyDescent="0.3">
      <c r="A1053" s="230">
        <v>423093</v>
      </c>
      <c r="B1053" s="230" t="s">
        <v>58</v>
      </c>
      <c r="C1053" s="230" t="s">
        <v>143</v>
      </c>
      <c r="E1053" s="230" t="s">
        <v>145</v>
      </c>
      <c r="F1053" s="230" t="s">
        <v>144</v>
      </c>
      <c r="H1053" s="230" t="s">
        <v>144</v>
      </c>
      <c r="I1053" s="230" t="s">
        <v>144</v>
      </c>
      <c r="J1053" s="230" t="s">
        <v>144</v>
      </c>
      <c r="K1053" s="230" t="s">
        <v>145</v>
      </c>
      <c r="M1053" s="230" t="s">
        <v>144</v>
      </c>
    </row>
    <row r="1054" spans="1:13" x14ac:dyDescent="0.3">
      <c r="A1054" s="230">
        <v>423097</v>
      </c>
      <c r="B1054" s="230" t="s">
        <v>58</v>
      </c>
      <c r="C1054" s="230" t="s">
        <v>143</v>
      </c>
      <c r="E1054" s="230" t="s">
        <v>143</v>
      </c>
      <c r="F1054" s="230" t="s">
        <v>144</v>
      </c>
      <c r="G1054" s="230" t="s">
        <v>144</v>
      </c>
      <c r="H1054" s="230" t="s">
        <v>144</v>
      </c>
      <c r="I1054" s="230" t="s">
        <v>144</v>
      </c>
      <c r="J1054" s="230" t="s">
        <v>145</v>
      </c>
      <c r="K1054" s="230" t="s">
        <v>144</v>
      </c>
      <c r="L1054" s="230" t="s">
        <v>145</v>
      </c>
      <c r="M1054" s="230" t="s">
        <v>145</v>
      </c>
    </row>
    <row r="1055" spans="1:13" x14ac:dyDescent="0.3">
      <c r="A1055" s="230">
        <v>423121</v>
      </c>
      <c r="B1055" s="230" t="s">
        <v>58</v>
      </c>
      <c r="C1055" s="230" t="s">
        <v>145</v>
      </c>
      <c r="D1055" s="230" t="s">
        <v>144</v>
      </c>
      <c r="E1055" s="230" t="s">
        <v>145</v>
      </c>
      <c r="F1055" s="230" t="s">
        <v>143</v>
      </c>
      <c r="G1055" s="230" t="s">
        <v>145</v>
      </c>
      <c r="H1055" s="230" t="s">
        <v>144</v>
      </c>
      <c r="I1055" s="230" t="s">
        <v>145</v>
      </c>
      <c r="J1055" s="230" t="s">
        <v>144</v>
      </c>
      <c r="K1055" s="230" t="s">
        <v>144</v>
      </c>
      <c r="L1055" s="230" t="s">
        <v>144</v>
      </c>
      <c r="M1055" s="230" t="s">
        <v>145</v>
      </c>
    </row>
    <row r="1056" spans="1:13" x14ac:dyDescent="0.3">
      <c r="A1056" s="230">
        <v>423127</v>
      </c>
      <c r="B1056" s="230" t="s">
        <v>58</v>
      </c>
      <c r="C1056" s="230" t="s">
        <v>143</v>
      </c>
      <c r="G1056" s="230" t="s">
        <v>144</v>
      </c>
      <c r="I1056" s="230" t="s">
        <v>144</v>
      </c>
      <c r="J1056" s="230" t="s">
        <v>145</v>
      </c>
      <c r="K1056" s="230" t="s">
        <v>145</v>
      </c>
      <c r="L1056" s="230" t="s">
        <v>145</v>
      </c>
    </row>
    <row r="1057" spans="1:13" x14ac:dyDescent="0.3">
      <c r="A1057" s="230">
        <v>423133</v>
      </c>
      <c r="B1057" s="230" t="s">
        <v>58</v>
      </c>
      <c r="C1057" s="230" t="s">
        <v>143</v>
      </c>
      <c r="D1057" s="230" t="s">
        <v>144</v>
      </c>
      <c r="F1057" s="230" t="s">
        <v>143</v>
      </c>
      <c r="G1057" s="230" t="s">
        <v>144</v>
      </c>
      <c r="H1057" s="230" t="s">
        <v>145</v>
      </c>
      <c r="I1057" s="230" t="s">
        <v>144</v>
      </c>
      <c r="J1057" s="230" t="s">
        <v>144</v>
      </c>
      <c r="L1057" s="230" t="s">
        <v>144</v>
      </c>
      <c r="M1057" s="230" t="s">
        <v>144</v>
      </c>
    </row>
    <row r="1058" spans="1:13" x14ac:dyDescent="0.3">
      <c r="A1058" s="230">
        <v>423138</v>
      </c>
      <c r="B1058" s="230" t="s">
        <v>58</v>
      </c>
      <c r="C1058" s="230" t="s">
        <v>144</v>
      </c>
      <c r="D1058" s="230" t="s">
        <v>144</v>
      </c>
      <c r="E1058" s="230" t="s">
        <v>145</v>
      </c>
      <c r="F1058" s="230" t="s">
        <v>145</v>
      </c>
      <c r="G1058" s="230" t="s">
        <v>144</v>
      </c>
      <c r="H1058" s="230" t="s">
        <v>145</v>
      </c>
      <c r="I1058" s="230" t="s">
        <v>144</v>
      </c>
      <c r="J1058" s="230" t="s">
        <v>145</v>
      </c>
      <c r="K1058" s="230" t="s">
        <v>144</v>
      </c>
      <c r="L1058" s="230" t="s">
        <v>144</v>
      </c>
      <c r="M1058" s="230" t="s">
        <v>144</v>
      </c>
    </row>
    <row r="1059" spans="1:13" x14ac:dyDescent="0.3">
      <c r="A1059" s="230">
        <v>423141</v>
      </c>
      <c r="B1059" s="230" t="s">
        <v>58</v>
      </c>
      <c r="C1059" s="230" t="s">
        <v>145</v>
      </c>
      <c r="E1059" s="230" t="s">
        <v>143</v>
      </c>
      <c r="G1059" s="230" t="s">
        <v>143</v>
      </c>
      <c r="I1059" s="230" t="s">
        <v>144</v>
      </c>
      <c r="J1059" s="230" t="s">
        <v>145</v>
      </c>
      <c r="K1059" s="230" t="s">
        <v>145</v>
      </c>
      <c r="L1059" s="230" t="s">
        <v>144</v>
      </c>
      <c r="M1059" s="230" t="s">
        <v>144</v>
      </c>
    </row>
    <row r="1060" spans="1:13" x14ac:dyDescent="0.3">
      <c r="A1060" s="230">
        <v>423144</v>
      </c>
      <c r="B1060" s="230" t="s">
        <v>58</v>
      </c>
      <c r="C1060" s="230" t="s">
        <v>143</v>
      </c>
      <c r="D1060" s="230" t="s">
        <v>143</v>
      </c>
      <c r="E1060" s="230" t="s">
        <v>143</v>
      </c>
      <c r="F1060" s="230" t="s">
        <v>143</v>
      </c>
      <c r="G1060" s="230" t="s">
        <v>143</v>
      </c>
      <c r="H1060" s="230" t="s">
        <v>143</v>
      </c>
      <c r="I1060" s="230" t="s">
        <v>143</v>
      </c>
      <c r="J1060" s="230" t="s">
        <v>143</v>
      </c>
      <c r="K1060" s="230" t="s">
        <v>143</v>
      </c>
      <c r="L1060" s="230" t="s">
        <v>143</v>
      </c>
      <c r="M1060" s="230" t="s">
        <v>143</v>
      </c>
    </row>
    <row r="1061" spans="1:13" x14ac:dyDescent="0.3">
      <c r="A1061" s="230">
        <v>423146</v>
      </c>
      <c r="B1061" s="230" t="s">
        <v>58</v>
      </c>
      <c r="E1061" s="230" t="s">
        <v>145</v>
      </c>
      <c r="H1061" s="230" t="s">
        <v>143</v>
      </c>
      <c r="I1061" s="230" t="s">
        <v>144</v>
      </c>
      <c r="J1061" s="230" t="s">
        <v>144</v>
      </c>
      <c r="K1061" s="230" t="s">
        <v>145</v>
      </c>
      <c r="M1061" s="230" t="s">
        <v>144</v>
      </c>
    </row>
    <row r="1062" spans="1:13" x14ac:dyDescent="0.3">
      <c r="A1062" s="230">
        <v>423149</v>
      </c>
      <c r="B1062" s="230" t="s">
        <v>58</v>
      </c>
      <c r="E1062" s="230" t="s">
        <v>143</v>
      </c>
      <c r="H1062" s="230" t="s">
        <v>145</v>
      </c>
      <c r="I1062" s="230" t="s">
        <v>144</v>
      </c>
      <c r="K1062" s="230" t="s">
        <v>145</v>
      </c>
      <c r="M1062" s="230" t="s">
        <v>144</v>
      </c>
    </row>
    <row r="1063" spans="1:13" x14ac:dyDescent="0.3">
      <c r="A1063" s="230">
        <v>423151</v>
      </c>
      <c r="B1063" s="230" t="s">
        <v>58</v>
      </c>
      <c r="D1063" s="230" t="s">
        <v>145</v>
      </c>
      <c r="E1063" s="230" t="s">
        <v>145</v>
      </c>
      <c r="F1063" s="230" t="s">
        <v>145</v>
      </c>
      <c r="G1063" s="230" t="s">
        <v>145</v>
      </c>
      <c r="H1063" s="230" t="s">
        <v>145</v>
      </c>
      <c r="J1063" s="230" t="s">
        <v>145</v>
      </c>
      <c r="K1063" s="230" t="s">
        <v>145</v>
      </c>
      <c r="L1063" s="230" t="s">
        <v>144</v>
      </c>
      <c r="M1063" s="230" t="s">
        <v>145</v>
      </c>
    </row>
    <row r="1064" spans="1:13" x14ac:dyDescent="0.3">
      <c r="A1064" s="230">
        <v>423156</v>
      </c>
      <c r="B1064" s="230" t="s">
        <v>58</v>
      </c>
      <c r="D1064" s="230" t="s">
        <v>144</v>
      </c>
      <c r="E1064" s="230" t="s">
        <v>143</v>
      </c>
      <c r="F1064" s="230" t="s">
        <v>143</v>
      </c>
      <c r="G1064" s="230" t="s">
        <v>144</v>
      </c>
      <c r="H1064" s="230" t="s">
        <v>145</v>
      </c>
      <c r="J1064" s="230" t="s">
        <v>144</v>
      </c>
      <c r="K1064" s="230" t="s">
        <v>143</v>
      </c>
      <c r="L1064" s="230" t="s">
        <v>144</v>
      </c>
      <c r="M1064" s="230" t="s">
        <v>145</v>
      </c>
    </row>
    <row r="1065" spans="1:13" x14ac:dyDescent="0.3">
      <c r="A1065" s="230">
        <v>423161</v>
      </c>
      <c r="B1065" s="230" t="s">
        <v>58</v>
      </c>
      <c r="D1065" s="230" t="s">
        <v>143</v>
      </c>
      <c r="E1065" s="230" t="s">
        <v>143</v>
      </c>
      <c r="I1065" s="230" t="s">
        <v>144</v>
      </c>
      <c r="K1065" s="230" t="s">
        <v>145</v>
      </c>
      <c r="L1065" s="230" t="s">
        <v>144</v>
      </c>
      <c r="M1065" s="230" t="s">
        <v>145</v>
      </c>
    </row>
    <row r="1066" spans="1:13" x14ac:dyDescent="0.3">
      <c r="A1066" s="230">
        <v>423162</v>
      </c>
      <c r="B1066" s="230" t="s">
        <v>58</v>
      </c>
      <c r="E1066" s="230" t="s">
        <v>143</v>
      </c>
      <c r="H1066" s="230" t="s">
        <v>145</v>
      </c>
      <c r="J1066" s="230" t="s">
        <v>143</v>
      </c>
      <c r="K1066" s="230" t="s">
        <v>143</v>
      </c>
      <c r="L1066" s="230" t="s">
        <v>144</v>
      </c>
      <c r="M1066" s="230" t="s">
        <v>144</v>
      </c>
    </row>
    <row r="1067" spans="1:13" x14ac:dyDescent="0.3">
      <c r="A1067" s="230">
        <v>423165</v>
      </c>
      <c r="B1067" s="230" t="s">
        <v>58</v>
      </c>
      <c r="C1067" s="230" t="s">
        <v>143</v>
      </c>
      <c r="E1067" s="230" t="s">
        <v>143</v>
      </c>
      <c r="F1067" s="230" t="s">
        <v>143</v>
      </c>
      <c r="H1067" s="230" t="s">
        <v>143</v>
      </c>
      <c r="I1067" s="230" t="s">
        <v>143</v>
      </c>
      <c r="J1067" s="230" t="s">
        <v>143</v>
      </c>
      <c r="K1067" s="230" t="s">
        <v>143</v>
      </c>
      <c r="M1067" s="230" t="s">
        <v>145</v>
      </c>
    </row>
    <row r="1068" spans="1:13" x14ac:dyDescent="0.3">
      <c r="A1068" s="230">
        <v>423169</v>
      </c>
      <c r="B1068" s="230" t="s">
        <v>58</v>
      </c>
      <c r="D1068" s="230" t="s">
        <v>145</v>
      </c>
      <c r="E1068" s="230" t="s">
        <v>143</v>
      </c>
      <c r="G1068" s="230" t="s">
        <v>143</v>
      </c>
      <c r="H1068" s="230" t="s">
        <v>144</v>
      </c>
      <c r="I1068" s="230" t="s">
        <v>145</v>
      </c>
      <c r="L1068" s="230" t="s">
        <v>144</v>
      </c>
    </row>
    <row r="1069" spans="1:13" x14ac:dyDescent="0.3">
      <c r="A1069" s="230">
        <v>423174</v>
      </c>
      <c r="B1069" s="230" t="s">
        <v>58</v>
      </c>
      <c r="C1069" s="230" t="s">
        <v>143</v>
      </c>
      <c r="E1069" s="230" t="s">
        <v>143</v>
      </c>
      <c r="F1069" s="230" t="s">
        <v>143</v>
      </c>
      <c r="H1069" s="230" t="s">
        <v>145</v>
      </c>
      <c r="I1069" s="230" t="s">
        <v>144</v>
      </c>
      <c r="J1069" s="230" t="s">
        <v>145</v>
      </c>
      <c r="K1069" s="230" t="s">
        <v>144</v>
      </c>
      <c r="L1069" s="230" t="s">
        <v>144</v>
      </c>
      <c r="M1069" s="230" t="s">
        <v>143</v>
      </c>
    </row>
    <row r="1070" spans="1:13" x14ac:dyDescent="0.3">
      <c r="A1070" s="230">
        <v>423189</v>
      </c>
      <c r="B1070" s="230" t="s">
        <v>58</v>
      </c>
      <c r="C1070" s="230" t="s">
        <v>144</v>
      </c>
      <c r="D1070" s="230" t="s">
        <v>144</v>
      </c>
      <c r="E1070" s="230" t="s">
        <v>144</v>
      </c>
      <c r="F1070" s="230" t="s">
        <v>144</v>
      </c>
      <c r="G1070" s="230" t="s">
        <v>143</v>
      </c>
      <c r="H1070" s="230" t="s">
        <v>143</v>
      </c>
      <c r="I1070" s="230" t="s">
        <v>144</v>
      </c>
      <c r="J1070" s="230" t="s">
        <v>144</v>
      </c>
      <c r="K1070" s="230" t="s">
        <v>144</v>
      </c>
      <c r="L1070" s="230" t="s">
        <v>144</v>
      </c>
      <c r="M1070" s="230" t="s">
        <v>144</v>
      </c>
    </row>
    <row r="1071" spans="1:13" x14ac:dyDescent="0.3">
      <c r="A1071" s="230">
        <v>423190</v>
      </c>
      <c r="B1071" s="230" t="s">
        <v>58</v>
      </c>
      <c r="E1071" s="230" t="s">
        <v>143</v>
      </c>
      <c r="G1071" s="230" t="s">
        <v>144</v>
      </c>
      <c r="H1071" s="230" t="s">
        <v>144</v>
      </c>
      <c r="I1071" s="230" t="s">
        <v>145</v>
      </c>
      <c r="J1071" s="230" t="s">
        <v>145</v>
      </c>
      <c r="K1071" s="230" t="s">
        <v>143</v>
      </c>
      <c r="L1071" s="230" t="s">
        <v>144</v>
      </c>
      <c r="M1071" s="230" t="s">
        <v>145</v>
      </c>
    </row>
    <row r="1072" spans="1:13" x14ac:dyDescent="0.3">
      <c r="A1072" s="230">
        <v>423192</v>
      </c>
      <c r="B1072" s="230" t="s">
        <v>58</v>
      </c>
      <c r="D1072" s="230" t="s">
        <v>143</v>
      </c>
      <c r="E1072" s="230" t="s">
        <v>143</v>
      </c>
      <c r="F1072" s="230" t="s">
        <v>143</v>
      </c>
      <c r="H1072" s="230" t="s">
        <v>143</v>
      </c>
      <c r="I1072" s="230" t="s">
        <v>145</v>
      </c>
      <c r="J1072" s="230" t="s">
        <v>145</v>
      </c>
      <c r="K1072" s="230" t="s">
        <v>145</v>
      </c>
      <c r="L1072" s="230" t="s">
        <v>145</v>
      </c>
      <c r="M1072" s="230" t="s">
        <v>145</v>
      </c>
    </row>
    <row r="1073" spans="1:13" x14ac:dyDescent="0.3">
      <c r="A1073" s="230">
        <v>423202</v>
      </c>
      <c r="B1073" s="230" t="s">
        <v>58</v>
      </c>
      <c r="D1073" s="230" t="s">
        <v>143</v>
      </c>
      <c r="G1073" s="230" t="s">
        <v>145</v>
      </c>
      <c r="H1073" s="230" t="s">
        <v>144</v>
      </c>
      <c r="I1073" s="230" t="s">
        <v>145</v>
      </c>
      <c r="J1073" s="230" t="s">
        <v>145</v>
      </c>
      <c r="K1073" s="230" t="s">
        <v>145</v>
      </c>
      <c r="L1073" s="230" t="s">
        <v>144</v>
      </c>
      <c r="M1073" s="230" t="s">
        <v>144</v>
      </c>
    </row>
    <row r="1074" spans="1:13" x14ac:dyDescent="0.3">
      <c r="A1074" s="230">
        <v>423203</v>
      </c>
      <c r="B1074" s="230" t="s">
        <v>58</v>
      </c>
      <c r="D1074" s="230" t="s">
        <v>143</v>
      </c>
      <c r="G1074" s="230" t="s">
        <v>145</v>
      </c>
      <c r="H1074" s="230" t="s">
        <v>145</v>
      </c>
      <c r="J1074" s="230" t="s">
        <v>145</v>
      </c>
      <c r="K1074" s="230" t="s">
        <v>145</v>
      </c>
      <c r="L1074" s="230" t="s">
        <v>145</v>
      </c>
      <c r="M1074" s="230" t="s">
        <v>145</v>
      </c>
    </row>
    <row r="1075" spans="1:13" x14ac:dyDescent="0.3">
      <c r="A1075" s="230">
        <v>423204</v>
      </c>
      <c r="B1075" s="230" t="s">
        <v>58</v>
      </c>
      <c r="D1075" s="230" t="s">
        <v>145</v>
      </c>
      <c r="F1075" s="230" t="s">
        <v>144</v>
      </c>
      <c r="G1075" s="230" t="s">
        <v>145</v>
      </c>
      <c r="H1075" s="230" t="s">
        <v>144</v>
      </c>
      <c r="K1075" s="230" t="s">
        <v>145</v>
      </c>
      <c r="L1075" s="230" t="s">
        <v>144</v>
      </c>
      <c r="M1075" s="230" t="s">
        <v>145</v>
      </c>
    </row>
    <row r="1076" spans="1:13" x14ac:dyDescent="0.3">
      <c r="A1076" s="230">
        <v>423213</v>
      </c>
      <c r="B1076" s="230" t="s">
        <v>58</v>
      </c>
      <c r="C1076" s="230" t="s">
        <v>145</v>
      </c>
      <c r="D1076" s="230" t="s">
        <v>144</v>
      </c>
      <c r="E1076" s="230" t="s">
        <v>145</v>
      </c>
      <c r="F1076" s="230" t="s">
        <v>145</v>
      </c>
      <c r="G1076" s="230" t="s">
        <v>144</v>
      </c>
      <c r="I1076" s="230" t="s">
        <v>144</v>
      </c>
      <c r="J1076" s="230" t="s">
        <v>145</v>
      </c>
      <c r="K1076" s="230" t="s">
        <v>145</v>
      </c>
      <c r="L1076" s="230" t="s">
        <v>145</v>
      </c>
      <c r="M1076" s="230" t="s">
        <v>145</v>
      </c>
    </row>
    <row r="1077" spans="1:13" x14ac:dyDescent="0.3">
      <c r="A1077" s="230">
        <v>423217</v>
      </c>
      <c r="B1077" s="230" t="s">
        <v>58</v>
      </c>
      <c r="C1077" s="230" t="s">
        <v>145</v>
      </c>
      <c r="D1077" s="230" t="s">
        <v>145</v>
      </c>
      <c r="E1077" s="230" t="s">
        <v>145</v>
      </c>
      <c r="F1077" s="230" t="s">
        <v>144</v>
      </c>
      <c r="G1077" s="230" t="s">
        <v>145</v>
      </c>
      <c r="H1077" s="230" t="s">
        <v>145</v>
      </c>
      <c r="I1077" s="230" t="s">
        <v>144</v>
      </c>
      <c r="J1077" s="230" t="s">
        <v>144</v>
      </c>
      <c r="K1077" s="230" t="s">
        <v>144</v>
      </c>
      <c r="L1077" s="230" t="s">
        <v>144</v>
      </c>
      <c r="M1077" s="230" t="s">
        <v>145</v>
      </c>
    </row>
    <row r="1078" spans="1:13" x14ac:dyDescent="0.3">
      <c r="A1078" s="230">
        <v>423218</v>
      </c>
      <c r="B1078" s="230" t="s">
        <v>58</v>
      </c>
      <c r="E1078" s="230" t="s">
        <v>143</v>
      </c>
      <c r="F1078" s="230" t="s">
        <v>143</v>
      </c>
      <c r="H1078" s="230" t="s">
        <v>143</v>
      </c>
      <c r="J1078" s="230" t="s">
        <v>143</v>
      </c>
      <c r="K1078" s="230" t="s">
        <v>144</v>
      </c>
      <c r="L1078" s="230" t="s">
        <v>145</v>
      </c>
      <c r="M1078" s="230" t="s">
        <v>143</v>
      </c>
    </row>
    <row r="1079" spans="1:13" x14ac:dyDescent="0.3">
      <c r="A1079" s="230">
        <v>423220</v>
      </c>
      <c r="B1079" s="230" t="s">
        <v>58</v>
      </c>
      <c r="C1079" s="230" t="s">
        <v>143</v>
      </c>
      <c r="D1079" s="230" t="s">
        <v>145</v>
      </c>
      <c r="E1079" s="230" t="s">
        <v>145</v>
      </c>
      <c r="F1079" s="230" t="s">
        <v>143</v>
      </c>
      <c r="G1079" s="230" t="s">
        <v>145</v>
      </c>
      <c r="H1079" s="230" t="s">
        <v>143</v>
      </c>
      <c r="I1079" s="230" t="s">
        <v>144</v>
      </c>
      <c r="K1079" s="230" t="s">
        <v>145</v>
      </c>
      <c r="L1079" s="230" t="s">
        <v>144</v>
      </c>
      <c r="M1079" s="230" t="s">
        <v>145</v>
      </c>
    </row>
    <row r="1080" spans="1:13" x14ac:dyDescent="0.3">
      <c r="A1080" s="230">
        <v>423223</v>
      </c>
      <c r="B1080" s="230" t="s">
        <v>58</v>
      </c>
      <c r="C1080" s="230" t="s">
        <v>143</v>
      </c>
      <c r="D1080" s="230" t="s">
        <v>143</v>
      </c>
      <c r="E1080" s="230" t="s">
        <v>143</v>
      </c>
      <c r="G1080" s="230" t="s">
        <v>143</v>
      </c>
      <c r="H1080" s="230" t="s">
        <v>143</v>
      </c>
      <c r="I1080" s="230" t="s">
        <v>143</v>
      </c>
      <c r="J1080" s="230" t="s">
        <v>143</v>
      </c>
      <c r="K1080" s="230" t="s">
        <v>143</v>
      </c>
      <c r="L1080" s="230" t="s">
        <v>145</v>
      </c>
      <c r="M1080" s="230" t="s">
        <v>143</v>
      </c>
    </row>
    <row r="1081" spans="1:13" x14ac:dyDescent="0.3">
      <c r="A1081" s="230">
        <v>423225</v>
      </c>
      <c r="B1081" s="230" t="s">
        <v>58</v>
      </c>
      <c r="C1081" s="230" t="s">
        <v>145</v>
      </c>
      <c r="D1081" s="230" t="s">
        <v>145</v>
      </c>
      <c r="E1081" s="230" t="s">
        <v>143</v>
      </c>
      <c r="F1081" s="230" t="s">
        <v>143</v>
      </c>
      <c r="G1081" s="230" t="s">
        <v>145</v>
      </c>
      <c r="H1081" s="230" t="s">
        <v>145</v>
      </c>
      <c r="I1081" s="230" t="s">
        <v>145</v>
      </c>
      <c r="J1081" s="230" t="s">
        <v>143</v>
      </c>
      <c r="K1081" s="230" t="s">
        <v>145</v>
      </c>
      <c r="L1081" s="230" t="s">
        <v>145</v>
      </c>
      <c r="M1081" s="230" t="s">
        <v>145</v>
      </c>
    </row>
    <row r="1082" spans="1:13" x14ac:dyDescent="0.3">
      <c r="A1082" s="230">
        <v>423238</v>
      </c>
      <c r="B1082" s="230" t="s">
        <v>58</v>
      </c>
      <c r="F1082" s="230" t="s">
        <v>144</v>
      </c>
      <c r="J1082" s="230" t="s">
        <v>143</v>
      </c>
      <c r="K1082" s="230" t="s">
        <v>143</v>
      </c>
      <c r="L1082" s="230" t="s">
        <v>143</v>
      </c>
      <c r="M1082" s="230" t="s">
        <v>143</v>
      </c>
    </row>
    <row r="1083" spans="1:13" x14ac:dyDescent="0.3">
      <c r="A1083" s="230">
        <v>423248</v>
      </c>
      <c r="B1083" s="230" t="s">
        <v>58</v>
      </c>
      <c r="C1083" s="230" t="s">
        <v>143</v>
      </c>
      <c r="D1083" s="230" t="s">
        <v>143</v>
      </c>
      <c r="E1083" s="230" t="s">
        <v>143</v>
      </c>
      <c r="H1083" s="230" t="s">
        <v>145</v>
      </c>
      <c r="I1083" s="230" t="s">
        <v>144</v>
      </c>
      <c r="J1083" s="230" t="s">
        <v>144</v>
      </c>
      <c r="K1083" s="230" t="s">
        <v>144</v>
      </c>
      <c r="L1083" s="230" t="s">
        <v>144</v>
      </c>
      <c r="M1083" s="230" t="s">
        <v>144</v>
      </c>
    </row>
    <row r="1084" spans="1:13" x14ac:dyDescent="0.3">
      <c r="A1084" s="230">
        <v>423255</v>
      </c>
      <c r="B1084" s="230" t="s">
        <v>58</v>
      </c>
      <c r="C1084" s="230" t="s">
        <v>143</v>
      </c>
      <c r="D1084" s="230" t="s">
        <v>143</v>
      </c>
      <c r="F1084" s="230" t="s">
        <v>143</v>
      </c>
      <c r="H1084" s="230" t="s">
        <v>143</v>
      </c>
      <c r="I1084" s="230" t="s">
        <v>144</v>
      </c>
      <c r="J1084" s="230" t="s">
        <v>143</v>
      </c>
      <c r="K1084" s="230" t="s">
        <v>143</v>
      </c>
      <c r="L1084" s="230" t="s">
        <v>144</v>
      </c>
      <c r="M1084" s="230" t="s">
        <v>145</v>
      </c>
    </row>
    <row r="1085" spans="1:13" x14ac:dyDescent="0.3">
      <c r="A1085" s="230">
        <v>423269</v>
      </c>
      <c r="B1085" s="230" t="s">
        <v>58</v>
      </c>
      <c r="C1085" s="230" t="s">
        <v>145</v>
      </c>
      <c r="E1085" s="230" t="s">
        <v>145</v>
      </c>
      <c r="F1085" s="230" t="s">
        <v>144</v>
      </c>
      <c r="G1085" s="230" t="s">
        <v>145</v>
      </c>
      <c r="I1085" s="230" t="s">
        <v>145</v>
      </c>
      <c r="J1085" s="230" t="s">
        <v>144</v>
      </c>
      <c r="K1085" s="230" t="s">
        <v>144</v>
      </c>
      <c r="L1085" s="230" t="s">
        <v>145</v>
      </c>
      <c r="M1085" s="230" t="s">
        <v>145</v>
      </c>
    </row>
    <row r="1086" spans="1:13" x14ac:dyDescent="0.3">
      <c r="A1086" s="230">
        <v>423275</v>
      </c>
      <c r="B1086" s="230" t="s">
        <v>58</v>
      </c>
      <c r="C1086" s="230" t="s">
        <v>145</v>
      </c>
      <c r="D1086" s="230" t="s">
        <v>145</v>
      </c>
      <c r="E1086" s="230" t="s">
        <v>145</v>
      </c>
      <c r="F1086" s="230" t="s">
        <v>143</v>
      </c>
      <c r="G1086" s="230" t="s">
        <v>145</v>
      </c>
      <c r="H1086" s="230" t="s">
        <v>144</v>
      </c>
      <c r="I1086" s="230" t="s">
        <v>144</v>
      </c>
      <c r="J1086" s="230" t="s">
        <v>144</v>
      </c>
      <c r="K1086" s="230" t="s">
        <v>144</v>
      </c>
      <c r="L1086" s="230" t="s">
        <v>144</v>
      </c>
      <c r="M1086" s="230" t="s">
        <v>144</v>
      </c>
    </row>
    <row r="1087" spans="1:13" x14ac:dyDescent="0.3">
      <c r="A1087" s="230">
        <v>423277</v>
      </c>
      <c r="B1087" s="230" t="s">
        <v>58</v>
      </c>
      <c r="C1087" s="230" t="s">
        <v>143</v>
      </c>
      <c r="D1087" s="230" t="s">
        <v>143</v>
      </c>
      <c r="E1087" s="230" t="s">
        <v>143</v>
      </c>
      <c r="F1087" s="230" t="s">
        <v>143</v>
      </c>
      <c r="G1087" s="230" t="s">
        <v>144</v>
      </c>
      <c r="H1087" s="230" t="s">
        <v>143</v>
      </c>
      <c r="I1087" s="230" t="s">
        <v>144</v>
      </c>
      <c r="J1087" s="230" t="s">
        <v>144</v>
      </c>
      <c r="K1087" s="230" t="s">
        <v>144</v>
      </c>
      <c r="L1087" s="230" t="s">
        <v>144</v>
      </c>
      <c r="M1087" s="230" t="s">
        <v>144</v>
      </c>
    </row>
    <row r="1088" spans="1:13" x14ac:dyDescent="0.3">
      <c r="A1088" s="230">
        <v>423281</v>
      </c>
      <c r="B1088" s="230" t="s">
        <v>58</v>
      </c>
      <c r="C1088" s="230" t="s">
        <v>145</v>
      </c>
      <c r="D1088" s="230" t="s">
        <v>144</v>
      </c>
      <c r="E1088" s="230" t="s">
        <v>143</v>
      </c>
      <c r="F1088" s="230" t="s">
        <v>143</v>
      </c>
      <c r="G1088" s="230" t="s">
        <v>143</v>
      </c>
      <c r="H1088" s="230" t="s">
        <v>143</v>
      </c>
      <c r="I1088" s="230" t="s">
        <v>145</v>
      </c>
      <c r="J1088" s="230" t="s">
        <v>143</v>
      </c>
      <c r="K1088" s="230" t="s">
        <v>143</v>
      </c>
      <c r="L1088" s="230" t="s">
        <v>143</v>
      </c>
      <c r="M1088" s="230" t="s">
        <v>145</v>
      </c>
    </row>
    <row r="1089" spans="1:13" x14ac:dyDescent="0.3">
      <c r="A1089" s="230">
        <v>423288</v>
      </c>
      <c r="B1089" s="230" t="s">
        <v>58</v>
      </c>
      <c r="G1089" s="230" t="s">
        <v>144</v>
      </c>
      <c r="H1089" s="230" t="s">
        <v>145</v>
      </c>
      <c r="J1089" s="230" t="s">
        <v>144</v>
      </c>
      <c r="K1089" s="230" t="s">
        <v>145</v>
      </c>
      <c r="L1089" s="230" t="s">
        <v>144</v>
      </c>
      <c r="M1089" s="230" t="s">
        <v>145</v>
      </c>
    </row>
    <row r="1090" spans="1:13" x14ac:dyDescent="0.3">
      <c r="A1090" s="230">
        <v>423293</v>
      </c>
      <c r="B1090" s="230" t="s">
        <v>58</v>
      </c>
      <c r="C1090" s="230" t="s">
        <v>143</v>
      </c>
      <c r="D1090" s="230" t="s">
        <v>143</v>
      </c>
      <c r="E1090" s="230" t="s">
        <v>145</v>
      </c>
      <c r="F1090" s="230" t="s">
        <v>144</v>
      </c>
      <c r="G1090" s="230" t="s">
        <v>143</v>
      </c>
      <c r="I1090" s="230" t="s">
        <v>144</v>
      </c>
      <c r="J1090" s="230" t="s">
        <v>144</v>
      </c>
      <c r="K1090" s="230" t="s">
        <v>144</v>
      </c>
      <c r="L1090" s="230" t="s">
        <v>144</v>
      </c>
      <c r="M1090" s="230" t="s">
        <v>144</v>
      </c>
    </row>
    <row r="1091" spans="1:13" x14ac:dyDescent="0.3">
      <c r="A1091" s="230">
        <v>423296</v>
      </c>
      <c r="B1091" s="230" t="s">
        <v>58</v>
      </c>
      <c r="D1091" s="230" t="s">
        <v>143</v>
      </c>
      <c r="E1091" s="230" t="s">
        <v>143</v>
      </c>
      <c r="F1091" s="230" t="s">
        <v>143</v>
      </c>
      <c r="G1091" s="230" t="s">
        <v>144</v>
      </c>
      <c r="H1091" s="230" t="s">
        <v>143</v>
      </c>
      <c r="J1091" s="230" t="s">
        <v>143</v>
      </c>
      <c r="K1091" s="230" t="s">
        <v>145</v>
      </c>
      <c r="L1091" s="230" t="s">
        <v>144</v>
      </c>
      <c r="M1091" s="230" t="s">
        <v>143</v>
      </c>
    </row>
    <row r="1092" spans="1:13" x14ac:dyDescent="0.3">
      <c r="A1092" s="230">
        <v>423297</v>
      </c>
      <c r="B1092" s="230" t="s">
        <v>58</v>
      </c>
      <c r="C1092" s="230" t="s">
        <v>143</v>
      </c>
      <c r="D1092" s="230" t="s">
        <v>144</v>
      </c>
      <c r="E1092" s="230" t="s">
        <v>143</v>
      </c>
      <c r="F1092" s="230" t="s">
        <v>144</v>
      </c>
      <c r="H1092" s="230" t="s">
        <v>144</v>
      </c>
      <c r="I1092" s="230" t="s">
        <v>144</v>
      </c>
      <c r="J1092" s="230" t="s">
        <v>144</v>
      </c>
      <c r="K1092" s="230" t="s">
        <v>144</v>
      </c>
      <c r="M1092" s="230" t="s">
        <v>144</v>
      </c>
    </row>
    <row r="1093" spans="1:13" x14ac:dyDescent="0.3">
      <c r="A1093" s="230">
        <v>423303</v>
      </c>
      <c r="B1093" s="230" t="s">
        <v>58</v>
      </c>
      <c r="C1093" s="230" t="s">
        <v>143</v>
      </c>
      <c r="D1093" s="230" t="s">
        <v>143</v>
      </c>
      <c r="E1093" s="230" t="s">
        <v>143</v>
      </c>
      <c r="F1093" s="230" t="s">
        <v>143</v>
      </c>
      <c r="G1093" s="230" t="s">
        <v>145</v>
      </c>
      <c r="H1093" s="230" t="s">
        <v>145</v>
      </c>
      <c r="I1093" s="230" t="s">
        <v>145</v>
      </c>
      <c r="J1093" s="230" t="s">
        <v>144</v>
      </c>
      <c r="K1093" s="230" t="s">
        <v>144</v>
      </c>
      <c r="L1093" s="230" t="s">
        <v>144</v>
      </c>
      <c r="M1093" s="230" t="s">
        <v>145</v>
      </c>
    </row>
    <row r="1094" spans="1:13" x14ac:dyDescent="0.3">
      <c r="A1094" s="230">
        <v>423304</v>
      </c>
      <c r="B1094" s="230" t="s">
        <v>58</v>
      </c>
      <c r="C1094" s="230" t="s">
        <v>143</v>
      </c>
      <c r="E1094" s="230" t="s">
        <v>143</v>
      </c>
      <c r="F1094" s="230" t="s">
        <v>145</v>
      </c>
      <c r="G1094" s="230" t="s">
        <v>145</v>
      </c>
      <c r="H1094" s="230" t="s">
        <v>144</v>
      </c>
      <c r="I1094" s="230" t="s">
        <v>144</v>
      </c>
      <c r="J1094" s="230" t="s">
        <v>144</v>
      </c>
      <c r="K1094" s="230" t="s">
        <v>145</v>
      </c>
      <c r="L1094" s="230" t="s">
        <v>144</v>
      </c>
      <c r="M1094" s="230" t="s">
        <v>144</v>
      </c>
    </row>
    <row r="1095" spans="1:13" x14ac:dyDescent="0.3">
      <c r="A1095" s="230">
        <v>423305</v>
      </c>
      <c r="B1095" s="230" t="s">
        <v>58</v>
      </c>
      <c r="C1095" s="230" t="s">
        <v>143</v>
      </c>
      <c r="D1095" s="230" t="s">
        <v>144</v>
      </c>
      <c r="E1095" s="230" t="s">
        <v>143</v>
      </c>
      <c r="H1095" s="230" t="s">
        <v>144</v>
      </c>
      <c r="I1095" s="230" t="s">
        <v>145</v>
      </c>
      <c r="J1095" s="230" t="s">
        <v>145</v>
      </c>
      <c r="K1095" s="230" t="s">
        <v>145</v>
      </c>
      <c r="L1095" s="230" t="s">
        <v>145</v>
      </c>
      <c r="M1095" s="230" t="s">
        <v>145</v>
      </c>
    </row>
    <row r="1096" spans="1:13" x14ac:dyDescent="0.3">
      <c r="A1096" s="230">
        <v>423308</v>
      </c>
      <c r="B1096" s="230" t="s">
        <v>58</v>
      </c>
      <c r="D1096" s="230" t="s">
        <v>143</v>
      </c>
      <c r="E1096" s="230" t="s">
        <v>143</v>
      </c>
      <c r="F1096" s="230" t="s">
        <v>143</v>
      </c>
      <c r="G1096" s="230" t="s">
        <v>145</v>
      </c>
      <c r="H1096" s="230" t="s">
        <v>145</v>
      </c>
      <c r="I1096" s="230" t="s">
        <v>144</v>
      </c>
      <c r="J1096" s="230" t="s">
        <v>144</v>
      </c>
      <c r="K1096" s="230" t="s">
        <v>144</v>
      </c>
      <c r="L1096" s="230" t="s">
        <v>144</v>
      </c>
      <c r="M1096" s="230" t="s">
        <v>144</v>
      </c>
    </row>
    <row r="1097" spans="1:13" x14ac:dyDescent="0.3">
      <c r="A1097" s="230">
        <v>423310</v>
      </c>
      <c r="B1097" s="230" t="s">
        <v>58</v>
      </c>
      <c r="C1097" s="230" t="s">
        <v>145</v>
      </c>
      <c r="F1097" s="230" t="s">
        <v>143</v>
      </c>
      <c r="I1097" s="230" t="s">
        <v>144</v>
      </c>
      <c r="K1097" s="230" t="s">
        <v>144</v>
      </c>
      <c r="L1097" s="230" t="s">
        <v>145</v>
      </c>
      <c r="M1097" s="230" t="s">
        <v>144</v>
      </c>
    </row>
    <row r="1098" spans="1:13" x14ac:dyDescent="0.3">
      <c r="A1098" s="230">
        <v>423312</v>
      </c>
      <c r="B1098" s="230" t="s">
        <v>58</v>
      </c>
      <c r="D1098" s="230" t="s">
        <v>145</v>
      </c>
      <c r="E1098" s="230" t="s">
        <v>143</v>
      </c>
      <c r="F1098" s="230" t="s">
        <v>145</v>
      </c>
      <c r="G1098" s="230" t="s">
        <v>143</v>
      </c>
      <c r="H1098" s="230" t="s">
        <v>144</v>
      </c>
      <c r="I1098" s="230" t="s">
        <v>145</v>
      </c>
      <c r="J1098" s="230" t="s">
        <v>144</v>
      </c>
      <c r="K1098" s="230" t="s">
        <v>145</v>
      </c>
      <c r="L1098" s="230" t="s">
        <v>144</v>
      </c>
      <c r="M1098" s="230" t="s">
        <v>144</v>
      </c>
    </row>
    <row r="1099" spans="1:13" x14ac:dyDescent="0.3">
      <c r="A1099" s="230">
        <v>423314</v>
      </c>
      <c r="B1099" s="230" t="s">
        <v>58</v>
      </c>
      <c r="D1099" s="230" t="s">
        <v>145</v>
      </c>
      <c r="E1099" s="230" t="s">
        <v>144</v>
      </c>
      <c r="F1099" s="230" t="s">
        <v>145</v>
      </c>
      <c r="I1099" s="230" t="s">
        <v>144</v>
      </c>
      <c r="J1099" s="230" t="s">
        <v>144</v>
      </c>
      <c r="K1099" s="230" t="s">
        <v>144</v>
      </c>
      <c r="L1099" s="230" t="s">
        <v>144</v>
      </c>
      <c r="M1099" s="230" t="s">
        <v>144</v>
      </c>
    </row>
    <row r="1100" spans="1:13" x14ac:dyDescent="0.3">
      <c r="A1100" s="230">
        <v>423318</v>
      </c>
      <c r="B1100" s="230" t="s">
        <v>58</v>
      </c>
      <c r="E1100" s="230" t="s">
        <v>143</v>
      </c>
      <c r="F1100" s="230" t="s">
        <v>143</v>
      </c>
      <c r="I1100" s="230" t="s">
        <v>143</v>
      </c>
      <c r="J1100" s="230" t="s">
        <v>145</v>
      </c>
      <c r="K1100" s="230" t="s">
        <v>143</v>
      </c>
      <c r="L1100" s="230" t="s">
        <v>143</v>
      </c>
      <c r="M1100" s="230" t="s">
        <v>143</v>
      </c>
    </row>
    <row r="1101" spans="1:13" x14ac:dyDescent="0.3">
      <c r="A1101" s="230">
        <v>423320</v>
      </c>
      <c r="B1101" s="230" t="s">
        <v>58</v>
      </c>
      <c r="C1101" s="230" t="s">
        <v>143</v>
      </c>
      <c r="D1101" s="230" t="s">
        <v>145</v>
      </c>
      <c r="E1101" s="230" t="s">
        <v>143</v>
      </c>
      <c r="F1101" s="230" t="s">
        <v>143</v>
      </c>
      <c r="H1101" s="230" t="s">
        <v>145</v>
      </c>
      <c r="I1101" s="230" t="s">
        <v>145</v>
      </c>
      <c r="J1101" s="230" t="s">
        <v>145</v>
      </c>
      <c r="K1101" s="230" t="s">
        <v>143</v>
      </c>
      <c r="L1101" s="230" t="s">
        <v>144</v>
      </c>
    </row>
    <row r="1102" spans="1:13" x14ac:dyDescent="0.3">
      <c r="A1102" s="230">
        <v>423322</v>
      </c>
      <c r="B1102" s="230" t="s">
        <v>58</v>
      </c>
      <c r="C1102" s="230" t="s">
        <v>143</v>
      </c>
      <c r="D1102" s="230" t="s">
        <v>143</v>
      </c>
      <c r="E1102" s="230" t="s">
        <v>143</v>
      </c>
      <c r="F1102" s="230" t="s">
        <v>143</v>
      </c>
      <c r="H1102" s="230" t="s">
        <v>145</v>
      </c>
      <c r="I1102" s="230" t="s">
        <v>145</v>
      </c>
      <c r="J1102" s="230" t="s">
        <v>145</v>
      </c>
      <c r="K1102" s="230" t="s">
        <v>145</v>
      </c>
      <c r="L1102" s="230" t="s">
        <v>145</v>
      </c>
      <c r="M1102" s="230" t="s">
        <v>145</v>
      </c>
    </row>
    <row r="1103" spans="1:13" x14ac:dyDescent="0.3">
      <c r="A1103" s="230">
        <v>423326</v>
      </c>
      <c r="B1103" s="230" t="s">
        <v>58</v>
      </c>
      <c r="C1103" s="230" t="s">
        <v>143</v>
      </c>
      <c r="D1103" s="230" t="s">
        <v>143</v>
      </c>
      <c r="E1103" s="230" t="s">
        <v>145</v>
      </c>
      <c r="F1103" s="230" t="s">
        <v>145</v>
      </c>
      <c r="G1103" s="230" t="s">
        <v>143</v>
      </c>
      <c r="I1103" s="230" t="s">
        <v>144</v>
      </c>
      <c r="J1103" s="230" t="s">
        <v>144</v>
      </c>
      <c r="K1103" s="230" t="s">
        <v>144</v>
      </c>
      <c r="L1103" s="230" t="s">
        <v>144</v>
      </c>
      <c r="M1103" s="230" t="s">
        <v>144</v>
      </c>
    </row>
    <row r="1104" spans="1:13" x14ac:dyDescent="0.3">
      <c r="A1104" s="230">
        <v>423334</v>
      </c>
      <c r="B1104" s="230" t="s">
        <v>58</v>
      </c>
      <c r="C1104" s="230" t="s">
        <v>143</v>
      </c>
      <c r="D1104" s="230" t="s">
        <v>143</v>
      </c>
      <c r="E1104" s="230" t="s">
        <v>143</v>
      </c>
      <c r="F1104" s="230" t="s">
        <v>143</v>
      </c>
      <c r="I1104" s="230" t="s">
        <v>144</v>
      </c>
      <c r="J1104" s="230" t="s">
        <v>144</v>
      </c>
      <c r="K1104" s="230" t="s">
        <v>144</v>
      </c>
      <c r="L1104" s="230" t="s">
        <v>144</v>
      </c>
      <c r="M1104" s="230" t="s">
        <v>144</v>
      </c>
    </row>
    <row r="1105" spans="1:13" x14ac:dyDescent="0.3">
      <c r="A1105" s="230">
        <v>423343</v>
      </c>
      <c r="B1105" s="230" t="s">
        <v>58</v>
      </c>
      <c r="E1105" s="230" t="s">
        <v>143</v>
      </c>
      <c r="F1105" s="230" t="s">
        <v>144</v>
      </c>
      <c r="G1105" s="230" t="s">
        <v>143</v>
      </c>
      <c r="H1105" s="230" t="s">
        <v>143</v>
      </c>
      <c r="I1105" s="230" t="s">
        <v>144</v>
      </c>
      <c r="J1105" s="230" t="s">
        <v>144</v>
      </c>
      <c r="K1105" s="230" t="s">
        <v>144</v>
      </c>
      <c r="L1105" s="230" t="s">
        <v>145</v>
      </c>
      <c r="M1105" s="230" t="s">
        <v>144</v>
      </c>
    </row>
    <row r="1106" spans="1:13" x14ac:dyDescent="0.3">
      <c r="A1106" s="230">
        <v>423344</v>
      </c>
      <c r="B1106" s="230" t="s">
        <v>58</v>
      </c>
      <c r="C1106" s="230" t="s">
        <v>143</v>
      </c>
      <c r="D1106" s="230" t="s">
        <v>143</v>
      </c>
      <c r="E1106" s="230" t="s">
        <v>143</v>
      </c>
      <c r="F1106" s="230" t="s">
        <v>143</v>
      </c>
      <c r="G1106" s="230" t="s">
        <v>143</v>
      </c>
      <c r="H1106" s="230" t="s">
        <v>143</v>
      </c>
      <c r="I1106" s="230" t="s">
        <v>144</v>
      </c>
      <c r="J1106" s="230" t="s">
        <v>144</v>
      </c>
      <c r="K1106" s="230" t="s">
        <v>144</v>
      </c>
      <c r="L1106" s="230" t="s">
        <v>144</v>
      </c>
      <c r="M1106" s="230" t="s">
        <v>144</v>
      </c>
    </row>
    <row r="1107" spans="1:13" x14ac:dyDescent="0.3">
      <c r="A1107" s="230">
        <v>423357</v>
      </c>
      <c r="B1107" s="230" t="s">
        <v>58</v>
      </c>
      <c r="E1107" s="230" t="s">
        <v>145</v>
      </c>
      <c r="G1107" s="230" t="s">
        <v>144</v>
      </c>
      <c r="H1107" s="230" t="s">
        <v>143</v>
      </c>
      <c r="I1107" s="230" t="s">
        <v>145</v>
      </c>
      <c r="J1107" s="230" t="s">
        <v>145</v>
      </c>
      <c r="K1107" s="230" t="s">
        <v>145</v>
      </c>
      <c r="L1107" s="230" t="s">
        <v>144</v>
      </c>
      <c r="M1107" s="230" t="s">
        <v>145</v>
      </c>
    </row>
    <row r="1108" spans="1:13" x14ac:dyDescent="0.3">
      <c r="A1108" s="230">
        <v>423358</v>
      </c>
      <c r="B1108" s="230" t="s">
        <v>58</v>
      </c>
      <c r="C1108" s="230" t="s">
        <v>144</v>
      </c>
      <c r="D1108" s="230" t="s">
        <v>144</v>
      </c>
      <c r="E1108" s="230" t="s">
        <v>143</v>
      </c>
      <c r="G1108" s="230" t="s">
        <v>145</v>
      </c>
      <c r="H1108" s="230" t="s">
        <v>144</v>
      </c>
      <c r="I1108" s="230" t="s">
        <v>144</v>
      </c>
      <c r="J1108" s="230" t="s">
        <v>144</v>
      </c>
      <c r="K1108" s="230" t="s">
        <v>144</v>
      </c>
      <c r="L1108" s="230" t="s">
        <v>144</v>
      </c>
      <c r="M1108" s="230" t="s">
        <v>144</v>
      </c>
    </row>
    <row r="1109" spans="1:13" x14ac:dyDescent="0.3">
      <c r="A1109" s="230">
        <v>423361</v>
      </c>
      <c r="B1109" s="230" t="s">
        <v>58</v>
      </c>
      <c r="C1109" s="230" t="s">
        <v>143</v>
      </c>
      <c r="D1109" s="230" t="s">
        <v>145</v>
      </c>
      <c r="E1109" s="230" t="s">
        <v>143</v>
      </c>
      <c r="F1109" s="230" t="s">
        <v>143</v>
      </c>
      <c r="G1109" s="230" t="s">
        <v>143</v>
      </c>
      <c r="I1109" s="230" t="s">
        <v>145</v>
      </c>
      <c r="J1109" s="230" t="s">
        <v>143</v>
      </c>
      <c r="K1109" s="230" t="s">
        <v>143</v>
      </c>
      <c r="M1109" s="230" t="s">
        <v>145</v>
      </c>
    </row>
    <row r="1110" spans="1:13" x14ac:dyDescent="0.3">
      <c r="A1110" s="230">
        <v>423368</v>
      </c>
      <c r="B1110" s="230" t="s">
        <v>58</v>
      </c>
      <c r="C1110" s="230" t="s">
        <v>145</v>
      </c>
      <c r="D1110" s="230" t="s">
        <v>144</v>
      </c>
      <c r="G1110" s="230" t="s">
        <v>143</v>
      </c>
      <c r="H1110" s="230" t="s">
        <v>145</v>
      </c>
      <c r="I1110" s="230" t="s">
        <v>144</v>
      </c>
      <c r="J1110" s="230" t="s">
        <v>144</v>
      </c>
      <c r="K1110" s="230" t="s">
        <v>144</v>
      </c>
      <c r="L1110" s="230" t="s">
        <v>144</v>
      </c>
    </row>
    <row r="1111" spans="1:13" x14ac:dyDescent="0.3">
      <c r="A1111" s="230">
        <v>423370</v>
      </c>
      <c r="B1111" s="230" t="s">
        <v>58</v>
      </c>
      <c r="C1111" s="230" t="s">
        <v>145</v>
      </c>
      <c r="D1111" s="230" t="s">
        <v>145</v>
      </c>
      <c r="E1111" s="230" t="s">
        <v>143</v>
      </c>
      <c r="F1111" s="230" t="s">
        <v>143</v>
      </c>
      <c r="G1111" s="230" t="s">
        <v>145</v>
      </c>
      <c r="H1111" s="230" t="s">
        <v>145</v>
      </c>
      <c r="I1111" s="230" t="s">
        <v>145</v>
      </c>
      <c r="J1111" s="230" t="s">
        <v>145</v>
      </c>
      <c r="K1111" s="230" t="s">
        <v>145</v>
      </c>
      <c r="L1111" s="230" t="s">
        <v>145</v>
      </c>
      <c r="M1111" s="230" t="s">
        <v>145</v>
      </c>
    </row>
    <row r="1112" spans="1:13" x14ac:dyDescent="0.3">
      <c r="A1112" s="230">
        <v>423381</v>
      </c>
      <c r="B1112" s="230" t="s">
        <v>58</v>
      </c>
      <c r="D1112" s="230" t="s">
        <v>144</v>
      </c>
      <c r="E1112" s="230" t="s">
        <v>144</v>
      </c>
      <c r="F1112" s="230" t="s">
        <v>145</v>
      </c>
      <c r="H1112" s="230" t="s">
        <v>145</v>
      </c>
      <c r="I1112" s="230" t="s">
        <v>145</v>
      </c>
      <c r="J1112" s="230" t="s">
        <v>145</v>
      </c>
      <c r="K1112" s="230" t="s">
        <v>144</v>
      </c>
      <c r="L1112" s="230" t="s">
        <v>144</v>
      </c>
      <c r="M1112" s="230" t="s">
        <v>145</v>
      </c>
    </row>
    <row r="1113" spans="1:13" x14ac:dyDescent="0.3">
      <c r="A1113" s="230">
        <v>423385</v>
      </c>
      <c r="B1113" s="230" t="s">
        <v>58</v>
      </c>
      <c r="D1113" s="230" t="s">
        <v>143</v>
      </c>
      <c r="E1113" s="230" t="s">
        <v>143</v>
      </c>
      <c r="F1113" s="230" t="s">
        <v>143</v>
      </c>
      <c r="G1113" s="230" t="s">
        <v>145</v>
      </c>
      <c r="I1113" s="230" t="s">
        <v>145</v>
      </c>
      <c r="J1113" s="230" t="s">
        <v>144</v>
      </c>
      <c r="K1113" s="230" t="s">
        <v>145</v>
      </c>
      <c r="L1113" s="230" t="s">
        <v>144</v>
      </c>
      <c r="M1113" s="230" t="s">
        <v>145</v>
      </c>
    </row>
    <row r="1114" spans="1:13" x14ac:dyDescent="0.3">
      <c r="A1114" s="230">
        <v>423393</v>
      </c>
      <c r="B1114" s="230" t="s">
        <v>58</v>
      </c>
      <c r="C1114" s="230" t="s">
        <v>143</v>
      </c>
      <c r="D1114" s="230" t="s">
        <v>143</v>
      </c>
      <c r="E1114" s="230" t="s">
        <v>143</v>
      </c>
      <c r="F1114" s="230" t="s">
        <v>145</v>
      </c>
      <c r="G1114" s="230" t="s">
        <v>144</v>
      </c>
      <c r="H1114" s="230" t="s">
        <v>145</v>
      </c>
      <c r="I1114" s="230" t="s">
        <v>144</v>
      </c>
      <c r="J1114" s="230" t="s">
        <v>144</v>
      </c>
      <c r="K1114" s="230" t="s">
        <v>144</v>
      </c>
      <c r="L1114" s="230" t="s">
        <v>144</v>
      </c>
      <c r="M1114" s="230" t="s">
        <v>144</v>
      </c>
    </row>
    <row r="1115" spans="1:13" x14ac:dyDescent="0.3">
      <c r="A1115" s="230">
        <v>423399</v>
      </c>
      <c r="B1115" s="230" t="s">
        <v>58</v>
      </c>
      <c r="C1115" s="230" t="s">
        <v>145</v>
      </c>
      <c r="E1115" s="230" t="s">
        <v>145</v>
      </c>
      <c r="F1115" s="230" t="s">
        <v>144</v>
      </c>
      <c r="G1115" s="230" t="s">
        <v>144</v>
      </c>
      <c r="H1115" s="230" t="s">
        <v>145</v>
      </c>
      <c r="I1115" s="230" t="s">
        <v>145</v>
      </c>
      <c r="J1115" s="230" t="s">
        <v>145</v>
      </c>
      <c r="K1115" s="230" t="s">
        <v>144</v>
      </c>
      <c r="L1115" s="230" t="s">
        <v>145</v>
      </c>
      <c r="M1115" s="230" t="s">
        <v>145</v>
      </c>
    </row>
    <row r="1116" spans="1:13" x14ac:dyDescent="0.3">
      <c r="A1116" s="230">
        <v>423400</v>
      </c>
      <c r="B1116" s="230" t="s">
        <v>58</v>
      </c>
      <c r="F1116" s="230" t="s">
        <v>144</v>
      </c>
      <c r="I1116" s="230" t="s">
        <v>145</v>
      </c>
      <c r="J1116" s="230" t="s">
        <v>145</v>
      </c>
      <c r="K1116" s="230" t="s">
        <v>144</v>
      </c>
      <c r="L1116" s="230" t="s">
        <v>145</v>
      </c>
      <c r="M1116" s="230" t="s">
        <v>145</v>
      </c>
    </row>
    <row r="1117" spans="1:13" x14ac:dyDescent="0.3">
      <c r="A1117" s="230">
        <v>423402</v>
      </c>
      <c r="B1117" s="230" t="s">
        <v>58</v>
      </c>
      <c r="C1117" s="230" t="s">
        <v>143</v>
      </c>
      <c r="D1117" s="230" t="s">
        <v>144</v>
      </c>
      <c r="E1117" s="230" t="s">
        <v>144</v>
      </c>
      <c r="F1117" s="230" t="s">
        <v>145</v>
      </c>
      <c r="G1117" s="230" t="s">
        <v>145</v>
      </c>
      <c r="I1117" s="230" t="s">
        <v>144</v>
      </c>
      <c r="J1117" s="230" t="s">
        <v>144</v>
      </c>
      <c r="K1117" s="230" t="s">
        <v>144</v>
      </c>
      <c r="L1117" s="230" t="s">
        <v>144</v>
      </c>
      <c r="M1117" s="230" t="s">
        <v>144</v>
      </c>
    </row>
    <row r="1118" spans="1:13" x14ac:dyDescent="0.3">
      <c r="A1118" s="230">
        <v>423409</v>
      </c>
      <c r="B1118" s="230" t="s">
        <v>58</v>
      </c>
      <c r="C1118" s="230" t="s">
        <v>143</v>
      </c>
      <c r="D1118" s="230" t="s">
        <v>143</v>
      </c>
      <c r="E1118" s="230" t="s">
        <v>143</v>
      </c>
      <c r="G1118" s="230" t="s">
        <v>143</v>
      </c>
      <c r="H1118" s="230" t="s">
        <v>143</v>
      </c>
      <c r="I1118" s="230" t="s">
        <v>145</v>
      </c>
      <c r="J1118" s="230" t="s">
        <v>144</v>
      </c>
      <c r="K1118" s="230" t="s">
        <v>145</v>
      </c>
      <c r="L1118" s="230" t="s">
        <v>145</v>
      </c>
      <c r="M1118" s="230" t="s">
        <v>145</v>
      </c>
    </row>
    <row r="1119" spans="1:13" x14ac:dyDescent="0.3">
      <c r="A1119" s="230">
        <v>423413</v>
      </c>
      <c r="B1119" s="230" t="s">
        <v>58</v>
      </c>
      <c r="C1119" s="230" t="s">
        <v>143</v>
      </c>
      <c r="E1119" s="230" t="s">
        <v>143</v>
      </c>
      <c r="H1119" s="230" t="s">
        <v>144</v>
      </c>
      <c r="I1119" s="230" t="s">
        <v>144</v>
      </c>
      <c r="J1119" s="230" t="s">
        <v>145</v>
      </c>
      <c r="K1119" s="230" t="s">
        <v>143</v>
      </c>
      <c r="M1119" s="230" t="s">
        <v>143</v>
      </c>
    </row>
    <row r="1120" spans="1:13" x14ac:dyDescent="0.3">
      <c r="A1120" s="230">
        <v>423432</v>
      </c>
      <c r="B1120" s="230" t="s">
        <v>58</v>
      </c>
      <c r="C1120" s="230" t="s">
        <v>143</v>
      </c>
      <c r="E1120" s="230" t="s">
        <v>143</v>
      </c>
      <c r="F1120" s="230" t="s">
        <v>143</v>
      </c>
      <c r="G1120" s="230" t="s">
        <v>143</v>
      </c>
      <c r="I1120" s="230" t="s">
        <v>144</v>
      </c>
      <c r="K1120" s="230" t="s">
        <v>143</v>
      </c>
      <c r="L1120" s="230" t="s">
        <v>145</v>
      </c>
    </row>
    <row r="1121" spans="1:13" x14ac:dyDescent="0.3">
      <c r="A1121" s="230">
        <v>423448</v>
      </c>
      <c r="B1121" s="230" t="s">
        <v>58</v>
      </c>
      <c r="C1121" s="230" t="s">
        <v>143</v>
      </c>
      <c r="D1121" s="230" t="s">
        <v>144</v>
      </c>
      <c r="E1121" s="230" t="s">
        <v>143</v>
      </c>
      <c r="F1121" s="230" t="s">
        <v>143</v>
      </c>
      <c r="G1121" s="230" t="s">
        <v>144</v>
      </c>
      <c r="H1121" s="230" t="s">
        <v>144</v>
      </c>
      <c r="I1121" s="230" t="s">
        <v>144</v>
      </c>
      <c r="J1121" s="230" t="s">
        <v>144</v>
      </c>
      <c r="K1121" s="230" t="s">
        <v>145</v>
      </c>
      <c r="L1121" s="230" t="s">
        <v>144</v>
      </c>
      <c r="M1121" s="230" t="s">
        <v>145</v>
      </c>
    </row>
    <row r="1122" spans="1:13" x14ac:dyDescent="0.3">
      <c r="A1122" s="230">
        <v>423449</v>
      </c>
      <c r="B1122" s="230" t="s">
        <v>58</v>
      </c>
      <c r="C1122" s="230" t="s">
        <v>143</v>
      </c>
      <c r="E1122" s="230" t="s">
        <v>143</v>
      </c>
      <c r="F1122" s="230" t="s">
        <v>143</v>
      </c>
      <c r="G1122" s="230" t="s">
        <v>145</v>
      </c>
      <c r="H1122" s="230" t="s">
        <v>143</v>
      </c>
      <c r="I1122" s="230" t="s">
        <v>144</v>
      </c>
      <c r="J1122" s="230" t="s">
        <v>145</v>
      </c>
      <c r="K1122" s="230" t="s">
        <v>145</v>
      </c>
      <c r="L1122" s="230" t="s">
        <v>145</v>
      </c>
      <c r="M1122" s="230" t="s">
        <v>145</v>
      </c>
    </row>
    <row r="1123" spans="1:13" x14ac:dyDescent="0.3">
      <c r="A1123" s="230">
        <v>423457</v>
      </c>
      <c r="B1123" s="230" t="s">
        <v>58</v>
      </c>
      <c r="C1123" s="230" t="s">
        <v>143</v>
      </c>
      <c r="D1123" s="230" t="s">
        <v>145</v>
      </c>
      <c r="E1123" s="230" t="s">
        <v>145</v>
      </c>
      <c r="F1123" s="230" t="s">
        <v>145</v>
      </c>
      <c r="H1123" s="230" t="s">
        <v>144</v>
      </c>
      <c r="I1123" s="230" t="s">
        <v>145</v>
      </c>
      <c r="J1123" s="230" t="s">
        <v>144</v>
      </c>
      <c r="K1123" s="230" t="s">
        <v>144</v>
      </c>
      <c r="L1123" s="230" t="s">
        <v>144</v>
      </c>
      <c r="M1123" s="230" t="s">
        <v>144</v>
      </c>
    </row>
    <row r="1124" spans="1:13" x14ac:dyDescent="0.3">
      <c r="A1124" s="230">
        <v>423460</v>
      </c>
      <c r="B1124" s="230" t="s">
        <v>58</v>
      </c>
      <c r="C1124" s="230" t="s">
        <v>143</v>
      </c>
      <c r="D1124" s="230" t="s">
        <v>144</v>
      </c>
      <c r="E1124" s="230" t="s">
        <v>143</v>
      </c>
      <c r="F1124" s="230" t="s">
        <v>144</v>
      </c>
      <c r="G1124" s="230" t="s">
        <v>144</v>
      </c>
      <c r="H1124" s="230" t="s">
        <v>144</v>
      </c>
      <c r="I1124" s="230" t="s">
        <v>144</v>
      </c>
      <c r="J1124" s="230" t="s">
        <v>145</v>
      </c>
      <c r="K1124" s="230" t="s">
        <v>144</v>
      </c>
      <c r="L1124" s="230" t="s">
        <v>144</v>
      </c>
      <c r="M1124" s="230" t="s">
        <v>144</v>
      </c>
    </row>
    <row r="1125" spans="1:13" x14ac:dyDescent="0.3">
      <c r="A1125" s="230">
        <v>423472</v>
      </c>
      <c r="B1125" s="230" t="s">
        <v>58</v>
      </c>
      <c r="C1125" s="230" t="s">
        <v>145</v>
      </c>
      <c r="E1125" s="230" t="s">
        <v>143</v>
      </c>
      <c r="F1125" s="230" t="s">
        <v>143</v>
      </c>
      <c r="I1125" s="230" t="s">
        <v>144</v>
      </c>
      <c r="J1125" s="230" t="s">
        <v>145</v>
      </c>
      <c r="K1125" s="230" t="s">
        <v>145</v>
      </c>
      <c r="L1125" s="230" t="s">
        <v>145</v>
      </c>
      <c r="M1125" s="230" t="s">
        <v>145</v>
      </c>
    </row>
    <row r="1126" spans="1:13" x14ac:dyDescent="0.3">
      <c r="A1126" s="230">
        <v>423473</v>
      </c>
      <c r="B1126" s="230" t="s">
        <v>58</v>
      </c>
      <c r="C1126" s="230" t="s">
        <v>143</v>
      </c>
      <c r="E1126" s="230" t="s">
        <v>143</v>
      </c>
      <c r="G1126" s="230" t="s">
        <v>145</v>
      </c>
      <c r="H1126" s="230" t="s">
        <v>145</v>
      </c>
      <c r="I1126" s="230" t="s">
        <v>144</v>
      </c>
      <c r="J1126" s="230" t="s">
        <v>144</v>
      </c>
      <c r="K1126" s="230" t="s">
        <v>144</v>
      </c>
      <c r="L1126" s="230" t="s">
        <v>144</v>
      </c>
      <c r="M1126" s="230" t="s">
        <v>144</v>
      </c>
    </row>
    <row r="1127" spans="1:13" x14ac:dyDescent="0.3">
      <c r="A1127" s="230">
        <v>423474</v>
      </c>
      <c r="B1127" s="230" t="s">
        <v>58</v>
      </c>
      <c r="C1127" s="230" t="s">
        <v>145</v>
      </c>
      <c r="D1127" s="230" t="s">
        <v>145</v>
      </c>
      <c r="E1127" s="230" t="s">
        <v>145</v>
      </c>
      <c r="G1127" s="230" t="s">
        <v>145</v>
      </c>
      <c r="I1127" s="230" t="s">
        <v>145</v>
      </c>
      <c r="J1127" s="230" t="s">
        <v>144</v>
      </c>
      <c r="K1127" s="230" t="s">
        <v>145</v>
      </c>
      <c r="L1127" s="230" t="s">
        <v>144</v>
      </c>
      <c r="M1127" s="230" t="s">
        <v>144</v>
      </c>
    </row>
    <row r="1128" spans="1:13" x14ac:dyDescent="0.3">
      <c r="A1128" s="230">
        <v>423480</v>
      </c>
      <c r="B1128" s="230" t="s">
        <v>58</v>
      </c>
      <c r="C1128" s="230" t="s">
        <v>143</v>
      </c>
      <c r="E1128" s="230" t="s">
        <v>143</v>
      </c>
      <c r="F1128" s="230" t="s">
        <v>145</v>
      </c>
      <c r="G1128" s="230" t="s">
        <v>145</v>
      </c>
      <c r="H1128" s="230" t="s">
        <v>145</v>
      </c>
      <c r="I1128" s="230" t="s">
        <v>143</v>
      </c>
      <c r="K1128" s="230" t="s">
        <v>143</v>
      </c>
      <c r="L1128" s="230" t="s">
        <v>145</v>
      </c>
      <c r="M1128" s="230" t="s">
        <v>143</v>
      </c>
    </row>
    <row r="1129" spans="1:13" x14ac:dyDescent="0.3">
      <c r="A1129" s="230">
        <v>423487</v>
      </c>
      <c r="B1129" s="230" t="s">
        <v>58</v>
      </c>
      <c r="C1129" s="230" t="s">
        <v>143</v>
      </c>
      <c r="E1129" s="230" t="s">
        <v>145</v>
      </c>
      <c r="F1129" s="230" t="s">
        <v>144</v>
      </c>
      <c r="G1129" s="230" t="s">
        <v>144</v>
      </c>
      <c r="I1129" s="230" t="s">
        <v>145</v>
      </c>
      <c r="J1129" s="230" t="s">
        <v>144</v>
      </c>
      <c r="K1129" s="230" t="s">
        <v>144</v>
      </c>
      <c r="L1129" s="230" t="s">
        <v>145</v>
      </c>
      <c r="M1129" s="230" t="s">
        <v>145</v>
      </c>
    </row>
    <row r="1130" spans="1:13" x14ac:dyDescent="0.3">
      <c r="A1130" s="230">
        <v>423488</v>
      </c>
      <c r="B1130" s="230" t="s">
        <v>58</v>
      </c>
      <c r="C1130" s="230" t="s">
        <v>145</v>
      </c>
      <c r="D1130" s="230" t="s">
        <v>144</v>
      </c>
      <c r="E1130" s="230" t="s">
        <v>143</v>
      </c>
      <c r="F1130" s="230" t="s">
        <v>144</v>
      </c>
      <c r="G1130" s="230" t="s">
        <v>144</v>
      </c>
      <c r="H1130" s="230" t="s">
        <v>144</v>
      </c>
      <c r="I1130" s="230" t="s">
        <v>144</v>
      </c>
      <c r="J1130" s="230" t="s">
        <v>145</v>
      </c>
      <c r="K1130" s="230" t="s">
        <v>144</v>
      </c>
      <c r="L1130" s="230" t="s">
        <v>144</v>
      </c>
      <c r="M1130" s="230" t="s">
        <v>144</v>
      </c>
    </row>
    <row r="1131" spans="1:13" x14ac:dyDescent="0.3">
      <c r="A1131" s="230">
        <v>423489</v>
      </c>
      <c r="B1131" s="230" t="s">
        <v>58</v>
      </c>
      <c r="C1131" s="230" t="s">
        <v>144</v>
      </c>
      <c r="E1131" s="230" t="s">
        <v>144</v>
      </c>
      <c r="F1131" s="230" t="s">
        <v>143</v>
      </c>
      <c r="H1131" s="230" t="s">
        <v>143</v>
      </c>
      <c r="I1131" s="230" t="s">
        <v>144</v>
      </c>
      <c r="J1131" s="230" t="s">
        <v>144</v>
      </c>
      <c r="K1131" s="230" t="s">
        <v>144</v>
      </c>
      <c r="M1131" s="230" t="s">
        <v>144</v>
      </c>
    </row>
    <row r="1132" spans="1:13" x14ac:dyDescent="0.3">
      <c r="A1132" s="230">
        <v>423492</v>
      </c>
      <c r="B1132" s="230" t="s">
        <v>58</v>
      </c>
      <c r="C1132" s="230" t="s">
        <v>143</v>
      </c>
      <c r="E1132" s="230" t="s">
        <v>143</v>
      </c>
      <c r="G1132" s="230" t="s">
        <v>145</v>
      </c>
      <c r="H1132" s="230" t="s">
        <v>144</v>
      </c>
      <c r="I1132" s="230" t="s">
        <v>144</v>
      </c>
      <c r="J1132" s="230" t="s">
        <v>144</v>
      </c>
      <c r="K1132" s="230" t="s">
        <v>144</v>
      </c>
      <c r="L1132" s="230" t="s">
        <v>144</v>
      </c>
      <c r="M1132" s="230" t="s">
        <v>144</v>
      </c>
    </row>
    <row r="1133" spans="1:13" x14ac:dyDescent="0.3">
      <c r="A1133" s="230">
        <v>423493</v>
      </c>
      <c r="B1133" s="230" t="s">
        <v>58</v>
      </c>
      <c r="C1133" s="230" t="s">
        <v>145</v>
      </c>
      <c r="D1133" s="230" t="s">
        <v>145</v>
      </c>
      <c r="E1133" s="230" t="s">
        <v>145</v>
      </c>
      <c r="F1133" s="230" t="s">
        <v>145</v>
      </c>
      <c r="I1133" s="230" t="s">
        <v>145</v>
      </c>
      <c r="J1133" s="230" t="s">
        <v>144</v>
      </c>
      <c r="K1133" s="230" t="s">
        <v>144</v>
      </c>
      <c r="L1133" s="230" t="s">
        <v>145</v>
      </c>
      <c r="M1133" s="230" t="s">
        <v>144</v>
      </c>
    </row>
    <row r="1134" spans="1:13" x14ac:dyDescent="0.3">
      <c r="A1134" s="230">
        <v>423494</v>
      </c>
      <c r="B1134" s="230" t="s">
        <v>58</v>
      </c>
      <c r="C1134" s="230" t="s">
        <v>143</v>
      </c>
      <c r="D1134" s="230" t="s">
        <v>143</v>
      </c>
      <c r="E1134" s="230" t="s">
        <v>145</v>
      </c>
      <c r="F1134" s="230" t="s">
        <v>143</v>
      </c>
      <c r="G1134" s="230" t="s">
        <v>145</v>
      </c>
      <c r="H1134" s="230" t="s">
        <v>145</v>
      </c>
      <c r="I1134" s="230" t="s">
        <v>144</v>
      </c>
      <c r="J1134" s="230" t="s">
        <v>144</v>
      </c>
      <c r="K1134" s="230" t="s">
        <v>145</v>
      </c>
      <c r="L1134" s="230" t="s">
        <v>144</v>
      </c>
      <c r="M1134" s="230" t="s">
        <v>145</v>
      </c>
    </row>
    <row r="1135" spans="1:13" x14ac:dyDescent="0.3">
      <c r="A1135" s="230">
        <v>423497</v>
      </c>
      <c r="B1135" s="230" t="s">
        <v>58</v>
      </c>
      <c r="C1135" s="230" t="s">
        <v>143</v>
      </c>
      <c r="E1135" s="230" t="s">
        <v>143</v>
      </c>
      <c r="F1135" s="230" t="s">
        <v>143</v>
      </c>
      <c r="G1135" s="230" t="s">
        <v>143</v>
      </c>
      <c r="H1135" s="230" t="s">
        <v>145</v>
      </c>
      <c r="I1135" s="230" t="s">
        <v>144</v>
      </c>
      <c r="J1135" s="230" t="s">
        <v>144</v>
      </c>
      <c r="K1135" s="230" t="s">
        <v>144</v>
      </c>
      <c r="L1135" s="230" t="s">
        <v>144</v>
      </c>
      <c r="M1135" s="230" t="s">
        <v>144</v>
      </c>
    </row>
    <row r="1136" spans="1:13" x14ac:dyDescent="0.3">
      <c r="A1136" s="230">
        <v>423508</v>
      </c>
      <c r="B1136" s="230" t="s">
        <v>58</v>
      </c>
      <c r="F1136" s="230" t="s">
        <v>143</v>
      </c>
      <c r="G1136" s="230" t="s">
        <v>143</v>
      </c>
      <c r="H1136" s="230" t="s">
        <v>143</v>
      </c>
      <c r="J1136" s="230" t="s">
        <v>143</v>
      </c>
      <c r="K1136" s="230" t="s">
        <v>145</v>
      </c>
      <c r="L1136" s="230" t="s">
        <v>145</v>
      </c>
    </row>
    <row r="1137" spans="1:13" x14ac:dyDescent="0.3">
      <c r="A1137" s="230">
        <v>423517</v>
      </c>
      <c r="B1137" s="230" t="s">
        <v>58</v>
      </c>
      <c r="C1137" s="230" t="s">
        <v>145</v>
      </c>
      <c r="E1137" s="230" t="s">
        <v>145</v>
      </c>
      <c r="F1137" s="230" t="s">
        <v>145</v>
      </c>
      <c r="H1137" s="230" t="s">
        <v>145</v>
      </c>
      <c r="I1137" s="230" t="s">
        <v>145</v>
      </c>
      <c r="J1137" s="230" t="s">
        <v>145</v>
      </c>
      <c r="K1137" s="230" t="s">
        <v>145</v>
      </c>
      <c r="M1137" s="230" t="s">
        <v>145</v>
      </c>
    </row>
    <row r="1138" spans="1:13" x14ac:dyDescent="0.3">
      <c r="A1138" s="230">
        <v>423528</v>
      </c>
      <c r="B1138" s="230" t="s">
        <v>58</v>
      </c>
      <c r="C1138" s="230" t="s">
        <v>143</v>
      </c>
      <c r="D1138" s="230" t="s">
        <v>143</v>
      </c>
      <c r="E1138" s="230" t="s">
        <v>144</v>
      </c>
      <c r="F1138" s="230" t="s">
        <v>144</v>
      </c>
      <c r="G1138" s="230" t="s">
        <v>143</v>
      </c>
      <c r="H1138" s="230" t="s">
        <v>144</v>
      </c>
      <c r="I1138" s="230" t="s">
        <v>144</v>
      </c>
      <c r="J1138" s="230" t="s">
        <v>144</v>
      </c>
      <c r="K1138" s="230" t="s">
        <v>144</v>
      </c>
      <c r="L1138" s="230" t="s">
        <v>144</v>
      </c>
      <c r="M1138" s="230" t="s">
        <v>144</v>
      </c>
    </row>
    <row r="1139" spans="1:13" x14ac:dyDescent="0.3">
      <c r="A1139" s="230">
        <v>423529</v>
      </c>
      <c r="B1139" s="230" t="s">
        <v>58</v>
      </c>
      <c r="C1139" s="230" t="s">
        <v>143</v>
      </c>
      <c r="D1139" s="230" t="s">
        <v>143</v>
      </c>
      <c r="I1139" s="230" t="s">
        <v>145</v>
      </c>
      <c r="J1139" s="230" t="s">
        <v>143</v>
      </c>
      <c r="K1139" s="230" t="s">
        <v>144</v>
      </c>
      <c r="L1139" s="230" t="s">
        <v>144</v>
      </c>
      <c r="M1139" s="230" t="s">
        <v>145</v>
      </c>
    </row>
    <row r="1140" spans="1:13" x14ac:dyDescent="0.3">
      <c r="A1140" s="230">
        <v>423534</v>
      </c>
      <c r="B1140" s="230" t="s">
        <v>58</v>
      </c>
      <c r="D1140" s="230" t="s">
        <v>145</v>
      </c>
      <c r="E1140" s="230" t="s">
        <v>143</v>
      </c>
      <c r="G1140" s="230" t="s">
        <v>145</v>
      </c>
      <c r="J1140" s="230" t="s">
        <v>143</v>
      </c>
      <c r="K1140" s="230" t="s">
        <v>144</v>
      </c>
      <c r="L1140" s="230" t="s">
        <v>145</v>
      </c>
      <c r="M1140" s="230" t="s">
        <v>145</v>
      </c>
    </row>
    <row r="1141" spans="1:13" x14ac:dyDescent="0.3">
      <c r="A1141" s="230">
        <v>423535</v>
      </c>
      <c r="B1141" s="230" t="s">
        <v>58</v>
      </c>
      <c r="C1141" s="230" t="s">
        <v>143</v>
      </c>
      <c r="E1141" s="230" t="s">
        <v>143</v>
      </c>
      <c r="F1141" s="230" t="s">
        <v>145</v>
      </c>
      <c r="G1141" s="230" t="s">
        <v>144</v>
      </c>
      <c r="I1141" s="230" t="s">
        <v>144</v>
      </c>
      <c r="J1141" s="230" t="s">
        <v>145</v>
      </c>
      <c r="K1141" s="230" t="s">
        <v>145</v>
      </c>
      <c r="L1141" s="230" t="s">
        <v>144</v>
      </c>
      <c r="M1141" s="230" t="s">
        <v>145</v>
      </c>
    </row>
    <row r="1142" spans="1:13" x14ac:dyDescent="0.3">
      <c r="A1142" s="230">
        <v>423543</v>
      </c>
      <c r="B1142" s="230" t="s">
        <v>58</v>
      </c>
      <c r="E1142" s="230" t="s">
        <v>143</v>
      </c>
      <c r="I1142" s="230" t="s">
        <v>145</v>
      </c>
      <c r="K1142" s="230" t="s">
        <v>144</v>
      </c>
      <c r="L1142" s="230" t="s">
        <v>144</v>
      </c>
      <c r="M1142" s="230" t="s">
        <v>143</v>
      </c>
    </row>
    <row r="1143" spans="1:13" x14ac:dyDescent="0.3">
      <c r="A1143" s="230">
        <v>423549</v>
      </c>
      <c r="B1143" s="230" t="s">
        <v>58</v>
      </c>
      <c r="D1143" s="230" t="s">
        <v>143</v>
      </c>
      <c r="E1143" s="230" t="s">
        <v>143</v>
      </c>
      <c r="F1143" s="230" t="s">
        <v>143</v>
      </c>
      <c r="G1143" s="230" t="s">
        <v>143</v>
      </c>
      <c r="H1143" s="230" t="s">
        <v>143</v>
      </c>
      <c r="J1143" s="230" t="s">
        <v>143</v>
      </c>
      <c r="L1143" s="230" t="s">
        <v>143</v>
      </c>
      <c r="M1143" s="230" t="s">
        <v>143</v>
      </c>
    </row>
    <row r="1144" spans="1:13" x14ac:dyDescent="0.3">
      <c r="A1144" s="230">
        <v>423554</v>
      </c>
      <c r="B1144" s="230" t="s">
        <v>58</v>
      </c>
      <c r="C1144" s="230" t="s">
        <v>143</v>
      </c>
      <c r="D1144" s="230" t="s">
        <v>145</v>
      </c>
      <c r="E1144" s="230" t="s">
        <v>143</v>
      </c>
      <c r="G1144" s="230" t="s">
        <v>144</v>
      </c>
      <c r="H1144" s="230" t="s">
        <v>145</v>
      </c>
      <c r="I1144" s="230" t="s">
        <v>145</v>
      </c>
      <c r="J1144" s="230" t="s">
        <v>143</v>
      </c>
      <c r="K1144" s="230" t="s">
        <v>143</v>
      </c>
      <c r="L1144" s="230" t="s">
        <v>144</v>
      </c>
      <c r="M1144" s="230" t="s">
        <v>143</v>
      </c>
    </row>
    <row r="1145" spans="1:13" x14ac:dyDescent="0.3">
      <c r="A1145" s="230">
        <v>423555</v>
      </c>
      <c r="B1145" s="230" t="s">
        <v>58</v>
      </c>
      <c r="C1145" s="230" t="s">
        <v>143</v>
      </c>
      <c r="D1145" s="230" t="s">
        <v>143</v>
      </c>
      <c r="E1145" s="230" t="s">
        <v>143</v>
      </c>
      <c r="F1145" s="230" t="s">
        <v>145</v>
      </c>
      <c r="G1145" s="230" t="s">
        <v>144</v>
      </c>
      <c r="H1145" s="230" t="s">
        <v>145</v>
      </c>
      <c r="I1145" s="230" t="s">
        <v>144</v>
      </c>
      <c r="J1145" s="230" t="s">
        <v>144</v>
      </c>
      <c r="K1145" s="230" t="s">
        <v>144</v>
      </c>
      <c r="L1145" s="230" t="s">
        <v>144</v>
      </c>
      <c r="M1145" s="230" t="s">
        <v>144</v>
      </c>
    </row>
    <row r="1146" spans="1:13" x14ac:dyDescent="0.3">
      <c r="A1146" s="230">
        <v>423562</v>
      </c>
      <c r="B1146" s="230" t="s">
        <v>58</v>
      </c>
      <c r="C1146" s="230" t="s">
        <v>143</v>
      </c>
      <c r="E1146" s="230" t="s">
        <v>145</v>
      </c>
      <c r="F1146" s="230" t="s">
        <v>145</v>
      </c>
      <c r="I1146" s="230" t="s">
        <v>144</v>
      </c>
      <c r="J1146" s="230" t="s">
        <v>144</v>
      </c>
      <c r="K1146" s="230" t="s">
        <v>144</v>
      </c>
      <c r="L1146" s="230" t="s">
        <v>145</v>
      </c>
      <c r="M1146" s="230" t="s">
        <v>144</v>
      </c>
    </row>
    <row r="1147" spans="1:13" x14ac:dyDescent="0.3">
      <c r="A1147" s="230">
        <v>423566</v>
      </c>
      <c r="B1147" s="230" t="s">
        <v>58</v>
      </c>
      <c r="C1147" s="230" t="s">
        <v>143</v>
      </c>
      <c r="D1147" s="230" t="s">
        <v>143</v>
      </c>
      <c r="E1147" s="230" t="s">
        <v>143</v>
      </c>
      <c r="F1147" s="230" t="s">
        <v>144</v>
      </c>
      <c r="G1147" s="230" t="s">
        <v>143</v>
      </c>
      <c r="H1147" s="230" t="s">
        <v>145</v>
      </c>
      <c r="I1147" s="230" t="s">
        <v>145</v>
      </c>
      <c r="J1147" s="230" t="s">
        <v>145</v>
      </c>
      <c r="K1147" s="230" t="s">
        <v>144</v>
      </c>
      <c r="L1147" s="230" t="s">
        <v>144</v>
      </c>
      <c r="M1147" s="230" t="s">
        <v>144</v>
      </c>
    </row>
    <row r="1148" spans="1:13" x14ac:dyDescent="0.3">
      <c r="A1148" s="230">
        <v>423576</v>
      </c>
      <c r="B1148" s="230" t="s">
        <v>58</v>
      </c>
      <c r="D1148" s="230" t="s">
        <v>145</v>
      </c>
      <c r="E1148" s="230" t="s">
        <v>145</v>
      </c>
      <c r="F1148" s="230" t="s">
        <v>145</v>
      </c>
      <c r="I1148" s="230" t="s">
        <v>144</v>
      </c>
      <c r="J1148" s="230" t="s">
        <v>144</v>
      </c>
      <c r="K1148" s="230" t="s">
        <v>144</v>
      </c>
      <c r="L1148" s="230" t="s">
        <v>144</v>
      </c>
      <c r="M1148" s="230" t="s">
        <v>144</v>
      </c>
    </row>
    <row r="1149" spans="1:13" x14ac:dyDescent="0.3">
      <c r="A1149" s="230">
        <v>423577</v>
      </c>
      <c r="B1149" s="230" t="s">
        <v>58</v>
      </c>
      <c r="C1149" s="230" t="s">
        <v>145</v>
      </c>
      <c r="E1149" s="230" t="s">
        <v>144</v>
      </c>
      <c r="F1149" s="230" t="s">
        <v>145</v>
      </c>
      <c r="G1149" s="230" t="s">
        <v>144</v>
      </c>
      <c r="H1149" s="230" t="s">
        <v>145</v>
      </c>
      <c r="I1149" s="230" t="s">
        <v>145</v>
      </c>
      <c r="J1149" s="230" t="s">
        <v>145</v>
      </c>
      <c r="K1149" s="230" t="s">
        <v>145</v>
      </c>
      <c r="L1149" s="230" t="s">
        <v>144</v>
      </c>
      <c r="M1149" s="230" t="s">
        <v>144</v>
      </c>
    </row>
    <row r="1150" spans="1:13" x14ac:dyDescent="0.3">
      <c r="A1150" s="230">
        <v>423579</v>
      </c>
      <c r="B1150" s="230" t="s">
        <v>58</v>
      </c>
      <c r="C1150" s="230" t="s">
        <v>145</v>
      </c>
      <c r="E1150" s="230" t="s">
        <v>143</v>
      </c>
      <c r="F1150" s="230" t="s">
        <v>143</v>
      </c>
      <c r="G1150" s="230" t="s">
        <v>143</v>
      </c>
      <c r="H1150" s="230" t="s">
        <v>145</v>
      </c>
      <c r="I1150" s="230" t="s">
        <v>144</v>
      </c>
      <c r="J1150" s="230" t="s">
        <v>145</v>
      </c>
      <c r="K1150" s="230" t="s">
        <v>145</v>
      </c>
      <c r="L1150" s="230" t="s">
        <v>144</v>
      </c>
      <c r="M1150" s="230" t="s">
        <v>145</v>
      </c>
    </row>
    <row r="1151" spans="1:13" x14ac:dyDescent="0.3">
      <c r="A1151" s="230">
        <v>423585</v>
      </c>
      <c r="B1151" s="230" t="s">
        <v>58</v>
      </c>
      <c r="G1151" s="230" t="s">
        <v>144</v>
      </c>
      <c r="H1151" s="230" t="s">
        <v>143</v>
      </c>
      <c r="I1151" s="230" t="s">
        <v>143</v>
      </c>
      <c r="J1151" s="230" t="s">
        <v>143</v>
      </c>
      <c r="K1151" s="230" t="s">
        <v>145</v>
      </c>
      <c r="M1151" s="230" t="s">
        <v>143</v>
      </c>
    </row>
    <row r="1152" spans="1:13" x14ac:dyDescent="0.3">
      <c r="A1152" s="230">
        <v>423586</v>
      </c>
      <c r="B1152" s="230" t="s">
        <v>58</v>
      </c>
      <c r="C1152" s="230" t="s">
        <v>143</v>
      </c>
      <c r="E1152" s="230" t="s">
        <v>143</v>
      </c>
      <c r="F1152" s="230" t="s">
        <v>143</v>
      </c>
      <c r="I1152" s="230" t="s">
        <v>145</v>
      </c>
      <c r="J1152" s="230" t="s">
        <v>145</v>
      </c>
      <c r="K1152" s="230" t="s">
        <v>145</v>
      </c>
      <c r="L1152" s="230" t="s">
        <v>145</v>
      </c>
      <c r="M1152" s="230" t="s">
        <v>145</v>
      </c>
    </row>
    <row r="1153" spans="1:13" x14ac:dyDescent="0.3">
      <c r="A1153" s="230">
        <v>423590</v>
      </c>
      <c r="B1153" s="230" t="s">
        <v>58</v>
      </c>
      <c r="C1153" s="230" t="s">
        <v>143</v>
      </c>
      <c r="E1153" s="230" t="s">
        <v>143</v>
      </c>
      <c r="F1153" s="230" t="s">
        <v>143</v>
      </c>
      <c r="H1153" s="230" t="s">
        <v>145</v>
      </c>
      <c r="I1153" s="230" t="s">
        <v>144</v>
      </c>
      <c r="J1153" s="230" t="s">
        <v>144</v>
      </c>
      <c r="K1153" s="230" t="s">
        <v>144</v>
      </c>
      <c r="M1153" s="230" t="s">
        <v>144</v>
      </c>
    </row>
    <row r="1154" spans="1:13" x14ac:dyDescent="0.3">
      <c r="A1154" s="230">
        <v>423594</v>
      </c>
      <c r="B1154" s="230" t="s">
        <v>58</v>
      </c>
      <c r="D1154" s="230" t="s">
        <v>145</v>
      </c>
      <c r="E1154" s="230" t="s">
        <v>143</v>
      </c>
      <c r="H1154" s="230" t="s">
        <v>145</v>
      </c>
      <c r="I1154" s="230" t="s">
        <v>144</v>
      </c>
      <c r="J1154" s="230" t="s">
        <v>144</v>
      </c>
      <c r="K1154" s="230" t="s">
        <v>144</v>
      </c>
      <c r="L1154" s="230" t="s">
        <v>144</v>
      </c>
      <c r="M1154" s="230" t="s">
        <v>144</v>
      </c>
    </row>
    <row r="1155" spans="1:13" x14ac:dyDescent="0.3">
      <c r="A1155" s="230">
        <v>423595</v>
      </c>
      <c r="B1155" s="230" t="s">
        <v>58</v>
      </c>
      <c r="C1155" s="230" t="s">
        <v>145</v>
      </c>
      <c r="E1155" s="230" t="s">
        <v>145</v>
      </c>
      <c r="F1155" s="230" t="s">
        <v>145</v>
      </c>
      <c r="G1155" s="230" t="s">
        <v>145</v>
      </c>
      <c r="H1155" s="230" t="s">
        <v>145</v>
      </c>
      <c r="I1155" s="230" t="s">
        <v>145</v>
      </c>
      <c r="J1155" s="230" t="s">
        <v>145</v>
      </c>
      <c r="K1155" s="230" t="s">
        <v>144</v>
      </c>
      <c r="L1155" s="230" t="s">
        <v>144</v>
      </c>
      <c r="M1155" s="230" t="s">
        <v>145</v>
      </c>
    </row>
    <row r="1156" spans="1:13" x14ac:dyDescent="0.3">
      <c r="A1156" s="230">
        <v>423598</v>
      </c>
      <c r="B1156" s="230" t="s">
        <v>58</v>
      </c>
      <c r="C1156" s="230" t="s">
        <v>143</v>
      </c>
      <c r="D1156" s="230" t="s">
        <v>143</v>
      </c>
      <c r="G1156" s="230" t="s">
        <v>145</v>
      </c>
      <c r="I1156" s="230" t="s">
        <v>144</v>
      </c>
      <c r="K1156" s="230" t="s">
        <v>143</v>
      </c>
      <c r="L1156" s="230" t="s">
        <v>144</v>
      </c>
      <c r="M1156" s="230" t="s">
        <v>144</v>
      </c>
    </row>
    <row r="1157" spans="1:13" x14ac:dyDescent="0.3">
      <c r="A1157" s="230">
        <v>423603</v>
      </c>
      <c r="B1157" s="230" t="s">
        <v>58</v>
      </c>
      <c r="C1157" s="230" t="s">
        <v>143</v>
      </c>
      <c r="D1157" s="230" t="s">
        <v>145</v>
      </c>
      <c r="E1157" s="230" t="s">
        <v>145</v>
      </c>
      <c r="F1157" s="230" t="s">
        <v>145</v>
      </c>
      <c r="G1157" s="230" t="s">
        <v>145</v>
      </c>
      <c r="H1157" s="230" t="s">
        <v>145</v>
      </c>
      <c r="I1157" s="230" t="s">
        <v>145</v>
      </c>
      <c r="J1157" s="230" t="s">
        <v>145</v>
      </c>
      <c r="K1157" s="230" t="s">
        <v>145</v>
      </c>
      <c r="L1157" s="230" t="s">
        <v>144</v>
      </c>
      <c r="M1157" s="230" t="s">
        <v>145</v>
      </c>
    </row>
    <row r="1158" spans="1:13" x14ac:dyDescent="0.3">
      <c r="A1158" s="230">
        <v>423607</v>
      </c>
      <c r="B1158" s="230" t="s">
        <v>58</v>
      </c>
      <c r="C1158" s="230" t="s">
        <v>143</v>
      </c>
      <c r="D1158" s="230" t="s">
        <v>145</v>
      </c>
      <c r="F1158" s="230" t="s">
        <v>145</v>
      </c>
      <c r="H1158" s="230" t="s">
        <v>144</v>
      </c>
      <c r="I1158" s="230" t="s">
        <v>144</v>
      </c>
      <c r="J1158" s="230" t="s">
        <v>145</v>
      </c>
      <c r="K1158" s="230" t="s">
        <v>144</v>
      </c>
      <c r="L1158" s="230" t="s">
        <v>144</v>
      </c>
      <c r="M1158" s="230" t="s">
        <v>144</v>
      </c>
    </row>
    <row r="1159" spans="1:13" x14ac:dyDescent="0.3">
      <c r="A1159" s="230">
        <v>423610</v>
      </c>
      <c r="B1159" s="230" t="s">
        <v>58</v>
      </c>
      <c r="E1159" s="230" t="s">
        <v>145</v>
      </c>
      <c r="I1159" s="230" t="s">
        <v>145</v>
      </c>
      <c r="K1159" s="230" t="s">
        <v>145</v>
      </c>
      <c r="L1159" s="230" t="s">
        <v>145</v>
      </c>
      <c r="M1159" s="230" t="s">
        <v>145</v>
      </c>
    </row>
    <row r="1160" spans="1:13" x14ac:dyDescent="0.3">
      <c r="A1160" s="230">
        <v>423611</v>
      </c>
      <c r="B1160" s="230" t="s">
        <v>58</v>
      </c>
      <c r="C1160" s="230" t="s">
        <v>143</v>
      </c>
      <c r="E1160" s="230" t="s">
        <v>143</v>
      </c>
      <c r="F1160" s="230" t="s">
        <v>143</v>
      </c>
      <c r="H1160" s="230" t="s">
        <v>144</v>
      </c>
      <c r="I1160" s="230" t="s">
        <v>144</v>
      </c>
      <c r="J1160" s="230" t="s">
        <v>144</v>
      </c>
      <c r="K1160" s="230" t="s">
        <v>144</v>
      </c>
      <c r="M1160" s="230" t="s">
        <v>144</v>
      </c>
    </row>
    <row r="1161" spans="1:13" x14ac:dyDescent="0.3">
      <c r="A1161" s="230">
        <v>423615</v>
      </c>
      <c r="B1161" s="230" t="s">
        <v>58</v>
      </c>
      <c r="C1161" s="230" t="s">
        <v>145</v>
      </c>
      <c r="E1161" s="230" t="s">
        <v>143</v>
      </c>
      <c r="F1161" s="230" t="s">
        <v>145</v>
      </c>
      <c r="G1161" s="230" t="s">
        <v>145</v>
      </c>
      <c r="I1161" s="230" t="s">
        <v>144</v>
      </c>
      <c r="J1161" s="230" t="s">
        <v>144</v>
      </c>
      <c r="K1161" s="230" t="s">
        <v>145</v>
      </c>
      <c r="L1161" s="230" t="s">
        <v>145</v>
      </c>
      <c r="M1161" s="230" t="s">
        <v>145</v>
      </c>
    </row>
    <row r="1162" spans="1:13" x14ac:dyDescent="0.3">
      <c r="A1162" s="230">
        <v>423625</v>
      </c>
      <c r="B1162" s="230" t="s">
        <v>58</v>
      </c>
      <c r="C1162" s="230" t="s">
        <v>143</v>
      </c>
      <c r="D1162" s="230" t="s">
        <v>143</v>
      </c>
      <c r="G1162" s="230" t="s">
        <v>143</v>
      </c>
      <c r="H1162" s="230" t="s">
        <v>143</v>
      </c>
      <c r="I1162" s="230" t="s">
        <v>144</v>
      </c>
      <c r="J1162" s="230" t="s">
        <v>145</v>
      </c>
      <c r="K1162" s="230" t="s">
        <v>143</v>
      </c>
      <c r="M1162" s="230" t="s">
        <v>145</v>
      </c>
    </row>
    <row r="1163" spans="1:13" x14ac:dyDescent="0.3">
      <c r="A1163" s="230">
        <v>423626</v>
      </c>
      <c r="B1163" s="230" t="s">
        <v>58</v>
      </c>
      <c r="C1163" s="230" t="s">
        <v>145</v>
      </c>
      <c r="D1163" s="230" t="s">
        <v>144</v>
      </c>
      <c r="E1163" s="230" t="s">
        <v>145</v>
      </c>
      <c r="F1163" s="230" t="s">
        <v>145</v>
      </c>
      <c r="G1163" s="230" t="s">
        <v>144</v>
      </c>
      <c r="I1163" s="230" t="s">
        <v>144</v>
      </c>
      <c r="J1163" s="230" t="s">
        <v>144</v>
      </c>
      <c r="K1163" s="230" t="s">
        <v>145</v>
      </c>
      <c r="L1163" s="230" t="s">
        <v>144</v>
      </c>
      <c r="M1163" s="230" t="s">
        <v>144</v>
      </c>
    </row>
    <row r="1164" spans="1:13" x14ac:dyDescent="0.3">
      <c r="A1164" s="230">
        <v>423633</v>
      </c>
      <c r="B1164" s="230" t="s">
        <v>58</v>
      </c>
      <c r="C1164" s="230" t="s">
        <v>143</v>
      </c>
      <c r="D1164" s="230" t="s">
        <v>143</v>
      </c>
      <c r="E1164" s="230" t="s">
        <v>145</v>
      </c>
      <c r="F1164" s="230" t="s">
        <v>145</v>
      </c>
      <c r="G1164" s="230" t="s">
        <v>145</v>
      </c>
      <c r="I1164" s="230" t="s">
        <v>144</v>
      </c>
      <c r="J1164" s="230" t="s">
        <v>145</v>
      </c>
      <c r="K1164" s="230" t="s">
        <v>144</v>
      </c>
      <c r="L1164" s="230" t="s">
        <v>144</v>
      </c>
      <c r="M1164" s="230" t="s">
        <v>145</v>
      </c>
    </row>
    <row r="1165" spans="1:13" x14ac:dyDescent="0.3">
      <c r="A1165" s="230">
        <v>423635</v>
      </c>
      <c r="B1165" s="230" t="s">
        <v>58</v>
      </c>
      <c r="C1165" s="230" t="s">
        <v>145</v>
      </c>
      <c r="D1165" s="230" t="s">
        <v>145</v>
      </c>
      <c r="E1165" s="230" t="s">
        <v>145</v>
      </c>
      <c r="F1165" s="230" t="s">
        <v>145</v>
      </c>
      <c r="H1165" s="230" t="s">
        <v>145</v>
      </c>
      <c r="I1165" s="230" t="s">
        <v>145</v>
      </c>
      <c r="J1165" s="230" t="s">
        <v>144</v>
      </c>
      <c r="K1165" s="230" t="s">
        <v>145</v>
      </c>
      <c r="L1165" s="230" t="s">
        <v>144</v>
      </c>
      <c r="M1165" s="230" t="s">
        <v>145</v>
      </c>
    </row>
    <row r="1166" spans="1:13" x14ac:dyDescent="0.3">
      <c r="A1166" s="230">
        <v>423642</v>
      </c>
      <c r="B1166" s="230" t="s">
        <v>58</v>
      </c>
      <c r="D1166" s="230" t="s">
        <v>145</v>
      </c>
      <c r="E1166" s="230" t="s">
        <v>145</v>
      </c>
      <c r="F1166" s="230" t="s">
        <v>145</v>
      </c>
      <c r="G1166" s="230" t="s">
        <v>143</v>
      </c>
      <c r="H1166" s="230" t="s">
        <v>145</v>
      </c>
      <c r="I1166" s="230" t="s">
        <v>145</v>
      </c>
      <c r="J1166" s="230" t="s">
        <v>144</v>
      </c>
      <c r="K1166" s="230" t="s">
        <v>144</v>
      </c>
      <c r="L1166" s="230" t="s">
        <v>144</v>
      </c>
      <c r="M1166" s="230" t="s">
        <v>145</v>
      </c>
    </row>
    <row r="1167" spans="1:13" x14ac:dyDescent="0.3">
      <c r="A1167" s="230">
        <v>423648</v>
      </c>
      <c r="B1167" s="230" t="s">
        <v>58</v>
      </c>
      <c r="D1167" s="230" t="s">
        <v>145</v>
      </c>
      <c r="E1167" s="230" t="s">
        <v>145</v>
      </c>
      <c r="F1167" s="230" t="s">
        <v>143</v>
      </c>
      <c r="I1167" s="230" t="s">
        <v>145</v>
      </c>
      <c r="J1167" s="230" t="s">
        <v>144</v>
      </c>
      <c r="L1167" s="230" t="s">
        <v>144</v>
      </c>
      <c r="M1167" s="230" t="s">
        <v>145</v>
      </c>
    </row>
    <row r="1168" spans="1:13" x14ac:dyDescent="0.3">
      <c r="A1168" s="230">
        <v>423652</v>
      </c>
      <c r="B1168" s="230" t="s">
        <v>58</v>
      </c>
      <c r="E1168" s="230" t="s">
        <v>143</v>
      </c>
      <c r="F1168" s="230" t="s">
        <v>144</v>
      </c>
      <c r="H1168" s="230" t="s">
        <v>144</v>
      </c>
      <c r="K1168" s="230" t="s">
        <v>145</v>
      </c>
      <c r="L1168" s="230" t="s">
        <v>144</v>
      </c>
      <c r="M1168" s="230" t="s">
        <v>145</v>
      </c>
    </row>
    <row r="1169" spans="1:13" x14ac:dyDescent="0.3">
      <c r="A1169" s="230">
        <v>423654</v>
      </c>
      <c r="B1169" s="230" t="s">
        <v>58</v>
      </c>
      <c r="D1169" s="230" t="s">
        <v>143</v>
      </c>
      <c r="E1169" s="230" t="s">
        <v>143</v>
      </c>
      <c r="F1169" s="230" t="s">
        <v>143</v>
      </c>
      <c r="I1169" s="230" t="s">
        <v>144</v>
      </c>
      <c r="J1169" s="230" t="s">
        <v>145</v>
      </c>
      <c r="K1169" s="230" t="s">
        <v>145</v>
      </c>
      <c r="L1169" s="230" t="s">
        <v>144</v>
      </c>
      <c r="M1169" s="230" t="s">
        <v>145</v>
      </c>
    </row>
    <row r="1170" spans="1:13" x14ac:dyDescent="0.3">
      <c r="A1170" s="230">
        <v>423657</v>
      </c>
      <c r="B1170" s="230" t="s">
        <v>58</v>
      </c>
      <c r="C1170" s="230" t="s">
        <v>143</v>
      </c>
      <c r="D1170" s="230" t="s">
        <v>143</v>
      </c>
      <c r="E1170" s="230" t="s">
        <v>143</v>
      </c>
      <c r="F1170" s="230" t="s">
        <v>144</v>
      </c>
      <c r="G1170" s="230" t="s">
        <v>144</v>
      </c>
      <c r="I1170" s="230" t="s">
        <v>145</v>
      </c>
      <c r="J1170" s="230" t="s">
        <v>145</v>
      </c>
      <c r="K1170" s="230" t="s">
        <v>145</v>
      </c>
      <c r="L1170" s="230" t="s">
        <v>145</v>
      </c>
      <c r="M1170" s="230" t="s">
        <v>145</v>
      </c>
    </row>
    <row r="1171" spans="1:13" x14ac:dyDescent="0.3">
      <c r="A1171" s="230">
        <v>423658</v>
      </c>
      <c r="B1171" s="230" t="s">
        <v>58</v>
      </c>
      <c r="C1171" s="230" t="s">
        <v>143</v>
      </c>
      <c r="E1171" s="230" t="s">
        <v>143</v>
      </c>
      <c r="F1171" s="230" t="s">
        <v>143</v>
      </c>
      <c r="H1171" s="230" t="s">
        <v>143</v>
      </c>
      <c r="I1171" s="230" t="s">
        <v>143</v>
      </c>
      <c r="J1171" s="230" t="s">
        <v>143</v>
      </c>
      <c r="K1171" s="230" t="s">
        <v>143</v>
      </c>
      <c r="M1171" s="230" t="s">
        <v>143</v>
      </c>
    </row>
    <row r="1172" spans="1:13" x14ac:dyDescent="0.3">
      <c r="A1172" s="230">
        <v>423662</v>
      </c>
      <c r="B1172" s="230" t="s">
        <v>58</v>
      </c>
      <c r="E1172" s="230" t="s">
        <v>143</v>
      </c>
      <c r="F1172" s="230" t="s">
        <v>145</v>
      </c>
      <c r="G1172" s="230" t="s">
        <v>143</v>
      </c>
      <c r="I1172" s="230" t="s">
        <v>143</v>
      </c>
      <c r="K1172" s="230" t="s">
        <v>143</v>
      </c>
      <c r="L1172" s="230" t="s">
        <v>145</v>
      </c>
      <c r="M1172" s="230" t="s">
        <v>143</v>
      </c>
    </row>
    <row r="1173" spans="1:13" x14ac:dyDescent="0.3">
      <c r="A1173" s="230">
        <v>423663</v>
      </c>
      <c r="B1173" s="230" t="s">
        <v>58</v>
      </c>
      <c r="D1173" s="230" t="s">
        <v>143</v>
      </c>
      <c r="E1173" s="230" t="s">
        <v>143</v>
      </c>
      <c r="F1173" s="230" t="s">
        <v>143</v>
      </c>
      <c r="G1173" s="230" t="s">
        <v>143</v>
      </c>
      <c r="J1173" s="230" t="s">
        <v>143</v>
      </c>
      <c r="K1173" s="230" t="s">
        <v>143</v>
      </c>
      <c r="L1173" s="230" t="s">
        <v>145</v>
      </c>
      <c r="M1173" s="230" t="s">
        <v>145</v>
      </c>
    </row>
    <row r="1174" spans="1:13" x14ac:dyDescent="0.3">
      <c r="A1174" s="230">
        <v>423664</v>
      </c>
      <c r="B1174" s="230" t="s">
        <v>58</v>
      </c>
      <c r="D1174" s="230" t="s">
        <v>143</v>
      </c>
      <c r="E1174" s="230" t="s">
        <v>143</v>
      </c>
      <c r="F1174" s="230" t="s">
        <v>143</v>
      </c>
      <c r="G1174" s="230" t="s">
        <v>143</v>
      </c>
      <c r="H1174" s="230" t="s">
        <v>144</v>
      </c>
      <c r="I1174" s="230" t="s">
        <v>143</v>
      </c>
      <c r="K1174" s="230" t="s">
        <v>144</v>
      </c>
      <c r="L1174" s="230" t="s">
        <v>145</v>
      </c>
      <c r="M1174" s="230" t="s">
        <v>143</v>
      </c>
    </row>
    <row r="1175" spans="1:13" x14ac:dyDescent="0.3">
      <c r="A1175" s="230">
        <v>423665</v>
      </c>
      <c r="B1175" s="230" t="s">
        <v>58</v>
      </c>
      <c r="D1175" s="230" t="s">
        <v>143</v>
      </c>
      <c r="E1175" s="230" t="s">
        <v>143</v>
      </c>
      <c r="F1175" s="230" t="s">
        <v>143</v>
      </c>
      <c r="G1175" s="230" t="s">
        <v>143</v>
      </c>
      <c r="H1175" s="230" t="s">
        <v>145</v>
      </c>
      <c r="I1175" s="230" t="s">
        <v>143</v>
      </c>
      <c r="J1175" s="230" t="s">
        <v>145</v>
      </c>
      <c r="K1175" s="230" t="s">
        <v>143</v>
      </c>
      <c r="L1175" s="230" t="s">
        <v>144</v>
      </c>
      <c r="M1175" s="230" t="s">
        <v>143</v>
      </c>
    </row>
    <row r="1176" spans="1:13" x14ac:dyDescent="0.3">
      <c r="A1176" s="230">
        <v>423669</v>
      </c>
      <c r="B1176" s="230" t="s">
        <v>58</v>
      </c>
      <c r="C1176" s="230" t="s">
        <v>145</v>
      </c>
      <c r="D1176" s="230" t="s">
        <v>144</v>
      </c>
      <c r="E1176" s="230" t="s">
        <v>145</v>
      </c>
      <c r="F1176" s="230" t="s">
        <v>144</v>
      </c>
      <c r="G1176" s="230" t="s">
        <v>144</v>
      </c>
      <c r="I1176" s="230" t="s">
        <v>144</v>
      </c>
      <c r="J1176" s="230" t="s">
        <v>144</v>
      </c>
      <c r="K1176" s="230" t="s">
        <v>144</v>
      </c>
      <c r="L1176" s="230" t="s">
        <v>144</v>
      </c>
      <c r="M1176" s="230" t="s">
        <v>144</v>
      </c>
    </row>
    <row r="1177" spans="1:13" x14ac:dyDescent="0.3">
      <c r="A1177" s="230">
        <v>423678</v>
      </c>
      <c r="B1177" s="230" t="s">
        <v>58</v>
      </c>
      <c r="D1177" s="230" t="s">
        <v>145</v>
      </c>
      <c r="E1177" s="230" t="s">
        <v>145</v>
      </c>
      <c r="F1177" s="230" t="s">
        <v>144</v>
      </c>
      <c r="G1177" s="230" t="s">
        <v>144</v>
      </c>
      <c r="I1177" s="230" t="s">
        <v>145</v>
      </c>
      <c r="J1177" s="230" t="s">
        <v>145</v>
      </c>
      <c r="K1177" s="230" t="s">
        <v>144</v>
      </c>
      <c r="L1177" s="230" t="s">
        <v>145</v>
      </c>
      <c r="M1177" s="230" t="s">
        <v>144</v>
      </c>
    </row>
    <row r="1178" spans="1:13" x14ac:dyDescent="0.3">
      <c r="A1178" s="230">
        <v>423679</v>
      </c>
      <c r="B1178" s="230" t="s">
        <v>58</v>
      </c>
      <c r="D1178" s="230" t="s">
        <v>145</v>
      </c>
      <c r="E1178" s="230" t="s">
        <v>145</v>
      </c>
      <c r="F1178" s="230" t="s">
        <v>144</v>
      </c>
      <c r="G1178" s="230" t="s">
        <v>144</v>
      </c>
      <c r="H1178" s="230" t="s">
        <v>145</v>
      </c>
      <c r="J1178" s="230" t="s">
        <v>145</v>
      </c>
      <c r="K1178" s="230" t="s">
        <v>144</v>
      </c>
      <c r="L1178" s="230" t="s">
        <v>144</v>
      </c>
      <c r="M1178" s="230" t="s">
        <v>144</v>
      </c>
    </row>
    <row r="1179" spans="1:13" x14ac:dyDescent="0.3">
      <c r="A1179" s="230">
        <v>423682</v>
      </c>
      <c r="B1179" s="230" t="s">
        <v>58</v>
      </c>
      <c r="C1179" s="230" t="s">
        <v>145</v>
      </c>
      <c r="D1179" s="230" t="s">
        <v>143</v>
      </c>
      <c r="E1179" s="230" t="s">
        <v>143</v>
      </c>
      <c r="F1179" s="230" t="s">
        <v>144</v>
      </c>
      <c r="G1179" s="230" t="s">
        <v>145</v>
      </c>
      <c r="H1179" s="230" t="s">
        <v>145</v>
      </c>
      <c r="I1179" s="230" t="s">
        <v>144</v>
      </c>
      <c r="J1179" s="230" t="s">
        <v>144</v>
      </c>
      <c r="K1179" s="230" t="s">
        <v>144</v>
      </c>
      <c r="L1179" s="230" t="s">
        <v>144</v>
      </c>
      <c r="M1179" s="230" t="s">
        <v>145</v>
      </c>
    </row>
    <row r="1180" spans="1:13" x14ac:dyDescent="0.3">
      <c r="A1180" s="230">
        <v>423684</v>
      </c>
      <c r="B1180" s="230" t="s">
        <v>58</v>
      </c>
      <c r="C1180" s="230" t="s">
        <v>143</v>
      </c>
      <c r="D1180" s="230" t="s">
        <v>145</v>
      </c>
      <c r="E1180" s="230" t="s">
        <v>143</v>
      </c>
      <c r="F1180" s="230" t="s">
        <v>143</v>
      </c>
      <c r="G1180" s="230" t="s">
        <v>143</v>
      </c>
      <c r="H1180" s="230" t="s">
        <v>143</v>
      </c>
      <c r="I1180" s="230" t="s">
        <v>144</v>
      </c>
      <c r="J1180" s="230" t="s">
        <v>144</v>
      </c>
      <c r="K1180" s="230" t="s">
        <v>144</v>
      </c>
      <c r="L1180" s="230" t="s">
        <v>144</v>
      </c>
      <c r="M1180" s="230" t="s">
        <v>144</v>
      </c>
    </row>
    <row r="1181" spans="1:13" x14ac:dyDescent="0.3">
      <c r="A1181" s="230">
        <v>423686</v>
      </c>
      <c r="B1181" s="230" t="s">
        <v>58</v>
      </c>
      <c r="C1181" s="230" t="s">
        <v>143</v>
      </c>
      <c r="D1181" s="230" t="s">
        <v>144</v>
      </c>
      <c r="E1181" s="230" t="s">
        <v>143</v>
      </c>
      <c r="G1181" s="230" t="s">
        <v>144</v>
      </c>
      <c r="I1181" s="230" t="s">
        <v>144</v>
      </c>
      <c r="J1181" s="230" t="s">
        <v>145</v>
      </c>
      <c r="K1181" s="230" t="s">
        <v>143</v>
      </c>
      <c r="L1181" s="230" t="s">
        <v>145</v>
      </c>
      <c r="M1181" s="230" t="s">
        <v>144</v>
      </c>
    </row>
    <row r="1182" spans="1:13" x14ac:dyDescent="0.3">
      <c r="A1182" s="230">
        <v>423694</v>
      </c>
      <c r="B1182" s="230" t="s">
        <v>58</v>
      </c>
      <c r="H1182" s="230" t="s">
        <v>145</v>
      </c>
      <c r="I1182" s="230" t="s">
        <v>145</v>
      </c>
      <c r="J1182" s="230" t="s">
        <v>143</v>
      </c>
      <c r="K1182" s="230" t="s">
        <v>145</v>
      </c>
      <c r="L1182" s="230" t="s">
        <v>144</v>
      </c>
      <c r="M1182" s="230" t="s">
        <v>145</v>
      </c>
    </row>
    <row r="1183" spans="1:13" x14ac:dyDescent="0.3">
      <c r="A1183" s="230">
        <v>423701</v>
      </c>
      <c r="B1183" s="230" t="s">
        <v>58</v>
      </c>
      <c r="C1183" s="230" t="s">
        <v>143</v>
      </c>
      <c r="D1183" s="230" t="s">
        <v>143</v>
      </c>
      <c r="E1183" s="230" t="s">
        <v>143</v>
      </c>
      <c r="G1183" s="230" t="s">
        <v>145</v>
      </c>
      <c r="H1183" s="230" t="s">
        <v>145</v>
      </c>
      <c r="I1183" s="230" t="s">
        <v>144</v>
      </c>
      <c r="J1183" s="230" t="s">
        <v>143</v>
      </c>
      <c r="K1183" s="230" t="s">
        <v>145</v>
      </c>
      <c r="L1183" s="230" t="s">
        <v>144</v>
      </c>
      <c r="M1183" s="230" t="s">
        <v>144</v>
      </c>
    </row>
    <row r="1184" spans="1:13" x14ac:dyDescent="0.3">
      <c r="A1184" s="230">
        <v>423703</v>
      </c>
      <c r="B1184" s="230" t="s">
        <v>58</v>
      </c>
      <c r="C1184" s="230" t="s">
        <v>145</v>
      </c>
      <c r="E1184" s="230" t="s">
        <v>145</v>
      </c>
      <c r="F1184" s="230" t="s">
        <v>144</v>
      </c>
      <c r="G1184" s="230" t="s">
        <v>143</v>
      </c>
      <c r="H1184" s="230" t="s">
        <v>145</v>
      </c>
      <c r="I1184" s="230" t="s">
        <v>144</v>
      </c>
      <c r="J1184" s="230" t="s">
        <v>144</v>
      </c>
      <c r="K1184" s="230" t="s">
        <v>144</v>
      </c>
      <c r="L1184" s="230" t="s">
        <v>144</v>
      </c>
      <c r="M1184" s="230" t="s">
        <v>144</v>
      </c>
    </row>
    <row r="1185" spans="1:13" x14ac:dyDescent="0.3">
      <c r="A1185" s="230">
        <v>423711</v>
      </c>
      <c r="B1185" s="230" t="s">
        <v>58</v>
      </c>
      <c r="C1185" s="230" t="s">
        <v>145</v>
      </c>
      <c r="D1185" s="230" t="s">
        <v>145</v>
      </c>
      <c r="G1185" s="230" t="s">
        <v>145</v>
      </c>
      <c r="H1185" s="230" t="s">
        <v>145</v>
      </c>
      <c r="I1185" s="230" t="s">
        <v>145</v>
      </c>
      <c r="J1185" s="230" t="s">
        <v>145</v>
      </c>
      <c r="K1185" s="230" t="s">
        <v>145</v>
      </c>
      <c r="L1185" s="230" t="s">
        <v>145</v>
      </c>
      <c r="M1185" s="230" t="s">
        <v>145</v>
      </c>
    </row>
    <row r="1186" spans="1:13" x14ac:dyDescent="0.3">
      <c r="A1186" s="230">
        <v>423719</v>
      </c>
      <c r="B1186" s="230" t="s">
        <v>58</v>
      </c>
      <c r="D1186" s="230" t="s">
        <v>143</v>
      </c>
      <c r="E1186" s="230" t="s">
        <v>143</v>
      </c>
      <c r="H1186" s="230" t="s">
        <v>144</v>
      </c>
      <c r="I1186" s="230" t="s">
        <v>145</v>
      </c>
      <c r="J1186" s="230" t="s">
        <v>145</v>
      </c>
      <c r="L1186" s="230" t="s">
        <v>144</v>
      </c>
      <c r="M1186" s="230" t="s">
        <v>145</v>
      </c>
    </row>
    <row r="1187" spans="1:13" x14ac:dyDescent="0.3">
      <c r="A1187" s="230">
        <v>423722</v>
      </c>
      <c r="B1187" s="230" t="s">
        <v>58</v>
      </c>
      <c r="C1187" s="230" t="s">
        <v>145</v>
      </c>
      <c r="D1187" s="230" t="s">
        <v>144</v>
      </c>
      <c r="E1187" s="230" t="s">
        <v>145</v>
      </c>
      <c r="F1187" s="230" t="s">
        <v>145</v>
      </c>
      <c r="G1187" s="230" t="s">
        <v>144</v>
      </c>
      <c r="H1187" s="230" t="s">
        <v>144</v>
      </c>
      <c r="I1187" s="230" t="s">
        <v>145</v>
      </c>
      <c r="J1187" s="230" t="s">
        <v>144</v>
      </c>
      <c r="K1187" s="230" t="s">
        <v>144</v>
      </c>
      <c r="L1187" s="230" t="s">
        <v>144</v>
      </c>
      <c r="M1187" s="230" t="s">
        <v>144</v>
      </c>
    </row>
    <row r="1188" spans="1:13" x14ac:dyDescent="0.3">
      <c r="A1188" s="230">
        <v>423723</v>
      </c>
      <c r="B1188" s="230" t="s">
        <v>58</v>
      </c>
      <c r="C1188" s="230" t="s">
        <v>143</v>
      </c>
      <c r="D1188" s="230" t="s">
        <v>143</v>
      </c>
      <c r="E1188" s="230" t="s">
        <v>143</v>
      </c>
      <c r="F1188" s="230" t="s">
        <v>144</v>
      </c>
      <c r="H1188" s="230" t="s">
        <v>143</v>
      </c>
      <c r="I1188" s="230" t="s">
        <v>145</v>
      </c>
      <c r="K1188" s="230" t="s">
        <v>145</v>
      </c>
      <c r="L1188" s="230" t="s">
        <v>144</v>
      </c>
      <c r="M1188" s="230" t="s">
        <v>143</v>
      </c>
    </row>
    <row r="1189" spans="1:13" x14ac:dyDescent="0.3">
      <c r="A1189" s="230">
        <v>423726</v>
      </c>
      <c r="B1189" s="230" t="s">
        <v>58</v>
      </c>
      <c r="C1189" s="230" t="s">
        <v>145</v>
      </c>
      <c r="D1189" s="230" t="s">
        <v>143</v>
      </c>
      <c r="E1189" s="230" t="s">
        <v>143</v>
      </c>
      <c r="F1189" s="230" t="s">
        <v>143</v>
      </c>
      <c r="G1189" s="230" t="s">
        <v>143</v>
      </c>
      <c r="I1189" s="230" t="s">
        <v>144</v>
      </c>
      <c r="J1189" s="230" t="s">
        <v>144</v>
      </c>
      <c r="K1189" s="230" t="s">
        <v>145</v>
      </c>
      <c r="M1189" s="230" t="s">
        <v>145</v>
      </c>
    </row>
    <row r="1190" spans="1:13" x14ac:dyDescent="0.3">
      <c r="A1190" s="230">
        <v>423727</v>
      </c>
      <c r="B1190" s="230" t="s">
        <v>58</v>
      </c>
      <c r="C1190" s="230" t="s">
        <v>143</v>
      </c>
      <c r="D1190" s="230" t="s">
        <v>145</v>
      </c>
      <c r="E1190" s="230" t="s">
        <v>143</v>
      </c>
      <c r="F1190" s="230" t="s">
        <v>145</v>
      </c>
      <c r="G1190" s="230" t="s">
        <v>145</v>
      </c>
      <c r="H1190" s="230" t="s">
        <v>145</v>
      </c>
      <c r="I1190" s="230" t="s">
        <v>145</v>
      </c>
      <c r="J1190" s="230" t="s">
        <v>145</v>
      </c>
      <c r="K1190" s="230" t="s">
        <v>145</v>
      </c>
      <c r="L1190" s="230" t="s">
        <v>144</v>
      </c>
      <c r="M1190" s="230" t="s">
        <v>144</v>
      </c>
    </row>
    <row r="1191" spans="1:13" x14ac:dyDescent="0.3">
      <c r="A1191" s="230">
        <v>423728</v>
      </c>
      <c r="B1191" s="230" t="s">
        <v>58</v>
      </c>
      <c r="D1191" s="230" t="s">
        <v>143</v>
      </c>
      <c r="E1191" s="230" t="s">
        <v>145</v>
      </c>
      <c r="F1191" s="230" t="s">
        <v>145</v>
      </c>
      <c r="G1191" s="230" t="s">
        <v>143</v>
      </c>
      <c r="H1191" s="230" t="s">
        <v>144</v>
      </c>
      <c r="J1191" s="230" t="s">
        <v>145</v>
      </c>
      <c r="K1191" s="230" t="s">
        <v>144</v>
      </c>
      <c r="L1191" s="230" t="s">
        <v>145</v>
      </c>
      <c r="M1191" s="230" t="s">
        <v>145</v>
      </c>
    </row>
    <row r="1192" spans="1:13" x14ac:dyDescent="0.3">
      <c r="A1192" s="230">
        <v>423730</v>
      </c>
      <c r="B1192" s="230" t="s">
        <v>58</v>
      </c>
      <c r="C1192" s="230" t="s">
        <v>145</v>
      </c>
      <c r="D1192" s="230" t="s">
        <v>144</v>
      </c>
      <c r="E1192" s="230" t="s">
        <v>145</v>
      </c>
      <c r="G1192" s="230" t="s">
        <v>144</v>
      </c>
      <c r="H1192" s="230" t="s">
        <v>144</v>
      </c>
      <c r="I1192" s="230" t="s">
        <v>144</v>
      </c>
      <c r="J1192" s="230" t="s">
        <v>144</v>
      </c>
      <c r="K1192" s="230" t="s">
        <v>145</v>
      </c>
      <c r="L1192" s="230" t="s">
        <v>144</v>
      </c>
      <c r="M1192" s="230" t="s">
        <v>145</v>
      </c>
    </row>
    <row r="1193" spans="1:13" x14ac:dyDescent="0.3">
      <c r="A1193" s="230">
        <v>423736</v>
      </c>
      <c r="B1193" s="230" t="s">
        <v>58</v>
      </c>
      <c r="G1193" s="230" t="s">
        <v>143</v>
      </c>
      <c r="H1193" s="230" t="s">
        <v>143</v>
      </c>
      <c r="I1193" s="230" t="s">
        <v>143</v>
      </c>
      <c r="K1193" s="230" t="s">
        <v>143</v>
      </c>
      <c r="M1193" s="230" t="s">
        <v>143</v>
      </c>
    </row>
    <row r="1194" spans="1:13" x14ac:dyDescent="0.3">
      <c r="A1194" s="230">
        <v>423738</v>
      </c>
      <c r="B1194" s="230" t="s">
        <v>58</v>
      </c>
      <c r="C1194" s="230" t="s">
        <v>145</v>
      </c>
      <c r="D1194" s="230" t="s">
        <v>144</v>
      </c>
      <c r="E1194" s="230" t="s">
        <v>145</v>
      </c>
      <c r="F1194" s="230" t="s">
        <v>144</v>
      </c>
      <c r="G1194" s="230" t="s">
        <v>145</v>
      </c>
      <c r="I1194" s="230" t="s">
        <v>144</v>
      </c>
      <c r="J1194" s="230" t="s">
        <v>144</v>
      </c>
      <c r="K1194" s="230" t="s">
        <v>144</v>
      </c>
      <c r="L1194" s="230" t="s">
        <v>144</v>
      </c>
      <c r="M1194" s="230" t="s">
        <v>144</v>
      </c>
    </row>
    <row r="1195" spans="1:13" x14ac:dyDescent="0.3">
      <c r="A1195" s="230">
        <v>423744</v>
      </c>
      <c r="B1195" s="230" t="s">
        <v>58</v>
      </c>
      <c r="C1195" s="230" t="s">
        <v>143</v>
      </c>
      <c r="D1195" s="230" t="s">
        <v>143</v>
      </c>
      <c r="E1195" s="230" t="s">
        <v>143</v>
      </c>
      <c r="F1195" s="230" t="s">
        <v>145</v>
      </c>
      <c r="G1195" s="230" t="s">
        <v>143</v>
      </c>
      <c r="H1195" s="230" t="s">
        <v>145</v>
      </c>
      <c r="I1195" s="230" t="s">
        <v>145</v>
      </c>
      <c r="K1195" s="230" t="s">
        <v>145</v>
      </c>
      <c r="L1195" s="230" t="s">
        <v>145</v>
      </c>
      <c r="M1195" s="230" t="s">
        <v>145</v>
      </c>
    </row>
    <row r="1196" spans="1:13" x14ac:dyDescent="0.3">
      <c r="A1196" s="230">
        <v>423748</v>
      </c>
      <c r="B1196" s="230" t="s">
        <v>58</v>
      </c>
      <c r="C1196" s="230" t="s">
        <v>143</v>
      </c>
      <c r="D1196" s="230" t="s">
        <v>144</v>
      </c>
      <c r="E1196" s="230" t="s">
        <v>145</v>
      </c>
      <c r="F1196" s="230" t="s">
        <v>144</v>
      </c>
      <c r="G1196" s="230" t="s">
        <v>144</v>
      </c>
      <c r="H1196" s="230" t="s">
        <v>143</v>
      </c>
      <c r="I1196" s="230" t="s">
        <v>144</v>
      </c>
      <c r="J1196" s="230" t="s">
        <v>144</v>
      </c>
      <c r="K1196" s="230" t="s">
        <v>144</v>
      </c>
      <c r="L1196" s="230" t="s">
        <v>144</v>
      </c>
      <c r="M1196" s="230" t="s">
        <v>144</v>
      </c>
    </row>
    <row r="1197" spans="1:13" x14ac:dyDescent="0.3">
      <c r="A1197" s="230">
        <v>423750</v>
      </c>
      <c r="B1197" s="230" t="s">
        <v>58</v>
      </c>
      <c r="C1197" s="230" t="s">
        <v>145</v>
      </c>
      <c r="D1197" s="230" t="s">
        <v>143</v>
      </c>
      <c r="G1197" s="230" t="s">
        <v>143</v>
      </c>
      <c r="H1197" s="230" t="s">
        <v>143</v>
      </c>
      <c r="I1197" s="230" t="s">
        <v>144</v>
      </c>
      <c r="J1197" s="230" t="s">
        <v>144</v>
      </c>
      <c r="K1197" s="230" t="s">
        <v>145</v>
      </c>
      <c r="L1197" s="230" t="s">
        <v>144</v>
      </c>
      <c r="M1197" s="230" t="s">
        <v>145</v>
      </c>
    </row>
    <row r="1198" spans="1:13" x14ac:dyDescent="0.3">
      <c r="A1198" s="230">
        <v>423757</v>
      </c>
      <c r="B1198" s="230" t="s">
        <v>58</v>
      </c>
      <c r="D1198" s="230" t="s">
        <v>143</v>
      </c>
      <c r="E1198" s="230" t="s">
        <v>143</v>
      </c>
      <c r="F1198" s="230" t="s">
        <v>143</v>
      </c>
      <c r="H1198" s="230" t="s">
        <v>145</v>
      </c>
      <c r="I1198" s="230" t="s">
        <v>143</v>
      </c>
      <c r="K1198" s="230" t="s">
        <v>143</v>
      </c>
      <c r="L1198" s="230" t="s">
        <v>145</v>
      </c>
      <c r="M1198" s="230" t="s">
        <v>143</v>
      </c>
    </row>
    <row r="1199" spans="1:13" x14ac:dyDescent="0.3">
      <c r="A1199" s="230">
        <v>423758</v>
      </c>
      <c r="B1199" s="230" t="s">
        <v>58</v>
      </c>
      <c r="C1199" s="230" t="s">
        <v>143</v>
      </c>
      <c r="D1199" s="230" t="s">
        <v>143</v>
      </c>
      <c r="E1199" s="230" t="s">
        <v>144</v>
      </c>
      <c r="F1199" s="230" t="s">
        <v>144</v>
      </c>
      <c r="G1199" s="230" t="s">
        <v>145</v>
      </c>
      <c r="H1199" s="230" t="s">
        <v>145</v>
      </c>
      <c r="I1199" s="230" t="s">
        <v>144</v>
      </c>
      <c r="J1199" s="230" t="s">
        <v>144</v>
      </c>
      <c r="K1199" s="230" t="s">
        <v>144</v>
      </c>
      <c r="L1199" s="230" t="s">
        <v>144</v>
      </c>
      <c r="M1199" s="230" t="s">
        <v>144</v>
      </c>
    </row>
    <row r="1200" spans="1:13" x14ac:dyDescent="0.3">
      <c r="A1200" s="230">
        <v>423763</v>
      </c>
      <c r="B1200" s="230" t="s">
        <v>58</v>
      </c>
      <c r="D1200" s="230" t="s">
        <v>143</v>
      </c>
      <c r="F1200" s="230" t="s">
        <v>143</v>
      </c>
      <c r="G1200" s="230" t="s">
        <v>144</v>
      </c>
      <c r="H1200" s="230" t="s">
        <v>145</v>
      </c>
      <c r="I1200" s="230" t="s">
        <v>144</v>
      </c>
      <c r="J1200" s="230" t="s">
        <v>144</v>
      </c>
      <c r="K1200" s="230" t="s">
        <v>145</v>
      </c>
      <c r="L1200" s="230" t="s">
        <v>144</v>
      </c>
      <c r="M1200" s="230" t="s">
        <v>145</v>
      </c>
    </row>
    <row r="1201" spans="1:13" x14ac:dyDescent="0.3">
      <c r="A1201" s="230">
        <v>423768</v>
      </c>
      <c r="B1201" s="230" t="s">
        <v>58</v>
      </c>
      <c r="E1201" s="230" t="s">
        <v>143</v>
      </c>
      <c r="F1201" s="230" t="s">
        <v>145</v>
      </c>
      <c r="H1201" s="230" t="s">
        <v>145</v>
      </c>
      <c r="K1201" s="230" t="s">
        <v>144</v>
      </c>
      <c r="L1201" s="230" t="s">
        <v>145</v>
      </c>
    </row>
    <row r="1202" spans="1:13" x14ac:dyDescent="0.3">
      <c r="A1202" s="230">
        <v>423771</v>
      </c>
      <c r="B1202" s="230" t="s">
        <v>58</v>
      </c>
      <c r="C1202" s="230" t="s">
        <v>143</v>
      </c>
      <c r="D1202" s="230" t="s">
        <v>145</v>
      </c>
      <c r="E1202" s="230" t="s">
        <v>145</v>
      </c>
      <c r="F1202" s="230" t="s">
        <v>145</v>
      </c>
      <c r="G1202" s="230" t="s">
        <v>144</v>
      </c>
      <c r="H1202" s="230" t="s">
        <v>145</v>
      </c>
      <c r="I1202" s="230" t="s">
        <v>145</v>
      </c>
      <c r="J1202" s="230" t="s">
        <v>144</v>
      </c>
      <c r="K1202" s="230" t="s">
        <v>144</v>
      </c>
      <c r="L1202" s="230" t="s">
        <v>144</v>
      </c>
      <c r="M1202" s="230" t="s">
        <v>144</v>
      </c>
    </row>
    <row r="1203" spans="1:13" x14ac:dyDescent="0.3">
      <c r="A1203" s="230">
        <v>423784</v>
      </c>
      <c r="B1203" s="230" t="s">
        <v>58</v>
      </c>
      <c r="F1203" s="230" t="s">
        <v>143</v>
      </c>
      <c r="H1203" s="230" t="s">
        <v>145</v>
      </c>
      <c r="I1203" s="230" t="s">
        <v>145</v>
      </c>
      <c r="J1203" s="230" t="s">
        <v>143</v>
      </c>
      <c r="K1203" s="230" t="s">
        <v>143</v>
      </c>
      <c r="L1203" s="230" t="s">
        <v>144</v>
      </c>
    </row>
    <row r="1204" spans="1:13" x14ac:dyDescent="0.3">
      <c r="A1204" s="230">
        <v>423792</v>
      </c>
      <c r="B1204" s="230" t="s">
        <v>58</v>
      </c>
      <c r="F1204" s="230" t="s">
        <v>143</v>
      </c>
      <c r="H1204" s="230" t="s">
        <v>143</v>
      </c>
      <c r="I1204" s="230" t="s">
        <v>143</v>
      </c>
      <c r="J1204" s="230" t="s">
        <v>145</v>
      </c>
      <c r="K1204" s="230" t="s">
        <v>143</v>
      </c>
      <c r="L1204" s="230" t="s">
        <v>144</v>
      </c>
      <c r="M1204" s="230" t="s">
        <v>145</v>
      </c>
    </row>
    <row r="1205" spans="1:13" x14ac:dyDescent="0.3">
      <c r="A1205" s="230">
        <v>423803</v>
      </c>
      <c r="B1205" s="230" t="s">
        <v>58</v>
      </c>
      <c r="E1205" s="230" t="s">
        <v>143</v>
      </c>
      <c r="F1205" s="230" t="s">
        <v>143</v>
      </c>
      <c r="G1205" s="230" t="s">
        <v>143</v>
      </c>
      <c r="H1205" s="230" t="s">
        <v>143</v>
      </c>
      <c r="I1205" s="230" t="s">
        <v>143</v>
      </c>
      <c r="J1205" s="230" t="s">
        <v>143</v>
      </c>
      <c r="K1205" s="230" t="s">
        <v>143</v>
      </c>
      <c r="L1205" s="230" t="s">
        <v>145</v>
      </c>
      <c r="M1205" s="230" t="s">
        <v>145</v>
      </c>
    </row>
    <row r="1206" spans="1:13" x14ac:dyDescent="0.3">
      <c r="A1206" s="230">
        <v>423812</v>
      </c>
      <c r="B1206" s="230" t="s">
        <v>58</v>
      </c>
      <c r="C1206" s="230" t="s">
        <v>145</v>
      </c>
      <c r="D1206" s="230" t="s">
        <v>145</v>
      </c>
      <c r="E1206" s="230" t="s">
        <v>144</v>
      </c>
      <c r="F1206" s="230" t="s">
        <v>145</v>
      </c>
      <c r="G1206" s="230" t="s">
        <v>144</v>
      </c>
      <c r="H1206" s="230" t="s">
        <v>145</v>
      </c>
      <c r="I1206" s="230" t="s">
        <v>144</v>
      </c>
      <c r="J1206" s="230" t="s">
        <v>145</v>
      </c>
      <c r="K1206" s="230" t="s">
        <v>145</v>
      </c>
      <c r="L1206" s="230" t="s">
        <v>144</v>
      </c>
      <c r="M1206" s="230" t="s">
        <v>144</v>
      </c>
    </row>
    <row r="1207" spans="1:13" x14ac:dyDescent="0.3">
      <c r="A1207" s="230">
        <v>423814</v>
      </c>
      <c r="B1207" s="230" t="s">
        <v>58</v>
      </c>
      <c r="C1207" s="230" t="s">
        <v>144</v>
      </c>
      <c r="D1207" s="230" t="s">
        <v>144</v>
      </c>
      <c r="H1207" s="230" t="s">
        <v>143</v>
      </c>
      <c r="I1207" s="230" t="s">
        <v>145</v>
      </c>
      <c r="J1207" s="230" t="s">
        <v>145</v>
      </c>
      <c r="L1207" s="230" t="s">
        <v>144</v>
      </c>
      <c r="M1207" s="230" t="s">
        <v>144</v>
      </c>
    </row>
    <row r="1208" spans="1:13" x14ac:dyDescent="0.3">
      <c r="A1208" s="230">
        <v>423817</v>
      </c>
      <c r="B1208" s="230" t="s">
        <v>58</v>
      </c>
      <c r="C1208" s="230" t="s">
        <v>145</v>
      </c>
      <c r="D1208" s="230" t="s">
        <v>145</v>
      </c>
      <c r="E1208" s="230" t="s">
        <v>144</v>
      </c>
      <c r="F1208" s="230" t="s">
        <v>144</v>
      </c>
      <c r="G1208" s="230" t="s">
        <v>145</v>
      </c>
      <c r="H1208" s="230" t="s">
        <v>145</v>
      </c>
      <c r="I1208" s="230" t="s">
        <v>144</v>
      </c>
      <c r="J1208" s="230" t="s">
        <v>144</v>
      </c>
      <c r="K1208" s="230" t="s">
        <v>144</v>
      </c>
      <c r="L1208" s="230" t="s">
        <v>144</v>
      </c>
      <c r="M1208" s="230" t="s">
        <v>144</v>
      </c>
    </row>
    <row r="1209" spans="1:13" x14ac:dyDescent="0.3">
      <c r="A1209" s="230">
        <v>423821</v>
      </c>
      <c r="B1209" s="230" t="s">
        <v>58</v>
      </c>
      <c r="D1209" s="230" t="s">
        <v>143</v>
      </c>
      <c r="H1209" s="230" t="s">
        <v>143</v>
      </c>
      <c r="I1209" s="230" t="s">
        <v>143</v>
      </c>
      <c r="K1209" s="230" t="s">
        <v>145</v>
      </c>
      <c r="L1209" s="230" t="s">
        <v>144</v>
      </c>
      <c r="M1209" s="230" t="s">
        <v>144</v>
      </c>
    </row>
    <row r="1210" spans="1:13" x14ac:dyDescent="0.3">
      <c r="A1210" s="230">
        <v>423826</v>
      </c>
      <c r="B1210" s="230" t="s">
        <v>58</v>
      </c>
      <c r="D1210" s="230" t="s">
        <v>145</v>
      </c>
      <c r="F1210" s="230" t="s">
        <v>143</v>
      </c>
      <c r="G1210" s="230" t="s">
        <v>145</v>
      </c>
      <c r="H1210" s="230" t="s">
        <v>145</v>
      </c>
      <c r="I1210" s="230" t="s">
        <v>145</v>
      </c>
      <c r="K1210" s="230" t="s">
        <v>145</v>
      </c>
      <c r="L1210" s="230" t="s">
        <v>144</v>
      </c>
      <c r="M1210" s="230" t="s">
        <v>145</v>
      </c>
    </row>
    <row r="1211" spans="1:13" x14ac:dyDescent="0.3">
      <c r="A1211" s="230">
        <v>423829</v>
      </c>
      <c r="B1211" s="230" t="s">
        <v>58</v>
      </c>
      <c r="D1211" s="230" t="s">
        <v>143</v>
      </c>
      <c r="E1211" s="230" t="s">
        <v>143</v>
      </c>
      <c r="F1211" s="230" t="s">
        <v>143</v>
      </c>
      <c r="G1211" s="230" t="s">
        <v>143</v>
      </c>
      <c r="H1211" s="230" t="s">
        <v>143</v>
      </c>
      <c r="I1211" s="230" t="s">
        <v>143</v>
      </c>
      <c r="J1211" s="230" t="s">
        <v>145</v>
      </c>
      <c r="K1211" s="230" t="s">
        <v>145</v>
      </c>
      <c r="L1211" s="230" t="s">
        <v>145</v>
      </c>
      <c r="M1211" s="230" t="s">
        <v>143</v>
      </c>
    </row>
    <row r="1212" spans="1:13" x14ac:dyDescent="0.3">
      <c r="A1212" s="230">
        <v>423837</v>
      </c>
      <c r="B1212" s="230" t="s">
        <v>58</v>
      </c>
      <c r="C1212" s="230" t="s">
        <v>143</v>
      </c>
      <c r="D1212" s="230" t="s">
        <v>144</v>
      </c>
      <c r="E1212" s="230" t="s">
        <v>145</v>
      </c>
      <c r="F1212" s="230" t="s">
        <v>144</v>
      </c>
      <c r="G1212" s="230" t="s">
        <v>145</v>
      </c>
      <c r="H1212" s="230" t="s">
        <v>144</v>
      </c>
      <c r="I1212" s="230" t="s">
        <v>144</v>
      </c>
      <c r="J1212" s="230" t="s">
        <v>144</v>
      </c>
      <c r="K1212" s="230" t="s">
        <v>144</v>
      </c>
      <c r="L1212" s="230" t="s">
        <v>144</v>
      </c>
      <c r="M1212" s="230" t="s">
        <v>144</v>
      </c>
    </row>
    <row r="1213" spans="1:13" x14ac:dyDescent="0.3">
      <c r="A1213" s="230">
        <v>423838</v>
      </c>
      <c r="B1213" s="230" t="s">
        <v>58</v>
      </c>
      <c r="C1213" s="230" t="s">
        <v>143</v>
      </c>
      <c r="D1213" s="230" t="s">
        <v>143</v>
      </c>
      <c r="G1213" s="230" t="s">
        <v>143</v>
      </c>
      <c r="I1213" s="230" t="s">
        <v>145</v>
      </c>
      <c r="J1213" s="230" t="s">
        <v>144</v>
      </c>
      <c r="K1213" s="230" t="s">
        <v>143</v>
      </c>
      <c r="L1213" s="230" t="s">
        <v>145</v>
      </c>
    </row>
    <row r="1214" spans="1:13" x14ac:dyDescent="0.3">
      <c r="A1214" s="230">
        <v>423842</v>
      </c>
      <c r="B1214" s="230" t="s">
        <v>58</v>
      </c>
      <c r="D1214" s="230" t="s">
        <v>143</v>
      </c>
      <c r="E1214" s="230" t="s">
        <v>143</v>
      </c>
      <c r="F1214" s="230" t="s">
        <v>143</v>
      </c>
      <c r="G1214" s="230" t="s">
        <v>145</v>
      </c>
      <c r="H1214" s="230" t="s">
        <v>145</v>
      </c>
      <c r="I1214" s="230" t="s">
        <v>144</v>
      </c>
      <c r="J1214" s="230" t="s">
        <v>145</v>
      </c>
      <c r="K1214" s="230" t="s">
        <v>144</v>
      </c>
      <c r="L1214" s="230" t="s">
        <v>144</v>
      </c>
      <c r="M1214" s="230" t="s">
        <v>144</v>
      </c>
    </row>
    <row r="1215" spans="1:13" x14ac:dyDescent="0.3">
      <c r="A1215" s="230">
        <v>423844</v>
      </c>
      <c r="B1215" s="230" t="s">
        <v>58</v>
      </c>
      <c r="E1215" s="230" t="s">
        <v>143</v>
      </c>
      <c r="F1215" s="230" t="s">
        <v>143</v>
      </c>
      <c r="G1215" s="230" t="s">
        <v>143</v>
      </c>
      <c r="H1215" s="230" t="s">
        <v>143</v>
      </c>
      <c r="I1215" s="230" t="s">
        <v>145</v>
      </c>
      <c r="K1215" s="230" t="s">
        <v>143</v>
      </c>
    </row>
    <row r="1216" spans="1:13" x14ac:dyDescent="0.3">
      <c r="A1216" s="230">
        <v>423854</v>
      </c>
      <c r="B1216" s="230" t="s">
        <v>58</v>
      </c>
      <c r="C1216" s="230" t="s">
        <v>143</v>
      </c>
      <c r="D1216" s="230" t="s">
        <v>143</v>
      </c>
      <c r="F1216" s="230" t="s">
        <v>143</v>
      </c>
      <c r="G1216" s="230" t="s">
        <v>144</v>
      </c>
      <c r="H1216" s="230" t="s">
        <v>145</v>
      </c>
      <c r="I1216" s="230" t="s">
        <v>145</v>
      </c>
      <c r="J1216" s="230" t="s">
        <v>144</v>
      </c>
      <c r="K1216" s="230" t="s">
        <v>143</v>
      </c>
      <c r="L1216" s="230" t="s">
        <v>144</v>
      </c>
      <c r="M1216" s="230" t="s">
        <v>144</v>
      </c>
    </row>
    <row r="1217" spans="1:13" x14ac:dyDescent="0.3">
      <c r="A1217" s="230">
        <v>423855</v>
      </c>
      <c r="B1217" s="230" t="s">
        <v>58</v>
      </c>
      <c r="D1217" s="230" t="s">
        <v>143</v>
      </c>
      <c r="E1217" s="230" t="s">
        <v>143</v>
      </c>
      <c r="F1217" s="230" t="s">
        <v>143</v>
      </c>
      <c r="G1217" s="230" t="s">
        <v>145</v>
      </c>
      <c r="H1217" s="230" t="s">
        <v>143</v>
      </c>
      <c r="I1217" s="230" t="s">
        <v>145</v>
      </c>
      <c r="J1217" s="230" t="s">
        <v>144</v>
      </c>
      <c r="K1217" s="230" t="s">
        <v>144</v>
      </c>
      <c r="L1217" s="230" t="s">
        <v>145</v>
      </c>
      <c r="M1217" s="230" t="s">
        <v>144</v>
      </c>
    </row>
    <row r="1218" spans="1:13" x14ac:dyDescent="0.3">
      <c r="A1218" s="230">
        <v>423863</v>
      </c>
      <c r="B1218" s="230" t="s">
        <v>58</v>
      </c>
      <c r="E1218" s="230" t="s">
        <v>143</v>
      </c>
      <c r="F1218" s="230" t="s">
        <v>143</v>
      </c>
      <c r="G1218" s="230" t="s">
        <v>143</v>
      </c>
      <c r="I1218" s="230" t="s">
        <v>143</v>
      </c>
      <c r="K1218" s="230" t="s">
        <v>143</v>
      </c>
    </row>
    <row r="1219" spans="1:13" x14ac:dyDescent="0.3">
      <c r="A1219" s="230">
        <v>423870</v>
      </c>
      <c r="B1219" s="230" t="s">
        <v>58</v>
      </c>
      <c r="C1219" s="230" t="s">
        <v>143</v>
      </c>
      <c r="D1219" s="230" t="s">
        <v>143</v>
      </c>
      <c r="E1219" s="230" t="s">
        <v>143</v>
      </c>
      <c r="F1219" s="230" t="s">
        <v>143</v>
      </c>
      <c r="G1219" s="230" t="s">
        <v>144</v>
      </c>
      <c r="H1219" s="230" t="s">
        <v>143</v>
      </c>
      <c r="I1219" s="230" t="s">
        <v>145</v>
      </c>
      <c r="J1219" s="230" t="s">
        <v>145</v>
      </c>
      <c r="K1219" s="230" t="s">
        <v>144</v>
      </c>
      <c r="L1219" s="230" t="s">
        <v>144</v>
      </c>
      <c r="M1219" s="230" t="s">
        <v>145</v>
      </c>
    </row>
    <row r="1220" spans="1:13" x14ac:dyDescent="0.3">
      <c r="A1220" s="230">
        <v>423872</v>
      </c>
      <c r="B1220" s="230" t="s">
        <v>58</v>
      </c>
      <c r="C1220" s="230" t="s">
        <v>143</v>
      </c>
      <c r="D1220" s="230" t="s">
        <v>145</v>
      </c>
      <c r="E1220" s="230" t="s">
        <v>145</v>
      </c>
      <c r="F1220" s="230" t="s">
        <v>144</v>
      </c>
      <c r="H1220" s="230" t="s">
        <v>145</v>
      </c>
      <c r="I1220" s="230" t="s">
        <v>145</v>
      </c>
      <c r="J1220" s="230" t="s">
        <v>143</v>
      </c>
      <c r="K1220" s="230" t="s">
        <v>144</v>
      </c>
      <c r="L1220" s="230" t="s">
        <v>145</v>
      </c>
      <c r="M1220" s="230" t="s">
        <v>143</v>
      </c>
    </row>
    <row r="1221" spans="1:13" x14ac:dyDescent="0.3">
      <c r="A1221" s="230">
        <v>423875</v>
      </c>
      <c r="B1221" s="230" t="s">
        <v>58</v>
      </c>
      <c r="D1221" s="230" t="s">
        <v>143</v>
      </c>
      <c r="E1221" s="230" t="s">
        <v>143</v>
      </c>
      <c r="F1221" s="230" t="s">
        <v>143</v>
      </c>
      <c r="G1221" s="230" t="s">
        <v>145</v>
      </c>
      <c r="I1221" s="230" t="s">
        <v>145</v>
      </c>
      <c r="J1221" s="230" t="s">
        <v>143</v>
      </c>
      <c r="L1221" s="230" t="s">
        <v>144</v>
      </c>
      <c r="M1221" s="230" t="s">
        <v>143</v>
      </c>
    </row>
    <row r="1222" spans="1:13" x14ac:dyDescent="0.3">
      <c r="A1222" s="230">
        <v>423880</v>
      </c>
      <c r="B1222" s="230" t="s">
        <v>58</v>
      </c>
      <c r="C1222" s="230" t="s">
        <v>145</v>
      </c>
      <c r="D1222" s="230" t="s">
        <v>145</v>
      </c>
      <c r="E1222" s="230" t="s">
        <v>143</v>
      </c>
      <c r="F1222" s="230" t="s">
        <v>143</v>
      </c>
      <c r="G1222" s="230" t="s">
        <v>145</v>
      </c>
      <c r="H1222" s="230" t="s">
        <v>145</v>
      </c>
      <c r="I1222" s="230" t="s">
        <v>145</v>
      </c>
      <c r="J1222" s="230" t="s">
        <v>144</v>
      </c>
      <c r="K1222" s="230" t="s">
        <v>144</v>
      </c>
      <c r="L1222" s="230" t="s">
        <v>144</v>
      </c>
      <c r="M1222" s="230" t="s">
        <v>144</v>
      </c>
    </row>
    <row r="1223" spans="1:13" x14ac:dyDescent="0.3">
      <c r="A1223" s="230">
        <v>423881</v>
      </c>
      <c r="B1223" s="230" t="s">
        <v>58</v>
      </c>
      <c r="C1223" s="230" t="s">
        <v>143</v>
      </c>
      <c r="D1223" s="230" t="s">
        <v>143</v>
      </c>
      <c r="E1223" s="230" t="s">
        <v>143</v>
      </c>
      <c r="F1223" s="230" t="s">
        <v>145</v>
      </c>
      <c r="G1223" s="230" t="s">
        <v>145</v>
      </c>
      <c r="I1223" s="230" t="s">
        <v>145</v>
      </c>
      <c r="J1223" s="230" t="s">
        <v>144</v>
      </c>
      <c r="K1223" s="230" t="s">
        <v>145</v>
      </c>
      <c r="L1223" s="230" t="s">
        <v>144</v>
      </c>
      <c r="M1223" s="230" t="s">
        <v>145</v>
      </c>
    </row>
    <row r="1224" spans="1:13" x14ac:dyDescent="0.3">
      <c r="A1224" s="230">
        <v>423884</v>
      </c>
      <c r="B1224" s="230" t="s">
        <v>58</v>
      </c>
      <c r="D1224" s="230" t="s">
        <v>143</v>
      </c>
      <c r="F1224" s="230" t="s">
        <v>143</v>
      </c>
      <c r="G1224" s="230" t="s">
        <v>143</v>
      </c>
      <c r="H1224" s="230" t="s">
        <v>143</v>
      </c>
      <c r="I1224" s="230" t="s">
        <v>145</v>
      </c>
      <c r="J1224" s="230" t="s">
        <v>143</v>
      </c>
      <c r="K1224" s="230" t="s">
        <v>143</v>
      </c>
      <c r="L1224" s="230" t="s">
        <v>144</v>
      </c>
      <c r="M1224" s="230" t="s">
        <v>145</v>
      </c>
    </row>
    <row r="1225" spans="1:13" x14ac:dyDescent="0.3">
      <c r="A1225" s="230">
        <v>423887</v>
      </c>
      <c r="B1225" s="230" t="s">
        <v>58</v>
      </c>
      <c r="C1225" s="230" t="s">
        <v>143</v>
      </c>
      <c r="D1225" s="230" t="s">
        <v>143</v>
      </c>
      <c r="E1225" s="230" t="s">
        <v>143</v>
      </c>
      <c r="F1225" s="230" t="s">
        <v>145</v>
      </c>
      <c r="G1225" s="230" t="s">
        <v>143</v>
      </c>
      <c r="H1225" s="230" t="s">
        <v>145</v>
      </c>
      <c r="I1225" s="230" t="s">
        <v>145</v>
      </c>
      <c r="J1225" s="230" t="s">
        <v>145</v>
      </c>
      <c r="K1225" s="230" t="s">
        <v>145</v>
      </c>
      <c r="L1225" s="230" t="s">
        <v>145</v>
      </c>
      <c r="M1225" s="230" t="s">
        <v>145</v>
      </c>
    </row>
    <row r="1226" spans="1:13" x14ac:dyDescent="0.3">
      <c r="A1226" s="230">
        <v>423891</v>
      </c>
      <c r="B1226" s="230" t="s">
        <v>58</v>
      </c>
      <c r="C1226" s="230" t="s">
        <v>143</v>
      </c>
      <c r="E1226" s="230" t="s">
        <v>143</v>
      </c>
      <c r="F1226" s="230" t="s">
        <v>143</v>
      </c>
      <c r="G1226" s="230" t="s">
        <v>144</v>
      </c>
      <c r="I1226" s="230" t="s">
        <v>145</v>
      </c>
      <c r="J1226" s="230" t="s">
        <v>145</v>
      </c>
      <c r="K1226" s="230" t="s">
        <v>145</v>
      </c>
      <c r="L1226" s="230" t="s">
        <v>144</v>
      </c>
      <c r="M1226" s="230" t="s">
        <v>145</v>
      </c>
    </row>
    <row r="1227" spans="1:13" x14ac:dyDescent="0.3">
      <c r="A1227" s="230">
        <v>423892</v>
      </c>
      <c r="B1227" s="230" t="s">
        <v>58</v>
      </c>
      <c r="C1227" s="230" t="s">
        <v>143</v>
      </c>
      <c r="D1227" s="230" t="s">
        <v>143</v>
      </c>
      <c r="E1227" s="230" t="s">
        <v>145</v>
      </c>
      <c r="F1227" s="230" t="s">
        <v>143</v>
      </c>
      <c r="G1227" s="230" t="s">
        <v>145</v>
      </c>
      <c r="H1227" s="230" t="s">
        <v>144</v>
      </c>
      <c r="I1227" s="230" t="s">
        <v>144</v>
      </c>
      <c r="J1227" s="230" t="s">
        <v>144</v>
      </c>
      <c r="K1227" s="230" t="s">
        <v>144</v>
      </c>
      <c r="L1227" s="230" t="s">
        <v>144</v>
      </c>
      <c r="M1227" s="230" t="s">
        <v>144</v>
      </c>
    </row>
    <row r="1228" spans="1:13" x14ac:dyDescent="0.3">
      <c r="A1228" s="230">
        <v>423893</v>
      </c>
      <c r="B1228" s="230" t="s">
        <v>58</v>
      </c>
      <c r="C1228" s="230" t="s">
        <v>143</v>
      </c>
      <c r="E1228" s="230" t="s">
        <v>143</v>
      </c>
      <c r="F1228" s="230" t="s">
        <v>143</v>
      </c>
      <c r="H1228" s="230" t="s">
        <v>143</v>
      </c>
      <c r="I1228" s="230" t="s">
        <v>144</v>
      </c>
      <c r="J1228" s="230" t="s">
        <v>144</v>
      </c>
      <c r="K1228" s="230" t="s">
        <v>144</v>
      </c>
      <c r="M1228" s="230" t="s">
        <v>144</v>
      </c>
    </row>
    <row r="1229" spans="1:13" x14ac:dyDescent="0.3">
      <c r="A1229" s="230">
        <v>423897</v>
      </c>
      <c r="B1229" s="230" t="s">
        <v>58</v>
      </c>
      <c r="C1229" s="230" t="s">
        <v>143</v>
      </c>
      <c r="F1229" s="230" t="s">
        <v>143</v>
      </c>
      <c r="G1229" s="230" t="s">
        <v>143</v>
      </c>
      <c r="I1229" s="230" t="s">
        <v>143</v>
      </c>
      <c r="J1229" s="230" t="s">
        <v>145</v>
      </c>
      <c r="K1229" s="230" t="s">
        <v>143</v>
      </c>
      <c r="L1229" s="230" t="s">
        <v>144</v>
      </c>
      <c r="M1229" s="230" t="s">
        <v>143</v>
      </c>
    </row>
    <row r="1230" spans="1:13" x14ac:dyDescent="0.3">
      <c r="A1230" s="230">
        <v>423899</v>
      </c>
      <c r="B1230" s="230" t="s">
        <v>58</v>
      </c>
      <c r="C1230" s="230" t="s">
        <v>145</v>
      </c>
      <c r="D1230" s="230" t="s">
        <v>145</v>
      </c>
      <c r="E1230" s="230" t="s">
        <v>145</v>
      </c>
      <c r="F1230" s="230" t="s">
        <v>144</v>
      </c>
      <c r="G1230" s="230" t="s">
        <v>144</v>
      </c>
      <c r="H1230" s="230" t="s">
        <v>144</v>
      </c>
      <c r="I1230" s="230" t="s">
        <v>144</v>
      </c>
      <c r="J1230" s="230" t="s">
        <v>144</v>
      </c>
      <c r="K1230" s="230" t="s">
        <v>144</v>
      </c>
      <c r="L1230" s="230" t="s">
        <v>145</v>
      </c>
      <c r="M1230" s="230" t="s">
        <v>144</v>
      </c>
    </row>
    <row r="1231" spans="1:13" x14ac:dyDescent="0.3">
      <c r="A1231" s="230">
        <v>423900</v>
      </c>
      <c r="B1231" s="230" t="s">
        <v>58</v>
      </c>
      <c r="E1231" s="230" t="s">
        <v>143</v>
      </c>
      <c r="F1231" s="230" t="s">
        <v>143</v>
      </c>
      <c r="H1231" s="230" t="s">
        <v>143</v>
      </c>
      <c r="I1231" s="230" t="s">
        <v>145</v>
      </c>
      <c r="K1231" s="230" t="s">
        <v>143</v>
      </c>
      <c r="L1231" s="230" t="s">
        <v>145</v>
      </c>
      <c r="M1231" s="230" t="s">
        <v>143</v>
      </c>
    </row>
    <row r="1232" spans="1:13" x14ac:dyDescent="0.3">
      <c r="A1232" s="230">
        <v>423906</v>
      </c>
      <c r="B1232" s="230" t="s">
        <v>58</v>
      </c>
      <c r="D1232" s="230" t="s">
        <v>143</v>
      </c>
      <c r="E1232" s="230" t="s">
        <v>143</v>
      </c>
      <c r="F1232" s="230" t="s">
        <v>143</v>
      </c>
      <c r="G1232" s="230" t="s">
        <v>144</v>
      </c>
      <c r="H1232" s="230" t="s">
        <v>144</v>
      </c>
      <c r="I1232" s="230" t="s">
        <v>145</v>
      </c>
      <c r="J1232" s="230" t="s">
        <v>145</v>
      </c>
      <c r="K1232" s="230" t="s">
        <v>145</v>
      </c>
      <c r="L1232" s="230" t="s">
        <v>145</v>
      </c>
      <c r="M1232" s="230" t="s">
        <v>145</v>
      </c>
    </row>
    <row r="1233" spans="1:13" x14ac:dyDescent="0.3">
      <c r="A1233" s="230">
        <v>423910</v>
      </c>
      <c r="B1233" s="230" t="s">
        <v>58</v>
      </c>
      <c r="D1233" s="230" t="s">
        <v>143</v>
      </c>
      <c r="E1233" s="230" t="s">
        <v>143</v>
      </c>
      <c r="G1233" s="230" t="s">
        <v>143</v>
      </c>
      <c r="H1233" s="230" t="s">
        <v>145</v>
      </c>
      <c r="I1233" s="230" t="s">
        <v>145</v>
      </c>
      <c r="J1233" s="230" t="s">
        <v>144</v>
      </c>
      <c r="K1233" s="230" t="s">
        <v>144</v>
      </c>
      <c r="L1233" s="230" t="s">
        <v>145</v>
      </c>
      <c r="M1233" s="230" t="s">
        <v>144</v>
      </c>
    </row>
    <row r="1234" spans="1:13" x14ac:dyDescent="0.3">
      <c r="A1234" s="230">
        <v>423912</v>
      </c>
      <c r="B1234" s="230" t="s">
        <v>58</v>
      </c>
      <c r="C1234" s="230" t="s">
        <v>145</v>
      </c>
      <c r="F1234" s="230" t="s">
        <v>145</v>
      </c>
      <c r="G1234" s="230" t="s">
        <v>144</v>
      </c>
      <c r="H1234" s="230" t="s">
        <v>143</v>
      </c>
      <c r="I1234" s="230" t="s">
        <v>144</v>
      </c>
      <c r="J1234" s="230" t="s">
        <v>144</v>
      </c>
      <c r="K1234" s="230" t="s">
        <v>145</v>
      </c>
      <c r="L1234" s="230" t="s">
        <v>144</v>
      </c>
      <c r="M1234" s="230" t="s">
        <v>145</v>
      </c>
    </row>
    <row r="1235" spans="1:13" x14ac:dyDescent="0.3">
      <c r="A1235" s="230">
        <v>423914</v>
      </c>
      <c r="B1235" s="230" t="s">
        <v>58</v>
      </c>
      <c r="C1235" s="230" t="s">
        <v>145</v>
      </c>
      <c r="D1235" s="230" t="s">
        <v>145</v>
      </c>
      <c r="E1235" s="230" t="s">
        <v>145</v>
      </c>
      <c r="F1235" s="230" t="s">
        <v>144</v>
      </c>
      <c r="G1235" s="230" t="s">
        <v>143</v>
      </c>
      <c r="H1235" s="230" t="s">
        <v>143</v>
      </c>
      <c r="I1235" s="230" t="s">
        <v>144</v>
      </c>
      <c r="J1235" s="230" t="s">
        <v>144</v>
      </c>
      <c r="K1235" s="230" t="s">
        <v>144</v>
      </c>
      <c r="L1235" s="230" t="s">
        <v>144</v>
      </c>
      <c r="M1235" s="230" t="s">
        <v>144</v>
      </c>
    </row>
    <row r="1236" spans="1:13" x14ac:dyDescent="0.3">
      <c r="A1236" s="230">
        <v>423918</v>
      </c>
      <c r="B1236" s="230" t="s">
        <v>58</v>
      </c>
      <c r="D1236" s="230" t="s">
        <v>143</v>
      </c>
      <c r="E1236" s="230" t="s">
        <v>143</v>
      </c>
      <c r="F1236" s="230" t="s">
        <v>143</v>
      </c>
      <c r="I1236" s="230" t="s">
        <v>145</v>
      </c>
      <c r="J1236" s="230" t="s">
        <v>145</v>
      </c>
      <c r="K1236" s="230" t="s">
        <v>144</v>
      </c>
      <c r="L1236" s="230" t="s">
        <v>143</v>
      </c>
      <c r="M1236" s="230" t="s">
        <v>145</v>
      </c>
    </row>
    <row r="1237" spans="1:13" x14ac:dyDescent="0.3">
      <c r="A1237" s="230">
        <v>423919</v>
      </c>
      <c r="B1237" s="230" t="s">
        <v>58</v>
      </c>
      <c r="D1237" s="230" t="s">
        <v>145</v>
      </c>
      <c r="F1237" s="230" t="s">
        <v>143</v>
      </c>
      <c r="G1237" s="230" t="s">
        <v>145</v>
      </c>
      <c r="I1237" s="230" t="s">
        <v>145</v>
      </c>
      <c r="J1237" s="230" t="s">
        <v>145</v>
      </c>
      <c r="K1237" s="230" t="s">
        <v>145</v>
      </c>
      <c r="L1237" s="230" t="s">
        <v>145</v>
      </c>
      <c r="M1237" s="230" t="s">
        <v>144</v>
      </c>
    </row>
    <row r="1238" spans="1:13" x14ac:dyDescent="0.3">
      <c r="A1238" s="230">
        <v>423926</v>
      </c>
      <c r="B1238" s="230" t="s">
        <v>58</v>
      </c>
      <c r="I1238" s="230" t="s">
        <v>144</v>
      </c>
      <c r="J1238" s="230" t="s">
        <v>145</v>
      </c>
      <c r="K1238" s="230" t="s">
        <v>145</v>
      </c>
      <c r="L1238" s="230" t="s">
        <v>145</v>
      </c>
      <c r="M1238" s="230" t="s">
        <v>143</v>
      </c>
    </row>
    <row r="1239" spans="1:13" x14ac:dyDescent="0.3">
      <c r="A1239" s="230">
        <v>423928</v>
      </c>
      <c r="B1239" s="230" t="s">
        <v>58</v>
      </c>
      <c r="C1239" s="230" t="s">
        <v>143</v>
      </c>
      <c r="D1239" s="230" t="s">
        <v>143</v>
      </c>
      <c r="E1239" s="230" t="s">
        <v>145</v>
      </c>
      <c r="F1239" s="230" t="s">
        <v>145</v>
      </c>
      <c r="G1239" s="230" t="s">
        <v>145</v>
      </c>
      <c r="H1239" s="230" t="s">
        <v>145</v>
      </c>
      <c r="I1239" s="230" t="s">
        <v>144</v>
      </c>
      <c r="J1239" s="230" t="s">
        <v>145</v>
      </c>
      <c r="K1239" s="230" t="s">
        <v>144</v>
      </c>
      <c r="L1239" s="230" t="s">
        <v>144</v>
      </c>
      <c r="M1239" s="230" t="s">
        <v>145</v>
      </c>
    </row>
    <row r="1240" spans="1:13" x14ac:dyDescent="0.3">
      <c r="A1240" s="230">
        <v>423937</v>
      </c>
      <c r="B1240" s="230" t="s">
        <v>58</v>
      </c>
      <c r="C1240" s="230" t="s">
        <v>145</v>
      </c>
      <c r="D1240" s="230" t="s">
        <v>145</v>
      </c>
      <c r="E1240" s="230" t="s">
        <v>143</v>
      </c>
      <c r="F1240" s="230" t="s">
        <v>143</v>
      </c>
      <c r="G1240" s="230" t="s">
        <v>145</v>
      </c>
      <c r="H1240" s="230" t="s">
        <v>145</v>
      </c>
      <c r="I1240" s="230" t="s">
        <v>144</v>
      </c>
      <c r="J1240" s="230" t="s">
        <v>145</v>
      </c>
      <c r="K1240" s="230" t="s">
        <v>144</v>
      </c>
      <c r="L1240" s="230" t="s">
        <v>144</v>
      </c>
      <c r="M1240" s="230" t="s">
        <v>144</v>
      </c>
    </row>
    <row r="1241" spans="1:13" x14ac:dyDescent="0.3">
      <c r="A1241" s="230">
        <v>423945</v>
      </c>
      <c r="B1241" s="230" t="s">
        <v>58</v>
      </c>
      <c r="D1241" s="230" t="s">
        <v>143</v>
      </c>
      <c r="E1241" s="230" t="s">
        <v>143</v>
      </c>
      <c r="F1241" s="230" t="s">
        <v>145</v>
      </c>
      <c r="I1241" s="230" t="s">
        <v>144</v>
      </c>
      <c r="J1241" s="230" t="s">
        <v>145</v>
      </c>
      <c r="K1241" s="230" t="s">
        <v>144</v>
      </c>
      <c r="L1241" s="230" t="s">
        <v>144</v>
      </c>
    </row>
    <row r="1242" spans="1:13" x14ac:dyDescent="0.3">
      <c r="A1242" s="230">
        <v>423961</v>
      </c>
      <c r="B1242" s="230" t="s">
        <v>58</v>
      </c>
      <c r="E1242" s="230" t="s">
        <v>143</v>
      </c>
      <c r="F1242" s="230" t="s">
        <v>143</v>
      </c>
      <c r="H1242" s="230" t="s">
        <v>144</v>
      </c>
      <c r="I1242" s="230" t="s">
        <v>144</v>
      </c>
      <c r="J1242" s="230" t="s">
        <v>144</v>
      </c>
      <c r="K1242" s="230" t="s">
        <v>144</v>
      </c>
      <c r="M1242" s="230" t="s">
        <v>144</v>
      </c>
    </row>
    <row r="1243" spans="1:13" x14ac:dyDescent="0.3">
      <c r="A1243" s="230">
        <v>423964</v>
      </c>
      <c r="B1243" s="230" t="s">
        <v>58</v>
      </c>
      <c r="E1243" s="230" t="s">
        <v>143</v>
      </c>
      <c r="H1243" s="230" t="s">
        <v>145</v>
      </c>
      <c r="I1243" s="230" t="s">
        <v>145</v>
      </c>
      <c r="J1243" s="230" t="s">
        <v>143</v>
      </c>
      <c r="K1243" s="230" t="s">
        <v>144</v>
      </c>
      <c r="M1243" s="230" t="s">
        <v>144</v>
      </c>
    </row>
    <row r="1244" spans="1:13" x14ac:dyDescent="0.3">
      <c r="A1244" s="230">
        <v>423966</v>
      </c>
      <c r="B1244" s="230" t="s">
        <v>58</v>
      </c>
      <c r="C1244" s="230" t="s">
        <v>143</v>
      </c>
      <c r="D1244" s="230" t="s">
        <v>145</v>
      </c>
      <c r="E1244" s="230" t="s">
        <v>143</v>
      </c>
      <c r="F1244" s="230" t="s">
        <v>143</v>
      </c>
      <c r="G1244" s="230" t="s">
        <v>145</v>
      </c>
      <c r="H1244" s="230" t="s">
        <v>145</v>
      </c>
      <c r="I1244" s="230" t="s">
        <v>144</v>
      </c>
      <c r="J1244" s="230" t="s">
        <v>144</v>
      </c>
      <c r="K1244" s="230" t="s">
        <v>144</v>
      </c>
      <c r="L1244" s="230" t="s">
        <v>144</v>
      </c>
      <c r="M1244" s="230" t="s">
        <v>144</v>
      </c>
    </row>
    <row r="1245" spans="1:13" x14ac:dyDescent="0.3">
      <c r="A1245" s="230">
        <v>423967</v>
      </c>
      <c r="B1245" s="230" t="s">
        <v>58</v>
      </c>
      <c r="C1245" s="230" t="s">
        <v>143</v>
      </c>
      <c r="E1245" s="230" t="s">
        <v>143</v>
      </c>
      <c r="F1245" s="230" t="s">
        <v>143</v>
      </c>
      <c r="H1245" s="230" t="s">
        <v>143</v>
      </c>
      <c r="I1245" s="230" t="s">
        <v>144</v>
      </c>
      <c r="J1245" s="230" t="s">
        <v>144</v>
      </c>
      <c r="K1245" s="230" t="s">
        <v>145</v>
      </c>
      <c r="L1245" s="230" t="s">
        <v>144</v>
      </c>
      <c r="M1245" s="230" t="s">
        <v>144</v>
      </c>
    </row>
    <row r="1246" spans="1:13" x14ac:dyDescent="0.3">
      <c r="A1246" s="230">
        <v>423971</v>
      </c>
      <c r="B1246" s="230" t="s">
        <v>58</v>
      </c>
      <c r="C1246" s="230" t="s">
        <v>143</v>
      </c>
      <c r="E1246" s="230" t="s">
        <v>145</v>
      </c>
      <c r="F1246" s="230" t="s">
        <v>145</v>
      </c>
      <c r="G1246" s="230" t="s">
        <v>143</v>
      </c>
      <c r="H1246" s="230" t="s">
        <v>145</v>
      </c>
      <c r="I1246" s="230" t="s">
        <v>144</v>
      </c>
      <c r="K1246" s="230" t="s">
        <v>145</v>
      </c>
      <c r="L1246" s="230" t="s">
        <v>144</v>
      </c>
      <c r="M1246" s="230" t="s">
        <v>144</v>
      </c>
    </row>
    <row r="1247" spans="1:13" x14ac:dyDescent="0.3">
      <c r="A1247" s="230">
        <v>423973</v>
      </c>
      <c r="B1247" s="230" t="s">
        <v>58</v>
      </c>
      <c r="C1247" s="230" t="s">
        <v>143</v>
      </c>
      <c r="D1247" s="230" t="s">
        <v>143</v>
      </c>
      <c r="E1247" s="230" t="s">
        <v>143</v>
      </c>
      <c r="F1247" s="230" t="s">
        <v>143</v>
      </c>
      <c r="G1247" s="230" t="s">
        <v>145</v>
      </c>
      <c r="H1247" s="230" t="s">
        <v>143</v>
      </c>
      <c r="I1247" s="230" t="s">
        <v>144</v>
      </c>
      <c r="J1247" s="230" t="s">
        <v>144</v>
      </c>
      <c r="K1247" s="230" t="s">
        <v>144</v>
      </c>
      <c r="L1247" s="230" t="s">
        <v>144</v>
      </c>
      <c r="M1247" s="230" t="s">
        <v>144</v>
      </c>
    </row>
    <row r="1248" spans="1:13" x14ac:dyDescent="0.3">
      <c r="A1248" s="230">
        <v>423986</v>
      </c>
      <c r="B1248" s="230" t="s">
        <v>58</v>
      </c>
      <c r="D1248" s="230" t="s">
        <v>143</v>
      </c>
      <c r="E1248" s="230" t="s">
        <v>145</v>
      </c>
      <c r="F1248" s="230" t="s">
        <v>143</v>
      </c>
      <c r="G1248" s="230" t="s">
        <v>143</v>
      </c>
      <c r="H1248" s="230" t="s">
        <v>145</v>
      </c>
      <c r="I1248" s="230" t="s">
        <v>143</v>
      </c>
      <c r="J1248" s="230" t="s">
        <v>144</v>
      </c>
      <c r="K1248" s="230" t="s">
        <v>145</v>
      </c>
      <c r="L1248" s="230" t="s">
        <v>144</v>
      </c>
    </row>
    <row r="1249" spans="1:13" x14ac:dyDescent="0.3">
      <c r="A1249" s="230">
        <v>423995</v>
      </c>
      <c r="B1249" s="230" t="s">
        <v>58</v>
      </c>
      <c r="C1249" s="230" t="s">
        <v>143</v>
      </c>
      <c r="F1249" s="230" t="s">
        <v>143</v>
      </c>
      <c r="G1249" s="230" t="s">
        <v>143</v>
      </c>
      <c r="H1249" s="230" t="s">
        <v>144</v>
      </c>
      <c r="K1249" s="230" t="s">
        <v>144</v>
      </c>
      <c r="L1249" s="230" t="s">
        <v>144</v>
      </c>
    </row>
    <row r="1250" spans="1:13" x14ac:dyDescent="0.3">
      <c r="A1250" s="230">
        <v>424001</v>
      </c>
      <c r="B1250" s="230" t="s">
        <v>58</v>
      </c>
      <c r="C1250" s="230" t="s">
        <v>145</v>
      </c>
      <c r="D1250" s="230" t="s">
        <v>144</v>
      </c>
      <c r="E1250" s="230" t="s">
        <v>145</v>
      </c>
      <c r="F1250" s="230" t="s">
        <v>144</v>
      </c>
      <c r="G1250" s="230" t="s">
        <v>145</v>
      </c>
      <c r="H1250" s="230" t="s">
        <v>144</v>
      </c>
      <c r="J1250" s="230" t="s">
        <v>144</v>
      </c>
      <c r="K1250" s="230" t="s">
        <v>145</v>
      </c>
      <c r="L1250" s="230" t="s">
        <v>144</v>
      </c>
      <c r="M1250" s="230" t="s">
        <v>145</v>
      </c>
    </row>
    <row r="1251" spans="1:13" x14ac:dyDescent="0.3">
      <c r="A1251" s="230">
        <v>424004</v>
      </c>
      <c r="B1251" s="230" t="s">
        <v>58</v>
      </c>
      <c r="C1251" s="230" t="s">
        <v>143</v>
      </c>
      <c r="E1251" s="230" t="s">
        <v>145</v>
      </c>
      <c r="F1251" s="230" t="s">
        <v>144</v>
      </c>
      <c r="H1251" s="230" t="s">
        <v>143</v>
      </c>
      <c r="I1251" s="230" t="s">
        <v>144</v>
      </c>
      <c r="J1251" s="230" t="s">
        <v>144</v>
      </c>
      <c r="K1251" s="230" t="s">
        <v>144</v>
      </c>
      <c r="M1251" s="230" t="s">
        <v>145</v>
      </c>
    </row>
    <row r="1252" spans="1:13" x14ac:dyDescent="0.3">
      <c r="A1252" s="230">
        <v>424005</v>
      </c>
      <c r="B1252" s="230" t="s">
        <v>58</v>
      </c>
      <c r="C1252" s="230" t="s">
        <v>143</v>
      </c>
      <c r="E1252" s="230" t="s">
        <v>145</v>
      </c>
      <c r="F1252" s="230" t="s">
        <v>145</v>
      </c>
      <c r="H1252" s="230" t="s">
        <v>145</v>
      </c>
      <c r="I1252" s="230" t="s">
        <v>144</v>
      </c>
      <c r="J1252" s="230" t="s">
        <v>144</v>
      </c>
      <c r="K1252" s="230" t="s">
        <v>144</v>
      </c>
      <c r="M1252" s="230" t="s">
        <v>144</v>
      </c>
    </row>
    <row r="1253" spans="1:13" x14ac:dyDescent="0.3">
      <c r="A1253" s="230">
        <v>424013</v>
      </c>
      <c r="B1253" s="230" t="s">
        <v>58</v>
      </c>
      <c r="D1253" s="230" t="s">
        <v>143</v>
      </c>
      <c r="I1253" s="230" t="s">
        <v>144</v>
      </c>
      <c r="J1253" s="230" t="s">
        <v>144</v>
      </c>
      <c r="K1253" s="230" t="s">
        <v>143</v>
      </c>
      <c r="L1253" s="230" t="s">
        <v>143</v>
      </c>
      <c r="M1253" s="230" t="s">
        <v>144</v>
      </c>
    </row>
    <row r="1254" spans="1:13" x14ac:dyDescent="0.3">
      <c r="A1254" s="230">
        <v>424015</v>
      </c>
      <c r="B1254" s="230" t="s">
        <v>58</v>
      </c>
      <c r="E1254" s="230" t="s">
        <v>143</v>
      </c>
      <c r="F1254" s="230" t="s">
        <v>143</v>
      </c>
      <c r="H1254" s="230" t="s">
        <v>144</v>
      </c>
      <c r="J1254" s="230" t="s">
        <v>144</v>
      </c>
      <c r="K1254" s="230" t="s">
        <v>144</v>
      </c>
      <c r="M1254" s="230" t="s">
        <v>143</v>
      </c>
    </row>
    <row r="1255" spans="1:13" x14ac:dyDescent="0.3">
      <c r="A1255" s="230">
        <v>424020</v>
      </c>
      <c r="B1255" s="230" t="s">
        <v>58</v>
      </c>
      <c r="E1255" s="230" t="s">
        <v>143</v>
      </c>
      <c r="F1255" s="230" t="s">
        <v>145</v>
      </c>
      <c r="H1255" s="230" t="s">
        <v>145</v>
      </c>
      <c r="J1255" s="230" t="s">
        <v>145</v>
      </c>
      <c r="K1255" s="230" t="s">
        <v>144</v>
      </c>
      <c r="M1255" s="230" t="s">
        <v>145</v>
      </c>
    </row>
    <row r="1256" spans="1:13" x14ac:dyDescent="0.3">
      <c r="A1256" s="230">
        <v>424021</v>
      </c>
      <c r="B1256" s="230" t="s">
        <v>58</v>
      </c>
      <c r="E1256" s="230" t="s">
        <v>143</v>
      </c>
      <c r="F1256" s="230" t="s">
        <v>143</v>
      </c>
      <c r="H1256" s="230" t="s">
        <v>143</v>
      </c>
      <c r="J1256" s="230" t="s">
        <v>143</v>
      </c>
      <c r="L1256" s="230" t="s">
        <v>143</v>
      </c>
      <c r="M1256" s="230" t="s">
        <v>143</v>
      </c>
    </row>
    <row r="1257" spans="1:13" x14ac:dyDescent="0.3">
      <c r="A1257" s="230">
        <v>424023</v>
      </c>
      <c r="B1257" s="230" t="s">
        <v>58</v>
      </c>
      <c r="C1257" s="230" t="s">
        <v>143</v>
      </c>
      <c r="E1257" s="230" t="s">
        <v>143</v>
      </c>
      <c r="F1257" s="230" t="s">
        <v>145</v>
      </c>
      <c r="G1257" s="230" t="s">
        <v>144</v>
      </c>
      <c r="H1257" s="230" t="s">
        <v>145</v>
      </c>
      <c r="I1257" s="230" t="s">
        <v>145</v>
      </c>
      <c r="J1257" s="230" t="s">
        <v>145</v>
      </c>
      <c r="K1257" s="230" t="s">
        <v>144</v>
      </c>
      <c r="L1257" s="230" t="s">
        <v>144</v>
      </c>
      <c r="M1257" s="230" t="s">
        <v>145</v>
      </c>
    </row>
    <row r="1258" spans="1:13" x14ac:dyDescent="0.3">
      <c r="A1258" s="230">
        <v>424024</v>
      </c>
      <c r="B1258" s="230" t="s">
        <v>58</v>
      </c>
      <c r="D1258" s="230" t="s">
        <v>143</v>
      </c>
      <c r="E1258" s="230" t="s">
        <v>143</v>
      </c>
      <c r="F1258" s="230" t="s">
        <v>143</v>
      </c>
      <c r="H1258" s="230" t="s">
        <v>145</v>
      </c>
      <c r="I1258" s="230" t="s">
        <v>145</v>
      </c>
      <c r="J1258" s="230" t="s">
        <v>145</v>
      </c>
      <c r="K1258" s="230" t="s">
        <v>144</v>
      </c>
      <c r="M1258" s="230" t="s">
        <v>144</v>
      </c>
    </row>
    <row r="1259" spans="1:13" x14ac:dyDescent="0.3">
      <c r="A1259" s="230">
        <v>424026</v>
      </c>
      <c r="B1259" s="230" t="s">
        <v>58</v>
      </c>
      <c r="C1259" s="230" t="s">
        <v>143</v>
      </c>
      <c r="D1259" s="230" t="s">
        <v>144</v>
      </c>
      <c r="F1259" s="230" t="s">
        <v>143</v>
      </c>
      <c r="G1259" s="230" t="s">
        <v>143</v>
      </c>
      <c r="H1259" s="230" t="s">
        <v>144</v>
      </c>
      <c r="I1259" s="230" t="s">
        <v>144</v>
      </c>
      <c r="K1259" s="230" t="s">
        <v>145</v>
      </c>
      <c r="L1259" s="230" t="s">
        <v>145</v>
      </c>
    </row>
    <row r="1260" spans="1:13" x14ac:dyDescent="0.3">
      <c r="A1260" s="230">
        <v>424030</v>
      </c>
      <c r="B1260" s="230" t="s">
        <v>58</v>
      </c>
      <c r="C1260" s="230" t="s">
        <v>143</v>
      </c>
      <c r="D1260" s="230" t="s">
        <v>143</v>
      </c>
      <c r="E1260" s="230" t="s">
        <v>143</v>
      </c>
      <c r="F1260" s="230" t="s">
        <v>145</v>
      </c>
      <c r="G1260" s="230" t="s">
        <v>144</v>
      </c>
      <c r="H1260" s="230" t="s">
        <v>145</v>
      </c>
      <c r="I1260" s="230" t="s">
        <v>145</v>
      </c>
      <c r="J1260" s="230" t="s">
        <v>145</v>
      </c>
      <c r="K1260" s="230" t="s">
        <v>144</v>
      </c>
      <c r="L1260" s="230" t="s">
        <v>144</v>
      </c>
      <c r="M1260" s="230" t="s">
        <v>145</v>
      </c>
    </row>
    <row r="1261" spans="1:13" x14ac:dyDescent="0.3">
      <c r="A1261" s="230">
        <v>424035</v>
      </c>
      <c r="B1261" s="230" t="s">
        <v>58</v>
      </c>
      <c r="C1261" s="230" t="s">
        <v>143</v>
      </c>
      <c r="D1261" s="230" t="s">
        <v>143</v>
      </c>
      <c r="G1261" s="230" t="s">
        <v>145</v>
      </c>
      <c r="H1261" s="230" t="s">
        <v>143</v>
      </c>
      <c r="I1261" s="230" t="s">
        <v>145</v>
      </c>
      <c r="J1261" s="230" t="s">
        <v>143</v>
      </c>
      <c r="L1261" s="230" t="s">
        <v>144</v>
      </c>
      <c r="M1261" s="230" t="s">
        <v>144</v>
      </c>
    </row>
    <row r="1262" spans="1:13" x14ac:dyDescent="0.3">
      <c r="A1262" s="230">
        <v>424037</v>
      </c>
      <c r="B1262" s="230" t="s">
        <v>58</v>
      </c>
      <c r="C1262" s="230" t="s">
        <v>143</v>
      </c>
      <c r="D1262" s="230" t="s">
        <v>145</v>
      </c>
      <c r="E1262" s="230" t="s">
        <v>143</v>
      </c>
      <c r="F1262" s="230" t="s">
        <v>145</v>
      </c>
      <c r="G1262" s="230" t="s">
        <v>145</v>
      </c>
      <c r="H1262" s="230" t="s">
        <v>145</v>
      </c>
      <c r="I1262" s="230" t="s">
        <v>143</v>
      </c>
      <c r="J1262" s="230" t="s">
        <v>144</v>
      </c>
      <c r="K1262" s="230" t="s">
        <v>143</v>
      </c>
      <c r="L1262" s="230" t="s">
        <v>144</v>
      </c>
      <c r="M1262" s="230" t="s">
        <v>145</v>
      </c>
    </row>
    <row r="1263" spans="1:13" x14ac:dyDescent="0.3">
      <c r="A1263" s="230">
        <v>424038</v>
      </c>
      <c r="B1263" s="230" t="s">
        <v>58</v>
      </c>
      <c r="D1263" s="230" t="s">
        <v>143</v>
      </c>
      <c r="E1263" s="230" t="s">
        <v>143</v>
      </c>
      <c r="G1263" s="230" t="s">
        <v>143</v>
      </c>
      <c r="H1263" s="230" t="s">
        <v>143</v>
      </c>
      <c r="I1263" s="230" t="s">
        <v>145</v>
      </c>
      <c r="J1263" s="230" t="s">
        <v>144</v>
      </c>
      <c r="K1263" s="230" t="s">
        <v>145</v>
      </c>
      <c r="L1263" s="230" t="s">
        <v>144</v>
      </c>
      <c r="M1263" s="230" t="s">
        <v>145</v>
      </c>
    </row>
    <row r="1264" spans="1:13" x14ac:dyDescent="0.3">
      <c r="A1264" s="230">
        <v>424055</v>
      </c>
      <c r="B1264" s="230" t="s">
        <v>58</v>
      </c>
      <c r="E1264" s="230" t="s">
        <v>143</v>
      </c>
      <c r="F1264" s="230" t="s">
        <v>143</v>
      </c>
      <c r="H1264" s="230" t="s">
        <v>145</v>
      </c>
      <c r="I1264" s="230" t="s">
        <v>145</v>
      </c>
      <c r="J1264" s="230" t="s">
        <v>144</v>
      </c>
      <c r="K1264" s="230" t="s">
        <v>144</v>
      </c>
      <c r="L1264" s="230" t="s">
        <v>144</v>
      </c>
      <c r="M1264" s="230" t="s">
        <v>145</v>
      </c>
    </row>
    <row r="1265" spans="1:13" x14ac:dyDescent="0.3">
      <c r="A1265" s="230">
        <v>424058</v>
      </c>
      <c r="B1265" s="230" t="s">
        <v>58</v>
      </c>
      <c r="C1265" s="230" t="s">
        <v>143</v>
      </c>
      <c r="D1265" s="230" t="s">
        <v>143</v>
      </c>
      <c r="E1265" s="230" t="s">
        <v>143</v>
      </c>
      <c r="F1265" s="230" t="s">
        <v>143</v>
      </c>
      <c r="I1265" s="230" t="s">
        <v>144</v>
      </c>
      <c r="J1265" s="230" t="s">
        <v>144</v>
      </c>
      <c r="K1265" s="230" t="s">
        <v>144</v>
      </c>
      <c r="L1265" s="230" t="s">
        <v>144</v>
      </c>
      <c r="M1265" s="230" t="s">
        <v>144</v>
      </c>
    </row>
    <row r="1266" spans="1:13" x14ac:dyDescent="0.3">
      <c r="A1266" s="230">
        <v>424076</v>
      </c>
      <c r="B1266" s="230" t="s">
        <v>58</v>
      </c>
      <c r="E1266" s="230" t="s">
        <v>143</v>
      </c>
      <c r="F1266" s="230" t="s">
        <v>143</v>
      </c>
      <c r="G1266" s="230" t="s">
        <v>144</v>
      </c>
      <c r="H1266" s="230" t="s">
        <v>144</v>
      </c>
      <c r="I1266" s="230" t="s">
        <v>145</v>
      </c>
      <c r="J1266" s="230" t="s">
        <v>144</v>
      </c>
      <c r="K1266" s="230" t="s">
        <v>144</v>
      </c>
      <c r="L1266" s="230" t="s">
        <v>144</v>
      </c>
      <c r="M1266" s="230" t="s">
        <v>144</v>
      </c>
    </row>
    <row r="1267" spans="1:13" x14ac:dyDescent="0.3">
      <c r="A1267" s="230">
        <v>424078</v>
      </c>
      <c r="B1267" s="230" t="s">
        <v>58</v>
      </c>
      <c r="C1267" s="230" t="s">
        <v>143</v>
      </c>
      <c r="D1267" s="230" t="s">
        <v>144</v>
      </c>
      <c r="E1267" s="230" t="s">
        <v>143</v>
      </c>
      <c r="F1267" s="230" t="s">
        <v>144</v>
      </c>
      <c r="G1267" s="230" t="s">
        <v>144</v>
      </c>
      <c r="H1267" s="230" t="s">
        <v>144</v>
      </c>
      <c r="I1267" s="230" t="s">
        <v>144</v>
      </c>
      <c r="J1267" s="230" t="s">
        <v>144</v>
      </c>
      <c r="K1267" s="230" t="s">
        <v>144</v>
      </c>
      <c r="L1267" s="230" t="s">
        <v>144</v>
      </c>
      <c r="M1267" s="230" t="s">
        <v>144</v>
      </c>
    </row>
    <row r="1268" spans="1:13" x14ac:dyDescent="0.3">
      <c r="A1268" s="230">
        <v>424083</v>
      </c>
      <c r="B1268" s="230" t="s">
        <v>58</v>
      </c>
      <c r="C1268" s="230" t="s">
        <v>145</v>
      </c>
      <c r="D1268" s="230" t="s">
        <v>145</v>
      </c>
      <c r="E1268" s="230" t="s">
        <v>143</v>
      </c>
      <c r="F1268" s="230" t="s">
        <v>144</v>
      </c>
      <c r="G1268" s="230" t="s">
        <v>144</v>
      </c>
      <c r="I1268" s="230" t="s">
        <v>144</v>
      </c>
      <c r="J1268" s="230" t="s">
        <v>145</v>
      </c>
      <c r="K1268" s="230" t="s">
        <v>145</v>
      </c>
      <c r="L1268" s="230" t="s">
        <v>144</v>
      </c>
      <c r="M1268" s="230" t="s">
        <v>144</v>
      </c>
    </row>
    <row r="1269" spans="1:13" x14ac:dyDescent="0.3">
      <c r="A1269" s="230">
        <v>424085</v>
      </c>
      <c r="B1269" s="230" t="s">
        <v>58</v>
      </c>
      <c r="D1269" s="230" t="s">
        <v>144</v>
      </c>
      <c r="E1269" s="230" t="s">
        <v>144</v>
      </c>
      <c r="F1269" s="230" t="s">
        <v>144</v>
      </c>
      <c r="G1269" s="230" t="s">
        <v>144</v>
      </c>
      <c r="I1269" s="230" t="s">
        <v>145</v>
      </c>
      <c r="J1269" s="230" t="s">
        <v>145</v>
      </c>
      <c r="K1269" s="230" t="s">
        <v>144</v>
      </c>
      <c r="L1269" s="230" t="s">
        <v>144</v>
      </c>
      <c r="M1269" s="230" t="s">
        <v>144</v>
      </c>
    </row>
    <row r="1270" spans="1:13" x14ac:dyDescent="0.3">
      <c r="A1270" s="230">
        <v>424094</v>
      </c>
      <c r="B1270" s="230" t="s">
        <v>58</v>
      </c>
      <c r="D1270" s="230" t="s">
        <v>145</v>
      </c>
      <c r="F1270" s="230" t="s">
        <v>144</v>
      </c>
      <c r="I1270" s="230" t="s">
        <v>144</v>
      </c>
      <c r="J1270" s="230" t="s">
        <v>144</v>
      </c>
      <c r="K1270" s="230" t="s">
        <v>144</v>
      </c>
      <c r="L1270" s="230" t="s">
        <v>144</v>
      </c>
      <c r="M1270" s="230" t="s">
        <v>144</v>
      </c>
    </row>
    <row r="1271" spans="1:13" x14ac:dyDescent="0.3">
      <c r="A1271" s="230">
        <v>424102</v>
      </c>
      <c r="B1271" s="230" t="s">
        <v>58</v>
      </c>
      <c r="F1271" s="230" t="s">
        <v>145</v>
      </c>
      <c r="H1271" s="230" t="s">
        <v>144</v>
      </c>
      <c r="J1271" s="230" t="s">
        <v>144</v>
      </c>
      <c r="L1271" s="230" t="s">
        <v>144</v>
      </c>
      <c r="M1271" s="230" t="s">
        <v>145</v>
      </c>
    </row>
    <row r="1272" spans="1:13" x14ac:dyDescent="0.3">
      <c r="A1272" s="230">
        <v>424111</v>
      </c>
      <c r="B1272" s="230" t="s">
        <v>58</v>
      </c>
      <c r="E1272" s="230" t="s">
        <v>143</v>
      </c>
      <c r="F1272" s="230" t="s">
        <v>143</v>
      </c>
      <c r="H1272" s="230" t="s">
        <v>143</v>
      </c>
      <c r="I1272" s="230" t="s">
        <v>143</v>
      </c>
      <c r="J1272" s="230" t="s">
        <v>144</v>
      </c>
      <c r="K1272" s="230" t="s">
        <v>143</v>
      </c>
      <c r="M1272" s="230" t="s">
        <v>145</v>
      </c>
    </row>
    <row r="1273" spans="1:13" x14ac:dyDescent="0.3">
      <c r="A1273" s="230">
        <v>424114</v>
      </c>
      <c r="B1273" s="230" t="s">
        <v>58</v>
      </c>
      <c r="C1273" s="230" t="s">
        <v>143</v>
      </c>
      <c r="E1273" s="230" t="s">
        <v>145</v>
      </c>
      <c r="G1273" s="230" t="s">
        <v>143</v>
      </c>
      <c r="H1273" s="230" t="s">
        <v>143</v>
      </c>
      <c r="I1273" s="230" t="s">
        <v>143</v>
      </c>
      <c r="J1273" s="230" t="s">
        <v>143</v>
      </c>
      <c r="K1273" s="230" t="s">
        <v>143</v>
      </c>
      <c r="L1273" s="230" t="s">
        <v>145</v>
      </c>
      <c r="M1273" s="230" t="s">
        <v>143</v>
      </c>
    </row>
    <row r="1274" spans="1:13" x14ac:dyDescent="0.3">
      <c r="A1274" s="230">
        <v>424118</v>
      </c>
      <c r="B1274" s="230" t="s">
        <v>58</v>
      </c>
      <c r="H1274" s="230" t="s">
        <v>145</v>
      </c>
      <c r="I1274" s="230" t="s">
        <v>145</v>
      </c>
      <c r="J1274" s="230" t="s">
        <v>144</v>
      </c>
      <c r="K1274" s="230" t="s">
        <v>144</v>
      </c>
      <c r="L1274" s="230" t="s">
        <v>144</v>
      </c>
    </row>
    <row r="1275" spans="1:13" x14ac:dyDescent="0.3">
      <c r="A1275" s="230">
        <v>424119</v>
      </c>
      <c r="B1275" s="230" t="s">
        <v>58</v>
      </c>
      <c r="G1275" s="230" t="s">
        <v>143</v>
      </c>
      <c r="H1275" s="230" t="s">
        <v>145</v>
      </c>
      <c r="J1275" s="230" t="s">
        <v>143</v>
      </c>
      <c r="K1275" s="230" t="s">
        <v>144</v>
      </c>
      <c r="L1275" s="230" t="s">
        <v>144</v>
      </c>
    </row>
    <row r="1276" spans="1:13" x14ac:dyDescent="0.3">
      <c r="A1276" s="230">
        <v>424120</v>
      </c>
      <c r="B1276" s="230" t="s">
        <v>58</v>
      </c>
      <c r="E1276" s="230" t="s">
        <v>144</v>
      </c>
      <c r="F1276" s="230" t="s">
        <v>144</v>
      </c>
      <c r="H1276" s="230" t="s">
        <v>145</v>
      </c>
      <c r="J1276" s="230" t="s">
        <v>145</v>
      </c>
      <c r="K1276" s="230" t="s">
        <v>144</v>
      </c>
      <c r="L1276" s="230" t="s">
        <v>144</v>
      </c>
    </row>
    <row r="1277" spans="1:13" x14ac:dyDescent="0.3">
      <c r="A1277" s="230">
        <v>424121</v>
      </c>
      <c r="B1277" s="230" t="s">
        <v>58</v>
      </c>
      <c r="E1277" s="230" t="s">
        <v>145</v>
      </c>
      <c r="F1277" s="230" t="s">
        <v>145</v>
      </c>
      <c r="G1277" s="230" t="s">
        <v>145</v>
      </c>
      <c r="K1277" s="230" t="s">
        <v>145</v>
      </c>
      <c r="L1277" s="230" t="s">
        <v>144</v>
      </c>
    </row>
    <row r="1278" spans="1:13" x14ac:dyDescent="0.3">
      <c r="A1278" s="230">
        <v>424122</v>
      </c>
      <c r="B1278" s="230" t="s">
        <v>58</v>
      </c>
      <c r="G1278" s="230" t="s">
        <v>145</v>
      </c>
      <c r="H1278" s="230" t="s">
        <v>144</v>
      </c>
      <c r="J1278" s="230" t="s">
        <v>145</v>
      </c>
      <c r="L1278" s="230" t="s">
        <v>144</v>
      </c>
      <c r="M1278" s="230" t="s">
        <v>144</v>
      </c>
    </row>
    <row r="1279" spans="1:13" x14ac:dyDescent="0.3">
      <c r="A1279" s="230">
        <v>424130</v>
      </c>
      <c r="B1279" s="230" t="s">
        <v>58</v>
      </c>
      <c r="D1279" s="230" t="s">
        <v>144</v>
      </c>
      <c r="E1279" s="230" t="s">
        <v>144</v>
      </c>
      <c r="F1279" s="230" t="s">
        <v>144</v>
      </c>
      <c r="G1279" s="230" t="s">
        <v>144</v>
      </c>
      <c r="I1279" s="230" t="s">
        <v>145</v>
      </c>
      <c r="J1279" s="230" t="s">
        <v>144</v>
      </c>
      <c r="K1279" s="230" t="s">
        <v>144</v>
      </c>
      <c r="L1279" s="230" t="s">
        <v>145</v>
      </c>
      <c r="M1279" s="230" t="s">
        <v>145</v>
      </c>
    </row>
    <row r="1280" spans="1:13" x14ac:dyDescent="0.3">
      <c r="A1280" s="230">
        <v>424134</v>
      </c>
      <c r="B1280" s="230" t="s">
        <v>58</v>
      </c>
      <c r="C1280" s="230" t="s">
        <v>145</v>
      </c>
      <c r="E1280" s="230" t="s">
        <v>145</v>
      </c>
      <c r="F1280" s="230" t="s">
        <v>144</v>
      </c>
      <c r="G1280" s="230" t="s">
        <v>144</v>
      </c>
      <c r="H1280" s="230" t="s">
        <v>145</v>
      </c>
      <c r="I1280" s="230" t="s">
        <v>144</v>
      </c>
      <c r="J1280" s="230" t="s">
        <v>145</v>
      </c>
      <c r="K1280" s="230" t="s">
        <v>145</v>
      </c>
      <c r="L1280" s="230" t="s">
        <v>144</v>
      </c>
      <c r="M1280" s="230" t="s">
        <v>145</v>
      </c>
    </row>
    <row r="1281" spans="1:13" x14ac:dyDescent="0.3">
      <c r="A1281" s="230">
        <v>424137</v>
      </c>
      <c r="B1281" s="230" t="s">
        <v>58</v>
      </c>
      <c r="C1281" s="230" t="s">
        <v>143</v>
      </c>
      <c r="D1281" s="230" t="s">
        <v>145</v>
      </c>
      <c r="E1281" s="230" t="s">
        <v>143</v>
      </c>
      <c r="F1281" s="230" t="s">
        <v>143</v>
      </c>
      <c r="G1281" s="230" t="s">
        <v>143</v>
      </c>
      <c r="H1281" s="230" t="s">
        <v>143</v>
      </c>
      <c r="I1281" s="230" t="s">
        <v>144</v>
      </c>
      <c r="J1281" s="230" t="s">
        <v>144</v>
      </c>
      <c r="K1281" s="230" t="s">
        <v>144</v>
      </c>
      <c r="L1281" s="230" t="s">
        <v>144</v>
      </c>
      <c r="M1281" s="230" t="s">
        <v>144</v>
      </c>
    </row>
    <row r="1282" spans="1:13" x14ac:dyDescent="0.3">
      <c r="A1282" s="230">
        <v>424142</v>
      </c>
      <c r="B1282" s="230" t="s">
        <v>58</v>
      </c>
      <c r="C1282" s="230" t="s">
        <v>143</v>
      </c>
      <c r="D1282" s="230" t="s">
        <v>143</v>
      </c>
      <c r="E1282" s="230" t="s">
        <v>143</v>
      </c>
      <c r="F1282" s="230" t="s">
        <v>145</v>
      </c>
      <c r="G1282" s="230" t="s">
        <v>144</v>
      </c>
      <c r="H1282" s="230" t="s">
        <v>145</v>
      </c>
      <c r="I1282" s="230" t="s">
        <v>144</v>
      </c>
      <c r="J1282" s="230" t="s">
        <v>144</v>
      </c>
      <c r="K1282" s="230" t="s">
        <v>144</v>
      </c>
      <c r="L1282" s="230" t="s">
        <v>144</v>
      </c>
      <c r="M1282" s="230" t="s">
        <v>144</v>
      </c>
    </row>
    <row r="1283" spans="1:13" x14ac:dyDescent="0.3">
      <c r="A1283" s="230">
        <v>424143</v>
      </c>
      <c r="B1283" s="230" t="s">
        <v>58</v>
      </c>
      <c r="C1283" s="230" t="s">
        <v>143</v>
      </c>
      <c r="E1283" s="230" t="s">
        <v>143</v>
      </c>
      <c r="G1283" s="230" t="s">
        <v>143</v>
      </c>
      <c r="H1283" s="230" t="s">
        <v>143</v>
      </c>
      <c r="J1283" s="230" t="s">
        <v>145</v>
      </c>
      <c r="L1283" s="230" t="s">
        <v>144</v>
      </c>
      <c r="M1283" s="230" t="s">
        <v>145</v>
      </c>
    </row>
    <row r="1284" spans="1:13" x14ac:dyDescent="0.3">
      <c r="A1284" s="230">
        <v>424144</v>
      </c>
      <c r="B1284" s="230" t="s">
        <v>58</v>
      </c>
      <c r="C1284" s="230" t="s">
        <v>145</v>
      </c>
      <c r="D1284" s="230" t="s">
        <v>144</v>
      </c>
      <c r="E1284" s="230" t="s">
        <v>145</v>
      </c>
      <c r="F1284" s="230" t="s">
        <v>145</v>
      </c>
      <c r="G1284" s="230" t="s">
        <v>143</v>
      </c>
      <c r="H1284" s="230" t="s">
        <v>143</v>
      </c>
      <c r="I1284" s="230" t="s">
        <v>144</v>
      </c>
      <c r="J1284" s="230" t="s">
        <v>144</v>
      </c>
      <c r="K1284" s="230" t="s">
        <v>144</v>
      </c>
      <c r="L1284" s="230" t="s">
        <v>144</v>
      </c>
      <c r="M1284" s="230" t="s">
        <v>144</v>
      </c>
    </row>
    <row r="1285" spans="1:13" x14ac:dyDescent="0.3">
      <c r="A1285" s="230">
        <v>424145</v>
      </c>
      <c r="B1285" s="230" t="s">
        <v>58</v>
      </c>
      <c r="C1285" s="230" t="s">
        <v>143</v>
      </c>
      <c r="D1285" s="230" t="s">
        <v>143</v>
      </c>
      <c r="E1285" s="230" t="s">
        <v>143</v>
      </c>
      <c r="F1285" s="230" t="s">
        <v>143</v>
      </c>
      <c r="H1285" s="230" t="s">
        <v>145</v>
      </c>
      <c r="I1285" s="230" t="s">
        <v>144</v>
      </c>
      <c r="J1285" s="230" t="s">
        <v>144</v>
      </c>
      <c r="K1285" s="230" t="s">
        <v>144</v>
      </c>
      <c r="L1285" s="230" t="s">
        <v>144</v>
      </c>
      <c r="M1285" s="230" t="s">
        <v>144</v>
      </c>
    </row>
    <row r="1286" spans="1:13" x14ac:dyDescent="0.3">
      <c r="A1286" s="230">
        <v>424149</v>
      </c>
      <c r="B1286" s="230" t="s">
        <v>58</v>
      </c>
      <c r="C1286" s="230" t="s">
        <v>143</v>
      </c>
      <c r="F1286" s="230" t="s">
        <v>145</v>
      </c>
      <c r="H1286" s="230" t="s">
        <v>144</v>
      </c>
      <c r="I1286" s="230" t="s">
        <v>144</v>
      </c>
      <c r="J1286" s="230" t="s">
        <v>144</v>
      </c>
      <c r="L1286" s="230" t="s">
        <v>144</v>
      </c>
    </row>
    <row r="1287" spans="1:13" x14ac:dyDescent="0.3">
      <c r="A1287" s="230">
        <v>424156</v>
      </c>
      <c r="B1287" s="230" t="s">
        <v>58</v>
      </c>
      <c r="C1287" s="230" t="s">
        <v>145</v>
      </c>
      <c r="D1287" s="230" t="s">
        <v>144</v>
      </c>
      <c r="E1287" s="230" t="s">
        <v>145</v>
      </c>
      <c r="F1287" s="230" t="s">
        <v>145</v>
      </c>
      <c r="G1287" s="230" t="s">
        <v>145</v>
      </c>
      <c r="H1287" s="230" t="s">
        <v>145</v>
      </c>
      <c r="I1287" s="230" t="s">
        <v>145</v>
      </c>
      <c r="J1287" s="230" t="s">
        <v>144</v>
      </c>
      <c r="K1287" s="230" t="s">
        <v>145</v>
      </c>
      <c r="L1287" s="230" t="s">
        <v>145</v>
      </c>
      <c r="M1287" s="230" t="s">
        <v>145</v>
      </c>
    </row>
    <row r="1288" spans="1:13" x14ac:dyDescent="0.3">
      <c r="A1288" s="230">
        <v>424157</v>
      </c>
      <c r="B1288" s="230" t="s">
        <v>58</v>
      </c>
      <c r="E1288" s="230" t="s">
        <v>145</v>
      </c>
      <c r="F1288" s="230" t="s">
        <v>145</v>
      </c>
      <c r="G1288" s="230" t="s">
        <v>145</v>
      </c>
      <c r="H1288" s="230" t="s">
        <v>143</v>
      </c>
      <c r="K1288" s="230" t="s">
        <v>145</v>
      </c>
      <c r="L1288" s="230" t="s">
        <v>144</v>
      </c>
    </row>
    <row r="1289" spans="1:13" x14ac:dyDescent="0.3">
      <c r="A1289" s="230">
        <v>424178</v>
      </c>
      <c r="B1289" s="230" t="s">
        <v>58</v>
      </c>
      <c r="C1289" s="230" t="s">
        <v>143</v>
      </c>
      <c r="D1289" s="230" t="s">
        <v>144</v>
      </c>
      <c r="E1289" s="230" t="s">
        <v>145</v>
      </c>
      <c r="F1289" s="230" t="s">
        <v>144</v>
      </c>
      <c r="G1289" s="230" t="s">
        <v>145</v>
      </c>
      <c r="I1289" s="230" t="s">
        <v>144</v>
      </c>
      <c r="J1289" s="230" t="s">
        <v>144</v>
      </c>
      <c r="K1289" s="230" t="s">
        <v>144</v>
      </c>
      <c r="L1289" s="230" t="s">
        <v>144</v>
      </c>
      <c r="M1289" s="230" t="s">
        <v>144</v>
      </c>
    </row>
    <row r="1290" spans="1:13" x14ac:dyDescent="0.3">
      <c r="A1290" s="230">
        <v>424188</v>
      </c>
      <c r="B1290" s="230" t="s">
        <v>58</v>
      </c>
      <c r="C1290" s="230" t="s">
        <v>145</v>
      </c>
      <c r="D1290" s="230" t="s">
        <v>143</v>
      </c>
      <c r="E1290" s="230" t="s">
        <v>145</v>
      </c>
      <c r="F1290" s="230" t="s">
        <v>144</v>
      </c>
      <c r="G1290" s="230" t="s">
        <v>144</v>
      </c>
      <c r="H1290" s="230" t="s">
        <v>143</v>
      </c>
      <c r="I1290" s="230" t="s">
        <v>144</v>
      </c>
      <c r="J1290" s="230" t="s">
        <v>145</v>
      </c>
      <c r="K1290" s="230" t="s">
        <v>145</v>
      </c>
      <c r="L1290" s="230" t="s">
        <v>145</v>
      </c>
      <c r="M1290" s="230" t="s">
        <v>145</v>
      </c>
    </row>
    <row r="1291" spans="1:13" x14ac:dyDescent="0.3">
      <c r="A1291" s="230">
        <v>424192</v>
      </c>
      <c r="B1291" s="230" t="s">
        <v>58</v>
      </c>
      <c r="C1291" s="230" t="s">
        <v>145</v>
      </c>
      <c r="D1291" s="230" t="s">
        <v>145</v>
      </c>
      <c r="E1291" s="230" t="s">
        <v>145</v>
      </c>
      <c r="F1291" s="230" t="s">
        <v>143</v>
      </c>
      <c r="G1291" s="230" t="s">
        <v>144</v>
      </c>
      <c r="H1291" s="230" t="s">
        <v>145</v>
      </c>
      <c r="I1291" s="230" t="s">
        <v>144</v>
      </c>
      <c r="J1291" s="230" t="s">
        <v>144</v>
      </c>
      <c r="K1291" s="230" t="s">
        <v>144</v>
      </c>
      <c r="L1291" s="230" t="s">
        <v>144</v>
      </c>
      <c r="M1291" s="230" t="s">
        <v>144</v>
      </c>
    </row>
    <row r="1292" spans="1:13" x14ac:dyDescent="0.3">
      <c r="A1292" s="230">
        <v>424194</v>
      </c>
      <c r="B1292" s="230" t="s">
        <v>58</v>
      </c>
      <c r="F1292" s="230" t="s">
        <v>143</v>
      </c>
      <c r="G1292" s="230" t="s">
        <v>145</v>
      </c>
      <c r="H1292" s="230" t="s">
        <v>144</v>
      </c>
      <c r="I1292" s="230" t="s">
        <v>145</v>
      </c>
      <c r="J1292" s="230" t="s">
        <v>144</v>
      </c>
      <c r="K1292" s="230" t="s">
        <v>143</v>
      </c>
      <c r="L1292" s="230" t="s">
        <v>144</v>
      </c>
      <c r="M1292" s="230" t="s">
        <v>145</v>
      </c>
    </row>
    <row r="1293" spans="1:13" x14ac:dyDescent="0.3">
      <c r="A1293" s="230">
        <v>424201</v>
      </c>
      <c r="B1293" s="230" t="s">
        <v>58</v>
      </c>
      <c r="C1293" s="230" t="s">
        <v>145</v>
      </c>
      <c r="E1293" s="230" t="s">
        <v>144</v>
      </c>
      <c r="H1293" s="230" t="s">
        <v>145</v>
      </c>
      <c r="I1293" s="230" t="s">
        <v>145</v>
      </c>
      <c r="J1293" s="230" t="s">
        <v>144</v>
      </c>
      <c r="K1293" s="230" t="s">
        <v>145</v>
      </c>
      <c r="M1293" s="230" t="s">
        <v>144</v>
      </c>
    </row>
    <row r="1294" spans="1:13" x14ac:dyDescent="0.3">
      <c r="A1294" s="230">
        <v>424202</v>
      </c>
      <c r="B1294" s="230" t="s">
        <v>58</v>
      </c>
      <c r="D1294" s="230" t="s">
        <v>143</v>
      </c>
      <c r="E1294" s="230" t="s">
        <v>144</v>
      </c>
      <c r="F1294" s="230" t="s">
        <v>143</v>
      </c>
      <c r="G1294" s="230" t="s">
        <v>143</v>
      </c>
      <c r="H1294" s="230" t="s">
        <v>145</v>
      </c>
      <c r="I1294" s="230" t="s">
        <v>145</v>
      </c>
      <c r="J1294" s="230" t="s">
        <v>144</v>
      </c>
      <c r="K1294" s="230" t="s">
        <v>144</v>
      </c>
      <c r="L1294" s="230" t="s">
        <v>144</v>
      </c>
      <c r="M1294" s="230" t="s">
        <v>144</v>
      </c>
    </row>
    <row r="1295" spans="1:13" x14ac:dyDescent="0.3">
      <c r="A1295" s="230">
        <v>424203</v>
      </c>
      <c r="B1295" s="230" t="s">
        <v>58</v>
      </c>
      <c r="C1295" s="230" t="s">
        <v>143</v>
      </c>
      <c r="D1295" s="230" t="s">
        <v>143</v>
      </c>
      <c r="G1295" s="230" t="s">
        <v>143</v>
      </c>
      <c r="H1295" s="230" t="s">
        <v>144</v>
      </c>
      <c r="J1295" s="230" t="s">
        <v>143</v>
      </c>
      <c r="K1295" s="230" t="s">
        <v>143</v>
      </c>
      <c r="L1295" s="230" t="s">
        <v>144</v>
      </c>
      <c r="M1295" s="230" t="s">
        <v>143</v>
      </c>
    </row>
    <row r="1296" spans="1:13" x14ac:dyDescent="0.3">
      <c r="A1296" s="230">
        <v>424205</v>
      </c>
      <c r="B1296" s="230" t="s">
        <v>58</v>
      </c>
      <c r="E1296" s="230" t="s">
        <v>143</v>
      </c>
      <c r="F1296" s="230" t="s">
        <v>145</v>
      </c>
      <c r="G1296" s="230" t="s">
        <v>143</v>
      </c>
      <c r="H1296" s="230" t="s">
        <v>143</v>
      </c>
      <c r="I1296" s="230" t="s">
        <v>145</v>
      </c>
      <c r="K1296" s="230" t="s">
        <v>145</v>
      </c>
      <c r="L1296" s="230" t="s">
        <v>144</v>
      </c>
      <c r="M1296" s="230" t="s">
        <v>144</v>
      </c>
    </row>
    <row r="1297" spans="1:13" x14ac:dyDescent="0.3">
      <c r="A1297" s="230">
        <v>424207</v>
      </c>
      <c r="B1297" s="230" t="s">
        <v>58</v>
      </c>
      <c r="C1297" s="230" t="s">
        <v>145</v>
      </c>
      <c r="D1297" s="230" t="s">
        <v>144</v>
      </c>
      <c r="E1297" s="230" t="s">
        <v>145</v>
      </c>
      <c r="F1297" s="230" t="s">
        <v>143</v>
      </c>
      <c r="G1297" s="230" t="s">
        <v>145</v>
      </c>
      <c r="H1297" s="230" t="s">
        <v>143</v>
      </c>
      <c r="I1297" s="230" t="s">
        <v>144</v>
      </c>
      <c r="J1297" s="230" t="s">
        <v>144</v>
      </c>
      <c r="K1297" s="230" t="s">
        <v>144</v>
      </c>
      <c r="L1297" s="230" t="s">
        <v>144</v>
      </c>
      <c r="M1297" s="230" t="s">
        <v>144</v>
      </c>
    </row>
    <row r="1298" spans="1:13" x14ac:dyDescent="0.3">
      <c r="A1298" s="230">
        <v>424210</v>
      </c>
      <c r="B1298" s="230" t="s">
        <v>58</v>
      </c>
      <c r="E1298" s="230" t="s">
        <v>143</v>
      </c>
      <c r="F1298" s="230" t="s">
        <v>143</v>
      </c>
      <c r="H1298" s="230" t="s">
        <v>143</v>
      </c>
      <c r="J1298" s="230" t="s">
        <v>144</v>
      </c>
      <c r="K1298" s="230" t="s">
        <v>144</v>
      </c>
      <c r="L1298" s="230" t="s">
        <v>144</v>
      </c>
      <c r="M1298" s="230" t="s">
        <v>144</v>
      </c>
    </row>
    <row r="1299" spans="1:13" x14ac:dyDescent="0.3">
      <c r="A1299" s="230">
        <v>424223</v>
      </c>
      <c r="B1299" s="230" t="s">
        <v>58</v>
      </c>
      <c r="C1299" s="230" t="s">
        <v>143</v>
      </c>
      <c r="F1299" s="230" t="s">
        <v>143</v>
      </c>
      <c r="G1299" s="230" t="s">
        <v>143</v>
      </c>
      <c r="H1299" s="230" t="s">
        <v>145</v>
      </c>
      <c r="I1299" s="230" t="s">
        <v>145</v>
      </c>
      <c r="K1299" s="230" t="s">
        <v>145</v>
      </c>
      <c r="M1299" s="230" t="s">
        <v>145</v>
      </c>
    </row>
    <row r="1300" spans="1:13" x14ac:dyDescent="0.3">
      <c r="A1300" s="230">
        <v>424224</v>
      </c>
      <c r="B1300" s="230" t="s">
        <v>58</v>
      </c>
      <c r="C1300" s="230" t="s">
        <v>143</v>
      </c>
      <c r="E1300" s="230" t="s">
        <v>143</v>
      </c>
      <c r="H1300" s="230" t="s">
        <v>145</v>
      </c>
      <c r="I1300" s="230" t="s">
        <v>143</v>
      </c>
      <c r="J1300" s="230" t="s">
        <v>145</v>
      </c>
      <c r="K1300" s="230" t="s">
        <v>145</v>
      </c>
      <c r="M1300" s="230" t="s">
        <v>145</v>
      </c>
    </row>
    <row r="1301" spans="1:13" x14ac:dyDescent="0.3">
      <c r="A1301" s="230">
        <v>424225</v>
      </c>
      <c r="B1301" s="230" t="s">
        <v>58</v>
      </c>
      <c r="F1301" s="230" t="s">
        <v>143</v>
      </c>
      <c r="G1301" s="230" t="s">
        <v>143</v>
      </c>
      <c r="H1301" s="230" t="s">
        <v>144</v>
      </c>
      <c r="K1301" s="230" t="s">
        <v>145</v>
      </c>
      <c r="L1301" s="230" t="s">
        <v>144</v>
      </c>
      <c r="M1301" s="230" t="s">
        <v>145</v>
      </c>
    </row>
    <row r="1302" spans="1:13" x14ac:dyDescent="0.3">
      <c r="A1302" s="230">
        <v>424229</v>
      </c>
      <c r="B1302" s="230" t="s">
        <v>58</v>
      </c>
      <c r="C1302" s="230" t="s">
        <v>143</v>
      </c>
      <c r="D1302" s="230" t="s">
        <v>143</v>
      </c>
      <c r="H1302" s="230" t="s">
        <v>144</v>
      </c>
      <c r="I1302" s="230" t="s">
        <v>145</v>
      </c>
      <c r="J1302" s="230" t="s">
        <v>145</v>
      </c>
      <c r="K1302" s="230" t="s">
        <v>145</v>
      </c>
      <c r="L1302" s="230" t="s">
        <v>145</v>
      </c>
      <c r="M1302" s="230" t="s">
        <v>145</v>
      </c>
    </row>
    <row r="1303" spans="1:13" x14ac:dyDescent="0.3">
      <c r="A1303" s="230">
        <v>424251</v>
      </c>
      <c r="B1303" s="230" t="s">
        <v>58</v>
      </c>
      <c r="C1303" s="230" t="s">
        <v>143</v>
      </c>
      <c r="D1303" s="230" t="s">
        <v>143</v>
      </c>
      <c r="E1303" s="230" t="s">
        <v>143</v>
      </c>
      <c r="F1303" s="230" t="s">
        <v>143</v>
      </c>
      <c r="G1303" s="230" t="s">
        <v>145</v>
      </c>
      <c r="H1303" s="230" t="s">
        <v>143</v>
      </c>
      <c r="I1303" s="230" t="s">
        <v>144</v>
      </c>
      <c r="J1303" s="230" t="s">
        <v>144</v>
      </c>
      <c r="K1303" s="230" t="s">
        <v>145</v>
      </c>
      <c r="L1303" s="230" t="s">
        <v>144</v>
      </c>
      <c r="M1303" s="230" t="s">
        <v>144</v>
      </c>
    </row>
    <row r="1304" spans="1:13" x14ac:dyDescent="0.3">
      <c r="A1304" s="230">
        <v>424254</v>
      </c>
      <c r="B1304" s="230" t="s">
        <v>58</v>
      </c>
      <c r="C1304" s="230" t="s">
        <v>144</v>
      </c>
      <c r="D1304" s="230" t="s">
        <v>144</v>
      </c>
      <c r="I1304" s="230" t="s">
        <v>144</v>
      </c>
      <c r="J1304" s="230" t="s">
        <v>144</v>
      </c>
      <c r="K1304" s="230" t="s">
        <v>144</v>
      </c>
      <c r="L1304" s="230" t="s">
        <v>144</v>
      </c>
      <c r="M1304" s="230" t="s">
        <v>144</v>
      </c>
    </row>
    <row r="1305" spans="1:13" x14ac:dyDescent="0.3">
      <c r="A1305" s="230">
        <v>424255</v>
      </c>
      <c r="B1305" s="230" t="s">
        <v>58</v>
      </c>
      <c r="C1305" s="230" t="s">
        <v>145</v>
      </c>
      <c r="D1305" s="230" t="s">
        <v>143</v>
      </c>
      <c r="E1305" s="230" t="s">
        <v>143</v>
      </c>
      <c r="F1305" s="230" t="s">
        <v>143</v>
      </c>
      <c r="G1305" s="230" t="s">
        <v>143</v>
      </c>
      <c r="H1305" s="230" t="s">
        <v>143</v>
      </c>
      <c r="I1305" s="230" t="s">
        <v>144</v>
      </c>
      <c r="J1305" s="230" t="s">
        <v>144</v>
      </c>
      <c r="K1305" s="230" t="s">
        <v>145</v>
      </c>
      <c r="L1305" s="230" t="s">
        <v>144</v>
      </c>
      <c r="M1305" s="230" t="s">
        <v>144</v>
      </c>
    </row>
    <row r="1306" spans="1:13" x14ac:dyDescent="0.3">
      <c r="A1306" s="230">
        <v>424264</v>
      </c>
      <c r="B1306" s="230" t="s">
        <v>58</v>
      </c>
      <c r="C1306" s="230" t="s">
        <v>143</v>
      </c>
      <c r="E1306" s="230" t="s">
        <v>143</v>
      </c>
      <c r="F1306" s="230" t="s">
        <v>143</v>
      </c>
      <c r="G1306" s="230" t="s">
        <v>143</v>
      </c>
      <c r="H1306" s="230" t="s">
        <v>144</v>
      </c>
      <c r="I1306" s="230" t="s">
        <v>145</v>
      </c>
      <c r="J1306" s="230" t="s">
        <v>145</v>
      </c>
      <c r="K1306" s="230" t="s">
        <v>145</v>
      </c>
      <c r="M1306" s="230" t="s">
        <v>145</v>
      </c>
    </row>
    <row r="1307" spans="1:13" x14ac:dyDescent="0.3">
      <c r="A1307" s="230">
        <v>424267</v>
      </c>
      <c r="B1307" s="230" t="s">
        <v>58</v>
      </c>
      <c r="C1307" s="230" t="s">
        <v>145</v>
      </c>
      <c r="E1307" s="230" t="s">
        <v>143</v>
      </c>
      <c r="F1307" s="230" t="s">
        <v>145</v>
      </c>
      <c r="G1307" s="230" t="s">
        <v>145</v>
      </c>
      <c r="H1307" s="230" t="s">
        <v>143</v>
      </c>
      <c r="I1307" s="230" t="s">
        <v>144</v>
      </c>
      <c r="J1307" s="230" t="s">
        <v>145</v>
      </c>
      <c r="K1307" s="230" t="s">
        <v>145</v>
      </c>
      <c r="L1307" s="230" t="s">
        <v>144</v>
      </c>
      <c r="M1307" s="230" t="s">
        <v>143</v>
      </c>
    </row>
    <row r="1308" spans="1:13" x14ac:dyDescent="0.3">
      <c r="A1308" s="230">
        <v>424272</v>
      </c>
      <c r="B1308" s="230" t="s">
        <v>58</v>
      </c>
      <c r="C1308" s="230" t="s">
        <v>145</v>
      </c>
      <c r="E1308" s="230" t="s">
        <v>143</v>
      </c>
      <c r="F1308" s="230" t="s">
        <v>145</v>
      </c>
      <c r="G1308" s="230" t="s">
        <v>144</v>
      </c>
      <c r="H1308" s="230" t="s">
        <v>144</v>
      </c>
      <c r="I1308" s="230" t="s">
        <v>144</v>
      </c>
      <c r="J1308" s="230" t="s">
        <v>144</v>
      </c>
      <c r="K1308" s="230" t="s">
        <v>144</v>
      </c>
      <c r="L1308" s="230" t="s">
        <v>144</v>
      </c>
      <c r="M1308" s="230" t="s">
        <v>144</v>
      </c>
    </row>
    <row r="1309" spans="1:13" x14ac:dyDescent="0.3">
      <c r="A1309" s="230">
        <v>424274</v>
      </c>
      <c r="B1309" s="230" t="s">
        <v>58</v>
      </c>
      <c r="C1309" s="230" t="s">
        <v>143</v>
      </c>
      <c r="D1309" s="230" t="s">
        <v>144</v>
      </c>
      <c r="G1309" s="230" t="s">
        <v>144</v>
      </c>
      <c r="H1309" s="230" t="s">
        <v>145</v>
      </c>
      <c r="I1309" s="230" t="s">
        <v>145</v>
      </c>
      <c r="J1309" s="230" t="s">
        <v>144</v>
      </c>
      <c r="K1309" s="230" t="s">
        <v>145</v>
      </c>
      <c r="L1309" s="230" t="s">
        <v>144</v>
      </c>
      <c r="M1309" s="230" t="s">
        <v>145</v>
      </c>
    </row>
    <row r="1310" spans="1:13" x14ac:dyDescent="0.3">
      <c r="A1310" s="230">
        <v>424278</v>
      </c>
      <c r="B1310" s="230" t="s">
        <v>58</v>
      </c>
      <c r="C1310" s="230" t="s">
        <v>145</v>
      </c>
      <c r="E1310" s="230" t="s">
        <v>145</v>
      </c>
      <c r="F1310" s="230" t="s">
        <v>145</v>
      </c>
      <c r="G1310" s="230" t="s">
        <v>144</v>
      </c>
      <c r="H1310" s="230" t="s">
        <v>145</v>
      </c>
      <c r="I1310" s="230" t="s">
        <v>145</v>
      </c>
      <c r="J1310" s="230" t="s">
        <v>144</v>
      </c>
      <c r="K1310" s="230" t="s">
        <v>145</v>
      </c>
      <c r="L1310" s="230" t="s">
        <v>144</v>
      </c>
      <c r="M1310" s="230" t="s">
        <v>145</v>
      </c>
    </row>
    <row r="1311" spans="1:13" x14ac:dyDescent="0.3">
      <c r="A1311" s="230">
        <v>424282</v>
      </c>
      <c r="B1311" s="230" t="s">
        <v>58</v>
      </c>
      <c r="D1311" s="230" t="s">
        <v>144</v>
      </c>
      <c r="E1311" s="230" t="s">
        <v>143</v>
      </c>
      <c r="F1311" s="230" t="s">
        <v>143</v>
      </c>
      <c r="G1311" s="230" t="s">
        <v>145</v>
      </c>
      <c r="I1311" s="230" t="s">
        <v>145</v>
      </c>
      <c r="J1311" s="230" t="s">
        <v>143</v>
      </c>
      <c r="K1311" s="230" t="s">
        <v>145</v>
      </c>
      <c r="L1311" s="230" t="s">
        <v>145</v>
      </c>
      <c r="M1311" s="230" t="s">
        <v>143</v>
      </c>
    </row>
    <row r="1312" spans="1:13" x14ac:dyDescent="0.3">
      <c r="A1312" s="230">
        <v>424290</v>
      </c>
      <c r="B1312" s="230" t="s">
        <v>58</v>
      </c>
      <c r="C1312" s="230" t="s">
        <v>143</v>
      </c>
      <c r="D1312" s="230" t="s">
        <v>143</v>
      </c>
      <c r="E1312" s="230" t="s">
        <v>143</v>
      </c>
      <c r="F1312" s="230" t="s">
        <v>143</v>
      </c>
      <c r="G1312" s="230" t="s">
        <v>143</v>
      </c>
      <c r="H1312" s="230" t="s">
        <v>143</v>
      </c>
      <c r="I1312" s="230" t="s">
        <v>144</v>
      </c>
      <c r="J1312" s="230" t="s">
        <v>145</v>
      </c>
      <c r="K1312" s="230" t="s">
        <v>145</v>
      </c>
      <c r="L1312" s="230" t="s">
        <v>144</v>
      </c>
      <c r="M1312" s="230" t="s">
        <v>144</v>
      </c>
    </row>
    <row r="1313" spans="1:13" x14ac:dyDescent="0.3">
      <c r="A1313" s="230">
        <v>424306</v>
      </c>
      <c r="B1313" s="230" t="s">
        <v>58</v>
      </c>
      <c r="C1313" s="230" t="s">
        <v>145</v>
      </c>
      <c r="E1313" s="230" t="s">
        <v>144</v>
      </c>
      <c r="F1313" s="230" t="s">
        <v>144</v>
      </c>
      <c r="H1313" s="230" t="s">
        <v>145</v>
      </c>
      <c r="I1313" s="230" t="s">
        <v>144</v>
      </c>
      <c r="J1313" s="230" t="s">
        <v>145</v>
      </c>
      <c r="K1313" s="230" t="s">
        <v>145</v>
      </c>
      <c r="L1313" s="230" t="s">
        <v>145</v>
      </c>
      <c r="M1313" s="230" t="s">
        <v>144</v>
      </c>
    </row>
    <row r="1314" spans="1:13" x14ac:dyDescent="0.3">
      <c r="A1314" s="230">
        <v>424312</v>
      </c>
      <c r="B1314" s="230" t="s">
        <v>58</v>
      </c>
      <c r="C1314" s="230" t="s">
        <v>145</v>
      </c>
      <c r="D1314" s="230" t="s">
        <v>144</v>
      </c>
      <c r="E1314" s="230" t="s">
        <v>145</v>
      </c>
      <c r="G1314" s="230" t="s">
        <v>144</v>
      </c>
      <c r="H1314" s="230" t="s">
        <v>144</v>
      </c>
      <c r="I1314" s="230" t="s">
        <v>144</v>
      </c>
      <c r="J1314" s="230" t="s">
        <v>144</v>
      </c>
      <c r="K1314" s="230" t="s">
        <v>144</v>
      </c>
      <c r="L1314" s="230" t="s">
        <v>145</v>
      </c>
      <c r="M1314" s="230" t="s">
        <v>145</v>
      </c>
    </row>
    <row r="1315" spans="1:13" x14ac:dyDescent="0.3">
      <c r="A1315" s="230">
        <v>424314</v>
      </c>
      <c r="B1315" s="230" t="s">
        <v>58</v>
      </c>
      <c r="E1315" s="230" t="s">
        <v>143</v>
      </c>
      <c r="F1315" s="230" t="s">
        <v>143</v>
      </c>
      <c r="G1315" s="230" t="s">
        <v>143</v>
      </c>
      <c r="K1315" s="230" t="s">
        <v>143</v>
      </c>
      <c r="L1315" s="230" t="s">
        <v>143</v>
      </c>
    </row>
    <row r="1316" spans="1:13" x14ac:dyDescent="0.3">
      <c r="A1316" s="230">
        <v>424326</v>
      </c>
      <c r="B1316" s="230" t="s">
        <v>58</v>
      </c>
      <c r="D1316" s="230" t="s">
        <v>145</v>
      </c>
      <c r="E1316" s="230" t="s">
        <v>143</v>
      </c>
      <c r="F1316" s="230" t="s">
        <v>143</v>
      </c>
      <c r="G1316" s="230" t="s">
        <v>145</v>
      </c>
      <c r="H1316" s="230" t="s">
        <v>144</v>
      </c>
      <c r="I1316" s="230" t="s">
        <v>143</v>
      </c>
      <c r="J1316" s="230" t="s">
        <v>144</v>
      </c>
      <c r="K1316" s="230" t="s">
        <v>143</v>
      </c>
      <c r="L1316" s="230" t="s">
        <v>144</v>
      </c>
      <c r="M1316" s="230" t="s">
        <v>144</v>
      </c>
    </row>
    <row r="1317" spans="1:13" x14ac:dyDescent="0.3">
      <c r="A1317" s="230">
        <v>424328</v>
      </c>
      <c r="B1317" s="230" t="s">
        <v>58</v>
      </c>
      <c r="C1317" s="230" t="s">
        <v>143</v>
      </c>
      <c r="E1317" s="230" t="s">
        <v>143</v>
      </c>
      <c r="F1317" s="230" t="s">
        <v>143</v>
      </c>
      <c r="H1317" s="230" t="s">
        <v>145</v>
      </c>
      <c r="I1317" s="230" t="s">
        <v>145</v>
      </c>
      <c r="J1317" s="230" t="s">
        <v>145</v>
      </c>
      <c r="K1317" s="230" t="s">
        <v>145</v>
      </c>
      <c r="L1317" s="230" t="s">
        <v>144</v>
      </c>
      <c r="M1317" s="230" t="s">
        <v>144</v>
      </c>
    </row>
    <row r="1318" spans="1:13" x14ac:dyDescent="0.3">
      <c r="A1318" s="230">
        <v>424335</v>
      </c>
      <c r="B1318" s="230" t="s">
        <v>58</v>
      </c>
      <c r="C1318" s="230" t="s">
        <v>143</v>
      </c>
      <c r="D1318" s="230" t="s">
        <v>145</v>
      </c>
      <c r="E1318" s="230" t="s">
        <v>143</v>
      </c>
      <c r="G1318" s="230" t="s">
        <v>143</v>
      </c>
      <c r="H1318" s="230" t="s">
        <v>143</v>
      </c>
      <c r="I1318" s="230" t="s">
        <v>145</v>
      </c>
      <c r="J1318" s="230" t="s">
        <v>143</v>
      </c>
      <c r="K1318" s="230" t="s">
        <v>143</v>
      </c>
      <c r="L1318" s="230" t="s">
        <v>145</v>
      </c>
    </row>
    <row r="1319" spans="1:13" x14ac:dyDescent="0.3">
      <c r="A1319" s="230">
        <v>424345</v>
      </c>
      <c r="B1319" s="230" t="s">
        <v>58</v>
      </c>
      <c r="D1319" s="230" t="s">
        <v>145</v>
      </c>
      <c r="E1319" s="230" t="s">
        <v>143</v>
      </c>
      <c r="F1319" s="230" t="s">
        <v>144</v>
      </c>
      <c r="G1319" s="230" t="s">
        <v>144</v>
      </c>
      <c r="H1319" s="230" t="s">
        <v>143</v>
      </c>
      <c r="I1319" s="230" t="s">
        <v>144</v>
      </c>
      <c r="J1319" s="230" t="s">
        <v>144</v>
      </c>
      <c r="K1319" s="230" t="s">
        <v>144</v>
      </c>
      <c r="L1319" s="230" t="s">
        <v>144</v>
      </c>
      <c r="M1319" s="230" t="s">
        <v>144</v>
      </c>
    </row>
    <row r="1320" spans="1:13" x14ac:dyDescent="0.3">
      <c r="A1320" s="230">
        <v>424346</v>
      </c>
      <c r="B1320" s="230" t="s">
        <v>58</v>
      </c>
      <c r="C1320" s="230" t="s">
        <v>144</v>
      </c>
      <c r="D1320" s="230" t="s">
        <v>144</v>
      </c>
      <c r="E1320" s="230" t="s">
        <v>145</v>
      </c>
      <c r="G1320" s="230" t="s">
        <v>144</v>
      </c>
      <c r="H1320" s="230" t="s">
        <v>144</v>
      </c>
      <c r="I1320" s="230" t="s">
        <v>144</v>
      </c>
      <c r="K1320" s="230" t="s">
        <v>144</v>
      </c>
    </row>
    <row r="1321" spans="1:13" x14ac:dyDescent="0.3">
      <c r="A1321" s="230">
        <v>424358</v>
      </c>
      <c r="B1321" s="230" t="s">
        <v>58</v>
      </c>
      <c r="C1321" s="230" t="s">
        <v>145</v>
      </c>
      <c r="D1321" s="230" t="s">
        <v>144</v>
      </c>
      <c r="E1321" s="230" t="s">
        <v>144</v>
      </c>
      <c r="F1321" s="230" t="s">
        <v>144</v>
      </c>
      <c r="G1321" s="230" t="s">
        <v>144</v>
      </c>
      <c r="I1321" s="230" t="s">
        <v>144</v>
      </c>
      <c r="J1321" s="230" t="s">
        <v>144</v>
      </c>
      <c r="K1321" s="230" t="s">
        <v>144</v>
      </c>
      <c r="L1321" s="230" t="s">
        <v>144</v>
      </c>
      <c r="M1321" s="230" t="s">
        <v>144</v>
      </c>
    </row>
    <row r="1322" spans="1:13" x14ac:dyDescent="0.3">
      <c r="A1322" s="230">
        <v>424359</v>
      </c>
      <c r="B1322" s="230" t="s">
        <v>58</v>
      </c>
      <c r="C1322" s="230" t="s">
        <v>144</v>
      </c>
      <c r="D1322" s="230" t="s">
        <v>144</v>
      </c>
      <c r="E1322" s="230" t="s">
        <v>144</v>
      </c>
      <c r="F1322" s="230" t="s">
        <v>144</v>
      </c>
      <c r="G1322" s="230" t="s">
        <v>145</v>
      </c>
      <c r="H1322" s="230" t="s">
        <v>145</v>
      </c>
      <c r="I1322" s="230" t="s">
        <v>145</v>
      </c>
      <c r="J1322" s="230" t="s">
        <v>144</v>
      </c>
      <c r="K1322" s="230" t="s">
        <v>145</v>
      </c>
      <c r="L1322" s="230" t="s">
        <v>144</v>
      </c>
      <c r="M1322" s="230" t="s">
        <v>144</v>
      </c>
    </row>
    <row r="1323" spans="1:13" x14ac:dyDescent="0.3">
      <c r="A1323" s="230">
        <v>424361</v>
      </c>
      <c r="B1323" s="230" t="s">
        <v>58</v>
      </c>
      <c r="C1323" s="230" t="s">
        <v>143</v>
      </c>
      <c r="E1323" s="230" t="s">
        <v>143</v>
      </c>
      <c r="F1323" s="230" t="s">
        <v>145</v>
      </c>
      <c r="H1323" s="230" t="s">
        <v>143</v>
      </c>
      <c r="I1323" s="230" t="s">
        <v>144</v>
      </c>
      <c r="J1323" s="230" t="s">
        <v>144</v>
      </c>
      <c r="K1323" s="230" t="s">
        <v>144</v>
      </c>
      <c r="L1323" s="230" t="s">
        <v>144</v>
      </c>
      <c r="M1323" s="230" t="s">
        <v>144</v>
      </c>
    </row>
    <row r="1324" spans="1:13" x14ac:dyDescent="0.3">
      <c r="A1324" s="230">
        <v>424365</v>
      </c>
      <c r="B1324" s="230" t="s">
        <v>58</v>
      </c>
      <c r="D1324" s="230" t="s">
        <v>145</v>
      </c>
      <c r="E1324" s="230" t="s">
        <v>145</v>
      </c>
      <c r="F1324" s="230" t="s">
        <v>145</v>
      </c>
      <c r="I1324" s="230" t="s">
        <v>144</v>
      </c>
      <c r="J1324" s="230" t="s">
        <v>144</v>
      </c>
      <c r="K1324" s="230" t="s">
        <v>144</v>
      </c>
      <c r="L1324" s="230" t="s">
        <v>144</v>
      </c>
      <c r="M1324" s="230" t="s">
        <v>144</v>
      </c>
    </row>
    <row r="1325" spans="1:13" x14ac:dyDescent="0.3">
      <c r="A1325" s="230">
        <v>424367</v>
      </c>
      <c r="B1325" s="230" t="s">
        <v>58</v>
      </c>
      <c r="C1325" s="230" t="s">
        <v>145</v>
      </c>
      <c r="D1325" s="230" t="s">
        <v>145</v>
      </c>
      <c r="E1325" s="230" t="s">
        <v>145</v>
      </c>
      <c r="F1325" s="230" t="s">
        <v>145</v>
      </c>
      <c r="G1325" s="230" t="s">
        <v>144</v>
      </c>
      <c r="H1325" s="230" t="s">
        <v>144</v>
      </c>
      <c r="I1325" s="230" t="s">
        <v>144</v>
      </c>
      <c r="J1325" s="230" t="s">
        <v>144</v>
      </c>
      <c r="K1325" s="230" t="s">
        <v>144</v>
      </c>
      <c r="L1325" s="230" t="s">
        <v>144</v>
      </c>
      <c r="M1325" s="230" t="s">
        <v>144</v>
      </c>
    </row>
    <row r="1326" spans="1:13" x14ac:dyDescent="0.3">
      <c r="A1326" s="230">
        <v>424368</v>
      </c>
      <c r="B1326" s="230" t="s">
        <v>58</v>
      </c>
      <c r="D1326" s="230" t="s">
        <v>145</v>
      </c>
      <c r="G1326" s="230" t="s">
        <v>144</v>
      </c>
      <c r="H1326" s="230" t="s">
        <v>144</v>
      </c>
      <c r="I1326" s="230" t="s">
        <v>144</v>
      </c>
      <c r="J1326" s="230" t="s">
        <v>144</v>
      </c>
      <c r="K1326" s="230" t="s">
        <v>144</v>
      </c>
      <c r="L1326" s="230" t="s">
        <v>144</v>
      </c>
      <c r="M1326" s="230" t="s">
        <v>144</v>
      </c>
    </row>
    <row r="1327" spans="1:13" x14ac:dyDescent="0.3">
      <c r="A1327" s="230">
        <v>424370</v>
      </c>
      <c r="B1327" s="230" t="s">
        <v>58</v>
      </c>
      <c r="C1327" s="230" t="s">
        <v>145</v>
      </c>
      <c r="D1327" s="230" t="s">
        <v>145</v>
      </c>
      <c r="E1327" s="230" t="s">
        <v>145</v>
      </c>
      <c r="F1327" s="230" t="s">
        <v>145</v>
      </c>
      <c r="G1327" s="230" t="s">
        <v>145</v>
      </c>
      <c r="H1327" s="230" t="s">
        <v>145</v>
      </c>
      <c r="I1327" s="230" t="s">
        <v>144</v>
      </c>
      <c r="J1327" s="230" t="s">
        <v>144</v>
      </c>
      <c r="K1327" s="230" t="s">
        <v>144</v>
      </c>
      <c r="L1327" s="230" t="s">
        <v>144</v>
      </c>
      <c r="M1327" s="230" t="s">
        <v>144</v>
      </c>
    </row>
    <row r="1328" spans="1:13" x14ac:dyDescent="0.3">
      <c r="A1328" s="230">
        <v>424372</v>
      </c>
      <c r="B1328" s="230" t="s">
        <v>58</v>
      </c>
      <c r="C1328" s="230" t="s">
        <v>145</v>
      </c>
      <c r="D1328" s="230" t="s">
        <v>145</v>
      </c>
      <c r="E1328" s="230" t="s">
        <v>144</v>
      </c>
      <c r="F1328" s="230" t="s">
        <v>145</v>
      </c>
      <c r="G1328" s="230" t="s">
        <v>145</v>
      </c>
      <c r="H1328" s="230" t="s">
        <v>144</v>
      </c>
      <c r="I1328" s="230" t="s">
        <v>144</v>
      </c>
      <c r="J1328" s="230" t="s">
        <v>144</v>
      </c>
      <c r="K1328" s="230" t="s">
        <v>144</v>
      </c>
      <c r="L1328" s="230" t="s">
        <v>144</v>
      </c>
      <c r="M1328" s="230" t="s">
        <v>144</v>
      </c>
    </row>
    <row r="1329" spans="1:13" x14ac:dyDescent="0.3">
      <c r="A1329" s="230">
        <v>424373</v>
      </c>
      <c r="B1329" s="230" t="s">
        <v>58</v>
      </c>
      <c r="C1329" s="230" t="s">
        <v>143</v>
      </c>
      <c r="D1329" s="230" t="s">
        <v>145</v>
      </c>
      <c r="E1329" s="230" t="s">
        <v>145</v>
      </c>
      <c r="F1329" s="230" t="s">
        <v>144</v>
      </c>
      <c r="G1329" s="230" t="s">
        <v>143</v>
      </c>
      <c r="H1329" s="230" t="s">
        <v>145</v>
      </c>
      <c r="I1329" s="230" t="s">
        <v>145</v>
      </c>
      <c r="J1329" s="230" t="s">
        <v>145</v>
      </c>
      <c r="K1329" s="230" t="s">
        <v>144</v>
      </c>
      <c r="L1329" s="230" t="s">
        <v>144</v>
      </c>
      <c r="M1329" s="230" t="s">
        <v>145</v>
      </c>
    </row>
    <row r="1330" spans="1:13" x14ac:dyDescent="0.3">
      <c r="A1330" s="230">
        <v>424374</v>
      </c>
      <c r="B1330" s="230" t="s">
        <v>58</v>
      </c>
      <c r="C1330" s="230" t="s">
        <v>145</v>
      </c>
      <c r="D1330" s="230" t="s">
        <v>144</v>
      </c>
      <c r="E1330" s="230" t="s">
        <v>145</v>
      </c>
      <c r="F1330" s="230" t="s">
        <v>145</v>
      </c>
      <c r="G1330" s="230" t="s">
        <v>145</v>
      </c>
      <c r="H1330" s="230" t="s">
        <v>144</v>
      </c>
      <c r="I1330" s="230" t="s">
        <v>144</v>
      </c>
      <c r="J1330" s="230" t="s">
        <v>144</v>
      </c>
      <c r="K1330" s="230" t="s">
        <v>144</v>
      </c>
      <c r="L1330" s="230" t="s">
        <v>144</v>
      </c>
      <c r="M1330" s="230" t="s">
        <v>144</v>
      </c>
    </row>
    <row r="1331" spans="1:13" x14ac:dyDescent="0.3">
      <c r="A1331" s="230">
        <v>424375</v>
      </c>
      <c r="B1331" s="230" t="s">
        <v>58</v>
      </c>
      <c r="C1331" s="230" t="s">
        <v>144</v>
      </c>
      <c r="D1331" s="230" t="s">
        <v>144</v>
      </c>
      <c r="E1331" s="230" t="s">
        <v>144</v>
      </c>
      <c r="F1331" s="230" t="s">
        <v>144</v>
      </c>
      <c r="G1331" s="230" t="s">
        <v>145</v>
      </c>
      <c r="H1331" s="230" t="s">
        <v>145</v>
      </c>
      <c r="I1331" s="230" t="s">
        <v>144</v>
      </c>
      <c r="J1331" s="230" t="s">
        <v>144</v>
      </c>
      <c r="K1331" s="230" t="s">
        <v>144</v>
      </c>
      <c r="L1331" s="230" t="s">
        <v>144</v>
      </c>
      <c r="M1331" s="230" t="s">
        <v>144</v>
      </c>
    </row>
    <row r="1332" spans="1:13" x14ac:dyDescent="0.3">
      <c r="A1332" s="230">
        <v>424378</v>
      </c>
      <c r="B1332" s="230" t="s">
        <v>58</v>
      </c>
      <c r="D1332" s="230" t="s">
        <v>144</v>
      </c>
      <c r="F1332" s="230" t="s">
        <v>144</v>
      </c>
      <c r="G1332" s="230" t="s">
        <v>144</v>
      </c>
      <c r="H1332" s="230" t="s">
        <v>145</v>
      </c>
      <c r="I1332" s="230" t="s">
        <v>144</v>
      </c>
      <c r="J1332" s="230" t="s">
        <v>144</v>
      </c>
      <c r="K1332" s="230" t="s">
        <v>144</v>
      </c>
      <c r="L1332" s="230" t="s">
        <v>144</v>
      </c>
      <c r="M1332" s="230" t="s">
        <v>144</v>
      </c>
    </row>
    <row r="1333" spans="1:13" x14ac:dyDescent="0.3">
      <c r="A1333" s="230">
        <v>424379</v>
      </c>
      <c r="B1333" s="230" t="s">
        <v>58</v>
      </c>
      <c r="C1333" s="230" t="s">
        <v>145</v>
      </c>
      <c r="D1333" s="230" t="s">
        <v>145</v>
      </c>
      <c r="E1333" s="230" t="s">
        <v>143</v>
      </c>
      <c r="F1333" s="230" t="s">
        <v>144</v>
      </c>
      <c r="G1333" s="230" t="s">
        <v>143</v>
      </c>
      <c r="H1333" s="230" t="s">
        <v>145</v>
      </c>
      <c r="I1333" s="230" t="s">
        <v>143</v>
      </c>
      <c r="J1333" s="230" t="s">
        <v>143</v>
      </c>
      <c r="K1333" s="230" t="s">
        <v>143</v>
      </c>
      <c r="L1333" s="230" t="s">
        <v>143</v>
      </c>
      <c r="M1333" s="230" t="s">
        <v>143</v>
      </c>
    </row>
    <row r="1334" spans="1:13" x14ac:dyDescent="0.3">
      <c r="A1334" s="230">
        <v>424380</v>
      </c>
      <c r="B1334" s="230" t="s">
        <v>58</v>
      </c>
      <c r="C1334" s="230" t="s">
        <v>144</v>
      </c>
      <c r="D1334" s="230" t="s">
        <v>144</v>
      </c>
      <c r="E1334" s="230" t="s">
        <v>144</v>
      </c>
      <c r="F1334" s="230" t="s">
        <v>144</v>
      </c>
      <c r="G1334" s="230" t="s">
        <v>145</v>
      </c>
      <c r="H1334" s="230" t="s">
        <v>145</v>
      </c>
      <c r="I1334" s="230" t="s">
        <v>144</v>
      </c>
      <c r="J1334" s="230" t="s">
        <v>144</v>
      </c>
      <c r="K1334" s="230" t="s">
        <v>144</v>
      </c>
      <c r="L1334" s="230" t="s">
        <v>144</v>
      </c>
      <c r="M1334" s="230" t="s">
        <v>144</v>
      </c>
    </row>
    <row r="1335" spans="1:13" x14ac:dyDescent="0.3">
      <c r="A1335" s="230">
        <v>424381</v>
      </c>
      <c r="B1335" s="230" t="s">
        <v>58</v>
      </c>
      <c r="C1335" s="230" t="s">
        <v>145</v>
      </c>
      <c r="D1335" s="230" t="s">
        <v>143</v>
      </c>
      <c r="E1335" s="230" t="s">
        <v>143</v>
      </c>
      <c r="F1335" s="230" t="s">
        <v>145</v>
      </c>
      <c r="G1335" s="230" t="s">
        <v>144</v>
      </c>
      <c r="H1335" s="230" t="s">
        <v>145</v>
      </c>
      <c r="I1335" s="230" t="s">
        <v>144</v>
      </c>
      <c r="J1335" s="230" t="s">
        <v>144</v>
      </c>
      <c r="K1335" s="230" t="s">
        <v>144</v>
      </c>
      <c r="L1335" s="230" t="s">
        <v>144</v>
      </c>
      <c r="M1335" s="230" t="s">
        <v>144</v>
      </c>
    </row>
    <row r="1336" spans="1:13" x14ac:dyDescent="0.3">
      <c r="A1336" s="230">
        <v>424382</v>
      </c>
      <c r="B1336" s="230" t="s">
        <v>58</v>
      </c>
      <c r="C1336" s="230" t="s">
        <v>144</v>
      </c>
      <c r="D1336" s="230" t="s">
        <v>145</v>
      </c>
      <c r="F1336" s="230" t="s">
        <v>145</v>
      </c>
      <c r="G1336" s="230" t="s">
        <v>145</v>
      </c>
      <c r="H1336" s="230" t="s">
        <v>145</v>
      </c>
      <c r="I1336" s="230" t="s">
        <v>144</v>
      </c>
      <c r="J1336" s="230" t="s">
        <v>144</v>
      </c>
      <c r="K1336" s="230" t="s">
        <v>144</v>
      </c>
      <c r="L1336" s="230" t="s">
        <v>144</v>
      </c>
      <c r="M1336" s="230" t="s">
        <v>144</v>
      </c>
    </row>
    <row r="1337" spans="1:13" x14ac:dyDescent="0.3">
      <c r="A1337" s="230">
        <v>424384</v>
      </c>
      <c r="B1337" s="230" t="s">
        <v>58</v>
      </c>
      <c r="C1337" s="230" t="s">
        <v>143</v>
      </c>
      <c r="D1337" s="230" t="s">
        <v>145</v>
      </c>
      <c r="F1337" s="230" t="s">
        <v>143</v>
      </c>
      <c r="G1337" s="230" t="s">
        <v>144</v>
      </c>
      <c r="H1337" s="230" t="s">
        <v>145</v>
      </c>
      <c r="I1337" s="230" t="s">
        <v>144</v>
      </c>
      <c r="J1337" s="230" t="s">
        <v>144</v>
      </c>
      <c r="K1337" s="230" t="s">
        <v>144</v>
      </c>
      <c r="L1337" s="230" t="s">
        <v>144</v>
      </c>
      <c r="M1337" s="230" t="s">
        <v>144</v>
      </c>
    </row>
    <row r="1338" spans="1:13" x14ac:dyDescent="0.3">
      <c r="A1338" s="230">
        <v>424386</v>
      </c>
      <c r="B1338" s="230" t="s">
        <v>58</v>
      </c>
      <c r="G1338" s="230" t="s">
        <v>144</v>
      </c>
      <c r="H1338" s="230" t="s">
        <v>143</v>
      </c>
      <c r="J1338" s="230" t="s">
        <v>144</v>
      </c>
      <c r="K1338" s="230" t="s">
        <v>143</v>
      </c>
      <c r="L1338" s="230" t="s">
        <v>143</v>
      </c>
      <c r="M1338" s="230" t="s">
        <v>145</v>
      </c>
    </row>
    <row r="1339" spans="1:13" x14ac:dyDescent="0.3">
      <c r="A1339" s="230">
        <v>424388</v>
      </c>
      <c r="B1339" s="230" t="s">
        <v>58</v>
      </c>
      <c r="C1339" s="230" t="s">
        <v>145</v>
      </c>
      <c r="D1339" s="230" t="s">
        <v>145</v>
      </c>
      <c r="E1339" s="230" t="s">
        <v>145</v>
      </c>
      <c r="F1339" s="230" t="s">
        <v>145</v>
      </c>
      <c r="G1339" s="230" t="s">
        <v>145</v>
      </c>
      <c r="H1339" s="230" t="s">
        <v>143</v>
      </c>
      <c r="I1339" s="230" t="s">
        <v>145</v>
      </c>
      <c r="J1339" s="230" t="s">
        <v>145</v>
      </c>
      <c r="K1339" s="230" t="s">
        <v>145</v>
      </c>
      <c r="L1339" s="230" t="s">
        <v>145</v>
      </c>
      <c r="M1339" s="230" t="s">
        <v>145</v>
      </c>
    </row>
    <row r="1340" spans="1:13" x14ac:dyDescent="0.3">
      <c r="A1340" s="230">
        <v>424389</v>
      </c>
      <c r="B1340" s="230" t="s">
        <v>58</v>
      </c>
      <c r="D1340" s="230" t="s">
        <v>145</v>
      </c>
      <c r="E1340" s="230" t="s">
        <v>145</v>
      </c>
      <c r="F1340" s="230" t="s">
        <v>145</v>
      </c>
      <c r="G1340" s="230" t="s">
        <v>145</v>
      </c>
      <c r="H1340" s="230" t="s">
        <v>145</v>
      </c>
      <c r="I1340" s="230" t="s">
        <v>144</v>
      </c>
      <c r="J1340" s="230" t="s">
        <v>144</v>
      </c>
      <c r="K1340" s="230" t="s">
        <v>144</v>
      </c>
      <c r="L1340" s="230" t="s">
        <v>144</v>
      </c>
      <c r="M1340" s="230" t="s">
        <v>144</v>
      </c>
    </row>
    <row r="1341" spans="1:13" x14ac:dyDescent="0.3">
      <c r="A1341" s="230">
        <v>424391</v>
      </c>
      <c r="B1341" s="230" t="s">
        <v>58</v>
      </c>
      <c r="C1341" s="230" t="s">
        <v>144</v>
      </c>
      <c r="D1341" s="230" t="s">
        <v>144</v>
      </c>
      <c r="E1341" s="230" t="s">
        <v>145</v>
      </c>
      <c r="F1341" s="230" t="s">
        <v>145</v>
      </c>
      <c r="G1341" s="230" t="s">
        <v>145</v>
      </c>
      <c r="H1341" s="230" t="s">
        <v>145</v>
      </c>
      <c r="I1341" s="230" t="s">
        <v>144</v>
      </c>
      <c r="J1341" s="230" t="s">
        <v>144</v>
      </c>
      <c r="K1341" s="230" t="s">
        <v>144</v>
      </c>
      <c r="L1341" s="230" t="s">
        <v>144</v>
      </c>
      <c r="M1341" s="230" t="s">
        <v>144</v>
      </c>
    </row>
    <row r="1342" spans="1:13" x14ac:dyDescent="0.3">
      <c r="A1342" s="230">
        <v>424392</v>
      </c>
      <c r="B1342" s="230" t="s">
        <v>58</v>
      </c>
      <c r="C1342" s="230" t="s">
        <v>144</v>
      </c>
      <c r="D1342" s="230" t="s">
        <v>145</v>
      </c>
      <c r="E1342" s="230" t="s">
        <v>145</v>
      </c>
      <c r="F1342" s="230" t="s">
        <v>145</v>
      </c>
      <c r="G1342" s="230" t="s">
        <v>145</v>
      </c>
      <c r="H1342" s="230" t="s">
        <v>144</v>
      </c>
      <c r="I1342" s="230" t="s">
        <v>144</v>
      </c>
      <c r="J1342" s="230" t="s">
        <v>144</v>
      </c>
      <c r="K1342" s="230" t="s">
        <v>144</v>
      </c>
      <c r="L1342" s="230" t="s">
        <v>144</v>
      </c>
      <c r="M1342" s="230" t="s">
        <v>144</v>
      </c>
    </row>
    <row r="1343" spans="1:13" x14ac:dyDescent="0.3">
      <c r="A1343" s="230">
        <v>424394</v>
      </c>
      <c r="B1343" s="230" t="s">
        <v>58</v>
      </c>
      <c r="C1343" s="230" t="s">
        <v>144</v>
      </c>
      <c r="D1343" s="230" t="s">
        <v>144</v>
      </c>
      <c r="E1343" s="230" t="s">
        <v>145</v>
      </c>
      <c r="F1343" s="230" t="s">
        <v>145</v>
      </c>
      <c r="G1343" s="230" t="s">
        <v>145</v>
      </c>
      <c r="H1343" s="230" t="s">
        <v>145</v>
      </c>
      <c r="I1343" s="230" t="s">
        <v>144</v>
      </c>
      <c r="J1343" s="230" t="s">
        <v>144</v>
      </c>
      <c r="K1343" s="230" t="s">
        <v>144</v>
      </c>
      <c r="L1343" s="230" t="s">
        <v>144</v>
      </c>
      <c r="M1343" s="230" t="s">
        <v>144</v>
      </c>
    </row>
    <row r="1344" spans="1:13" x14ac:dyDescent="0.3">
      <c r="A1344" s="230">
        <v>424396</v>
      </c>
      <c r="B1344" s="230" t="s">
        <v>58</v>
      </c>
      <c r="C1344" s="230" t="s">
        <v>143</v>
      </c>
      <c r="D1344" s="230" t="s">
        <v>143</v>
      </c>
      <c r="E1344" s="230" t="s">
        <v>143</v>
      </c>
      <c r="F1344" s="230" t="s">
        <v>145</v>
      </c>
      <c r="G1344" s="230" t="s">
        <v>144</v>
      </c>
      <c r="H1344" s="230" t="s">
        <v>145</v>
      </c>
      <c r="I1344" s="230" t="s">
        <v>144</v>
      </c>
      <c r="J1344" s="230" t="s">
        <v>144</v>
      </c>
      <c r="K1344" s="230" t="s">
        <v>144</v>
      </c>
      <c r="L1344" s="230" t="s">
        <v>144</v>
      </c>
      <c r="M1344" s="230" t="s">
        <v>144</v>
      </c>
    </row>
    <row r="1345" spans="1:13" x14ac:dyDescent="0.3">
      <c r="A1345" s="230">
        <v>424398</v>
      </c>
      <c r="B1345" s="230" t="s">
        <v>58</v>
      </c>
      <c r="C1345" s="230" t="s">
        <v>145</v>
      </c>
      <c r="D1345" s="230" t="s">
        <v>144</v>
      </c>
      <c r="E1345" s="230" t="s">
        <v>145</v>
      </c>
      <c r="F1345" s="230" t="s">
        <v>144</v>
      </c>
      <c r="G1345" s="230" t="s">
        <v>145</v>
      </c>
      <c r="I1345" s="230" t="s">
        <v>144</v>
      </c>
      <c r="J1345" s="230" t="s">
        <v>144</v>
      </c>
      <c r="K1345" s="230" t="s">
        <v>144</v>
      </c>
      <c r="M1345" s="230" t="s">
        <v>144</v>
      </c>
    </row>
    <row r="1346" spans="1:13" x14ac:dyDescent="0.3">
      <c r="A1346" s="230">
        <v>424400</v>
      </c>
      <c r="B1346" s="230" t="s">
        <v>58</v>
      </c>
      <c r="E1346" s="230" t="s">
        <v>145</v>
      </c>
      <c r="F1346" s="230" t="s">
        <v>145</v>
      </c>
      <c r="I1346" s="230" t="s">
        <v>144</v>
      </c>
      <c r="J1346" s="230" t="s">
        <v>144</v>
      </c>
      <c r="K1346" s="230" t="s">
        <v>144</v>
      </c>
      <c r="L1346" s="230" t="s">
        <v>144</v>
      </c>
      <c r="M1346" s="230" t="s">
        <v>144</v>
      </c>
    </row>
    <row r="1347" spans="1:13" x14ac:dyDescent="0.3">
      <c r="A1347" s="230">
        <v>424401</v>
      </c>
      <c r="B1347" s="230" t="s">
        <v>58</v>
      </c>
      <c r="E1347" s="230" t="s">
        <v>143</v>
      </c>
      <c r="F1347" s="230" t="s">
        <v>145</v>
      </c>
      <c r="J1347" s="230" t="s">
        <v>144</v>
      </c>
      <c r="K1347" s="230" t="s">
        <v>144</v>
      </c>
      <c r="L1347" s="230" t="s">
        <v>144</v>
      </c>
      <c r="M1347" s="230" t="s">
        <v>143</v>
      </c>
    </row>
    <row r="1348" spans="1:13" x14ac:dyDescent="0.3">
      <c r="A1348" s="230">
        <v>424402</v>
      </c>
      <c r="B1348" s="230" t="s">
        <v>58</v>
      </c>
      <c r="C1348" s="230" t="s">
        <v>145</v>
      </c>
      <c r="D1348" s="230" t="s">
        <v>145</v>
      </c>
      <c r="E1348" s="230" t="s">
        <v>145</v>
      </c>
      <c r="F1348" s="230" t="s">
        <v>144</v>
      </c>
      <c r="G1348" s="230" t="s">
        <v>145</v>
      </c>
      <c r="H1348" s="230" t="s">
        <v>144</v>
      </c>
      <c r="K1348" s="230" t="s">
        <v>145</v>
      </c>
      <c r="L1348" s="230" t="s">
        <v>144</v>
      </c>
      <c r="M1348" s="230" t="s">
        <v>145</v>
      </c>
    </row>
    <row r="1349" spans="1:13" x14ac:dyDescent="0.3">
      <c r="A1349" s="230">
        <v>424403</v>
      </c>
      <c r="B1349" s="230" t="s">
        <v>58</v>
      </c>
      <c r="C1349" s="230" t="s">
        <v>145</v>
      </c>
      <c r="D1349" s="230" t="s">
        <v>145</v>
      </c>
      <c r="E1349" s="230" t="s">
        <v>145</v>
      </c>
      <c r="H1349" s="230" t="s">
        <v>145</v>
      </c>
      <c r="I1349" s="230" t="s">
        <v>144</v>
      </c>
      <c r="J1349" s="230" t="s">
        <v>144</v>
      </c>
      <c r="K1349" s="230" t="s">
        <v>144</v>
      </c>
      <c r="L1349" s="230" t="s">
        <v>144</v>
      </c>
      <c r="M1349" s="230" t="s">
        <v>144</v>
      </c>
    </row>
    <row r="1350" spans="1:13" x14ac:dyDescent="0.3">
      <c r="A1350" s="230">
        <v>424405</v>
      </c>
      <c r="B1350" s="230" t="s">
        <v>58</v>
      </c>
      <c r="C1350" s="230" t="s">
        <v>145</v>
      </c>
      <c r="D1350" s="230" t="s">
        <v>145</v>
      </c>
      <c r="E1350" s="230" t="s">
        <v>145</v>
      </c>
      <c r="F1350" s="230" t="s">
        <v>145</v>
      </c>
      <c r="G1350" s="230" t="s">
        <v>145</v>
      </c>
      <c r="H1350" s="230" t="s">
        <v>145</v>
      </c>
      <c r="I1350" s="230" t="s">
        <v>144</v>
      </c>
      <c r="J1350" s="230" t="s">
        <v>144</v>
      </c>
      <c r="K1350" s="230" t="s">
        <v>144</v>
      </c>
      <c r="L1350" s="230" t="s">
        <v>144</v>
      </c>
      <c r="M1350" s="230" t="s">
        <v>144</v>
      </c>
    </row>
    <row r="1351" spans="1:13" x14ac:dyDescent="0.3">
      <c r="A1351" s="230">
        <v>424406</v>
      </c>
      <c r="B1351" s="230" t="s">
        <v>58</v>
      </c>
      <c r="C1351" s="230" t="s">
        <v>145</v>
      </c>
      <c r="D1351" s="230" t="s">
        <v>145</v>
      </c>
      <c r="E1351" s="230" t="s">
        <v>145</v>
      </c>
      <c r="F1351" s="230" t="s">
        <v>145</v>
      </c>
      <c r="G1351" s="230" t="s">
        <v>145</v>
      </c>
      <c r="I1351" s="230" t="s">
        <v>144</v>
      </c>
      <c r="J1351" s="230" t="s">
        <v>144</v>
      </c>
      <c r="K1351" s="230" t="s">
        <v>144</v>
      </c>
      <c r="L1351" s="230" t="s">
        <v>144</v>
      </c>
      <c r="M1351" s="230" t="s">
        <v>144</v>
      </c>
    </row>
    <row r="1352" spans="1:13" x14ac:dyDescent="0.3">
      <c r="A1352" s="230">
        <v>424409</v>
      </c>
      <c r="B1352" s="230" t="s">
        <v>58</v>
      </c>
      <c r="C1352" s="230" t="s">
        <v>145</v>
      </c>
      <c r="E1352" s="230" t="s">
        <v>145</v>
      </c>
      <c r="F1352" s="230" t="s">
        <v>145</v>
      </c>
      <c r="G1352" s="230" t="s">
        <v>145</v>
      </c>
      <c r="H1352" s="230" t="s">
        <v>145</v>
      </c>
      <c r="I1352" s="230" t="s">
        <v>144</v>
      </c>
      <c r="J1352" s="230" t="s">
        <v>144</v>
      </c>
      <c r="K1352" s="230" t="s">
        <v>144</v>
      </c>
      <c r="L1352" s="230" t="s">
        <v>144</v>
      </c>
      <c r="M1352" s="230" t="s">
        <v>144</v>
      </c>
    </row>
    <row r="1353" spans="1:13" x14ac:dyDescent="0.3">
      <c r="A1353" s="230">
        <v>424413</v>
      </c>
      <c r="B1353" s="230" t="s">
        <v>58</v>
      </c>
      <c r="C1353" s="230" t="s">
        <v>145</v>
      </c>
      <c r="D1353" s="230" t="s">
        <v>145</v>
      </c>
      <c r="E1353" s="230" t="s">
        <v>145</v>
      </c>
      <c r="F1353" s="230" t="s">
        <v>145</v>
      </c>
      <c r="G1353" s="230" t="s">
        <v>144</v>
      </c>
      <c r="H1353" s="230" t="s">
        <v>145</v>
      </c>
      <c r="I1353" s="230" t="s">
        <v>144</v>
      </c>
      <c r="J1353" s="230" t="s">
        <v>144</v>
      </c>
      <c r="K1353" s="230" t="s">
        <v>144</v>
      </c>
      <c r="L1353" s="230" t="s">
        <v>144</v>
      </c>
      <c r="M1353" s="230" t="s">
        <v>144</v>
      </c>
    </row>
    <row r="1354" spans="1:13" x14ac:dyDescent="0.3">
      <c r="A1354" s="230">
        <v>424414</v>
      </c>
      <c r="B1354" s="230" t="s">
        <v>58</v>
      </c>
      <c r="C1354" s="230" t="s">
        <v>144</v>
      </c>
      <c r="D1354" s="230" t="s">
        <v>144</v>
      </c>
      <c r="E1354" s="230" t="s">
        <v>145</v>
      </c>
      <c r="F1354" s="230" t="s">
        <v>145</v>
      </c>
      <c r="G1354" s="230" t="s">
        <v>144</v>
      </c>
      <c r="H1354" s="230" t="s">
        <v>145</v>
      </c>
      <c r="I1354" s="230" t="s">
        <v>144</v>
      </c>
      <c r="J1354" s="230" t="s">
        <v>144</v>
      </c>
      <c r="K1354" s="230" t="s">
        <v>144</v>
      </c>
      <c r="L1354" s="230" t="s">
        <v>144</v>
      </c>
      <c r="M1354" s="230" t="s">
        <v>144</v>
      </c>
    </row>
    <row r="1355" spans="1:13" x14ac:dyDescent="0.3">
      <c r="A1355" s="230">
        <v>424416</v>
      </c>
      <c r="B1355" s="230" t="s">
        <v>58</v>
      </c>
      <c r="D1355" s="230" t="s">
        <v>144</v>
      </c>
      <c r="E1355" s="230" t="s">
        <v>145</v>
      </c>
      <c r="F1355" s="230" t="s">
        <v>145</v>
      </c>
      <c r="G1355" s="230" t="s">
        <v>144</v>
      </c>
      <c r="H1355" s="230" t="s">
        <v>144</v>
      </c>
      <c r="I1355" s="230" t="s">
        <v>144</v>
      </c>
      <c r="J1355" s="230" t="s">
        <v>144</v>
      </c>
      <c r="K1355" s="230" t="s">
        <v>144</v>
      </c>
      <c r="L1355" s="230" t="s">
        <v>144</v>
      </c>
      <c r="M1355" s="230" t="s">
        <v>144</v>
      </c>
    </row>
    <row r="1356" spans="1:13" x14ac:dyDescent="0.3">
      <c r="A1356" s="230">
        <v>424419</v>
      </c>
      <c r="B1356" s="230" t="s">
        <v>58</v>
      </c>
      <c r="C1356" s="230" t="s">
        <v>144</v>
      </c>
      <c r="D1356" s="230" t="s">
        <v>145</v>
      </c>
      <c r="E1356" s="230" t="s">
        <v>145</v>
      </c>
      <c r="F1356" s="230" t="s">
        <v>145</v>
      </c>
      <c r="G1356" s="230" t="s">
        <v>145</v>
      </c>
      <c r="H1356" s="230" t="s">
        <v>144</v>
      </c>
      <c r="I1356" s="230" t="s">
        <v>144</v>
      </c>
      <c r="J1356" s="230" t="s">
        <v>144</v>
      </c>
      <c r="K1356" s="230" t="s">
        <v>144</v>
      </c>
      <c r="L1356" s="230" t="s">
        <v>144</v>
      </c>
      <c r="M1356" s="230" t="s">
        <v>144</v>
      </c>
    </row>
    <row r="1357" spans="1:13" x14ac:dyDescent="0.3">
      <c r="A1357" s="230">
        <v>424420</v>
      </c>
      <c r="B1357" s="230" t="s">
        <v>58</v>
      </c>
      <c r="C1357" s="230" t="s">
        <v>145</v>
      </c>
      <c r="D1357" s="230" t="s">
        <v>145</v>
      </c>
      <c r="E1357" s="230" t="s">
        <v>145</v>
      </c>
      <c r="F1357" s="230" t="s">
        <v>144</v>
      </c>
      <c r="G1357" s="230" t="s">
        <v>144</v>
      </c>
      <c r="H1357" s="230" t="s">
        <v>145</v>
      </c>
      <c r="I1357" s="230" t="s">
        <v>144</v>
      </c>
      <c r="J1357" s="230" t="s">
        <v>144</v>
      </c>
      <c r="K1357" s="230" t="s">
        <v>144</v>
      </c>
      <c r="L1357" s="230" t="s">
        <v>144</v>
      </c>
      <c r="M1357" s="230" t="s">
        <v>144</v>
      </c>
    </row>
    <row r="1358" spans="1:13" x14ac:dyDescent="0.3">
      <c r="A1358" s="230">
        <v>424421</v>
      </c>
      <c r="B1358" s="230" t="s">
        <v>58</v>
      </c>
      <c r="E1358" s="230" t="s">
        <v>145</v>
      </c>
      <c r="G1358" s="230" t="s">
        <v>145</v>
      </c>
      <c r="H1358" s="230" t="s">
        <v>143</v>
      </c>
      <c r="J1358" s="230" t="s">
        <v>145</v>
      </c>
      <c r="L1358" s="230" t="s">
        <v>144</v>
      </c>
    </row>
    <row r="1359" spans="1:13" x14ac:dyDescent="0.3">
      <c r="A1359" s="230">
        <v>424425</v>
      </c>
      <c r="B1359" s="230" t="s">
        <v>58</v>
      </c>
      <c r="E1359" s="230" t="s">
        <v>145</v>
      </c>
      <c r="F1359" s="230" t="s">
        <v>145</v>
      </c>
      <c r="I1359" s="230" t="s">
        <v>145</v>
      </c>
      <c r="J1359" s="230" t="s">
        <v>144</v>
      </c>
      <c r="K1359" s="230" t="s">
        <v>145</v>
      </c>
      <c r="L1359" s="230" t="s">
        <v>144</v>
      </c>
      <c r="M1359" s="230" t="s">
        <v>144</v>
      </c>
    </row>
    <row r="1360" spans="1:13" x14ac:dyDescent="0.3">
      <c r="A1360" s="230">
        <v>424427</v>
      </c>
      <c r="B1360" s="230" t="s">
        <v>58</v>
      </c>
      <c r="C1360" s="230" t="s">
        <v>145</v>
      </c>
      <c r="D1360" s="230" t="s">
        <v>145</v>
      </c>
      <c r="E1360" s="230" t="s">
        <v>145</v>
      </c>
      <c r="F1360" s="230" t="s">
        <v>145</v>
      </c>
      <c r="G1360" s="230" t="s">
        <v>145</v>
      </c>
      <c r="H1360" s="230" t="s">
        <v>145</v>
      </c>
      <c r="I1360" s="230" t="s">
        <v>144</v>
      </c>
      <c r="J1360" s="230" t="s">
        <v>144</v>
      </c>
      <c r="K1360" s="230" t="s">
        <v>144</v>
      </c>
      <c r="L1360" s="230" t="s">
        <v>144</v>
      </c>
      <c r="M1360" s="230" t="s">
        <v>144</v>
      </c>
    </row>
    <row r="1361" spans="1:13" x14ac:dyDescent="0.3">
      <c r="A1361" s="230">
        <v>424428</v>
      </c>
      <c r="B1361" s="230" t="s">
        <v>58</v>
      </c>
      <c r="E1361" s="230" t="s">
        <v>143</v>
      </c>
      <c r="G1361" s="230" t="s">
        <v>144</v>
      </c>
      <c r="I1361" s="230" t="s">
        <v>144</v>
      </c>
      <c r="J1361" s="230" t="s">
        <v>144</v>
      </c>
      <c r="K1361" s="230" t="s">
        <v>145</v>
      </c>
      <c r="L1361" s="230" t="s">
        <v>144</v>
      </c>
      <c r="M1361" s="230" t="s">
        <v>144</v>
      </c>
    </row>
    <row r="1362" spans="1:13" x14ac:dyDescent="0.3">
      <c r="A1362" s="230">
        <v>424430</v>
      </c>
      <c r="B1362" s="230" t="s">
        <v>58</v>
      </c>
      <c r="C1362" s="230" t="s">
        <v>145</v>
      </c>
      <c r="E1362" s="230" t="s">
        <v>145</v>
      </c>
      <c r="F1362" s="230" t="s">
        <v>144</v>
      </c>
      <c r="I1362" s="230" t="s">
        <v>144</v>
      </c>
      <c r="J1362" s="230" t="s">
        <v>144</v>
      </c>
      <c r="K1362" s="230" t="s">
        <v>144</v>
      </c>
      <c r="L1362" s="230" t="s">
        <v>144</v>
      </c>
      <c r="M1362" s="230" t="s">
        <v>144</v>
      </c>
    </row>
    <row r="1363" spans="1:13" x14ac:dyDescent="0.3">
      <c r="A1363" s="230">
        <v>424431</v>
      </c>
      <c r="B1363" s="230" t="s">
        <v>58</v>
      </c>
      <c r="C1363" s="230" t="s">
        <v>145</v>
      </c>
      <c r="E1363" s="230" t="s">
        <v>145</v>
      </c>
      <c r="F1363" s="230" t="s">
        <v>145</v>
      </c>
      <c r="I1363" s="230" t="s">
        <v>144</v>
      </c>
      <c r="J1363" s="230" t="s">
        <v>144</v>
      </c>
      <c r="K1363" s="230" t="s">
        <v>144</v>
      </c>
      <c r="L1363" s="230" t="s">
        <v>144</v>
      </c>
      <c r="M1363" s="230" t="s">
        <v>144</v>
      </c>
    </row>
    <row r="1364" spans="1:13" x14ac:dyDescent="0.3">
      <c r="A1364" s="230">
        <v>424434</v>
      </c>
      <c r="B1364" s="230" t="s">
        <v>58</v>
      </c>
      <c r="C1364" s="230" t="s">
        <v>145</v>
      </c>
      <c r="D1364" s="230" t="s">
        <v>145</v>
      </c>
      <c r="E1364" s="230" t="s">
        <v>145</v>
      </c>
      <c r="F1364" s="230" t="s">
        <v>145</v>
      </c>
      <c r="G1364" s="230" t="s">
        <v>145</v>
      </c>
      <c r="H1364" s="230" t="s">
        <v>145</v>
      </c>
      <c r="I1364" s="230" t="s">
        <v>144</v>
      </c>
      <c r="J1364" s="230" t="s">
        <v>144</v>
      </c>
      <c r="K1364" s="230" t="s">
        <v>144</v>
      </c>
      <c r="L1364" s="230" t="s">
        <v>144</v>
      </c>
      <c r="M1364" s="230" t="s">
        <v>144</v>
      </c>
    </row>
    <row r="1365" spans="1:13" x14ac:dyDescent="0.3">
      <c r="A1365" s="230">
        <v>424435</v>
      </c>
      <c r="B1365" s="230" t="s">
        <v>58</v>
      </c>
      <c r="C1365" s="230" t="s">
        <v>143</v>
      </c>
      <c r="D1365" s="230" t="s">
        <v>144</v>
      </c>
      <c r="E1365" s="230" t="s">
        <v>145</v>
      </c>
      <c r="F1365" s="230" t="s">
        <v>145</v>
      </c>
      <c r="G1365" s="230" t="s">
        <v>143</v>
      </c>
      <c r="H1365" s="230" t="s">
        <v>144</v>
      </c>
      <c r="I1365" s="230" t="s">
        <v>144</v>
      </c>
      <c r="J1365" s="230" t="s">
        <v>144</v>
      </c>
      <c r="K1365" s="230" t="s">
        <v>144</v>
      </c>
      <c r="L1365" s="230" t="s">
        <v>144</v>
      </c>
      <c r="M1365" s="230" t="s">
        <v>144</v>
      </c>
    </row>
    <row r="1366" spans="1:13" x14ac:dyDescent="0.3">
      <c r="A1366" s="230">
        <v>424436</v>
      </c>
      <c r="B1366" s="230" t="s">
        <v>58</v>
      </c>
      <c r="C1366" s="230" t="s">
        <v>145</v>
      </c>
      <c r="D1366" s="230" t="s">
        <v>145</v>
      </c>
      <c r="E1366" s="230" t="s">
        <v>143</v>
      </c>
      <c r="F1366" s="230" t="s">
        <v>145</v>
      </c>
      <c r="G1366" s="230" t="s">
        <v>144</v>
      </c>
      <c r="H1366" s="230" t="s">
        <v>145</v>
      </c>
      <c r="I1366" s="230" t="s">
        <v>144</v>
      </c>
      <c r="J1366" s="230" t="s">
        <v>144</v>
      </c>
      <c r="K1366" s="230" t="s">
        <v>144</v>
      </c>
      <c r="L1366" s="230" t="s">
        <v>144</v>
      </c>
      <c r="M1366" s="230" t="s">
        <v>144</v>
      </c>
    </row>
    <row r="1367" spans="1:13" x14ac:dyDescent="0.3">
      <c r="A1367" s="230">
        <v>424441</v>
      </c>
      <c r="B1367" s="230" t="s">
        <v>58</v>
      </c>
      <c r="D1367" s="230" t="s">
        <v>143</v>
      </c>
      <c r="E1367" s="230" t="s">
        <v>143</v>
      </c>
      <c r="F1367" s="230" t="s">
        <v>143</v>
      </c>
      <c r="G1367" s="230" t="s">
        <v>145</v>
      </c>
      <c r="H1367" s="230" t="s">
        <v>143</v>
      </c>
      <c r="I1367" s="230" t="s">
        <v>145</v>
      </c>
      <c r="J1367" s="230" t="s">
        <v>144</v>
      </c>
      <c r="K1367" s="230" t="s">
        <v>145</v>
      </c>
      <c r="L1367" s="230" t="s">
        <v>144</v>
      </c>
      <c r="M1367" s="230" t="s">
        <v>144</v>
      </c>
    </row>
    <row r="1368" spans="1:13" x14ac:dyDescent="0.3">
      <c r="A1368" s="230">
        <v>424443</v>
      </c>
      <c r="B1368" s="230" t="s">
        <v>58</v>
      </c>
      <c r="H1368" s="230" t="s">
        <v>145</v>
      </c>
      <c r="I1368" s="230" t="s">
        <v>145</v>
      </c>
      <c r="J1368" s="230" t="s">
        <v>144</v>
      </c>
      <c r="L1368" s="230" t="s">
        <v>145</v>
      </c>
      <c r="M1368" s="230" t="s">
        <v>144</v>
      </c>
    </row>
    <row r="1369" spans="1:13" x14ac:dyDescent="0.3">
      <c r="A1369" s="230">
        <v>424444</v>
      </c>
      <c r="B1369" s="230" t="s">
        <v>58</v>
      </c>
      <c r="C1369" s="230" t="s">
        <v>145</v>
      </c>
      <c r="D1369" s="230" t="s">
        <v>145</v>
      </c>
      <c r="E1369" s="230" t="s">
        <v>144</v>
      </c>
      <c r="F1369" s="230" t="s">
        <v>145</v>
      </c>
      <c r="G1369" s="230" t="s">
        <v>144</v>
      </c>
      <c r="H1369" s="230" t="s">
        <v>144</v>
      </c>
      <c r="I1369" s="230" t="s">
        <v>144</v>
      </c>
      <c r="J1369" s="230" t="s">
        <v>144</v>
      </c>
      <c r="K1369" s="230" t="s">
        <v>144</v>
      </c>
      <c r="L1369" s="230" t="s">
        <v>144</v>
      </c>
      <c r="M1369" s="230" t="s">
        <v>144</v>
      </c>
    </row>
    <row r="1370" spans="1:13" x14ac:dyDescent="0.3">
      <c r="A1370" s="230">
        <v>424449</v>
      </c>
      <c r="B1370" s="230" t="s">
        <v>58</v>
      </c>
      <c r="C1370" s="230" t="s">
        <v>145</v>
      </c>
      <c r="D1370" s="230" t="s">
        <v>145</v>
      </c>
      <c r="E1370" s="230" t="s">
        <v>145</v>
      </c>
      <c r="F1370" s="230" t="s">
        <v>144</v>
      </c>
      <c r="G1370" s="230" t="s">
        <v>144</v>
      </c>
      <c r="H1370" s="230" t="s">
        <v>144</v>
      </c>
      <c r="I1370" s="230" t="s">
        <v>144</v>
      </c>
      <c r="J1370" s="230" t="s">
        <v>144</v>
      </c>
      <c r="K1370" s="230" t="s">
        <v>144</v>
      </c>
      <c r="L1370" s="230" t="s">
        <v>144</v>
      </c>
      <c r="M1370" s="230" t="s">
        <v>144</v>
      </c>
    </row>
    <row r="1371" spans="1:13" x14ac:dyDescent="0.3">
      <c r="A1371" s="230">
        <v>424453</v>
      </c>
      <c r="B1371" s="230" t="s">
        <v>58</v>
      </c>
      <c r="F1371" s="230" t="s">
        <v>144</v>
      </c>
      <c r="J1371" s="230" t="s">
        <v>145</v>
      </c>
      <c r="K1371" s="230" t="s">
        <v>145</v>
      </c>
      <c r="L1371" s="230" t="s">
        <v>144</v>
      </c>
      <c r="M1371" s="230" t="s">
        <v>145</v>
      </c>
    </row>
    <row r="1372" spans="1:13" x14ac:dyDescent="0.3">
      <c r="A1372" s="230">
        <v>424462</v>
      </c>
      <c r="B1372" s="230" t="s">
        <v>58</v>
      </c>
      <c r="C1372" s="230" t="s">
        <v>145</v>
      </c>
      <c r="D1372" s="230" t="s">
        <v>144</v>
      </c>
      <c r="E1372" s="230" t="s">
        <v>145</v>
      </c>
      <c r="F1372" s="230" t="s">
        <v>145</v>
      </c>
      <c r="G1372" s="230" t="s">
        <v>144</v>
      </c>
      <c r="H1372" s="230" t="s">
        <v>144</v>
      </c>
      <c r="I1372" s="230" t="s">
        <v>144</v>
      </c>
      <c r="J1372" s="230" t="s">
        <v>144</v>
      </c>
      <c r="K1372" s="230" t="s">
        <v>144</v>
      </c>
      <c r="L1372" s="230" t="s">
        <v>144</v>
      </c>
      <c r="M1372" s="230" t="s">
        <v>144</v>
      </c>
    </row>
    <row r="1373" spans="1:13" x14ac:dyDescent="0.3">
      <c r="A1373" s="230">
        <v>424463</v>
      </c>
      <c r="B1373" s="230" t="s">
        <v>58</v>
      </c>
      <c r="C1373" s="230" t="s">
        <v>145</v>
      </c>
      <c r="D1373" s="230" t="s">
        <v>145</v>
      </c>
      <c r="G1373" s="230" t="s">
        <v>145</v>
      </c>
      <c r="H1373" s="230" t="s">
        <v>144</v>
      </c>
      <c r="I1373" s="230" t="s">
        <v>145</v>
      </c>
      <c r="J1373" s="230" t="s">
        <v>144</v>
      </c>
      <c r="K1373" s="230" t="s">
        <v>145</v>
      </c>
      <c r="L1373" s="230" t="s">
        <v>144</v>
      </c>
      <c r="M1373" s="230" t="s">
        <v>145</v>
      </c>
    </row>
    <row r="1374" spans="1:13" x14ac:dyDescent="0.3">
      <c r="A1374" s="230">
        <v>424466</v>
      </c>
      <c r="B1374" s="230" t="s">
        <v>58</v>
      </c>
      <c r="D1374" s="230" t="s">
        <v>144</v>
      </c>
      <c r="E1374" s="230" t="s">
        <v>143</v>
      </c>
      <c r="F1374" s="230" t="s">
        <v>144</v>
      </c>
      <c r="G1374" s="230" t="s">
        <v>143</v>
      </c>
      <c r="H1374" s="230" t="s">
        <v>143</v>
      </c>
      <c r="I1374" s="230" t="s">
        <v>144</v>
      </c>
      <c r="J1374" s="230" t="s">
        <v>145</v>
      </c>
      <c r="K1374" s="230" t="s">
        <v>145</v>
      </c>
      <c r="L1374" s="230" t="s">
        <v>145</v>
      </c>
      <c r="M1374" s="230" t="s">
        <v>144</v>
      </c>
    </row>
    <row r="1375" spans="1:13" x14ac:dyDescent="0.3">
      <c r="A1375" s="230">
        <v>424469</v>
      </c>
      <c r="B1375" s="230" t="s">
        <v>58</v>
      </c>
      <c r="C1375" s="230" t="s">
        <v>143</v>
      </c>
      <c r="D1375" s="230" t="s">
        <v>145</v>
      </c>
      <c r="E1375" s="230" t="s">
        <v>145</v>
      </c>
      <c r="F1375" s="230" t="s">
        <v>145</v>
      </c>
      <c r="G1375" s="230" t="s">
        <v>143</v>
      </c>
      <c r="H1375" s="230" t="s">
        <v>143</v>
      </c>
      <c r="I1375" s="230" t="s">
        <v>144</v>
      </c>
      <c r="J1375" s="230" t="s">
        <v>144</v>
      </c>
      <c r="K1375" s="230" t="s">
        <v>144</v>
      </c>
      <c r="L1375" s="230" t="s">
        <v>144</v>
      </c>
      <c r="M1375" s="230" t="s">
        <v>144</v>
      </c>
    </row>
    <row r="1376" spans="1:13" x14ac:dyDescent="0.3">
      <c r="A1376" s="230">
        <v>424470</v>
      </c>
      <c r="B1376" s="230" t="s">
        <v>58</v>
      </c>
      <c r="C1376" s="230" t="s">
        <v>145</v>
      </c>
      <c r="D1376" s="230" t="s">
        <v>145</v>
      </c>
      <c r="E1376" s="230" t="s">
        <v>145</v>
      </c>
      <c r="F1376" s="230" t="s">
        <v>145</v>
      </c>
      <c r="G1376" s="230" t="s">
        <v>145</v>
      </c>
      <c r="H1376" s="230" t="s">
        <v>144</v>
      </c>
      <c r="I1376" s="230" t="s">
        <v>144</v>
      </c>
      <c r="J1376" s="230" t="s">
        <v>144</v>
      </c>
      <c r="K1376" s="230" t="s">
        <v>144</v>
      </c>
      <c r="L1376" s="230" t="s">
        <v>144</v>
      </c>
      <c r="M1376" s="230" t="s">
        <v>144</v>
      </c>
    </row>
    <row r="1377" spans="1:13" x14ac:dyDescent="0.3">
      <c r="A1377" s="230">
        <v>424475</v>
      </c>
      <c r="B1377" s="230" t="s">
        <v>58</v>
      </c>
      <c r="F1377" s="230" t="s">
        <v>144</v>
      </c>
      <c r="J1377" s="230" t="s">
        <v>145</v>
      </c>
      <c r="K1377" s="230" t="s">
        <v>144</v>
      </c>
      <c r="L1377" s="230" t="s">
        <v>144</v>
      </c>
      <c r="M1377" s="230" t="s">
        <v>145</v>
      </c>
    </row>
    <row r="1378" spans="1:13" x14ac:dyDescent="0.3">
      <c r="A1378" s="230">
        <v>424480</v>
      </c>
      <c r="B1378" s="230" t="s">
        <v>58</v>
      </c>
      <c r="C1378" s="230" t="s">
        <v>145</v>
      </c>
      <c r="D1378" s="230" t="s">
        <v>145</v>
      </c>
      <c r="E1378" s="230" t="s">
        <v>145</v>
      </c>
      <c r="F1378" s="230" t="s">
        <v>145</v>
      </c>
      <c r="G1378" s="230" t="s">
        <v>145</v>
      </c>
      <c r="H1378" s="230" t="s">
        <v>145</v>
      </c>
      <c r="I1378" s="230" t="s">
        <v>144</v>
      </c>
      <c r="J1378" s="230" t="s">
        <v>144</v>
      </c>
      <c r="K1378" s="230" t="s">
        <v>144</v>
      </c>
      <c r="L1378" s="230" t="s">
        <v>144</v>
      </c>
      <c r="M1378" s="230" t="s">
        <v>144</v>
      </c>
    </row>
    <row r="1379" spans="1:13" x14ac:dyDescent="0.3">
      <c r="A1379" s="230">
        <v>424483</v>
      </c>
      <c r="B1379" s="230" t="s">
        <v>58</v>
      </c>
      <c r="E1379" s="230" t="s">
        <v>143</v>
      </c>
      <c r="I1379" s="230" t="s">
        <v>145</v>
      </c>
      <c r="J1379" s="230" t="s">
        <v>144</v>
      </c>
      <c r="K1379" s="230" t="s">
        <v>144</v>
      </c>
      <c r="L1379" s="230" t="s">
        <v>144</v>
      </c>
      <c r="M1379" s="230" t="s">
        <v>144</v>
      </c>
    </row>
    <row r="1380" spans="1:13" x14ac:dyDescent="0.3">
      <c r="A1380" s="230">
        <v>424488</v>
      </c>
      <c r="B1380" s="230" t="s">
        <v>58</v>
      </c>
      <c r="C1380" s="230" t="s">
        <v>144</v>
      </c>
      <c r="D1380" s="230" t="s">
        <v>145</v>
      </c>
      <c r="E1380" s="230" t="s">
        <v>144</v>
      </c>
      <c r="F1380" s="230" t="s">
        <v>145</v>
      </c>
      <c r="G1380" s="230" t="s">
        <v>145</v>
      </c>
      <c r="H1380" s="230" t="s">
        <v>144</v>
      </c>
      <c r="I1380" s="230" t="s">
        <v>144</v>
      </c>
      <c r="J1380" s="230" t="s">
        <v>144</v>
      </c>
      <c r="K1380" s="230" t="s">
        <v>144</v>
      </c>
      <c r="L1380" s="230" t="s">
        <v>144</v>
      </c>
      <c r="M1380" s="230" t="s">
        <v>144</v>
      </c>
    </row>
    <row r="1381" spans="1:13" x14ac:dyDescent="0.3">
      <c r="A1381" s="230">
        <v>424489</v>
      </c>
      <c r="B1381" s="230" t="s">
        <v>58</v>
      </c>
      <c r="C1381" s="230" t="s">
        <v>145</v>
      </c>
      <c r="E1381" s="230" t="s">
        <v>144</v>
      </c>
      <c r="F1381" s="230" t="s">
        <v>145</v>
      </c>
      <c r="I1381" s="230" t="s">
        <v>144</v>
      </c>
      <c r="J1381" s="230" t="s">
        <v>144</v>
      </c>
      <c r="K1381" s="230" t="s">
        <v>144</v>
      </c>
      <c r="L1381" s="230" t="s">
        <v>144</v>
      </c>
      <c r="M1381" s="230" t="s">
        <v>144</v>
      </c>
    </row>
    <row r="1382" spans="1:13" x14ac:dyDescent="0.3">
      <c r="A1382" s="230">
        <v>424491</v>
      </c>
      <c r="B1382" s="230" t="s">
        <v>58</v>
      </c>
      <c r="C1382" s="230" t="s">
        <v>144</v>
      </c>
      <c r="D1382" s="230" t="s">
        <v>144</v>
      </c>
      <c r="E1382" s="230" t="s">
        <v>143</v>
      </c>
      <c r="G1382" s="230" t="s">
        <v>144</v>
      </c>
      <c r="I1382" s="230" t="s">
        <v>144</v>
      </c>
      <c r="J1382" s="230" t="s">
        <v>145</v>
      </c>
      <c r="K1382" s="230" t="s">
        <v>144</v>
      </c>
      <c r="L1382" s="230" t="s">
        <v>144</v>
      </c>
      <c r="M1382" s="230" t="s">
        <v>145</v>
      </c>
    </row>
    <row r="1383" spans="1:13" x14ac:dyDescent="0.3">
      <c r="A1383" s="230">
        <v>424498</v>
      </c>
      <c r="B1383" s="230" t="s">
        <v>58</v>
      </c>
      <c r="C1383" s="230" t="s">
        <v>145</v>
      </c>
      <c r="D1383" s="230" t="s">
        <v>145</v>
      </c>
      <c r="E1383" s="230" t="s">
        <v>145</v>
      </c>
      <c r="F1383" s="230" t="s">
        <v>145</v>
      </c>
      <c r="G1383" s="230" t="s">
        <v>144</v>
      </c>
      <c r="H1383" s="230" t="s">
        <v>144</v>
      </c>
      <c r="I1383" s="230" t="s">
        <v>144</v>
      </c>
      <c r="J1383" s="230" t="s">
        <v>144</v>
      </c>
      <c r="K1383" s="230" t="s">
        <v>144</v>
      </c>
      <c r="L1383" s="230" t="s">
        <v>144</v>
      </c>
      <c r="M1383" s="230" t="s">
        <v>144</v>
      </c>
    </row>
    <row r="1384" spans="1:13" x14ac:dyDescent="0.3">
      <c r="A1384" s="230">
        <v>424499</v>
      </c>
      <c r="B1384" s="230" t="s">
        <v>58</v>
      </c>
      <c r="C1384" s="230" t="s">
        <v>145</v>
      </c>
      <c r="D1384" s="230" t="s">
        <v>145</v>
      </c>
      <c r="E1384" s="230" t="s">
        <v>145</v>
      </c>
      <c r="F1384" s="230" t="s">
        <v>145</v>
      </c>
      <c r="G1384" s="230" t="s">
        <v>145</v>
      </c>
      <c r="H1384" s="230" t="s">
        <v>145</v>
      </c>
      <c r="I1384" s="230" t="s">
        <v>144</v>
      </c>
      <c r="J1384" s="230" t="s">
        <v>144</v>
      </c>
      <c r="K1384" s="230" t="s">
        <v>144</v>
      </c>
      <c r="L1384" s="230" t="s">
        <v>144</v>
      </c>
      <c r="M1384" s="230" t="s">
        <v>144</v>
      </c>
    </row>
    <row r="1385" spans="1:13" x14ac:dyDescent="0.3">
      <c r="A1385" s="230">
        <v>424500</v>
      </c>
      <c r="B1385" s="230" t="s">
        <v>58</v>
      </c>
      <c r="C1385" s="230" t="s">
        <v>144</v>
      </c>
      <c r="D1385" s="230" t="s">
        <v>144</v>
      </c>
      <c r="E1385" s="230" t="s">
        <v>145</v>
      </c>
      <c r="F1385" s="230" t="s">
        <v>145</v>
      </c>
      <c r="G1385" s="230" t="s">
        <v>144</v>
      </c>
      <c r="J1385" s="230" t="s">
        <v>144</v>
      </c>
      <c r="M1385" s="230" t="s">
        <v>144</v>
      </c>
    </row>
    <row r="1386" spans="1:13" x14ac:dyDescent="0.3">
      <c r="A1386" s="230">
        <v>424504</v>
      </c>
      <c r="B1386" s="230" t="s">
        <v>58</v>
      </c>
      <c r="C1386" s="230" t="s">
        <v>145</v>
      </c>
      <c r="D1386" s="230" t="s">
        <v>145</v>
      </c>
      <c r="E1386" s="230" t="s">
        <v>144</v>
      </c>
      <c r="F1386" s="230" t="s">
        <v>144</v>
      </c>
      <c r="G1386" s="230" t="s">
        <v>144</v>
      </c>
      <c r="H1386" s="230" t="s">
        <v>144</v>
      </c>
      <c r="I1386" s="230" t="s">
        <v>144</v>
      </c>
      <c r="J1386" s="230" t="s">
        <v>144</v>
      </c>
      <c r="K1386" s="230" t="s">
        <v>144</v>
      </c>
      <c r="L1386" s="230" t="s">
        <v>144</v>
      </c>
      <c r="M1386" s="230" t="s">
        <v>144</v>
      </c>
    </row>
    <row r="1387" spans="1:13" x14ac:dyDescent="0.3">
      <c r="A1387" s="230">
        <v>424507</v>
      </c>
      <c r="B1387" s="230" t="s">
        <v>58</v>
      </c>
      <c r="C1387" s="230" t="s">
        <v>145</v>
      </c>
      <c r="E1387" s="230" t="s">
        <v>145</v>
      </c>
      <c r="F1387" s="230" t="s">
        <v>145</v>
      </c>
      <c r="G1387" s="230" t="s">
        <v>144</v>
      </c>
      <c r="H1387" s="230" t="s">
        <v>144</v>
      </c>
      <c r="I1387" s="230" t="s">
        <v>144</v>
      </c>
      <c r="J1387" s="230" t="s">
        <v>144</v>
      </c>
      <c r="K1387" s="230" t="s">
        <v>144</v>
      </c>
      <c r="L1387" s="230" t="s">
        <v>144</v>
      </c>
      <c r="M1387" s="230" t="s">
        <v>144</v>
      </c>
    </row>
    <row r="1388" spans="1:13" x14ac:dyDescent="0.3">
      <c r="A1388" s="230">
        <v>424509</v>
      </c>
      <c r="B1388" s="230" t="s">
        <v>58</v>
      </c>
      <c r="C1388" s="230" t="s">
        <v>143</v>
      </c>
      <c r="D1388" s="230" t="s">
        <v>143</v>
      </c>
      <c r="E1388" s="230" t="s">
        <v>145</v>
      </c>
      <c r="F1388" s="230" t="s">
        <v>143</v>
      </c>
      <c r="G1388" s="230" t="s">
        <v>143</v>
      </c>
      <c r="H1388" s="230" t="s">
        <v>145</v>
      </c>
      <c r="I1388" s="230" t="s">
        <v>145</v>
      </c>
      <c r="J1388" s="230" t="s">
        <v>145</v>
      </c>
      <c r="K1388" s="230" t="s">
        <v>144</v>
      </c>
      <c r="L1388" s="230" t="s">
        <v>145</v>
      </c>
      <c r="M1388" s="230" t="s">
        <v>145</v>
      </c>
    </row>
    <row r="1389" spans="1:13" x14ac:dyDescent="0.3">
      <c r="A1389" s="230">
        <v>424514</v>
      </c>
      <c r="B1389" s="230" t="s">
        <v>58</v>
      </c>
      <c r="C1389" s="230" t="s">
        <v>145</v>
      </c>
      <c r="D1389" s="230" t="s">
        <v>145</v>
      </c>
      <c r="E1389" s="230" t="s">
        <v>144</v>
      </c>
      <c r="F1389" s="230" t="s">
        <v>145</v>
      </c>
      <c r="G1389" s="230" t="s">
        <v>144</v>
      </c>
      <c r="H1389" s="230" t="s">
        <v>145</v>
      </c>
      <c r="I1389" s="230" t="s">
        <v>144</v>
      </c>
      <c r="J1389" s="230" t="s">
        <v>144</v>
      </c>
      <c r="K1389" s="230" t="s">
        <v>144</v>
      </c>
      <c r="L1389" s="230" t="s">
        <v>144</v>
      </c>
      <c r="M1389" s="230" t="s">
        <v>144</v>
      </c>
    </row>
    <row r="1390" spans="1:13" x14ac:dyDescent="0.3">
      <c r="A1390" s="230">
        <v>424518</v>
      </c>
      <c r="B1390" s="230" t="s">
        <v>58</v>
      </c>
      <c r="C1390" s="230" t="s">
        <v>144</v>
      </c>
      <c r="E1390" s="230" t="s">
        <v>145</v>
      </c>
      <c r="F1390" s="230" t="s">
        <v>145</v>
      </c>
      <c r="I1390" s="230" t="s">
        <v>144</v>
      </c>
      <c r="J1390" s="230" t="s">
        <v>144</v>
      </c>
      <c r="K1390" s="230" t="s">
        <v>144</v>
      </c>
      <c r="L1390" s="230" t="s">
        <v>144</v>
      </c>
      <c r="M1390" s="230" t="s">
        <v>144</v>
      </c>
    </row>
    <row r="1391" spans="1:13" x14ac:dyDescent="0.3">
      <c r="A1391" s="230">
        <v>424522</v>
      </c>
      <c r="B1391" s="230" t="s">
        <v>58</v>
      </c>
      <c r="C1391" s="230" t="s">
        <v>145</v>
      </c>
      <c r="D1391" s="230" t="s">
        <v>144</v>
      </c>
      <c r="E1391" s="230" t="s">
        <v>145</v>
      </c>
      <c r="F1391" s="230" t="s">
        <v>145</v>
      </c>
      <c r="G1391" s="230" t="s">
        <v>144</v>
      </c>
      <c r="H1391" s="230" t="s">
        <v>144</v>
      </c>
      <c r="I1391" s="230" t="s">
        <v>144</v>
      </c>
      <c r="J1391" s="230" t="s">
        <v>144</v>
      </c>
      <c r="K1391" s="230" t="s">
        <v>144</v>
      </c>
      <c r="L1391" s="230" t="s">
        <v>144</v>
      </c>
      <c r="M1391" s="230" t="s">
        <v>144</v>
      </c>
    </row>
    <row r="1392" spans="1:13" x14ac:dyDescent="0.3">
      <c r="A1392" s="230">
        <v>424523</v>
      </c>
      <c r="B1392" s="230" t="s">
        <v>58</v>
      </c>
      <c r="D1392" s="230" t="s">
        <v>144</v>
      </c>
      <c r="E1392" s="230" t="s">
        <v>145</v>
      </c>
      <c r="F1392" s="230" t="s">
        <v>145</v>
      </c>
      <c r="G1392" s="230" t="s">
        <v>144</v>
      </c>
      <c r="I1392" s="230" t="s">
        <v>145</v>
      </c>
      <c r="J1392" s="230" t="s">
        <v>144</v>
      </c>
      <c r="K1392" s="230" t="s">
        <v>145</v>
      </c>
      <c r="L1392" s="230" t="s">
        <v>144</v>
      </c>
      <c r="M1392" s="230" t="s">
        <v>144</v>
      </c>
    </row>
    <row r="1393" spans="1:13" x14ac:dyDescent="0.3">
      <c r="A1393" s="230">
        <v>424528</v>
      </c>
      <c r="B1393" s="230" t="s">
        <v>58</v>
      </c>
      <c r="E1393" s="230" t="s">
        <v>143</v>
      </c>
      <c r="I1393" s="230" t="s">
        <v>144</v>
      </c>
      <c r="J1393" s="230" t="s">
        <v>144</v>
      </c>
      <c r="K1393" s="230" t="s">
        <v>144</v>
      </c>
      <c r="L1393" s="230" t="s">
        <v>144</v>
      </c>
      <c r="M1393" s="230" t="s">
        <v>144</v>
      </c>
    </row>
    <row r="1394" spans="1:13" x14ac:dyDescent="0.3">
      <c r="A1394" s="230">
        <v>424531</v>
      </c>
      <c r="B1394" s="230" t="s">
        <v>58</v>
      </c>
      <c r="C1394" s="230" t="s">
        <v>145</v>
      </c>
      <c r="D1394" s="230" t="s">
        <v>144</v>
      </c>
      <c r="E1394" s="230" t="s">
        <v>145</v>
      </c>
      <c r="F1394" s="230" t="s">
        <v>145</v>
      </c>
      <c r="I1394" s="230" t="s">
        <v>144</v>
      </c>
      <c r="J1394" s="230" t="s">
        <v>144</v>
      </c>
      <c r="K1394" s="230" t="s">
        <v>144</v>
      </c>
      <c r="L1394" s="230" t="s">
        <v>144</v>
      </c>
      <c r="M1394" s="230" t="s">
        <v>144</v>
      </c>
    </row>
    <row r="1395" spans="1:13" x14ac:dyDescent="0.3">
      <c r="A1395" s="230">
        <v>424533</v>
      </c>
      <c r="B1395" s="230" t="s">
        <v>58</v>
      </c>
      <c r="C1395" s="230" t="s">
        <v>145</v>
      </c>
      <c r="D1395" s="230" t="s">
        <v>144</v>
      </c>
      <c r="E1395" s="230" t="s">
        <v>144</v>
      </c>
      <c r="F1395" s="230" t="s">
        <v>145</v>
      </c>
      <c r="G1395" s="230" t="s">
        <v>145</v>
      </c>
      <c r="I1395" s="230" t="s">
        <v>144</v>
      </c>
      <c r="J1395" s="230" t="s">
        <v>144</v>
      </c>
      <c r="K1395" s="230" t="s">
        <v>144</v>
      </c>
      <c r="L1395" s="230" t="s">
        <v>144</v>
      </c>
      <c r="M1395" s="230" t="s">
        <v>144</v>
      </c>
    </row>
    <row r="1396" spans="1:13" x14ac:dyDescent="0.3">
      <c r="A1396" s="230">
        <v>424539</v>
      </c>
      <c r="B1396" s="230" t="s">
        <v>58</v>
      </c>
      <c r="D1396" s="230" t="s">
        <v>145</v>
      </c>
      <c r="E1396" s="230" t="s">
        <v>143</v>
      </c>
      <c r="F1396" s="230" t="s">
        <v>143</v>
      </c>
      <c r="H1396" s="230" t="s">
        <v>144</v>
      </c>
      <c r="K1396" s="230" t="s">
        <v>145</v>
      </c>
      <c r="L1396" s="230" t="s">
        <v>144</v>
      </c>
    </row>
    <row r="1397" spans="1:13" x14ac:dyDescent="0.3">
      <c r="A1397" s="230">
        <v>424541</v>
      </c>
      <c r="B1397" s="230" t="s">
        <v>58</v>
      </c>
      <c r="C1397" s="230" t="s">
        <v>145</v>
      </c>
      <c r="D1397" s="230" t="s">
        <v>144</v>
      </c>
      <c r="E1397" s="230" t="s">
        <v>145</v>
      </c>
      <c r="F1397" s="230" t="s">
        <v>144</v>
      </c>
      <c r="G1397" s="230" t="s">
        <v>145</v>
      </c>
      <c r="H1397" s="230" t="s">
        <v>144</v>
      </c>
      <c r="I1397" s="230" t="s">
        <v>144</v>
      </c>
      <c r="J1397" s="230" t="s">
        <v>144</v>
      </c>
      <c r="K1397" s="230" t="s">
        <v>144</v>
      </c>
      <c r="L1397" s="230" t="s">
        <v>144</v>
      </c>
      <c r="M1397" s="230" t="s">
        <v>144</v>
      </c>
    </row>
    <row r="1398" spans="1:13" x14ac:dyDescent="0.3">
      <c r="A1398" s="230">
        <v>424543</v>
      </c>
      <c r="B1398" s="230" t="s">
        <v>58</v>
      </c>
      <c r="F1398" s="230" t="s">
        <v>145</v>
      </c>
      <c r="J1398" s="230" t="s">
        <v>145</v>
      </c>
      <c r="K1398" s="230" t="s">
        <v>145</v>
      </c>
      <c r="L1398" s="230" t="s">
        <v>145</v>
      </c>
      <c r="M1398" s="230" t="s">
        <v>145</v>
      </c>
    </row>
    <row r="1399" spans="1:13" x14ac:dyDescent="0.3">
      <c r="A1399" s="230">
        <v>424544</v>
      </c>
      <c r="B1399" s="230" t="s">
        <v>58</v>
      </c>
      <c r="C1399" s="230" t="s">
        <v>145</v>
      </c>
      <c r="D1399" s="230" t="s">
        <v>145</v>
      </c>
      <c r="E1399" s="230" t="s">
        <v>145</v>
      </c>
      <c r="F1399" s="230" t="s">
        <v>145</v>
      </c>
      <c r="G1399" s="230" t="s">
        <v>145</v>
      </c>
      <c r="I1399" s="230" t="s">
        <v>144</v>
      </c>
      <c r="J1399" s="230" t="s">
        <v>144</v>
      </c>
      <c r="K1399" s="230" t="s">
        <v>144</v>
      </c>
      <c r="L1399" s="230" t="s">
        <v>144</v>
      </c>
      <c r="M1399" s="230" t="s">
        <v>144</v>
      </c>
    </row>
    <row r="1400" spans="1:13" x14ac:dyDescent="0.3">
      <c r="A1400" s="230">
        <v>424545</v>
      </c>
      <c r="B1400" s="230" t="s">
        <v>58</v>
      </c>
      <c r="C1400" s="230" t="s">
        <v>144</v>
      </c>
      <c r="D1400" s="230" t="s">
        <v>144</v>
      </c>
      <c r="E1400" s="230" t="s">
        <v>145</v>
      </c>
      <c r="F1400" s="230" t="s">
        <v>145</v>
      </c>
      <c r="G1400" s="230" t="s">
        <v>145</v>
      </c>
      <c r="H1400" s="230" t="s">
        <v>144</v>
      </c>
      <c r="I1400" s="230" t="s">
        <v>144</v>
      </c>
      <c r="J1400" s="230" t="s">
        <v>144</v>
      </c>
      <c r="K1400" s="230" t="s">
        <v>144</v>
      </c>
      <c r="L1400" s="230" t="s">
        <v>144</v>
      </c>
      <c r="M1400" s="230" t="s">
        <v>144</v>
      </c>
    </row>
    <row r="1401" spans="1:13" x14ac:dyDescent="0.3">
      <c r="A1401" s="230">
        <v>424546</v>
      </c>
      <c r="B1401" s="230" t="s">
        <v>58</v>
      </c>
      <c r="D1401" s="230" t="s">
        <v>144</v>
      </c>
      <c r="J1401" s="230" t="s">
        <v>144</v>
      </c>
      <c r="K1401" s="230" t="s">
        <v>145</v>
      </c>
      <c r="L1401" s="230" t="s">
        <v>144</v>
      </c>
      <c r="M1401" s="230" t="s">
        <v>145</v>
      </c>
    </row>
    <row r="1402" spans="1:13" x14ac:dyDescent="0.3">
      <c r="A1402" s="230">
        <v>424550</v>
      </c>
      <c r="B1402" s="230" t="s">
        <v>58</v>
      </c>
      <c r="D1402" s="230" t="s">
        <v>144</v>
      </c>
      <c r="H1402" s="230" t="s">
        <v>144</v>
      </c>
      <c r="I1402" s="230" t="s">
        <v>144</v>
      </c>
      <c r="J1402" s="230" t="s">
        <v>144</v>
      </c>
      <c r="K1402" s="230" t="s">
        <v>144</v>
      </c>
      <c r="L1402" s="230" t="s">
        <v>144</v>
      </c>
      <c r="M1402" s="230" t="s">
        <v>144</v>
      </c>
    </row>
    <row r="1403" spans="1:13" x14ac:dyDescent="0.3">
      <c r="A1403" s="230">
        <v>424553</v>
      </c>
      <c r="B1403" s="230" t="s">
        <v>58</v>
      </c>
      <c r="D1403" s="230" t="s">
        <v>145</v>
      </c>
      <c r="E1403" s="230" t="s">
        <v>145</v>
      </c>
      <c r="F1403" s="230" t="s">
        <v>144</v>
      </c>
      <c r="H1403" s="230" t="s">
        <v>145</v>
      </c>
      <c r="J1403" s="230" t="s">
        <v>145</v>
      </c>
      <c r="K1403" s="230" t="s">
        <v>145</v>
      </c>
      <c r="L1403" s="230" t="s">
        <v>145</v>
      </c>
    </row>
    <row r="1404" spans="1:13" x14ac:dyDescent="0.3">
      <c r="A1404" s="230">
        <v>424555</v>
      </c>
      <c r="B1404" s="230" t="s">
        <v>58</v>
      </c>
      <c r="C1404" s="230" t="s">
        <v>145</v>
      </c>
      <c r="D1404" s="230" t="s">
        <v>145</v>
      </c>
      <c r="E1404" s="230" t="s">
        <v>145</v>
      </c>
      <c r="F1404" s="230" t="s">
        <v>145</v>
      </c>
      <c r="G1404" s="230" t="s">
        <v>144</v>
      </c>
      <c r="I1404" s="230" t="s">
        <v>144</v>
      </c>
      <c r="J1404" s="230" t="s">
        <v>144</v>
      </c>
      <c r="K1404" s="230" t="s">
        <v>144</v>
      </c>
      <c r="M1404" s="230" t="s">
        <v>144</v>
      </c>
    </row>
    <row r="1405" spans="1:13" x14ac:dyDescent="0.3">
      <c r="A1405" s="230">
        <v>424559</v>
      </c>
      <c r="B1405" s="230" t="s">
        <v>58</v>
      </c>
      <c r="C1405" s="230" t="s">
        <v>145</v>
      </c>
      <c r="D1405" s="230" t="s">
        <v>145</v>
      </c>
      <c r="E1405" s="230" t="s">
        <v>145</v>
      </c>
      <c r="F1405" s="230" t="s">
        <v>144</v>
      </c>
      <c r="G1405" s="230" t="s">
        <v>144</v>
      </c>
      <c r="H1405" s="230" t="s">
        <v>144</v>
      </c>
      <c r="I1405" s="230" t="s">
        <v>144</v>
      </c>
      <c r="J1405" s="230" t="s">
        <v>144</v>
      </c>
      <c r="K1405" s="230" t="s">
        <v>144</v>
      </c>
      <c r="L1405" s="230" t="s">
        <v>144</v>
      </c>
      <c r="M1405" s="230" t="s">
        <v>144</v>
      </c>
    </row>
    <row r="1406" spans="1:13" x14ac:dyDescent="0.3">
      <c r="A1406" s="230">
        <v>424560</v>
      </c>
      <c r="B1406" s="230" t="s">
        <v>58</v>
      </c>
      <c r="C1406" s="230" t="s">
        <v>144</v>
      </c>
      <c r="E1406" s="230" t="s">
        <v>145</v>
      </c>
      <c r="F1406" s="230" t="s">
        <v>145</v>
      </c>
      <c r="I1406" s="230" t="s">
        <v>144</v>
      </c>
      <c r="J1406" s="230" t="s">
        <v>144</v>
      </c>
      <c r="K1406" s="230" t="s">
        <v>144</v>
      </c>
      <c r="L1406" s="230" t="s">
        <v>144</v>
      </c>
      <c r="M1406" s="230" t="s">
        <v>144</v>
      </c>
    </row>
    <row r="1407" spans="1:13" x14ac:dyDescent="0.3">
      <c r="A1407" s="230">
        <v>424562</v>
      </c>
      <c r="B1407" s="230" t="s">
        <v>58</v>
      </c>
      <c r="C1407" s="230" t="s">
        <v>145</v>
      </c>
      <c r="D1407" s="230" t="s">
        <v>144</v>
      </c>
      <c r="E1407" s="230" t="s">
        <v>144</v>
      </c>
      <c r="F1407" s="230" t="s">
        <v>145</v>
      </c>
      <c r="G1407" s="230" t="s">
        <v>144</v>
      </c>
      <c r="H1407" s="230" t="s">
        <v>145</v>
      </c>
      <c r="I1407" s="230" t="s">
        <v>144</v>
      </c>
      <c r="J1407" s="230" t="s">
        <v>144</v>
      </c>
      <c r="K1407" s="230" t="s">
        <v>144</v>
      </c>
      <c r="L1407" s="230" t="s">
        <v>144</v>
      </c>
      <c r="M1407" s="230" t="s">
        <v>144</v>
      </c>
    </row>
    <row r="1408" spans="1:13" x14ac:dyDescent="0.3">
      <c r="A1408" s="230">
        <v>424571</v>
      </c>
      <c r="B1408" s="230" t="s">
        <v>58</v>
      </c>
      <c r="C1408" s="230" t="s">
        <v>145</v>
      </c>
      <c r="D1408" s="230" t="s">
        <v>144</v>
      </c>
      <c r="E1408" s="230" t="s">
        <v>144</v>
      </c>
      <c r="F1408" s="230" t="s">
        <v>144</v>
      </c>
      <c r="G1408" s="230" t="s">
        <v>145</v>
      </c>
      <c r="H1408" s="230" t="s">
        <v>144</v>
      </c>
      <c r="I1408" s="230" t="s">
        <v>144</v>
      </c>
      <c r="J1408" s="230" t="s">
        <v>144</v>
      </c>
      <c r="K1408" s="230" t="s">
        <v>144</v>
      </c>
      <c r="L1408" s="230" t="s">
        <v>144</v>
      </c>
      <c r="M1408" s="230" t="s">
        <v>144</v>
      </c>
    </row>
    <row r="1409" spans="1:13" x14ac:dyDescent="0.3">
      <c r="A1409" s="230">
        <v>424574</v>
      </c>
      <c r="B1409" s="230" t="s">
        <v>58</v>
      </c>
      <c r="C1409" s="230" t="s">
        <v>145</v>
      </c>
      <c r="D1409" s="230" t="s">
        <v>145</v>
      </c>
      <c r="E1409" s="230" t="s">
        <v>145</v>
      </c>
      <c r="F1409" s="230" t="s">
        <v>145</v>
      </c>
      <c r="G1409" s="230" t="s">
        <v>145</v>
      </c>
      <c r="H1409" s="230" t="s">
        <v>145</v>
      </c>
      <c r="I1409" s="230" t="s">
        <v>144</v>
      </c>
      <c r="J1409" s="230" t="s">
        <v>144</v>
      </c>
      <c r="K1409" s="230" t="s">
        <v>144</v>
      </c>
      <c r="L1409" s="230" t="s">
        <v>144</v>
      </c>
      <c r="M1409" s="230" t="s">
        <v>144</v>
      </c>
    </row>
    <row r="1410" spans="1:13" x14ac:dyDescent="0.3">
      <c r="A1410" s="230">
        <v>424575</v>
      </c>
      <c r="B1410" s="230" t="s">
        <v>58</v>
      </c>
      <c r="C1410" s="230" t="s">
        <v>143</v>
      </c>
      <c r="E1410" s="230" t="s">
        <v>143</v>
      </c>
      <c r="G1410" s="230" t="s">
        <v>143</v>
      </c>
      <c r="I1410" s="230" t="s">
        <v>144</v>
      </c>
      <c r="J1410" s="230" t="s">
        <v>144</v>
      </c>
      <c r="K1410" s="230" t="s">
        <v>145</v>
      </c>
      <c r="L1410" s="230" t="s">
        <v>144</v>
      </c>
      <c r="M1410" s="230" t="s">
        <v>144</v>
      </c>
    </row>
    <row r="1411" spans="1:13" x14ac:dyDescent="0.3">
      <c r="A1411" s="230">
        <v>424584</v>
      </c>
      <c r="B1411" s="230" t="s">
        <v>58</v>
      </c>
      <c r="C1411" s="230" t="s">
        <v>145</v>
      </c>
      <c r="E1411" s="230" t="s">
        <v>143</v>
      </c>
      <c r="G1411" s="230" t="s">
        <v>145</v>
      </c>
      <c r="I1411" s="230" t="s">
        <v>144</v>
      </c>
      <c r="J1411" s="230" t="s">
        <v>145</v>
      </c>
      <c r="K1411" s="230" t="s">
        <v>143</v>
      </c>
      <c r="L1411" s="230" t="s">
        <v>144</v>
      </c>
    </row>
    <row r="1412" spans="1:13" x14ac:dyDescent="0.3">
      <c r="A1412" s="230">
        <v>424586</v>
      </c>
      <c r="B1412" s="230" t="s">
        <v>58</v>
      </c>
      <c r="C1412" s="230" t="s">
        <v>145</v>
      </c>
      <c r="D1412" s="230" t="s">
        <v>145</v>
      </c>
      <c r="E1412" s="230" t="s">
        <v>145</v>
      </c>
      <c r="F1412" s="230" t="s">
        <v>145</v>
      </c>
      <c r="G1412" s="230" t="s">
        <v>145</v>
      </c>
      <c r="H1412" s="230" t="s">
        <v>145</v>
      </c>
      <c r="I1412" s="230" t="s">
        <v>144</v>
      </c>
      <c r="J1412" s="230" t="s">
        <v>144</v>
      </c>
      <c r="K1412" s="230" t="s">
        <v>144</v>
      </c>
      <c r="L1412" s="230" t="s">
        <v>144</v>
      </c>
      <c r="M1412" s="230" t="s">
        <v>144</v>
      </c>
    </row>
    <row r="1413" spans="1:13" x14ac:dyDescent="0.3">
      <c r="A1413" s="230">
        <v>424595</v>
      </c>
      <c r="B1413" s="230" t="s">
        <v>58</v>
      </c>
      <c r="C1413" s="230" t="s">
        <v>145</v>
      </c>
      <c r="D1413" s="230" t="s">
        <v>145</v>
      </c>
      <c r="E1413" s="230" t="s">
        <v>145</v>
      </c>
      <c r="F1413" s="230" t="s">
        <v>145</v>
      </c>
      <c r="G1413" s="230" t="s">
        <v>144</v>
      </c>
      <c r="H1413" s="230" t="s">
        <v>144</v>
      </c>
      <c r="I1413" s="230" t="s">
        <v>144</v>
      </c>
      <c r="J1413" s="230" t="s">
        <v>144</v>
      </c>
      <c r="K1413" s="230" t="s">
        <v>144</v>
      </c>
      <c r="L1413" s="230" t="s">
        <v>144</v>
      </c>
      <c r="M1413" s="230" t="s">
        <v>144</v>
      </c>
    </row>
    <row r="1414" spans="1:13" x14ac:dyDescent="0.3">
      <c r="A1414" s="230">
        <v>424604</v>
      </c>
      <c r="B1414" s="230" t="s">
        <v>58</v>
      </c>
      <c r="C1414" s="230" t="s">
        <v>145</v>
      </c>
      <c r="D1414" s="230" t="s">
        <v>144</v>
      </c>
      <c r="E1414" s="230" t="s">
        <v>144</v>
      </c>
      <c r="F1414" s="230" t="s">
        <v>144</v>
      </c>
      <c r="G1414" s="230" t="s">
        <v>144</v>
      </c>
      <c r="H1414" s="230" t="s">
        <v>145</v>
      </c>
      <c r="I1414" s="230" t="s">
        <v>144</v>
      </c>
      <c r="J1414" s="230" t="s">
        <v>144</v>
      </c>
      <c r="K1414" s="230" t="s">
        <v>144</v>
      </c>
      <c r="L1414" s="230" t="s">
        <v>144</v>
      </c>
      <c r="M1414" s="230" t="s">
        <v>144</v>
      </c>
    </row>
    <row r="1415" spans="1:13" x14ac:dyDescent="0.3">
      <c r="A1415" s="230">
        <v>424609</v>
      </c>
      <c r="B1415" s="230" t="s">
        <v>58</v>
      </c>
      <c r="C1415" s="230" t="s">
        <v>145</v>
      </c>
      <c r="E1415" s="230" t="s">
        <v>145</v>
      </c>
      <c r="F1415" s="230" t="s">
        <v>145</v>
      </c>
      <c r="I1415" s="230" t="s">
        <v>144</v>
      </c>
      <c r="J1415" s="230" t="s">
        <v>145</v>
      </c>
      <c r="K1415" s="230" t="s">
        <v>144</v>
      </c>
      <c r="L1415" s="230" t="s">
        <v>144</v>
      </c>
      <c r="M1415" s="230" t="s">
        <v>144</v>
      </c>
    </row>
    <row r="1416" spans="1:13" x14ac:dyDescent="0.3">
      <c r="A1416" s="230">
        <v>424610</v>
      </c>
      <c r="B1416" s="230" t="s">
        <v>58</v>
      </c>
      <c r="C1416" s="230" t="s">
        <v>144</v>
      </c>
      <c r="D1416" s="230" t="s">
        <v>145</v>
      </c>
      <c r="E1416" s="230" t="s">
        <v>143</v>
      </c>
      <c r="F1416" s="230" t="s">
        <v>145</v>
      </c>
      <c r="G1416" s="230" t="s">
        <v>143</v>
      </c>
      <c r="H1416" s="230" t="s">
        <v>143</v>
      </c>
      <c r="I1416" s="230" t="s">
        <v>144</v>
      </c>
      <c r="J1416" s="230" t="s">
        <v>144</v>
      </c>
      <c r="K1416" s="230" t="s">
        <v>144</v>
      </c>
      <c r="L1416" s="230" t="s">
        <v>144</v>
      </c>
      <c r="M1416" s="230" t="s">
        <v>144</v>
      </c>
    </row>
    <row r="1417" spans="1:13" x14ac:dyDescent="0.3">
      <c r="A1417" s="230">
        <v>424612</v>
      </c>
      <c r="B1417" s="230" t="s">
        <v>58</v>
      </c>
      <c r="C1417" s="230" t="s">
        <v>145</v>
      </c>
      <c r="D1417" s="230" t="s">
        <v>145</v>
      </c>
      <c r="I1417" s="230" t="s">
        <v>144</v>
      </c>
      <c r="J1417" s="230" t="s">
        <v>145</v>
      </c>
      <c r="K1417" s="230" t="s">
        <v>145</v>
      </c>
      <c r="L1417" s="230" t="s">
        <v>145</v>
      </c>
      <c r="M1417" s="230" t="s">
        <v>145</v>
      </c>
    </row>
    <row r="1418" spans="1:13" x14ac:dyDescent="0.3">
      <c r="A1418" s="230">
        <v>424614</v>
      </c>
      <c r="B1418" s="230" t="s">
        <v>58</v>
      </c>
      <c r="C1418" s="230" t="s">
        <v>145</v>
      </c>
      <c r="D1418" s="230" t="s">
        <v>144</v>
      </c>
      <c r="E1418" s="230" t="s">
        <v>145</v>
      </c>
      <c r="F1418" s="230" t="s">
        <v>145</v>
      </c>
      <c r="G1418" s="230" t="s">
        <v>144</v>
      </c>
      <c r="H1418" s="230" t="s">
        <v>144</v>
      </c>
      <c r="I1418" s="230" t="s">
        <v>144</v>
      </c>
      <c r="J1418" s="230" t="s">
        <v>144</v>
      </c>
      <c r="K1418" s="230" t="s">
        <v>144</v>
      </c>
      <c r="L1418" s="230" t="s">
        <v>144</v>
      </c>
      <c r="M1418" s="230" t="s">
        <v>144</v>
      </c>
    </row>
    <row r="1419" spans="1:13" x14ac:dyDescent="0.3">
      <c r="A1419" s="230">
        <v>424616</v>
      </c>
      <c r="B1419" s="230" t="s">
        <v>58</v>
      </c>
      <c r="F1419" s="230" t="s">
        <v>145</v>
      </c>
      <c r="J1419" s="230" t="s">
        <v>144</v>
      </c>
      <c r="K1419" s="230" t="s">
        <v>145</v>
      </c>
      <c r="L1419" s="230" t="s">
        <v>144</v>
      </c>
      <c r="M1419" s="230" t="s">
        <v>144</v>
      </c>
    </row>
    <row r="1420" spans="1:13" x14ac:dyDescent="0.3">
      <c r="A1420" s="230">
        <v>424617</v>
      </c>
      <c r="B1420" s="230" t="s">
        <v>58</v>
      </c>
      <c r="C1420" s="230" t="s">
        <v>144</v>
      </c>
      <c r="D1420" s="230" t="s">
        <v>144</v>
      </c>
      <c r="E1420" s="230" t="s">
        <v>145</v>
      </c>
      <c r="F1420" s="230" t="s">
        <v>145</v>
      </c>
      <c r="G1420" s="230" t="s">
        <v>145</v>
      </c>
      <c r="H1420" s="230" t="s">
        <v>144</v>
      </c>
      <c r="I1420" s="230" t="s">
        <v>144</v>
      </c>
      <c r="J1420" s="230" t="s">
        <v>144</v>
      </c>
      <c r="K1420" s="230" t="s">
        <v>144</v>
      </c>
      <c r="L1420" s="230" t="s">
        <v>144</v>
      </c>
      <c r="M1420" s="230" t="s">
        <v>144</v>
      </c>
    </row>
    <row r="1421" spans="1:13" x14ac:dyDescent="0.3">
      <c r="A1421" s="230">
        <v>424622</v>
      </c>
      <c r="B1421" s="230" t="s">
        <v>58</v>
      </c>
      <c r="E1421" s="230" t="s">
        <v>144</v>
      </c>
      <c r="F1421" s="230" t="s">
        <v>143</v>
      </c>
      <c r="I1421" s="230" t="s">
        <v>144</v>
      </c>
      <c r="J1421" s="230" t="s">
        <v>144</v>
      </c>
      <c r="K1421" s="230" t="s">
        <v>144</v>
      </c>
      <c r="L1421" s="230" t="s">
        <v>144</v>
      </c>
      <c r="M1421" s="230" t="s">
        <v>144</v>
      </c>
    </row>
    <row r="1422" spans="1:13" x14ac:dyDescent="0.3">
      <c r="A1422" s="230">
        <v>424627</v>
      </c>
      <c r="B1422" s="230" t="s">
        <v>58</v>
      </c>
      <c r="C1422" s="230" t="s">
        <v>145</v>
      </c>
      <c r="D1422" s="230" t="s">
        <v>144</v>
      </c>
      <c r="E1422" s="230" t="s">
        <v>145</v>
      </c>
      <c r="F1422" s="230" t="s">
        <v>145</v>
      </c>
      <c r="G1422" s="230" t="s">
        <v>144</v>
      </c>
      <c r="H1422" s="230" t="s">
        <v>145</v>
      </c>
      <c r="I1422" s="230" t="s">
        <v>144</v>
      </c>
      <c r="J1422" s="230" t="s">
        <v>144</v>
      </c>
      <c r="K1422" s="230" t="s">
        <v>144</v>
      </c>
      <c r="L1422" s="230" t="s">
        <v>144</v>
      </c>
      <c r="M1422" s="230" t="s">
        <v>144</v>
      </c>
    </row>
    <row r="1423" spans="1:13" x14ac:dyDescent="0.3">
      <c r="A1423" s="230">
        <v>424632</v>
      </c>
      <c r="B1423" s="230" t="s">
        <v>58</v>
      </c>
      <c r="C1423" s="230" t="s">
        <v>143</v>
      </c>
      <c r="D1423" s="230" t="s">
        <v>143</v>
      </c>
      <c r="E1423" s="230" t="s">
        <v>145</v>
      </c>
      <c r="F1423" s="230" t="s">
        <v>145</v>
      </c>
      <c r="G1423" s="230" t="s">
        <v>145</v>
      </c>
      <c r="H1423" s="230" t="s">
        <v>145</v>
      </c>
      <c r="I1423" s="230" t="s">
        <v>144</v>
      </c>
      <c r="J1423" s="230" t="s">
        <v>144</v>
      </c>
      <c r="K1423" s="230" t="s">
        <v>144</v>
      </c>
      <c r="L1423" s="230" t="s">
        <v>144</v>
      </c>
      <c r="M1423" s="230" t="s">
        <v>144</v>
      </c>
    </row>
    <row r="1424" spans="1:13" x14ac:dyDescent="0.3">
      <c r="A1424" s="230">
        <v>424636</v>
      </c>
      <c r="B1424" s="230" t="s">
        <v>58</v>
      </c>
      <c r="C1424" s="230" t="s">
        <v>145</v>
      </c>
      <c r="D1424" s="230" t="s">
        <v>145</v>
      </c>
      <c r="E1424" s="230" t="s">
        <v>145</v>
      </c>
      <c r="F1424" s="230" t="s">
        <v>145</v>
      </c>
      <c r="G1424" s="230" t="s">
        <v>145</v>
      </c>
      <c r="I1424" s="230" t="s">
        <v>144</v>
      </c>
      <c r="J1424" s="230" t="s">
        <v>144</v>
      </c>
      <c r="K1424" s="230" t="s">
        <v>144</v>
      </c>
      <c r="L1424" s="230" t="s">
        <v>144</v>
      </c>
      <c r="M1424" s="230" t="s">
        <v>144</v>
      </c>
    </row>
    <row r="1425" spans="1:13" x14ac:dyDescent="0.3">
      <c r="A1425" s="230">
        <v>424637</v>
      </c>
      <c r="B1425" s="230" t="s">
        <v>58</v>
      </c>
      <c r="C1425" s="230" t="s">
        <v>143</v>
      </c>
      <c r="D1425" s="230" t="s">
        <v>144</v>
      </c>
      <c r="E1425" s="230" t="s">
        <v>143</v>
      </c>
      <c r="F1425" s="230" t="s">
        <v>143</v>
      </c>
      <c r="G1425" s="230" t="s">
        <v>143</v>
      </c>
      <c r="H1425" s="230" t="s">
        <v>145</v>
      </c>
      <c r="I1425" s="230" t="s">
        <v>145</v>
      </c>
      <c r="J1425" s="230" t="s">
        <v>144</v>
      </c>
      <c r="K1425" s="230" t="s">
        <v>145</v>
      </c>
      <c r="L1425" s="230" t="s">
        <v>144</v>
      </c>
      <c r="M1425" s="230" t="s">
        <v>144</v>
      </c>
    </row>
    <row r="1426" spans="1:13" x14ac:dyDescent="0.3">
      <c r="A1426" s="230">
        <v>424638</v>
      </c>
      <c r="B1426" s="230" t="s">
        <v>58</v>
      </c>
      <c r="C1426" s="230" t="s">
        <v>143</v>
      </c>
      <c r="E1426" s="230" t="s">
        <v>145</v>
      </c>
      <c r="F1426" s="230" t="s">
        <v>145</v>
      </c>
      <c r="I1426" s="230" t="s">
        <v>144</v>
      </c>
      <c r="J1426" s="230" t="s">
        <v>144</v>
      </c>
      <c r="K1426" s="230" t="s">
        <v>145</v>
      </c>
      <c r="L1426" s="230" t="s">
        <v>144</v>
      </c>
      <c r="M1426" s="230" t="s">
        <v>144</v>
      </c>
    </row>
    <row r="1427" spans="1:13" x14ac:dyDescent="0.3">
      <c r="A1427" s="230">
        <v>424639</v>
      </c>
      <c r="B1427" s="230" t="s">
        <v>58</v>
      </c>
      <c r="C1427" s="230" t="s">
        <v>143</v>
      </c>
      <c r="D1427" s="230" t="s">
        <v>145</v>
      </c>
      <c r="E1427" s="230" t="s">
        <v>145</v>
      </c>
      <c r="F1427" s="230" t="s">
        <v>145</v>
      </c>
      <c r="G1427" s="230" t="s">
        <v>144</v>
      </c>
      <c r="H1427" s="230" t="s">
        <v>143</v>
      </c>
      <c r="I1427" s="230" t="s">
        <v>144</v>
      </c>
      <c r="J1427" s="230" t="s">
        <v>145</v>
      </c>
      <c r="K1427" s="230" t="s">
        <v>144</v>
      </c>
      <c r="L1427" s="230" t="s">
        <v>144</v>
      </c>
      <c r="M1427" s="230" t="s">
        <v>144</v>
      </c>
    </row>
    <row r="1428" spans="1:13" x14ac:dyDescent="0.3">
      <c r="A1428" s="230">
        <v>424640</v>
      </c>
      <c r="B1428" s="230" t="s">
        <v>58</v>
      </c>
      <c r="C1428" s="230" t="s">
        <v>145</v>
      </c>
      <c r="D1428" s="230" t="s">
        <v>145</v>
      </c>
      <c r="E1428" s="230" t="s">
        <v>145</v>
      </c>
      <c r="F1428" s="230" t="s">
        <v>144</v>
      </c>
      <c r="G1428" s="230" t="s">
        <v>144</v>
      </c>
      <c r="H1428" s="230" t="s">
        <v>145</v>
      </c>
      <c r="I1428" s="230" t="s">
        <v>144</v>
      </c>
      <c r="J1428" s="230" t="s">
        <v>144</v>
      </c>
      <c r="K1428" s="230" t="s">
        <v>144</v>
      </c>
      <c r="L1428" s="230" t="s">
        <v>144</v>
      </c>
      <c r="M1428" s="230" t="s">
        <v>144</v>
      </c>
    </row>
    <row r="1429" spans="1:13" x14ac:dyDescent="0.3">
      <c r="A1429" s="230">
        <v>424642</v>
      </c>
      <c r="B1429" s="230" t="s">
        <v>58</v>
      </c>
      <c r="D1429" s="230" t="s">
        <v>145</v>
      </c>
      <c r="H1429" s="230" t="s">
        <v>145</v>
      </c>
      <c r="I1429" s="230" t="s">
        <v>144</v>
      </c>
      <c r="J1429" s="230" t="s">
        <v>144</v>
      </c>
      <c r="K1429" s="230" t="s">
        <v>145</v>
      </c>
      <c r="L1429" s="230" t="s">
        <v>144</v>
      </c>
      <c r="M1429" s="230" t="s">
        <v>144</v>
      </c>
    </row>
    <row r="1430" spans="1:13" x14ac:dyDescent="0.3">
      <c r="A1430" s="230">
        <v>424645</v>
      </c>
      <c r="B1430" s="230" t="s">
        <v>58</v>
      </c>
      <c r="C1430" s="230" t="s">
        <v>145</v>
      </c>
      <c r="D1430" s="230" t="s">
        <v>145</v>
      </c>
      <c r="E1430" s="230" t="s">
        <v>144</v>
      </c>
      <c r="F1430" s="230" t="s">
        <v>144</v>
      </c>
      <c r="G1430" s="230" t="s">
        <v>144</v>
      </c>
      <c r="H1430" s="230" t="s">
        <v>144</v>
      </c>
      <c r="I1430" s="230" t="s">
        <v>144</v>
      </c>
      <c r="J1430" s="230" t="s">
        <v>144</v>
      </c>
      <c r="K1430" s="230" t="s">
        <v>144</v>
      </c>
      <c r="L1430" s="230" t="s">
        <v>144</v>
      </c>
      <c r="M1430" s="230" t="s">
        <v>144</v>
      </c>
    </row>
    <row r="1431" spans="1:13" x14ac:dyDescent="0.3">
      <c r="A1431" s="230">
        <v>424650</v>
      </c>
      <c r="B1431" s="230" t="s">
        <v>58</v>
      </c>
      <c r="C1431" s="230" t="s">
        <v>144</v>
      </c>
      <c r="D1431" s="230" t="s">
        <v>145</v>
      </c>
      <c r="E1431" s="230" t="s">
        <v>145</v>
      </c>
      <c r="F1431" s="230" t="s">
        <v>145</v>
      </c>
      <c r="G1431" s="230" t="s">
        <v>145</v>
      </c>
      <c r="H1431" s="230" t="s">
        <v>144</v>
      </c>
      <c r="I1431" s="230" t="s">
        <v>144</v>
      </c>
      <c r="J1431" s="230" t="s">
        <v>144</v>
      </c>
      <c r="K1431" s="230" t="s">
        <v>144</v>
      </c>
      <c r="L1431" s="230" t="s">
        <v>144</v>
      </c>
      <c r="M1431" s="230" t="s">
        <v>144</v>
      </c>
    </row>
    <row r="1432" spans="1:13" x14ac:dyDescent="0.3">
      <c r="A1432" s="230">
        <v>424652</v>
      </c>
      <c r="B1432" s="230" t="s">
        <v>58</v>
      </c>
      <c r="C1432" s="230" t="s">
        <v>145</v>
      </c>
      <c r="D1432" s="230" t="s">
        <v>145</v>
      </c>
      <c r="E1432" s="230" t="s">
        <v>145</v>
      </c>
      <c r="F1432" s="230" t="s">
        <v>145</v>
      </c>
      <c r="G1432" s="230" t="s">
        <v>144</v>
      </c>
      <c r="H1432" s="230" t="s">
        <v>145</v>
      </c>
      <c r="I1432" s="230" t="s">
        <v>144</v>
      </c>
      <c r="J1432" s="230" t="s">
        <v>144</v>
      </c>
      <c r="K1432" s="230" t="s">
        <v>144</v>
      </c>
      <c r="L1432" s="230" t="s">
        <v>144</v>
      </c>
      <c r="M1432" s="230" t="s">
        <v>144</v>
      </c>
    </row>
    <row r="1433" spans="1:13" x14ac:dyDescent="0.3">
      <c r="A1433" s="230">
        <v>424654</v>
      </c>
      <c r="B1433" s="230" t="s">
        <v>58</v>
      </c>
      <c r="C1433" s="230" t="s">
        <v>145</v>
      </c>
      <c r="D1433" s="230" t="s">
        <v>145</v>
      </c>
      <c r="E1433" s="230" t="s">
        <v>145</v>
      </c>
      <c r="F1433" s="230" t="s">
        <v>145</v>
      </c>
      <c r="G1433" s="230" t="s">
        <v>144</v>
      </c>
      <c r="H1433" s="230" t="s">
        <v>145</v>
      </c>
      <c r="I1433" s="230" t="s">
        <v>144</v>
      </c>
      <c r="J1433" s="230" t="s">
        <v>144</v>
      </c>
      <c r="K1433" s="230" t="s">
        <v>144</v>
      </c>
      <c r="L1433" s="230" t="s">
        <v>144</v>
      </c>
      <c r="M1433" s="230" t="s">
        <v>144</v>
      </c>
    </row>
    <row r="1434" spans="1:13" x14ac:dyDescent="0.3">
      <c r="A1434" s="230">
        <v>424655</v>
      </c>
      <c r="B1434" s="230" t="s">
        <v>58</v>
      </c>
      <c r="D1434" s="230" t="s">
        <v>145</v>
      </c>
      <c r="E1434" s="230" t="s">
        <v>145</v>
      </c>
      <c r="F1434" s="230" t="s">
        <v>144</v>
      </c>
      <c r="G1434" s="230" t="s">
        <v>145</v>
      </c>
      <c r="H1434" s="230" t="s">
        <v>145</v>
      </c>
      <c r="I1434" s="230" t="s">
        <v>144</v>
      </c>
      <c r="J1434" s="230" t="s">
        <v>144</v>
      </c>
      <c r="K1434" s="230" t="s">
        <v>144</v>
      </c>
      <c r="L1434" s="230" t="s">
        <v>144</v>
      </c>
      <c r="M1434" s="230" t="s">
        <v>144</v>
      </c>
    </row>
    <row r="1435" spans="1:13" x14ac:dyDescent="0.3">
      <c r="A1435" s="230">
        <v>424657</v>
      </c>
      <c r="B1435" s="230" t="s">
        <v>58</v>
      </c>
      <c r="C1435" s="230" t="s">
        <v>144</v>
      </c>
      <c r="D1435" s="230" t="s">
        <v>145</v>
      </c>
      <c r="E1435" s="230" t="s">
        <v>145</v>
      </c>
      <c r="F1435" s="230" t="s">
        <v>145</v>
      </c>
      <c r="G1435" s="230" t="s">
        <v>145</v>
      </c>
      <c r="H1435" s="230" t="s">
        <v>145</v>
      </c>
      <c r="I1435" s="230" t="s">
        <v>144</v>
      </c>
      <c r="J1435" s="230" t="s">
        <v>144</v>
      </c>
      <c r="K1435" s="230" t="s">
        <v>144</v>
      </c>
      <c r="L1435" s="230" t="s">
        <v>144</v>
      </c>
      <c r="M1435" s="230" t="s">
        <v>144</v>
      </c>
    </row>
    <row r="1436" spans="1:13" x14ac:dyDescent="0.3">
      <c r="A1436" s="230">
        <v>424659</v>
      </c>
      <c r="B1436" s="230" t="s">
        <v>58</v>
      </c>
      <c r="C1436" s="230" t="s">
        <v>143</v>
      </c>
      <c r="D1436" s="230" t="s">
        <v>143</v>
      </c>
      <c r="E1436" s="230" t="s">
        <v>143</v>
      </c>
      <c r="F1436" s="230" t="s">
        <v>145</v>
      </c>
      <c r="G1436" s="230" t="s">
        <v>145</v>
      </c>
      <c r="H1436" s="230" t="s">
        <v>145</v>
      </c>
      <c r="I1436" s="230" t="s">
        <v>145</v>
      </c>
      <c r="J1436" s="230" t="s">
        <v>145</v>
      </c>
      <c r="K1436" s="230" t="s">
        <v>145</v>
      </c>
      <c r="L1436" s="230" t="s">
        <v>144</v>
      </c>
      <c r="M1436" s="230" t="s">
        <v>145</v>
      </c>
    </row>
    <row r="1437" spans="1:13" x14ac:dyDescent="0.3">
      <c r="A1437" s="230">
        <v>424660</v>
      </c>
      <c r="B1437" s="230" t="s">
        <v>58</v>
      </c>
      <c r="C1437" s="230" t="s">
        <v>145</v>
      </c>
      <c r="D1437" s="230" t="s">
        <v>144</v>
      </c>
      <c r="E1437" s="230" t="s">
        <v>145</v>
      </c>
      <c r="F1437" s="230" t="s">
        <v>145</v>
      </c>
      <c r="G1437" s="230" t="s">
        <v>145</v>
      </c>
      <c r="I1437" s="230" t="s">
        <v>144</v>
      </c>
      <c r="J1437" s="230" t="s">
        <v>144</v>
      </c>
      <c r="K1437" s="230" t="s">
        <v>144</v>
      </c>
      <c r="L1437" s="230" t="s">
        <v>144</v>
      </c>
      <c r="M1437" s="230" t="s">
        <v>144</v>
      </c>
    </row>
    <row r="1438" spans="1:13" x14ac:dyDescent="0.3">
      <c r="A1438" s="230">
        <v>424662</v>
      </c>
      <c r="B1438" s="230" t="s">
        <v>58</v>
      </c>
      <c r="C1438" s="230" t="s">
        <v>144</v>
      </c>
      <c r="D1438" s="230" t="s">
        <v>145</v>
      </c>
      <c r="E1438" s="230" t="s">
        <v>145</v>
      </c>
      <c r="F1438" s="230" t="s">
        <v>145</v>
      </c>
      <c r="H1438" s="230" t="s">
        <v>145</v>
      </c>
      <c r="I1438" s="230" t="s">
        <v>144</v>
      </c>
      <c r="J1438" s="230" t="s">
        <v>144</v>
      </c>
      <c r="K1438" s="230" t="s">
        <v>144</v>
      </c>
      <c r="L1438" s="230" t="s">
        <v>144</v>
      </c>
      <c r="M1438" s="230" t="s">
        <v>144</v>
      </c>
    </row>
    <row r="1439" spans="1:13" x14ac:dyDescent="0.3">
      <c r="A1439" s="230">
        <v>424664</v>
      </c>
      <c r="B1439" s="230" t="s">
        <v>58</v>
      </c>
      <c r="D1439" s="230" t="s">
        <v>145</v>
      </c>
      <c r="E1439" s="230" t="s">
        <v>145</v>
      </c>
      <c r="F1439" s="230" t="s">
        <v>145</v>
      </c>
      <c r="I1439" s="230" t="s">
        <v>145</v>
      </c>
      <c r="K1439" s="230" t="s">
        <v>144</v>
      </c>
    </row>
    <row r="1440" spans="1:13" x14ac:dyDescent="0.3">
      <c r="A1440" s="230">
        <v>424670</v>
      </c>
      <c r="B1440" s="230" t="s">
        <v>58</v>
      </c>
      <c r="C1440" s="230" t="s">
        <v>145</v>
      </c>
      <c r="D1440" s="230" t="s">
        <v>144</v>
      </c>
      <c r="E1440" s="230" t="s">
        <v>145</v>
      </c>
      <c r="F1440" s="230" t="s">
        <v>144</v>
      </c>
      <c r="G1440" s="230" t="s">
        <v>144</v>
      </c>
      <c r="I1440" s="230" t="s">
        <v>144</v>
      </c>
      <c r="J1440" s="230" t="s">
        <v>144</v>
      </c>
      <c r="K1440" s="230" t="s">
        <v>144</v>
      </c>
      <c r="L1440" s="230" t="s">
        <v>144</v>
      </c>
      <c r="M1440" s="230" t="s">
        <v>144</v>
      </c>
    </row>
    <row r="1441" spans="1:13" x14ac:dyDescent="0.3">
      <c r="A1441" s="230">
        <v>424673</v>
      </c>
      <c r="B1441" s="230" t="s">
        <v>58</v>
      </c>
      <c r="C1441" s="230" t="s">
        <v>145</v>
      </c>
      <c r="D1441" s="230" t="s">
        <v>145</v>
      </c>
      <c r="E1441" s="230" t="s">
        <v>145</v>
      </c>
      <c r="F1441" s="230" t="s">
        <v>145</v>
      </c>
      <c r="G1441" s="230" t="s">
        <v>145</v>
      </c>
      <c r="H1441" s="230" t="s">
        <v>145</v>
      </c>
      <c r="I1441" s="230" t="s">
        <v>144</v>
      </c>
      <c r="J1441" s="230" t="s">
        <v>144</v>
      </c>
      <c r="K1441" s="230" t="s">
        <v>144</v>
      </c>
      <c r="L1441" s="230" t="s">
        <v>144</v>
      </c>
      <c r="M1441" s="230" t="s">
        <v>144</v>
      </c>
    </row>
    <row r="1442" spans="1:13" x14ac:dyDescent="0.3">
      <c r="A1442" s="230">
        <v>424674</v>
      </c>
      <c r="B1442" s="230" t="s">
        <v>58</v>
      </c>
      <c r="C1442" s="230" t="s">
        <v>145</v>
      </c>
      <c r="D1442" s="230" t="s">
        <v>145</v>
      </c>
      <c r="E1442" s="230" t="s">
        <v>145</v>
      </c>
      <c r="F1442" s="230" t="s">
        <v>145</v>
      </c>
      <c r="G1442" s="230" t="s">
        <v>145</v>
      </c>
      <c r="H1442" s="230" t="s">
        <v>144</v>
      </c>
      <c r="I1442" s="230" t="s">
        <v>144</v>
      </c>
      <c r="J1442" s="230" t="s">
        <v>144</v>
      </c>
      <c r="K1442" s="230" t="s">
        <v>144</v>
      </c>
      <c r="L1442" s="230" t="s">
        <v>144</v>
      </c>
      <c r="M1442" s="230" t="s">
        <v>144</v>
      </c>
    </row>
    <row r="1443" spans="1:13" x14ac:dyDescent="0.3">
      <c r="A1443" s="230">
        <v>424679</v>
      </c>
      <c r="B1443" s="230" t="s">
        <v>58</v>
      </c>
      <c r="F1443" s="230" t="s">
        <v>144</v>
      </c>
      <c r="H1443" s="230" t="s">
        <v>144</v>
      </c>
      <c r="I1443" s="230" t="s">
        <v>144</v>
      </c>
      <c r="J1443" s="230" t="s">
        <v>144</v>
      </c>
      <c r="K1443" s="230" t="s">
        <v>144</v>
      </c>
      <c r="L1443" s="230" t="s">
        <v>144</v>
      </c>
      <c r="M1443" s="230" t="s">
        <v>144</v>
      </c>
    </row>
    <row r="1444" spans="1:13" x14ac:dyDescent="0.3">
      <c r="A1444" s="230">
        <v>424681</v>
      </c>
      <c r="B1444" s="230" t="s">
        <v>58</v>
      </c>
      <c r="C1444" s="230" t="s">
        <v>144</v>
      </c>
      <c r="D1444" s="230" t="s">
        <v>144</v>
      </c>
      <c r="E1444" s="230" t="s">
        <v>145</v>
      </c>
      <c r="G1444" s="230" t="s">
        <v>144</v>
      </c>
      <c r="H1444" s="230" t="s">
        <v>144</v>
      </c>
      <c r="I1444" s="230" t="s">
        <v>144</v>
      </c>
      <c r="J1444" s="230" t="s">
        <v>144</v>
      </c>
      <c r="K1444" s="230" t="s">
        <v>144</v>
      </c>
      <c r="L1444" s="230" t="s">
        <v>144</v>
      </c>
      <c r="M1444" s="230" t="s">
        <v>144</v>
      </c>
    </row>
    <row r="1445" spans="1:13" x14ac:dyDescent="0.3">
      <c r="A1445" s="230">
        <v>424690</v>
      </c>
      <c r="B1445" s="230" t="s">
        <v>58</v>
      </c>
      <c r="C1445" s="230" t="s">
        <v>145</v>
      </c>
      <c r="D1445" s="230" t="s">
        <v>144</v>
      </c>
      <c r="E1445" s="230" t="s">
        <v>145</v>
      </c>
      <c r="F1445" s="230" t="s">
        <v>145</v>
      </c>
      <c r="G1445" s="230" t="s">
        <v>145</v>
      </c>
      <c r="H1445" s="230" t="s">
        <v>145</v>
      </c>
      <c r="I1445" s="230" t="s">
        <v>144</v>
      </c>
      <c r="J1445" s="230" t="s">
        <v>144</v>
      </c>
      <c r="K1445" s="230" t="s">
        <v>144</v>
      </c>
      <c r="L1445" s="230" t="s">
        <v>144</v>
      </c>
      <c r="M1445" s="230" t="s">
        <v>144</v>
      </c>
    </row>
    <row r="1446" spans="1:13" x14ac:dyDescent="0.3">
      <c r="A1446" s="230">
        <v>424691</v>
      </c>
      <c r="B1446" s="230" t="s">
        <v>58</v>
      </c>
      <c r="C1446" s="230" t="s">
        <v>145</v>
      </c>
      <c r="D1446" s="230" t="s">
        <v>145</v>
      </c>
      <c r="E1446" s="230" t="s">
        <v>144</v>
      </c>
      <c r="F1446" s="230" t="s">
        <v>144</v>
      </c>
      <c r="G1446" s="230" t="s">
        <v>145</v>
      </c>
      <c r="H1446" s="230" t="s">
        <v>145</v>
      </c>
      <c r="I1446" s="230" t="s">
        <v>144</v>
      </c>
      <c r="J1446" s="230" t="s">
        <v>144</v>
      </c>
      <c r="K1446" s="230" t="s">
        <v>145</v>
      </c>
      <c r="L1446" s="230" t="s">
        <v>144</v>
      </c>
      <c r="M1446" s="230" t="s">
        <v>145</v>
      </c>
    </row>
    <row r="1447" spans="1:13" x14ac:dyDescent="0.3">
      <c r="A1447" s="230">
        <v>424696</v>
      </c>
      <c r="B1447" s="230" t="s">
        <v>58</v>
      </c>
      <c r="C1447" s="230" t="s">
        <v>145</v>
      </c>
      <c r="E1447" s="230" t="s">
        <v>145</v>
      </c>
      <c r="F1447" s="230" t="s">
        <v>145</v>
      </c>
      <c r="G1447" s="230" t="s">
        <v>144</v>
      </c>
      <c r="H1447" s="230" t="s">
        <v>145</v>
      </c>
      <c r="I1447" s="230" t="s">
        <v>144</v>
      </c>
      <c r="J1447" s="230" t="s">
        <v>144</v>
      </c>
      <c r="K1447" s="230" t="s">
        <v>144</v>
      </c>
      <c r="L1447" s="230" t="s">
        <v>144</v>
      </c>
      <c r="M1447" s="230" t="s">
        <v>144</v>
      </c>
    </row>
    <row r="1448" spans="1:13" x14ac:dyDescent="0.3">
      <c r="A1448" s="230">
        <v>424697</v>
      </c>
      <c r="B1448" s="230" t="s">
        <v>58</v>
      </c>
      <c r="C1448" s="230" t="s">
        <v>145</v>
      </c>
      <c r="D1448" s="230" t="s">
        <v>144</v>
      </c>
      <c r="E1448" s="230" t="s">
        <v>143</v>
      </c>
      <c r="F1448" s="230" t="s">
        <v>145</v>
      </c>
      <c r="G1448" s="230" t="s">
        <v>145</v>
      </c>
      <c r="H1448" s="230" t="s">
        <v>143</v>
      </c>
      <c r="I1448" s="230" t="s">
        <v>144</v>
      </c>
      <c r="J1448" s="230" t="s">
        <v>145</v>
      </c>
      <c r="K1448" s="230" t="s">
        <v>145</v>
      </c>
      <c r="L1448" s="230" t="s">
        <v>145</v>
      </c>
      <c r="M1448" s="230" t="s">
        <v>145</v>
      </c>
    </row>
    <row r="1449" spans="1:13" x14ac:dyDescent="0.3">
      <c r="A1449" s="230">
        <v>424699</v>
      </c>
      <c r="B1449" s="230" t="s">
        <v>58</v>
      </c>
      <c r="C1449" s="230" t="s">
        <v>145</v>
      </c>
      <c r="D1449" s="230" t="s">
        <v>145</v>
      </c>
      <c r="E1449" s="230" t="s">
        <v>145</v>
      </c>
      <c r="F1449" s="230" t="s">
        <v>144</v>
      </c>
      <c r="G1449" s="230" t="s">
        <v>145</v>
      </c>
      <c r="H1449" s="230" t="s">
        <v>145</v>
      </c>
      <c r="I1449" s="230" t="s">
        <v>144</v>
      </c>
      <c r="J1449" s="230" t="s">
        <v>144</v>
      </c>
      <c r="K1449" s="230" t="s">
        <v>145</v>
      </c>
      <c r="L1449" s="230" t="s">
        <v>144</v>
      </c>
      <c r="M1449" s="230" t="s">
        <v>145</v>
      </c>
    </row>
    <row r="1450" spans="1:13" x14ac:dyDescent="0.3">
      <c r="A1450" s="230">
        <v>424709</v>
      </c>
      <c r="B1450" s="230" t="s">
        <v>58</v>
      </c>
      <c r="C1450" s="230" t="s">
        <v>145</v>
      </c>
      <c r="E1450" s="230" t="s">
        <v>145</v>
      </c>
      <c r="F1450" s="230" t="s">
        <v>145</v>
      </c>
      <c r="I1450" s="230" t="s">
        <v>144</v>
      </c>
      <c r="J1450" s="230" t="s">
        <v>144</v>
      </c>
      <c r="K1450" s="230" t="s">
        <v>144</v>
      </c>
      <c r="L1450" s="230" t="s">
        <v>144</v>
      </c>
      <c r="M1450" s="230" t="s">
        <v>144</v>
      </c>
    </row>
    <row r="1451" spans="1:13" x14ac:dyDescent="0.3">
      <c r="A1451" s="230">
        <v>424712</v>
      </c>
      <c r="B1451" s="230" t="s">
        <v>58</v>
      </c>
      <c r="C1451" s="230" t="s">
        <v>144</v>
      </c>
      <c r="D1451" s="230" t="s">
        <v>145</v>
      </c>
      <c r="E1451" s="230" t="s">
        <v>144</v>
      </c>
      <c r="F1451" s="230" t="s">
        <v>145</v>
      </c>
      <c r="G1451" s="230" t="s">
        <v>144</v>
      </c>
      <c r="H1451" s="230" t="s">
        <v>144</v>
      </c>
      <c r="I1451" s="230" t="s">
        <v>144</v>
      </c>
      <c r="J1451" s="230" t="s">
        <v>144</v>
      </c>
      <c r="K1451" s="230" t="s">
        <v>144</v>
      </c>
      <c r="L1451" s="230" t="s">
        <v>144</v>
      </c>
      <c r="M1451" s="230" t="s">
        <v>144</v>
      </c>
    </row>
    <row r="1452" spans="1:13" x14ac:dyDescent="0.3">
      <c r="A1452" s="230">
        <v>424719</v>
      </c>
      <c r="B1452" s="230" t="s">
        <v>58</v>
      </c>
      <c r="C1452" s="230" t="s">
        <v>145</v>
      </c>
      <c r="D1452" s="230" t="s">
        <v>145</v>
      </c>
      <c r="F1452" s="230" t="s">
        <v>145</v>
      </c>
      <c r="G1452" s="230" t="s">
        <v>145</v>
      </c>
      <c r="H1452" s="230" t="s">
        <v>145</v>
      </c>
      <c r="I1452" s="230" t="s">
        <v>144</v>
      </c>
      <c r="J1452" s="230" t="s">
        <v>144</v>
      </c>
      <c r="K1452" s="230" t="s">
        <v>144</v>
      </c>
      <c r="L1452" s="230" t="s">
        <v>144</v>
      </c>
      <c r="M1452" s="230" t="s">
        <v>144</v>
      </c>
    </row>
    <row r="1453" spans="1:13" x14ac:dyDescent="0.3">
      <c r="A1453" s="230">
        <v>424722</v>
      </c>
      <c r="B1453" s="230" t="s">
        <v>58</v>
      </c>
      <c r="C1453" s="230" t="s">
        <v>145</v>
      </c>
      <c r="D1453" s="230" t="s">
        <v>145</v>
      </c>
      <c r="E1453" s="230" t="s">
        <v>145</v>
      </c>
      <c r="F1453" s="230" t="s">
        <v>145</v>
      </c>
      <c r="G1453" s="230" t="s">
        <v>144</v>
      </c>
      <c r="H1453" s="230" t="s">
        <v>144</v>
      </c>
      <c r="I1453" s="230" t="s">
        <v>144</v>
      </c>
      <c r="J1453" s="230" t="s">
        <v>144</v>
      </c>
      <c r="K1453" s="230" t="s">
        <v>144</v>
      </c>
      <c r="L1453" s="230" t="s">
        <v>144</v>
      </c>
      <c r="M1453" s="230" t="s">
        <v>144</v>
      </c>
    </row>
    <row r="1454" spans="1:13" x14ac:dyDescent="0.3">
      <c r="A1454" s="230">
        <v>424723</v>
      </c>
      <c r="B1454" s="230" t="s">
        <v>58</v>
      </c>
      <c r="C1454" s="230" t="s">
        <v>143</v>
      </c>
      <c r="E1454" s="230" t="s">
        <v>144</v>
      </c>
      <c r="G1454" s="230" t="s">
        <v>144</v>
      </c>
      <c r="H1454" s="230" t="s">
        <v>145</v>
      </c>
      <c r="I1454" s="230" t="s">
        <v>144</v>
      </c>
      <c r="J1454" s="230" t="s">
        <v>145</v>
      </c>
      <c r="K1454" s="230" t="s">
        <v>144</v>
      </c>
      <c r="L1454" s="230" t="s">
        <v>144</v>
      </c>
      <c r="M1454" s="230" t="s">
        <v>144</v>
      </c>
    </row>
    <row r="1455" spans="1:13" x14ac:dyDescent="0.3">
      <c r="A1455" s="230">
        <v>424726</v>
      </c>
      <c r="B1455" s="230" t="s">
        <v>58</v>
      </c>
      <c r="D1455" s="230" t="s">
        <v>145</v>
      </c>
      <c r="F1455" s="230" t="s">
        <v>144</v>
      </c>
      <c r="G1455" s="230" t="s">
        <v>145</v>
      </c>
      <c r="H1455" s="230" t="s">
        <v>145</v>
      </c>
      <c r="J1455" s="230" t="s">
        <v>144</v>
      </c>
      <c r="L1455" s="230" t="s">
        <v>144</v>
      </c>
      <c r="M1455" s="230" t="s">
        <v>144</v>
      </c>
    </row>
    <row r="1456" spans="1:13" x14ac:dyDescent="0.3">
      <c r="A1456" s="230">
        <v>424733</v>
      </c>
      <c r="B1456" s="230" t="s">
        <v>58</v>
      </c>
      <c r="C1456" s="230" t="s">
        <v>145</v>
      </c>
      <c r="D1456" s="230" t="s">
        <v>145</v>
      </c>
      <c r="E1456" s="230" t="s">
        <v>144</v>
      </c>
      <c r="F1456" s="230" t="s">
        <v>145</v>
      </c>
      <c r="G1456" s="230" t="s">
        <v>144</v>
      </c>
      <c r="H1456" s="230" t="s">
        <v>145</v>
      </c>
      <c r="I1456" s="230" t="s">
        <v>144</v>
      </c>
      <c r="J1456" s="230" t="s">
        <v>144</v>
      </c>
      <c r="K1456" s="230" t="s">
        <v>144</v>
      </c>
      <c r="L1456" s="230" t="s">
        <v>144</v>
      </c>
      <c r="M1456" s="230" t="s">
        <v>144</v>
      </c>
    </row>
    <row r="1457" spans="1:13" x14ac:dyDescent="0.3">
      <c r="A1457" s="230">
        <v>424735</v>
      </c>
      <c r="B1457" s="230" t="s">
        <v>58</v>
      </c>
      <c r="C1457" s="230" t="s">
        <v>145</v>
      </c>
      <c r="D1457" s="230" t="s">
        <v>145</v>
      </c>
      <c r="E1457" s="230" t="s">
        <v>145</v>
      </c>
      <c r="F1457" s="230" t="s">
        <v>145</v>
      </c>
      <c r="G1457" s="230" t="s">
        <v>145</v>
      </c>
      <c r="I1457" s="230" t="s">
        <v>144</v>
      </c>
      <c r="J1457" s="230" t="s">
        <v>144</v>
      </c>
      <c r="K1457" s="230" t="s">
        <v>144</v>
      </c>
      <c r="L1457" s="230" t="s">
        <v>144</v>
      </c>
      <c r="M1457" s="230" t="s">
        <v>144</v>
      </c>
    </row>
    <row r="1458" spans="1:13" x14ac:dyDescent="0.3">
      <c r="A1458" s="230">
        <v>424736</v>
      </c>
      <c r="B1458" s="230" t="s">
        <v>58</v>
      </c>
      <c r="D1458" s="230" t="s">
        <v>144</v>
      </c>
      <c r="G1458" s="230" t="s">
        <v>144</v>
      </c>
      <c r="H1458" s="230" t="s">
        <v>144</v>
      </c>
      <c r="I1458" s="230" t="s">
        <v>144</v>
      </c>
      <c r="J1458" s="230" t="s">
        <v>144</v>
      </c>
      <c r="K1458" s="230" t="s">
        <v>144</v>
      </c>
      <c r="L1458" s="230" t="s">
        <v>144</v>
      </c>
      <c r="M1458" s="230" t="s">
        <v>144</v>
      </c>
    </row>
    <row r="1459" spans="1:13" x14ac:dyDescent="0.3">
      <c r="A1459" s="230">
        <v>424739</v>
      </c>
      <c r="B1459" s="230" t="s">
        <v>58</v>
      </c>
      <c r="C1459" s="230" t="s">
        <v>145</v>
      </c>
      <c r="D1459" s="230" t="s">
        <v>144</v>
      </c>
      <c r="E1459" s="230" t="s">
        <v>145</v>
      </c>
      <c r="F1459" s="230" t="s">
        <v>144</v>
      </c>
      <c r="G1459" s="230" t="s">
        <v>145</v>
      </c>
      <c r="H1459" s="230" t="s">
        <v>145</v>
      </c>
      <c r="I1459" s="230" t="s">
        <v>144</v>
      </c>
      <c r="J1459" s="230" t="s">
        <v>144</v>
      </c>
      <c r="K1459" s="230" t="s">
        <v>144</v>
      </c>
      <c r="L1459" s="230" t="s">
        <v>144</v>
      </c>
      <c r="M1459" s="230" t="s">
        <v>144</v>
      </c>
    </row>
    <row r="1460" spans="1:13" x14ac:dyDescent="0.3">
      <c r="A1460" s="230">
        <v>424745</v>
      </c>
      <c r="B1460" s="230" t="s">
        <v>58</v>
      </c>
      <c r="C1460" s="230" t="s">
        <v>145</v>
      </c>
      <c r="D1460" s="230" t="s">
        <v>145</v>
      </c>
      <c r="E1460" s="230" t="s">
        <v>145</v>
      </c>
      <c r="F1460" s="230" t="s">
        <v>144</v>
      </c>
      <c r="G1460" s="230" t="s">
        <v>144</v>
      </c>
      <c r="H1460" s="230" t="s">
        <v>145</v>
      </c>
      <c r="I1460" s="230" t="s">
        <v>144</v>
      </c>
      <c r="J1460" s="230" t="s">
        <v>144</v>
      </c>
      <c r="K1460" s="230" t="s">
        <v>144</v>
      </c>
      <c r="L1460" s="230" t="s">
        <v>144</v>
      </c>
      <c r="M1460" s="230" t="s">
        <v>144</v>
      </c>
    </row>
    <row r="1461" spans="1:13" x14ac:dyDescent="0.3">
      <c r="A1461" s="230">
        <v>424746</v>
      </c>
      <c r="B1461" s="230" t="s">
        <v>58</v>
      </c>
      <c r="C1461" s="230" t="s">
        <v>145</v>
      </c>
      <c r="D1461" s="230" t="s">
        <v>145</v>
      </c>
      <c r="E1461" s="230" t="s">
        <v>145</v>
      </c>
      <c r="F1461" s="230" t="s">
        <v>144</v>
      </c>
      <c r="G1461" s="230" t="s">
        <v>145</v>
      </c>
      <c r="H1461" s="230" t="s">
        <v>144</v>
      </c>
      <c r="I1461" s="230" t="s">
        <v>144</v>
      </c>
      <c r="J1461" s="230" t="s">
        <v>144</v>
      </c>
      <c r="K1461" s="230" t="s">
        <v>144</v>
      </c>
      <c r="L1461" s="230" t="s">
        <v>144</v>
      </c>
      <c r="M1461" s="230" t="s">
        <v>144</v>
      </c>
    </row>
    <row r="1462" spans="1:13" x14ac:dyDescent="0.3">
      <c r="A1462" s="230">
        <v>424747</v>
      </c>
      <c r="B1462" s="230" t="s">
        <v>58</v>
      </c>
      <c r="D1462" s="230" t="s">
        <v>145</v>
      </c>
      <c r="E1462" s="230" t="s">
        <v>145</v>
      </c>
      <c r="F1462" s="230" t="s">
        <v>145</v>
      </c>
      <c r="G1462" s="230" t="s">
        <v>145</v>
      </c>
      <c r="H1462" s="230" t="s">
        <v>145</v>
      </c>
      <c r="I1462" s="230" t="s">
        <v>144</v>
      </c>
      <c r="J1462" s="230" t="s">
        <v>144</v>
      </c>
      <c r="K1462" s="230" t="s">
        <v>144</v>
      </c>
      <c r="L1462" s="230" t="s">
        <v>144</v>
      </c>
      <c r="M1462" s="230" t="s">
        <v>144</v>
      </c>
    </row>
    <row r="1463" spans="1:13" x14ac:dyDescent="0.3">
      <c r="A1463" s="230">
        <v>424749</v>
      </c>
      <c r="B1463" s="230" t="s">
        <v>58</v>
      </c>
      <c r="C1463" s="230" t="s">
        <v>145</v>
      </c>
      <c r="E1463" s="230" t="s">
        <v>145</v>
      </c>
      <c r="F1463" s="230" t="s">
        <v>145</v>
      </c>
      <c r="I1463" s="230" t="s">
        <v>144</v>
      </c>
      <c r="J1463" s="230" t="s">
        <v>144</v>
      </c>
      <c r="K1463" s="230" t="s">
        <v>144</v>
      </c>
      <c r="L1463" s="230" t="s">
        <v>144</v>
      </c>
      <c r="M1463" s="230" t="s">
        <v>144</v>
      </c>
    </row>
    <row r="1464" spans="1:13" x14ac:dyDescent="0.3">
      <c r="A1464" s="230">
        <v>424754</v>
      </c>
      <c r="B1464" s="230" t="s">
        <v>58</v>
      </c>
      <c r="C1464" s="230" t="s">
        <v>145</v>
      </c>
      <c r="E1464" s="230" t="s">
        <v>145</v>
      </c>
      <c r="F1464" s="230" t="s">
        <v>145</v>
      </c>
      <c r="I1464" s="230" t="s">
        <v>144</v>
      </c>
      <c r="J1464" s="230" t="s">
        <v>144</v>
      </c>
      <c r="K1464" s="230" t="s">
        <v>144</v>
      </c>
      <c r="L1464" s="230" t="s">
        <v>144</v>
      </c>
      <c r="M1464" s="230" t="s">
        <v>144</v>
      </c>
    </row>
    <row r="1465" spans="1:13" x14ac:dyDescent="0.3">
      <c r="A1465" s="230">
        <v>424756</v>
      </c>
      <c r="B1465" s="230" t="s">
        <v>58</v>
      </c>
      <c r="C1465" s="230" t="s">
        <v>144</v>
      </c>
      <c r="D1465" s="230" t="s">
        <v>144</v>
      </c>
      <c r="F1465" s="230" t="s">
        <v>143</v>
      </c>
      <c r="G1465" s="230" t="s">
        <v>143</v>
      </c>
      <c r="H1465" s="230" t="s">
        <v>143</v>
      </c>
      <c r="I1465" s="230" t="s">
        <v>144</v>
      </c>
      <c r="J1465" s="230" t="s">
        <v>144</v>
      </c>
      <c r="K1465" s="230" t="s">
        <v>144</v>
      </c>
      <c r="L1465" s="230" t="s">
        <v>144</v>
      </c>
      <c r="M1465" s="230" t="s">
        <v>144</v>
      </c>
    </row>
    <row r="1466" spans="1:13" x14ac:dyDescent="0.3">
      <c r="A1466" s="230">
        <v>424758</v>
      </c>
      <c r="B1466" s="230" t="s">
        <v>58</v>
      </c>
      <c r="D1466" s="230" t="s">
        <v>145</v>
      </c>
      <c r="E1466" s="230" t="s">
        <v>143</v>
      </c>
      <c r="G1466" s="230" t="s">
        <v>144</v>
      </c>
      <c r="H1466" s="230" t="s">
        <v>144</v>
      </c>
      <c r="J1466" s="230" t="s">
        <v>145</v>
      </c>
      <c r="K1466" s="230" t="s">
        <v>144</v>
      </c>
      <c r="L1466" s="230" t="s">
        <v>144</v>
      </c>
      <c r="M1466" s="230" t="s">
        <v>145</v>
      </c>
    </row>
    <row r="1467" spans="1:13" x14ac:dyDescent="0.3">
      <c r="A1467" s="230">
        <v>424760</v>
      </c>
      <c r="B1467" s="230" t="s">
        <v>58</v>
      </c>
      <c r="D1467" s="230" t="s">
        <v>145</v>
      </c>
      <c r="F1467" s="230" t="s">
        <v>144</v>
      </c>
      <c r="G1467" s="230" t="s">
        <v>144</v>
      </c>
      <c r="H1467" s="230" t="s">
        <v>144</v>
      </c>
      <c r="I1467" s="230" t="s">
        <v>144</v>
      </c>
      <c r="J1467" s="230" t="s">
        <v>144</v>
      </c>
      <c r="K1467" s="230" t="s">
        <v>144</v>
      </c>
      <c r="L1467" s="230" t="s">
        <v>144</v>
      </c>
      <c r="M1467" s="230" t="s">
        <v>144</v>
      </c>
    </row>
    <row r="1468" spans="1:13" x14ac:dyDescent="0.3">
      <c r="A1468" s="230">
        <v>424761</v>
      </c>
      <c r="B1468" s="230" t="s">
        <v>58</v>
      </c>
      <c r="C1468" s="230" t="s">
        <v>144</v>
      </c>
      <c r="D1468" s="230" t="s">
        <v>144</v>
      </c>
      <c r="E1468" s="230" t="s">
        <v>144</v>
      </c>
      <c r="F1468" s="230" t="s">
        <v>145</v>
      </c>
      <c r="G1468" s="230" t="s">
        <v>144</v>
      </c>
      <c r="H1468" s="230" t="s">
        <v>145</v>
      </c>
      <c r="I1468" s="230" t="s">
        <v>144</v>
      </c>
      <c r="J1468" s="230" t="s">
        <v>144</v>
      </c>
      <c r="K1468" s="230" t="s">
        <v>144</v>
      </c>
      <c r="L1468" s="230" t="s">
        <v>144</v>
      </c>
      <c r="M1468" s="230" t="s">
        <v>144</v>
      </c>
    </row>
    <row r="1469" spans="1:13" x14ac:dyDescent="0.3">
      <c r="A1469" s="230">
        <v>424763</v>
      </c>
      <c r="B1469" s="230" t="s">
        <v>58</v>
      </c>
      <c r="C1469" s="230" t="s">
        <v>144</v>
      </c>
      <c r="D1469" s="230" t="s">
        <v>145</v>
      </c>
      <c r="F1469" s="230" t="s">
        <v>144</v>
      </c>
      <c r="G1469" s="230" t="s">
        <v>145</v>
      </c>
      <c r="H1469" s="230" t="s">
        <v>144</v>
      </c>
      <c r="I1469" s="230" t="s">
        <v>144</v>
      </c>
      <c r="J1469" s="230" t="s">
        <v>144</v>
      </c>
      <c r="K1469" s="230" t="s">
        <v>144</v>
      </c>
      <c r="L1469" s="230" t="s">
        <v>144</v>
      </c>
      <c r="M1469" s="230" t="s">
        <v>144</v>
      </c>
    </row>
    <row r="1470" spans="1:13" x14ac:dyDescent="0.3">
      <c r="A1470" s="230">
        <v>424765</v>
      </c>
      <c r="B1470" s="230" t="s">
        <v>58</v>
      </c>
      <c r="C1470" s="230" t="s">
        <v>144</v>
      </c>
      <c r="D1470" s="230" t="s">
        <v>145</v>
      </c>
      <c r="E1470" s="230" t="s">
        <v>145</v>
      </c>
      <c r="F1470" s="230" t="s">
        <v>145</v>
      </c>
      <c r="G1470" s="230" t="s">
        <v>145</v>
      </c>
      <c r="H1470" s="230" t="s">
        <v>145</v>
      </c>
      <c r="I1470" s="230" t="s">
        <v>144</v>
      </c>
      <c r="J1470" s="230" t="s">
        <v>144</v>
      </c>
      <c r="K1470" s="230" t="s">
        <v>144</v>
      </c>
      <c r="L1470" s="230" t="s">
        <v>144</v>
      </c>
      <c r="M1470" s="230" t="s">
        <v>144</v>
      </c>
    </row>
    <row r="1471" spans="1:13" x14ac:dyDescent="0.3">
      <c r="A1471" s="230">
        <v>424769</v>
      </c>
      <c r="B1471" s="230" t="s">
        <v>58</v>
      </c>
      <c r="D1471" s="230" t="s">
        <v>145</v>
      </c>
      <c r="E1471" s="230" t="s">
        <v>143</v>
      </c>
      <c r="F1471" s="230" t="s">
        <v>144</v>
      </c>
      <c r="G1471" s="230" t="s">
        <v>144</v>
      </c>
      <c r="I1471" s="230" t="s">
        <v>144</v>
      </c>
      <c r="J1471" s="230" t="s">
        <v>144</v>
      </c>
      <c r="K1471" s="230" t="s">
        <v>144</v>
      </c>
      <c r="L1471" s="230" t="s">
        <v>144</v>
      </c>
      <c r="M1471" s="230" t="s">
        <v>144</v>
      </c>
    </row>
    <row r="1472" spans="1:13" x14ac:dyDescent="0.3">
      <c r="A1472" s="230">
        <v>424770</v>
      </c>
      <c r="B1472" s="230" t="s">
        <v>58</v>
      </c>
      <c r="E1472" s="230" t="s">
        <v>145</v>
      </c>
      <c r="F1472" s="230" t="s">
        <v>145</v>
      </c>
      <c r="I1472" s="230" t="s">
        <v>144</v>
      </c>
      <c r="J1472" s="230" t="s">
        <v>144</v>
      </c>
      <c r="K1472" s="230" t="s">
        <v>144</v>
      </c>
      <c r="L1472" s="230" t="s">
        <v>145</v>
      </c>
      <c r="M1472" s="230" t="s">
        <v>144</v>
      </c>
    </row>
    <row r="1473" spans="1:13" x14ac:dyDescent="0.3">
      <c r="A1473" s="230">
        <v>424772</v>
      </c>
      <c r="B1473" s="230" t="s">
        <v>58</v>
      </c>
      <c r="E1473" s="230" t="s">
        <v>145</v>
      </c>
      <c r="F1473" s="230" t="s">
        <v>144</v>
      </c>
      <c r="I1473" s="230" t="s">
        <v>144</v>
      </c>
      <c r="J1473" s="230" t="s">
        <v>144</v>
      </c>
      <c r="K1473" s="230" t="s">
        <v>144</v>
      </c>
      <c r="L1473" s="230" t="s">
        <v>144</v>
      </c>
      <c r="M1473" s="230" t="s">
        <v>144</v>
      </c>
    </row>
    <row r="1474" spans="1:13" x14ac:dyDescent="0.3">
      <c r="A1474" s="230">
        <v>424775</v>
      </c>
      <c r="B1474" s="230" t="s">
        <v>58</v>
      </c>
      <c r="C1474" s="230" t="s">
        <v>145</v>
      </c>
      <c r="D1474" s="230" t="s">
        <v>144</v>
      </c>
      <c r="E1474" s="230" t="s">
        <v>145</v>
      </c>
      <c r="F1474" s="230" t="s">
        <v>145</v>
      </c>
      <c r="G1474" s="230" t="s">
        <v>144</v>
      </c>
      <c r="H1474" s="230" t="s">
        <v>145</v>
      </c>
      <c r="I1474" s="230" t="s">
        <v>144</v>
      </c>
      <c r="J1474" s="230" t="s">
        <v>144</v>
      </c>
      <c r="K1474" s="230" t="s">
        <v>144</v>
      </c>
      <c r="L1474" s="230" t="s">
        <v>144</v>
      </c>
      <c r="M1474" s="230" t="s">
        <v>144</v>
      </c>
    </row>
    <row r="1475" spans="1:13" x14ac:dyDescent="0.3">
      <c r="A1475" s="230">
        <v>424781</v>
      </c>
      <c r="B1475" s="230" t="s">
        <v>58</v>
      </c>
      <c r="C1475" s="230" t="s">
        <v>145</v>
      </c>
      <c r="D1475" s="230" t="s">
        <v>145</v>
      </c>
      <c r="E1475" s="230" t="s">
        <v>145</v>
      </c>
      <c r="G1475" s="230" t="s">
        <v>145</v>
      </c>
      <c r="H1475" s="230" t="s">
        <v>145</v>
      </c>
      <c r="I1475" s="230" t="s">
        <v>144</v>
      </c>
      <c r="J1475" s="230" t="s">
        <v>144</v>
      </c>
      <c r="K1475" s="230" t="s">
        <v>144</v>
      </c>
      <c r="L1475" s="230" t="s">
        <v>144</v>
      </c>
      <c r="M1475" s="230" t="s">
        <v>144</v>
      </c>
    </row>
    <row r="1476" spans="1:13" x14ac:dyDescent="0.3">
      <c r="A1476" s="230">
        <v>424782</v>
      </c>
      <c r="B1476" s="230" t="s">
        <v>58</v>
      </c>
      <c r="C1476" s="230" t="s">
        <v>145</v>
      </c>
      <c r="D1476" s="230" t="s">
        <v>145</v>
      </c>
      <c r="E1476" s="230" t="s">
        <v>145</v>
      </c>
      <c r="F1476" s="230" t="s">
        <v>145</v>
      </c>
      <c r="G1476" s="230" t="s">
        <v>145</v>
      </c>
      <c r="I1476" s="230" t="s">
        <v>144</v>
      </c>
      <c r="J1476" s="230" t="s">
        <v>144</v>
      </c>
      <c r="K1476" s="230" t="s">
        <v>144</v>
      </c>
      <c r="L1476" s="230" t="s">
        <v>144</v>
      </c>
      <c r="M1476" s="230" t="s">
        <v>145</v>
      </c>
    </row>
    <row r="1477" spans="1:13" x14ac:dyDescent="0.3">
      <c r="A1477" s="230">
        <v>424786</v>
      </c>
      <c r="B1477" s="230" t="s">
        <v>58</v>
      </c>
      <c r="C1477" s="230" t="s">
        <v>144</v>
      </c>
      <c r="D1477" s="230" t="s">
        <v>144</v>
      </c>
      <c r="E1477" s="230" t="s">
        <v>145</v>
      </c>
      <c r="F1477" s="230" t="s">
        <v>144</v>
      </c>
      <c r="G1477" s="230" t="s">
        <v>144</v>
      </c>
      <c r="H1477" s="230" t="s">
        <v>145</v>
      </c>
      <c r="I1477" s="230" t="s">
        <v>144</v>
      </c>
      <c r="J1477" s="230" t="s">
        <v>144</v>
      </c>
      <c r="K1477" s="230" t="s">
        <v>144</v>
      </c>
      <c r="L1477" s="230" t="s">
        <v>144</v>
      </c>
      <c r="M1477" s="230" t="s">
        <v>144</v>
      </c>
    </row>
    <row r="1478" spans="1:13" x14ac:dyDescent="0.3">
      <c r="A1478" s="230">
        <v>424789</v>
      </c>
      <c r="B1478" s="230" t="s">
        <v>58</v>
      </c>
      <c r="C1478" s="230" t="s">
        <v>145</v>
      </c>
      <c r="D1478" s="230" t="s">
        <v>144</v>
      </c>
      <c r="E1478" s="230" t="s">
        <v>145</v>
      </c>
      <c r="F1478" s="230" t="s">
        <v>144</v>
      </c>
      <c r="G1478" s="230" t="s">
        <v>144</v>
      </c>
      <c r="I1478" s="230" t="s">
        <v>144</v>
      </c>
      <c r="J1478" s="230" t="s">
        <v>144</v>
      </c>
      <c r="K1478" s="230" t="s">
        <v>144</v>
      </c>
      <c r="L1478" s="230" t="s">
        <v>144</v>
      </c>
      <c r="M1478" s="230" t="s">
        <v>144</v>
      </c>
    </row>
    <row r="1479" spans="1:13" x14ac:dyDescent="0.3">
      <c r="A1479" s="230">
        <v>424790</v>
      </c>
      <c r="B1479" s="230" t="s">
        <v>58</v>
      </c>
      <c r="C1479" s="230" t="s">
        <v>144</v>
      </c>
      <c r="D1479" s="230" t="s">
        <v>145</v>
      </c>
      <c r="E1479" s="230" t="s">
        <v>145</v>
      </c>
      <c r="F1479" s="230" t="s">
        <v>144</v>
      </c>
      <c r="G1479" s="230" t="s">
        <v>144</v>
      </c>
      <c r="H1479" s="230" t="s">
        <v>145</v>
      </c>
      <c r="I1479" s="230" t="s">
        <v>144</v>
      </c>
      <c r="J1479" s="230" t="s">
        <v>144</v>
      </c>
      <c r="K1479" s="230" t="s">
        <v>145</v>
      </c>
      <c r="L1479" s="230" t="s">
        <v>145</v>
      </c>
      <c r="M1479" s="230" t="s">
        <v>144</v>
      </c>
    </row>
    <row r="1480" spans="1:13" x14ac:dyDescent="0.3">
      <c r="A1480" s="230">
        <v>424792</v>
      </c>
      <c r="B1480" s="230" t="s">
        <v>58</v>
      </c>
      <c r="C1480" s="230" t="s">
        <v>143</v>
      </c>
      <c r="G1480" s="230" t="s">
        <v>145</v>
      </c>
      <c r="H1480" s="230" t="s">
        <v>145</v>
      </c>
      <c r="I1480" s="230" t="s">
        <v>145</v>
      </c>
      <c r="J1480" s="230" t="s">
        <v>145</v>
      </c>
      <c r="K1480" s="230" t="s">
        <v>145</v>
      </c>
      <c r="L1480" s="230" t="s">
        <v>145</v>
      </c>
      <c r="M1480" s="230" t="s">
        <v>145</v>
      </c>
    </row>
    <row r="1481" spans="1:13" x14ac:dyDescent="0.3">
      <c r="A1481" s="230">
        <v>424793</v>
      </c>
      <c r="B1481" s="230" t="s">
        <v>58</v>
      </c>
      <c r="C1481" s="230" t="s">
        <v>145</v>
      </c>
      <c r="D1481" s="230" t="s">
        <v>144</v>
      </c>
      <c r="E1481" s="230" t="s">
        <v>144</v>
      </c>
      <c r="F1481" s="230" t="s">
        <v>144</v>
      </c>
      <c r="G1481" s="230" t="s">
        <v>144</v>
      </c>
      <c r="H1481" s="230" t="s">
        <v>145</v>
      </c>
      <c r="I1481" s="230" t="s">
        <v>144</v>
      </c>
      <c r="J1481" s="230" t="s">
        <v>144</v>
      </c>
      <c r="K1481" s="230" t="s">
        <v>144</v>
      </c>
      <c r="L1481" s="230" t="s">
        <v>144</v>
      </c>
      <c r="M1481" s="230" t="s">
        <v>144</v>
      </c>
    </row>
    <row r="1482" spans="1:13" x14ac:dyDescent="0.3">
      <c r="A1482" s="230">
        <v>424796</v>
      </c>
      <c r="B1482" s="230" t="s">
        <v>58</v>
      </c>
      <c r="C1482" s="230" t="s">
        <v>145</v>
      </c>
      <c r="E1482" s="230" t="s">
        <v>145</v>
      </c>
      <c r="F1482" s="230" t="s">
        <v>145</v>
      </c>
      <c r="I1482" s="230" t="s">
        <v>144</v>
      </c>
      <c r="J1482" s="230" t="s">
        <v>145</v>
      </c>
      <c r="K1482" s="230" t="s">
        <v>144</v>
      </c>
      <c r="L1482" s="230" t="s">
        <v>144</v>
      </c>
      <c r="M1482" s="230" t="s">
        <v>144</v>
      </c>
    </row>
    <row r="1483" spans="1:13" x14ac:dyDescent="0.3">
      <c r="A1483" s="230">
        <v>424799</v>
      </c>
      <c r="B1483" s="230" t="s">
        <v>58</v>
      </c>
      <c r="C1483" s="230" t="s">
        <v>143</v>
      </c>
      <c r="D1483" s="230" t="s">
        <v>143</v>
      </c>
      <c r="E1483" s="230" t="s">
        <v>143</v>
      </c>
      <c r="F1483" s="230" t="s">
        <v>143</v>
      </c>
      <c r="G1483" s="230" t="s">
        <v>144</v>
      </c>
      <c r="H1483" s="230" t="s">
        <v>143</v>
      </c>
      <c r="I1483" s="230" t="s">
        <v>145</v>
      </c>
      <c r="J1483" s="230" t="s">
        <v>144</v>
      </c>
      <c r="K1483" s="230" t="s">
        <v>145</v>
      </c>
      <c r="L1483" s="230" t="s">
        <v>144</v>
      </c>
      <c r="M1483" s="230" t="s">
        <v>145</v>
      </c>
    </row>
    <row r="1484" spans="1:13" x14ac:dyDescent="0.3">
      <c r="A1484" s="230">
        <v>424802</v>
      </c>
      <c r="B1484" s="230" t="s">
        <v>58</v>
      </c>
      <c r="F1484" s="230" t="s">
        <v>145</v>
      </c>
      <c r="J1484" s="230" t="s">
        <v>145</v>
      </c>
      <c r="K1484" s="230" t="s">
        <v>145</v>
      </c>
      <c r="L1484" s="230" t="s">
        <v>144</v>
      </c>
      <c r="M1484" s="230" t="s">
        <v>145</v>
      </c>
    </row>
    <row r="1485" spans="1:13" x14ac:dyDescent="0.3">
      <c r="A1485" s="230">
        <v>424806</v>
      </c>
      <c r="B1485" s="230" t="s">
        <v>58</v>
      </c>
      <c r="C1485" s="230" t="s">
        <v>145</v>
      </c>
      <c r="D1485" s="230" t="s">
        <v>145</v>
      </c>
      <c r="E1485" s="230" t="s">
        <v>145</v>
      </c>
      <c r="G1485" s="230" t="s">
        <v>145</v>
      </c>
      <c r="H1485" s="230" t="s">
        <v>145</v>
      </c>
      <c r="I1485" s="230" t="s">
        <v>144</v>
      </c>
      <c r="J1485" s="230" t="s">
        <v>144</v>
      </c>
      <c r="K1485" s="230" t="s">
        <v>144</v>
      </c>
      <c r="L1485" s="230" t="s">
        <v>144</v>
      </c>
      <c r="M1485" s="230" t="s">
        <v>144</v>
      </c>
    </row>
    <row r="1486" spans="1:13" x14ac:dyDescent="0.3">
      <c r="A1486" s="230">
        <v>424810</v>
      </c>
      <c r="B1486" s="230" t="s">
        <v>58</v>
      </c>
      <c r="D1486" s="230" t="s">
        <v>145</v>
      </c>
      <c r="E1486" s="230" t="s">
        <v>144</v>
      </c>
      <c r="F1486" s="230" t="s">
        <v>144</v>
      </c>
      <c r="G1486" s="230" t="s">
        <v>144</v>
      </c>
      <c r="H1486" s="230" t="s">
        <v>144</v>
      </c>
      <c r="I1486" s="230" t="s">
        <v>144</v>
      </c>
      <c r="J1486" s="230" t="s">
        <v>144</v>
      </c>
      <c r="K1486" s="230" t="s">
        <v>144</v>
      </c>
      <c r="L1486" s="230" t="s">
        <v>144</v>
      </c>
      <c r="M1486" s="230" t="s">
        <v>144</v>
      </c>
    </row>
    <row r="1487" spans="1:13" x14ac:dyDescent="0.3">
      <c r="A1487" s="230">
        <v>424811</v>
      </c>
      <c r="B1487" s="230" t="s">
        <v>58</v>
      </c>
      <c r="C1487" s="230" t="s">
        <v>145</v>
      </c>
      <c r="D1487" s="230" t="s">
        <v>145</v>
      </c>
      <c r="E1487" s="230" t="s">
        <v>145</v>
      </c>
      <c r="F1487" s="230" t="s">
        <v>145</v>
      </c>
      <c r="G1487" s="230" t="s">
        <v>145</v>
      </c>
      <c r="H1487" s="230" t="s">
        <v>145</v>
      </c>
      <c r="I1487" s="230" t="s">
        <v>144</v>
      </c>
      <c r="J1487" s="230" t="s">
        <v>144</v>
      </c>
      <c r="K1487" s="230" t="s">
        <v>144</v>
      </c>
      <c r="L1487" s="230" t="s">
        <v>144</v>
      </c>
      <c r="M1487" s="230" t="s">
        <v>144</v>
      </c>
    </row>
    <row r="1488" spans="1:13" x14ac:dyDescent="0.3">
      <c r="A1488" s="230">
        <v>424813</v>
      </c>
      <c r="B1488" s="230" t="s">
        <v>58</v>
      </c>
      <c r="D1488" s="230" t="s">
        <v>145</v>
      </c>
      <c r="E1488" s="230" t="s">
        <v>144</v>
      </c>
      <c r="F1488" s="230" t="s">
        <v>144</v>
      </c>
      <c r="G1488" s="230" t="s">
        <v>144</v>
      </c>
      <c r="H1488" s="230" t="s">
        <v>144</v>
      </c>
      <c r="I1488" s="230" t="s">
        <v>144</v>
      </c>
      <c r="J1488" s="230" t="s">
        <v>144</v>
      </c>
      <c r="K1488" s="230" t="s">
        <v>144</v>
      </c>
      <c r="L1488" s="230" t="s">
        <v>144</v>
      </c>
      <c r="M1488" s="230" t="s">
        <v>144</v>
      </c>
    </row>
    <row r="1489" spans="1:13" x14ac:dyDescent="0.3">
      <c r="A1489" s="230">
        <v>424814</v>
      </c>
      <c r="B1489" s="230" t="s">
        <v>58</v>
      </c>
      <c r="D1489" s="230" t="s">
        <v>145</v>
      </c>
      <c r="F1489" s="230" t="s">
        <v>145</v>
      </c>
      <c r="G1489" s="230" t="s">
        <v>144</v>
      </c>
      <c r="H1489" s="230" t="s">
        <v>144</v>
      </c>
      <c r="I1489" s="230" t="s">
        <v>144</v>
      </c>
      <c r="J1489" s="230" t="s">
        <v>144</v>
      </c>
      <c r="K1489" s="230" t="s">
        <v>144</v>
      </c>
      <c r="L1489" s="230" t="s">
        <v>144</v>
      </c>
      <c r="M1489" s="230" t="s">
        <v>144</v>
      </c>
    </row>
    <row r="1490" spans="1:13" x14ac:dyDescent="0.3">
      <c r="A1490" s="230">
        <v>424818</v>
      </c>
      <c r="B1490" s="230" t="s">
        <v>58</v>
      </c>
      <c r="C1490" s="230" t="s">
        <v>145</v>
      </c>
      <c r="D1490" s="230" t="s">
        <v>145</v>
      </c>
      <c r="E1490" s="230" t="s">
        <v>144</v>
      </c>
      <c r="F1490" s="230" t="s">
        <v>144</v>
      </c>
      <c r="G1490" s="230" t="s">
        <v>144</v>
      </c>
      <c r="H1490" s="230" t="s">
        <v>145</v>
      </c>
      <c r="I1490" s="230" t="s">
        <v>144</v>
      </c>
      <c r="J1490" s="230" t="s">
        <v>144</v>
      </c>
      <c r="K1490" s="230" t="s">
        <v>144</v>
      </c>
      <c r="L1490" s="230" t="s">
        <v>144</v>
      </c>
      <c r="M1490" s="230" t="s">
        <v>144</v>
      </c>
    </row>
    <row r="1491" spans="1:13" x14ac:dyDescent="0.3">
      <c r="A1491" s="230">
        <v>424821</v>
      </c>
      <c r="B1491" s="230" t="s">
        <v>58</v>
      </c>
      <c r="C1491" s="230" t="s">
        <v>145</v>
      </c>
      <c r="D1491" s="230" t="s">
        <v>144</v>
      </c>
      <c r="E1491" s="230" t="s">
        <v>145</v>
      </c>
      <c r="F1491" s="230" t="s">
        <v>144</v>
      </c>
      <c r="G1491" s="230" t="s">
        <v>144</v>
      </c>
      <c r="H1491" s="230" t="s">
        <v>145</v>
      </c>
      <c r="I1491" s="230" t="s">
        <v>144</v>
      </c>
      <c r="J1491" s="230" t="s">
        <v>144</v>
      </c>
      <c r="K1491" s="230" t="s">
        <v>144</v>
      </c>
      <c r="L1491" s="230" t="s">
        <v>144</v>
      </c>
      <c r="M1491" s="230" t="s">
        <v>144</v>
      </c>
    </row>
    <row r="1492" spans="1:13" x14ac:dyDescent="0.3">
      <c r="A1492" s="230">
        <v>424834</v>
      </c>
      <c r="B1492" s="230" t="s">
        <v>58</v>
      </c>
      <c r="D1492" s="230" t="s">
        <v>145</v>
      </c>
      <c r="E1492" s="230" t="s">
        <v>143</v>
      </c>
      <c r="F1492" s="230" t="s">
        <v>145</v>
      </c>
      <c r="G1492" s="230" t="s">
        <v>145</v>
      </c>
      <c r="H1492" s="230" t="s">
        <v>145</v>
      </c>
      <c r="J1492" s="230" t="s">
        <v>144</v>
      </c>
      <c r="K1492" s="230" t="s">
        <v>144</v>
      </c>
      <c r="L1492" s="230" t="s">
        <v>144</v>
      </c>
      <c r="M1492" s="230" t="s">
        <v>144</v>
      </c>
    </row>
    <row r="1493" spans="1:13" x14ac:dyDescent="0.3">
      <c r="A1493" s="230">
        <v>424836</v>
      </c>
      <c r="B1493" s="230" t="s">
        <v>58</v>
      </c>
      <c r="D1493" s="230" t="s">
        <v>144</v>
      </c>
      <c r="E1493" s="230" t="s">
        <v>144</v>
      </c>
      <c r="H1493" s="230" t="s">
        <v>145</v>
      </c>
      <c r="I1493" s="230" t="s">
        <v>144</v>
      </c>
      <c r="J1493" s="230" t="s">
        <v>144</v>
      </c>
      <c r="K1493" s="230" t="s">
        <v>144</v>
      </c>
      <c r="L1493" s="230" t="s">
        <v>144</v>
      </c>
      <c r="M1493" s="230" t="s">
        <v>144</v>
      </c>
    </row>
    <row r="1494" spans="1:13" x14ac:dyDescent="0.3">
      <c r="A1494" s="230">
        <v>424837</v>
      </c>
      <c r="B1494" s="230" t="s">
        <v>58</v>
      </c>
      <c r="D1494" s="230" t="s">
        <v>143</v>
      </c>
      <c r="E1494" s="230" t="s">
        <v>143</v>
      </c>
      <c r="H1494" s="230" t="s">
        <v>143</v>
      </c>
      <c r="I1494" s="230" t="s">
        <v>145</v>
      </c>
      <c r="J1494" s="230" t="s">
        <v>143</v>
      </c>
      <c r="K1494" s="230" t="s">
        <v>145</v>
      </c>
      <c r="L1494" s="230" t="s">
        <v>144</v>
      </c>
      <c r="M1494" s="230" t="s">
        <v>145</v>
      </c>
    </row>
    <row r="1495" spans="1:13" x14ac:dyDescent="0.3">
      <c r="A1495" s="230">
        <v>424841</v>
      </c>
      <c r="B1495" s="230" t="s">
        <v>58</v>
      </c>
      <c r="E1495" s="230" t="s">
        <v>143</v>
      </c>
      <c r="F1495" s="230" t="s">
        <v>144</v>
      </c>
      <c r="I1495" s="230" t="s">
        <v>144</v>
      </c>
      <c r="J1495" s="230" t="s">
        <v>144</v>
      </c>
      <c r="K1495" s="230" t="s">
        <v>145</v>
      </c>
      <c r="L1495" s="230" t="s">
        <v>144</v>
      </c>
      <c r="M1495" s="230" t="s">
        <v>144</v>
      </c>
    </row>
    <row r="1496" spans="1:13" x14ac:dyDescent="0.3">
      <c r="A1496" s="230">
        <v>424842</v>
      </c>
      <c r="B1496" s="230" t="s">
        <v>58</v>
      </c>
      <c r="C1496" s="230" t="s">
        <v>145</v>
      </c>
      <c r="D1496" s="230" t="s">
        <v>144</v>
      </c>
      <c r="E1496" s="230" t="s">
        <v>144</v>
      </c>
      <c r="F1496" s="230" t="s">
        <v>145</v>
      </c>
      <c r="G1496" s="230" t="s">
        <v>144</v>
      </c>
      <c r="H1496" s="230" t="s">
        <v>144</v>
      </c>
      <c r="I1496" s="230" t="s">
        <v>144</v>
      </c>
      <c r="J1496" s="230" t="s">
        <v>144</v>
      </c>
      <c r="K1496" s="230" t="s">
        <v>144</v>
      </c>
      <c r="L1496" s="230" t="s">
        <v>144</v>
      </c>
      <c r="M1496" s="230" t="s">
        <v>144</v>
      </c>
    </row>
    <row r="1497" spans="1:13" x14ac:dyDescent="0.3">
      <c r="A1497" s="230">
        <v>424844</v>
      </c>
      <c r="B1497" s="230" t="s">
        <v>58</v>
      </c>
      <c r="D1497" s="230" t="s">
        <v>144</v>
      </c>
      <c r="E1497" s="230" t="s">
        <v>145</v>
      </c>
      <c r="G1497" s="230" t="s">
        <v>144</v>
      </c>
      <c r="H1497" s="230" t="s">
        <v>144</v>
      </c>
      <c r="I1497" s="230" t="s">
        <v>144</v>
      </c>
      <c r="J1497" s="230" t="s">
        <v>144</v>
      </c>
      <c r="K1497" s="230" t="s">
        <v>144</v>
      </c>
      <c r="L1497" s="230" t="s">
        <v>144</v>
      </c>
      <c r="M1497" s="230" t="s">
        <v>144</v>
      </c>
    </row>
    <row r="1498" spans="1:13" x14ac:dyDescent="0.3">
      <c r="A1498" s="230">
        <v>424848</v>
      </c>
      <c r="B1498" s="230" t="s">
        <v>58</v>
      </c>
      <c r="C1498" s="230" t="s">
        <v>145</v>
      </c>
      <c r="D1498" s="230" t="s">
        <v>145</v>
      </c>
      <c r="F1498" s="230" t="s">
        <v>144</v>
      </c>
      <c r="G1498" s="230" t="s">
        <v>145</v>
      </c>
      <c r="H1498" s="230" t="s">
        <v>145</v>
      </c>
      <c r="I1498" s="230" t="s">
        <v>144</v>
      </c>
      <c r="J1498" s="230" t="s">
        <v>144</v>
      </c>
      <c r="K1498" s="230" t="s">
        <v>144</v>
      </c>
      <c r="L1498" s="230" t="s">
        <v>144</v>
      </c>
      <c r="M1498" s="230" t="s">
        <v>144</v>
      </c>
    </row>
    <row r="1499" spans="1:13" x14ac:dyDescent="0.3">
      <c r="A1499" s="230">
        <v>424858</v>
      </c>
      <c r="B1499" s="230" t="s">
        <v>58</v>
      </c>
      <c r="C1499" s="230" t="s">
        <v>145</v>
      </c>
      <c r="D1499" s="230" t="s">
        <v>145</v>
      </c>
      <c r="E1499" s="230" t="s">
        <v>145</v>
      </c>
      <c r="F1499" s="230" t="s">
        <v>145</v>
      </c>
      <c r="G1499" s="230" t="s">
        <v>145</v>
      </c>
      <c r="H1499" s="230" t="s">
        <v>145</v>
      </c>
      <c r="I1499" s="230" t="s">
        <v>144</v>
      </c>
      <c r="J1499" s="230" t="s">
        <v>144</v>
      </c>
      <c r="K1499" s="230" t="s">
        <v>144</v>
      </c>
      <c r="L1499" s="230" t="s">
        <v>144</v>
      </c>
      <c r="M1499" s="230" t="s">
        <v>144</v>
      </c>
    </row>
    <row r="1500" spans="1:13" x14ac:dyDescent="0.3">
      <c r="A1500" s="230">
        <v>424859</v>
      </c>
      <c r="B1500" s="230" t="s">
        <v>58</v>
      </c>
      <c r="C1500" s="230" t="s">
        <v>145</v>
      </c>
      <c r="D1500" s="230" t="s">
        <v>145</v>
      </c>
      <c r="E1500" s="230" t="s">
        <v>145</v>
      </c>
      <c r="F1500" s="230" t="s">
        <v>145</v>
      </c>
      <c r="G1500" s="230" t="s">
        <v>145</v>
      </c>
      <c r="H1500" s="230" t="s">
        <v>145</v>
      </c>
      <c r="I1500" s="230" t="s">
        <v>144</v>
      </c>
      <c r="J1500" s="230" t="s">
        <v>144</v>
      </c>
      <c r="K1500" s="230" t="s">
        <v>144</v>
      </c>
      <c r="L1500" s="230" t="s">
        <v>144</v>
      </c>
      <c r="M1500" s="230" t="s">
        <v>144</v>
      </c>
    </row>
    <row r="1501" spans="1:13" x14ac:dyDescent="0.3">
      <c r="A1501" s="230">
        <v>424864</v>
      </c>
      <c r="B1501" s="230" t="s">
        <v>58</v>
      </c>
      <c r="C1501" s="230" t="s">
        <v>145</v>
      </c>
      <c r="D1501" s="230" t="s">
        <v>145</v>
      </c>
      <c r="E1501" s="230" t="s">
        <v>144</v>
      </c>
      <c r="F1501" s="230" t="s">
        <v>145</v>
      </c>
      <c r="G1501" s="230" t="s">
        <v>145</v>
      </c>
      <c r="H1501" s="230" t="s">
        <v>144</v>
      </c>
      <c r="I1501" s="230" t="s">
        <v>144</v>
      </c>
      <c r="J1501" s="230" t="s">
        <v>144</v>
      </c>
      <c r="K1501" s="230" t="s">
        <v>144</v>
      </c>
      <c r="L1501" s="230" t="s">
        <v>144</v>
      </c>
      <c r="M1501" s="230" t="s">
        <v>144</v>
      </c>
    </row>
    <row r="1502" spans="1:13" x14ac:dyDescent="0.3">
      <c r="A1502" s="230">
        <v>424869</v>
      </c>
      <c r="B1502" s="230" t="s">
        <v>58</v>
      </c>
      <c r="C1502" s="230" t="s">
        <v>145</v>
      </c>
      <c r="D1502" s="230" t="s">
        <v>144</v>
      </c>
      <c r="E1502" s="230" t="s">
        <v>144</v>
      </c>
      <c r="F1502" s="230" t="s">
        <v>144</v>
      </c>
      <c r="G1502" s="230" t="s">
        <v>144</v>
      </c>
      <c r="H1502" s="230" t="s">
        <v>145</v>
      </c>
      <c r="I1502" s="230" t="s">
        <v>144</v>
      </c>
      <c r="J1502" s="230" t="s">
        <v>144</v>
      </c>
      <c r="K1502" s="230" t="s">
        <v>144</v>
      </c>
      <c r="L1502" s="230" t="s">
        <v>144</v>
      </c>
      <c r="M1502" s="230" t="s">
        <v>144</v>
      </c>
    </row>
    <row r="1503" spans="1:13" x14ac:dyDescent="0.3">
      <c r="A1503" s="230">
        <v>424878</v>
      </c>
      <c r="B1503" s="230" t="s">
        <v>58</v>
      </c>
      <c r="C1503" s="230" t="s">
        <v>145</v>
      </c>
      <c r="D1503" s="230" t="s">
        <v>145</v>
      </c>
      <c r="E1503" s="230" t="s">
        <v>145</v>
      </c>
      <c r="F1503" s="230" t="s">
        <v>145</v>
      </c>
      <c r="G1503" s="230" t="s">
        <v>145</v>
      </c>
      <c r="H1503" s="230" t="s">
        <v>145</v>
      </c>
      <c r="I1503" s="230" t="s">
        <v>144</v>
      </c>
      <c r="J1503" s="230" t="s">
        <v>144</v>
      </c>
      <c r="K1503" s="230" t="s">
        <v>144</v>
      </c>
      <c r="L1503" s="230" t="s">
        <v>144</v>
      </c>
      <c r="M1503" s="230" t="s">
        <v>144</v>
      </c>
    </row>
    <row r="1504" spans="1:13" x14ac:dyDescent="0.3">
      <c r="A1504" s="230">
        <v>424880</v>
      </c>
      <c r="B1504" s="230" t="s">
        <v>58</v>
      </c>
      <c r="C1504" s="230" t="s">
        <v>145</v>
      </c>
      <c r="D1504" s="230" t="s">
        <v>145</v>
      </c>
      <c r="E1504" s="230" t="s">
        <v>145</v>
      </c>
      <c r="F1504" s="230" t="s">
        <v>145</v>
      </c>
      <c r="G1504" s="230" t="s">
        <v>145</v>
      </c>
      <c r="H1504" s="230" t="s">
        <v>145</v>
      </c>
      <c r="I1504" s="230" t="s">
        <v>144</v>
      </c>
      <c r="J1504" s="230" t="s">
        <v>144</v>
      </c>
      <c r="K1504" s="230" t="s">
        <v>144</v>
      </c>
      <c r="L1504" s="230" t="s">
        <v>144</v>
      </c>
      <c r="M1504" s="230" t="s">
        <v>144</v>
      </c>
    </row>
    <row r="1505" spans="1:13" x14ac:dyDescent="0.3">
      <c r="A1505" s="230">
        <v>424883</v>
      </c>
      <c r="B1505" s="230" t="s">
        <v>58</v>
      </c>
      <c r="E1505" s="230" t="s">
        <v>143</v>
      </c>
      <c r="I1505" s="230" t="s">
        <v>145</v>
      </c>
      <c r="J1505" s="230" t="s">
        <v>145</v>
      </c>
      <c r="K1505" s="230" t="s">
        <v>144</v>
      </c>
      <c r="L1505" s="230" t="s">
        <v>144</v>
      </c>
      <c r="M1505" s="230" t="s">
        <v>144</v>
      </c>
    </row>
    <row r="1506" spans="1:13" x14ac:dyDescent="0.3">
      <c r="A1506" s="230">
        <v>424887</v>
      </c>
      <c r="B1506" s="230" t="s">
        <v>58</v>
      </c>
      <c r="D1506" s="230" t="s">
        <v>145</v>
      </c>
      <c r="E1506" s="230" t="s">
        <v>145</v>
      </c>
      <c r="F1506" s="230" t="s">
        <v>145</v>
      </c>
      <c r="G1506" s="230" t="s">
        <v>144</v>
      </c>
      <c r="H1506" s="230" t="s">
        <v>144</v>
      </c>
      <c r="I1506" s="230" t="s">
        <v>144</v>
      </c>
      <c r="J1506" s="230" t="s">
        <v>144</v>
      </c>
      <c r="K1506" s="230" t="s">
        <v>144</v>
      </c>
      <c r="L1506" s="230" t="s">
        <v>144</v>
      </c>
      <c r="M1506" s="230" t="s">
        <v>144</v>
      </c>
    </row>
    <row r="1507" spans="1:13" x14ac:dyDescent="0.3">
      <c r="A1507" s="230">
        <v>424889</v>
      </c>
      <c r="B1507" s="230" t="s">
        <v>58</v>
      </c>
      <c r="C1507" s="230" t="s">
        <v>145</v>
      </c>
      <c r="D1507" s="230" t="s">
        <v>145</v>
      </c>
      <c r="E1507" s="230" t="s">
        <v>144</v>
      </c>
      <c r="F1507" s="230" t="s">
        <v>145</v>
      </c>
      <c r="G1507" s="230" t="s">
        <v>144</v>
      </c>
      <c r="H1507" s="230" t="s">
        <v>145</v>
      </c>
      <c r="I1507" s="230" t="s">
        <v>144</v>
      </c>
      <c r="J1507" s="230" t="s">
        <v>144</v>
      </c>
      <c r="K1507" s="230" t="s">
        <v>144</v>
      </c>
      <c r="L1507" s="230" t="s">
        <v>144</v>
      </c>
      <c r="M1507" s="230" t="s">
        <v>144</v>
      </c>
    </row>
    <row r="1508" spans="1:13" x14ac:dyDescent="0.3">
      <c r="A1508" s="230">
        <v>424890</v>
      </c>
      <c r="B1508" s="230" t="s">
        <v>58</v>
      </c>
      <c r="D1508" s="230" t="s">
        <v>145</v>
      </c>
      <c r="E1508" s="230" t="s">
        <v>144</v>
      </c>
      <c r="F1508" s="230" t="s">
        <v>144</v>
      </c>
      <c r="G1508" s="230" t="s">
        <v>144</v>
      </c>
      <c r="H1508" s="230" t="s">
        <v>144</v>
      </c>
      <c r="I1508" s="230" t="s">
        <v>144</v>
      </c>
      <c r="J1508" s="230" t="s">
        <v>144</v>
      </c>
      <c r="K1508" s="230" t="s">
        <v>144</v>
      </c>
      <c r="L1508" s="230" t="s">
        <v>144</v>
      </c>
      <c r="M1508" s="230" t="s">
        <v>144</v>
      </c>
    </row>
    <row r="1509" spans="1:13" x14ac:dyDescent="0.3">
      <c r="A1509" s="230">
        <v>424893</v>
      </c>
      <c r="B1509" s="230" t="s">
        <v>58</v>
      </c>
      <c r="C1509" s="230" t="s">
        <v>145</v>
      </c>
      <c r="D1509" s="230" t="s">
        <v>144</v>
      </c>
      <c r="E1509" s="230" t="s">
        <v>145</v>
      </c>
      <c r="F1509" s="230" t="s">
        <v>144</v>
      </c>
      <c r="G1509" s="230" t="s">
        <v>144</v>
      </c>
      <c r="H1509" s="230" t="s">
        <v>144</v>
      </c>
      <c r="I1509" s="230" t="s">
        <v>144</v>
      </c>
      <c r="J1509" s="230" t="s">
        <v>144</v>
      </c>
      <c r="K1509" s="230" t="s">
        <v>144</v>
      </c>
      <c r="L1509" s="230" t="s">
        <v>144</v>
      </c>
      <c r="M1509" s="230" t="s">
        <v>144</v>
      </c>
    </row>
    <row r="1510" spans="1:13" x14ac:dyDescent="0.3">
      <c r="A1510" s="230">
        <v>424900</v>
      </c>
      <c r="B1510" s="230" t="s">
        <v>58</v>
      </c>
      <c r="C1510" s="230" t="s">
        <v>145</v>
      </c>
      <c r="D1510" s="230" t="s">
        <v>145</v>
      </c>
      <c r="E1510" s="230" t="s">
        <v>145</v>
      </c>
      <c r="F1510" s="230" t="s">
        <v>144</v>
      </c>
      <c r="G1510" s="230" t="s">
        <v>144</v>
      </c>
      <c r="H1510" s="230" t="s">
        <v>145</v>
      </c>
      <c r="I1510" s="230" t="s">
        <v>144</v>
      </c>
      <c r="J1510" s="230" t="s">
        <v>144</v>
      </c>
      <c r="K1510" s="230" t="s">
        <v>144</v>
      </c>
      <c r="L1510" s="230" t="s">
        <v>144</v>
      </c>
      <c r="M1510" s="230" t="s">
        <v>144</v>
      </c>
    </row>
    <row r="1511" spans="1:13" x14ac:dyDescent="0.3">
      <c r="A1511" s="230">
        <v>424904</v>
      </c>
      <c r="B1511" s="230" t="s">
        <v>58</v>
      </c>
      <c r="C1511" s="230" t="s">
        <v>144</v>
      </c>
      <c r="D1511" s="230" t="s">
        <v>144</v>
      </c>
      <c r="E1511" s="230" t="s">
        <v>145</v>
      </c>
      <c r="F1511" s="230" t="s">
        <v>145</v>
      </c>
      <c r="G1511" s="230" t="s">
        <v>144</v>
      </c>
      <c r="H1511" s="230" t="s">
        <v>145</v>
      </c>
      <c r="I1511" s="230" t="s">
        <v>144</v>
      </c>
      <c r="J1511" s="230" t="s">
        <v>144</v>
      </c>
      <c r="K1511" s="230" t="s">
        <v>144</v>
      </c>
      <c r="L1511" s="230" t="s">
        <v>144</v>
      </c>
      <c r="M1511" s="230" t="s">
        <v>144</v>
      </c>
    </row>
    <row r="1512" spans="1:13" x14ac:dyDescent="0.3">
      <c r="A1512" s="230">
        <v>424906</v>
      </c>
      <c r="B1512" s="230" t="s">
        <v>58</v>
      </c>
      <c r="C1512" s="230" t="s">
        <v>144</v>
      </c>
      <c r="F1512" s="230" t="s">
        <v>143</v>
      </c>
      <c r="I1512" s="230" t="s">
        <v>145</v>
      </c>
      <c r="J1512" s="230" t="s">
        <v>144</v>
      </c>
      <c r="K1512" s="230" t="s">
        <v>145</v>
      </c>
      <c r="L1512" s="230" t="s">
        <v>144</v>
      </c>
      <c r="M1512" s="230" t="s">
        <v>145</v>
      </c>
    </row>
    <row r="1513" spans="1:13" x14ac:dyDescent="0.3">
      <c r="A1513" s="230">
        <v>424908</v>
      </c>
      <c r="B1513" s="230" t="s">
        <v>58</v>
      </c>
      <c r="E1513" s="230" t="s">
        <v>145</v>
      </c>
      <c r="F1513" s="230" t="s">
        <v>145</v>
      </c>
      <c r="J1513" s="230" t="s">
        <v>144</v>
      </c>
      <c r="K1513" s="230" t="s">
        <v>144</v>
      </c>
      <c r="L1513" s="230" t="s">
        <v>144</v>
      </c>
      <c r="M1513" s="230" t="s">
        <v>144</v>
      </c>
    </row>
    <row r="1514" spans="1:13" x14ac:dyDescent="0.3">
      <c r="A1514" s="230">
        <v>424913</v>
      </c>
      <c r="B1514" s="230" t="s">
        <v>58</v>
      </c>
      <c r="C1514" s="230" t="s">
        <v>145</v>
      </c>
      <c r="D1514" s="230" t="s">
        <v>145</v>
      </c>
      <c r="E1514" s="230" t="s">
        <v>145</v>
      </c>
      <c r="F1514" s="230" t="s">
        <v>145</v>
      </c>
      <c r="G1514" s="230" t="s">
        <v>144</v>
      </c>
      <c r="H1514" s="230" t="s">
        <v>144</v>
      </c>
      <c r="I1514" s="230" t="s">
        <v>144</v>
      </c>
      <c r="J1514" s="230" t="s">
        <v>144</v>
      </c>
      <c r="K1514" s="230" t="s">
        <v>144</v>
      </c>
      <c r="L1514" s="230" t="s">
        <v>144</v>
      </c>
      <c r="M1514" s="230" t="s">
        <v>144</v>
      </c>
    </row>
    <row r="1515" spans="1:13" x14ac:dyDescent="0.3">
      <c r="A1515" s="230">
        <v>424915</v>
      </c>
      <c r="B1515" s="230" t="s">
        <v>58</v>
      </c>
      <c r="C1515" s="230" t="s">
        <v>145</v>
      </c>
      <c r="D1515" s="230" t="s">
        <v>145</v>
      </c>
      <c r="E1515" s="230" t="s">
        <v>145</v>
      </c>
      <c r="F1515" s="230" t="s">
        <v>145</v>
      </c>
      <c r="G1515" s="230" t="s">
        <v>144</v>
      </c>
      <c r="H1515" s="230" t="s">
        <v>144</v>
      </c>
      <c r="I1515" s="230" t="s">
        <v>144</v>
      </c>
      <c r="J1515" s="230" t="s">
        <v>144</v>
      </c>
      <c r="K1515" s="230" t="s">
        <v>144</v>
      </c>
      <c r="L1515" s="230" t="s">
        <v>144</v>
      </c>
      <c r="M1515" s="230" t="s">
        <v>144</v>
      </c>
    </row>
    <row r="1516" spans="1:13" x14ac:dyDescent="0.3">
      <c r="A1516" s="230">
        <v>424918</v>
      </c>
      <c r="B1516" s="230" t="s">
        <v>58</v>
      </c>
      <c r="C1516" s="230" t="s">
        <v>145</v>
      </c>
      <c r="D1516" s="230" t="s">
        <v>145</v>
      </c>
      <c r="E1516" s="230" t="s">
        <v>145</v>
      </c>
      <c r="F1516" s="230" t="s">
        <v>145</v>
      </c>
      <c r="G1516" s="230" t="s">
        <v>144</v>
      </c>
      <c r="H1516" s="230" t="s">
        <v>145</v>
      </c>
      <c r="I1516" s="230" t="s">
        <v>144</v>
      </c>
      <c r="J1516" s="230" t="s">
        <v>144</v>
      </c>
      <c r="K1516" s="230" t="s">
        <v>144</v>
      </c>
      <c r="L1516" s="230" t="s">
        <v>144</v>
      </c>
      <c r="M1516" s="230" t="s">
        <v>144</v>
      </c>
    </row>
    <row r="1517" spans="1:13" x14ac:dyDescent="0.3">
      <c r="A1517" s="230">
        <v>424922</v>
      </c>
      <c r="B1517" s="230" t="s">
        <v>58</v>
      </c>
      <c r="C1517" s="230" t="s">
        <v>143</v>
      </c>
      <c r="D1517" s="230" t="s">
        <v>145</v>
      </c>
      <c r="E1517" s="230" t="s">
        <v>145</v>
      </c>
      <c r="F1517" s="230" t="s">
        <v>145</v>
      </c>
      <c r="G1517" s="230" t="s">
        <v>145</v>
      </c>
      <c r="H1517" s="230" t="s">
        <v>143</v>
      </c>
      <c r="I1517" s="230" t="s">
        <v>144</v>
      </c>
      <c r="J1517" s="230" t="s">
        <v>144</v>
      </c>
      <c r="K1517" s="230" t="s">
        <v>144</v>
      </c>
      <c r="L1517" s="230" t="s">
        <v>144</v>
      </c>
      <c r="M1517" s="230" t="s">
        <v>144</v>
      </c>
    </row>
    <row r="1518" spans="1:13" x14ac:dyDescent="0.3">
      <c r="A1518" s="230">
        <v>424928</v>
      </c>
      <c r="B1518" s="230" t="s">
        <v>58</v>
      </c>
      <c r="C1518" s="230" t="s">
        <v>145</v>
      </c>
      <c r="D1518" s="230" t="s">
        <v>145</v>
      </c>
      <c r="E1518" s="230" t="s">
        <v>145</v>
      </c>
      <c r="F1518" s="230" t="s">
        <v>144</v>
      </c>
      <c r="H1518" s="230" t="s">
        <v>144</v>
      </c>
      <c r="I1518" s="230" t="s">
        <v>144</v>
      </c>
      <c r="J1518" s="230" t="s">
        <v>144</v>
      </c>
      <c r="K1518" s="230" t="s">
        <v>144</v>
      </c>
      <c r="L1518" s="230" t="s">
        <v>144</v>
      </c>
      <c r="M1518" s="230" t="s">
        <v>144</v>
      </c>
    </row>
    <row r="1519" spans="1:13" x14ac:dyDescent="0.3">
      <c r="A1519" s="230">
        <v>424931</v>
      </c>
      <c r="B1519" s="230" t="s">
        <v>58</v>
      </c>
      <c r="D1519" s="230" t="s">
        <v>145</v>
      </c>
      <c r="G1519" s="230" t="s">
        <v>143</v>
      </c>
      <c r="J1519" s="230" t="s">
        <v>145</v>
      </c>
      <c r="K1519" s="230" t="s">
        <v>145</v>
      </c>
      <c r="M1519" s="230" t="s">
        <v>145</v>
      </c>
    </row>
    <row r="1520" spans="1:13" x14ac:dyDescent="0.3">
      <c r="A1520" s="230">
        <v>424939</v>
      </c>
      <c r="B1520" s="230" t="s">
        <v>58</v>
      </c>
      <c r="D1520" s="230" t="s">
        <v>145</v>
      </c>
      <c r="E1520" s="230" t="s">
        <v>145</v>
      </c>
      <c r="F1520" s="230" t="s">
        <v>143</v>
      </c>
      <c r="G1520" s="230" t="s">
        <v>145</v>
      </c>
      <c r="I1520" s="230" t="s">
        <v>144</v>
      </c>
      <c r="J1520" s="230" t="s">
        <v>145</v>
      </c>
      <c r="K1520" s="230" t="s">
        <v>144</v>
      </c>
      <c r="L1520" s="230" t="s">
        <v>144</v>
      </c>
      <c r="M1520" s="230" t="s">
        <v>144</v>
      </c>
    </row>
    <row r="1521" spans="1:13" x14ac:dyDescent="0.3">
      <c r="A1521" s="230">
        <v>424941</v>
      </c>
      <c r="B1521" s="230" t="s">
        <v>58</v>
      </c>
      <c r="C1521" s="230" t="s">
        <v>145</v>
      </c>
      <c r="E1521" s="230" t="s">
        <v>145</v>
      </c>
      <c r="F1521" s="230" t="s">
        <v>144</v>
      </c>
      <c r="I1521" s="230" t="s">
        <v>144</v>
      </c>
      <c r="J1521" s="230" t="s">
        <v>144</v>
      </c>
      <c r="K1521" s="230" t="s">
        <v>144</v>
      </c>
      <c r="L1521" s="230" t="s">
        <v>144</v>
      </c>
      <c r="M1521" s="230" t="s">
        <v>144</v>
      </c>
    </row>
    <row r="1522" spans="1:13" x14ac:dyDescent="0.3">
      <c r="A1522" s="230">
        <v>424942</v>
      </c>
      <c r="B1522" s="230" t="s">
        <v>58</v>
      </c>
      <c r="D1522" s="230" t="s">
        <v>145</v>
      </c>
      <c r="E1522" s="230" t="s">
        <v>144</v>
      </c>
      <c r="F1522" s="230" t="s">
        <v>144</v>
      </c>
      <c r="G1522" s="230" t="s">
        <v>144</v>
      </c>
      <c r="H1522" s="230" t="s">
        <v>144</v>
      </c>
      <c r="I1522" s="230" t="s">
        <v>144</v>
      </c>
      <c r="J1522" s="230" t="s">
        <v>144</v>
      </c>
      <c r="K1522" s="230" t="s">
        <v>144</v>
      </c>
      <c r="L1522" s="230" t="s">
        <v>144</v>
      </c>
      <c r="M1522" s="230" t="s">
        <v>144</v>
      </c>
    </row>
    <row r="1523" spans="1:13" x14ac:dyDescent="0.3">
      <c r="A1523" s="230">
        <v>424943</v>
      </c>
      <c r="B1523" s="230" t="s">
        <v>58</v>
      </c>
      <c r="C1523" s="230" t="s">
        <v>145</v>
      </c>
      <c r="D1523" s="230" t="s">
        <v>145</v>
      </c>
      <c r="E1523" s="230" t="s">
        <v>145</v>
      </c>
      <c r="F1523" s="230" t="s">
        <v>145</v>
      </c>
      <c r="G1523" s="230" t="s">
        <v>145</v>
      </c>
      <c r="H1523" s="230" t="s">
        <v>145</v>
      </c>
      <c r="I1523" s="230" t="s">
        <v>144</v>
      </c>
      <c r="J1523" s="230" t="s">
        <v>144</v>
      </c>
      <c r="K1523" s="230" t="s">
        <v>144</v>
      </c>
      <c r="L1523" s="230" t="s">
        <v>144</v>
      </c>
      <c r="M1523" s="230" t="s">
        <v>144</v>
      </c>
    </row>
    <row r="1524" spans="1:13" x14ac:dyDescent="0.3">
      <c r="A1524" s="230">
        <v>424944</v>
      </c>
      <c r="B1524" s="230" t="s">
        <v>58</v>
      </c>
      <c r="C1524" s="230" t="s">
        <v>145</v>
      </c>
      <c r="D1524" s="230" t="s">
        <v>144</v>
      </c>
      <c r="E1524" s="230" t="s">
        <v>145</v>
      </c>
      <c r="F1524" s="230" t="s">
        <v>145</v>
      </c>
      <c r="G1524" s="230" t="s">
        <v>144</v>
      </c>
      <c r="H1524" s="230" t="s">
        <v>145</v>
      </c>
      <c r="I1524" s="230" t="s">
        <v>144</v>
      </c>
      <c r="J1524" s="230" t="s">
        <v>144</v>
      </c>
      <c r="K1524" s="230" t="s">
        <v>144</v>
      </c>
      <c r="L1524" s="230" t="s">
        <v>144</v>
      </c>
      <c r="M1524" s="230" t="s">
        <v>144</v>
      </c>
    </row>
    <row r="1525" spans="1:13" x14ac:dyDescent="0.3">
      <c r="A1525" s="230">
        <v>424949</v>
      </c>
      <c r="B1525" s="230" t="s">
        <v>58</v>
      </c>
      <c r="G1525" s="230" t="s">
        <v>144</v>
      </c>
      <c r="J1525" s="230" t="s">
        <v>143</v>
      </c>
      <c r="K1525" s="230" t="s">
        <v>145</v>
      </c>
      <c r="L1525" s="230" t="s">
        <v>144</v>
      </c>
      <c r="M1525" s="230" t="s">
        <v>144</v>
      </c>
    </row>
    <row r="1526" spans="1:13" x14ac:dyDescent="0.3">
      <c r="A1526" s="230">
        <v>424953</v>
      </c>
      <c r="B1526" s="230" t="s">
        <v>58</v>
      </c>
      <c r="C1526" s="230" t="s">
        <v>145</v>
      </c>
      <c r="D1526" s="230" t="s">
        <v>145</v>
      </c>
      <c r="E1526" s="230" t="s">
        <v>144</v>
      </c>
      <c r="F1526" s="230" t="s">
        <v>145</v>
      </c>
      <c r="G1526" s="230" t="s">
        <v>144</v>
      </c>
      <c r="H1526" s="230" t="s">
        <v>144</v>
      </c>
      <c r="I1526" s="230" t="s">
        <v>144</v>
      </c>
      <c r="J1526" s="230" t="s">
        <v>144</v>
      </c>
      <c r="K1526" s="230" t="s">
        <v>144</v>
      </c>
      <c r="L1526" s="230" t="s">
        <v>144</v>
      </c>
      <c r="M1526" s="230" t="s">
        <v>144</v>
      </c>
    </row>
    <row r="1527" spans="1:13" x14ac:dyDescent="0.3">
      <c r="A1527" s="230">
        <v>424954</v>
      </c>
      <c r="B1527" s="230" t="s">
        <v>58</v>
      </c>
      <c r="C1527" s="230" t="s">
        <v>145</v>
      </c>
      <c r="D1527" s="230" t="s">
        <v>145</v>
      </c>
      <c r="E1527" s="230" t="s">
        <v>145</v>
      </c>
      <c r="F1527" s="230" t="s">
        <v>145</v>
      </c>
      <c r="G1527" s="230" t="s">
        <v>145</v>
      </c>
      <c r="H1527" s="230" t="s">
        <v>145</v>
      </c>
      <c r="I1527" s="230" t="s">
        <v>144</v>
      </c>
      <c r="J1527" s="230" t="s">
        <v>145</v>
      </c>
      <c r="K1527" s="230" t="s">
        <v>144</v>
      </c>
      <c r="L1527" s="230" t="s">
        <v>144</v>
      </c>
      <c r="M1527" s="230" t="s">
        <v>145</v>
      </c>
    </row>
    <row r="1528" spans="1:13" x14ac:dyDescent="0.3">
      <c r="A1528" s="230">
        <v>424957</v>
      </c>
      <c r="B1528" s="230" t="s">
        <v>58</v>
      </c>
      <c r="C1528" s="230" t="s">
        <v>145</v>
      </c>
      <c r="D1528" s="230" t="s">
        <v>144</v>
      </c>
      <c r="E1528" s="230" t="s">
        <v>145</v>
      </c>
      <c r="F1528" s="230" t="s">
        <v>145</v>
      </c>
      <c r="G1528" s="230" t="s">
        <v>145</v>
      </c>
      <c r="H1528" s="230" t="s">
        <v>145</v>
      </c>
      <c r="I1528" s="230" t="s">
        <v>144</v>
      </c>
      <c r="J1528" s="230" t="s">
        <v>144</v>
      </c>
      <c r="K1528" s="230" t="s">
        <v>144</v>
      </c>
      <c r="L1528" s="230" t="s">
        <v>144</v>
      </c>
      <c r="M1528" s="230" t="s">
        <v>144</v>
      </c>
    </row>
    <row r="1529" spans="1:13" x14ac:dyDescent="0.3">
      <c r="A1529" s="230">
        <v>424962</v>
      </c>
      <c r="B1529" s="230" t="s">
        <v>58</v>
      </c>
      <c r="D1529" s="230" t="s">
        <v>144</v>
      </c>
      <c r="F1529" s="230" t="s">
        <v>145</v>
      </c>
      <c r="J1529" s="230" t="s">
        <v>143</v>
      </c>
      <c r="K1529" s="230" t="s">
        <v>144</v>
      </c>
      <c r="L1529" s="230" t="s">
        <v>145</v>
      </c>
      <c r="M1529" s="230" t="s">
        <v>143</v>
      </c>
    </row>
    <row r="1530" spans="1:13" x14ac:dyDescent="0.3">
      <c r="A1530" s="230">
        <v>424963</v>
      </c>
      <c r="B1530" s="230" t="s">
        <v>58</v>
      </c>
      <c r="C1530" s="230" t="s">
        <v>143</v>
      </c>
      <c r="F1530" s="230" t="s">
        <v>145</v>
      </c>
      <c r="I1530" s="230" t="s">
        <v>144</v>
      </c>
      <c r="J1530" s="230" t="s">
        <v>144</v>
      </c>
      <c r="K1530" s="230" t="s">
        <v>145</v>
      </c>
      <c r="L1530" s="230" t="s">
        <v>144</v>
      </c>
      <c r="M1530" s="230" t="s">
        <v>144</v>
      </c>
    </row>
    <row r="1531" spans="1:13" x14ac:dyDescent="0.3">
      <c r="A1531" s="230">
        <v>424964</v>
      </c>
      <c r="B1531" s="230" t="s">
        <v>58</v>
      </c>
      <c r="C1531" s="230" t="s">
        <v>145</v>
      </c>
      <c r="D1531" s="230" t="s">
        <v>145</v>
      </c>
      <c r="E1531" s="230" t="s">
        <v>144</v>
      </c>
      <c r="F1531" s="230" t="s">
        <v>145</v>
      </c>
      <c r="G1531" s="230" t="s">
        <v>144</v>
      </c>
      <c r="H1531" s="230" t="s">
        <v>144</v>
      </c>
      <c r="I1531" s="230" t="s">
        <v>144</v>
      </c>
      <c r="J1531" s="230" t="s">
        <v>144</v>
      </c>
      <c r="K1531" s="230" t="s">
        <v>144</v>
      </c>
      <c r="L1531" s="230" t="s">
        <v>144</v>
      </c>
      <c r="M1531" s="230" t="s">
        <v>144</v>
      </c>
    </row>
    <row r="1532" spans="1:13" x14ac:dyDescent="0.3">
      <c r="A1532" s="230">
        <v>424967</v>
      </c>
      <c r="B1532" s="230" t="s">
        <v>58</v>
      </c>
      <c r="E1532" s="230" t="s">
        <v>145</v>
      </c>
      <c r="F1532" s="230" t="s">
        <v>145</v>
      </c>
      <c r="I1532" s="230" t="s">
        <v>144</v>
      </c>
      <c r="J1532" s="230" t="s">
        <v>144</v>
      </c>
      <c r="K1532" s="230" t="s">
        <v>144</v>
      </c>
      <c r="L1532" s="230" t="s">
        <v>144</v>
      </c>
      <c r="M1532" s="230" t="s">
        <v>144</v>
      </c>
    </row>
    <row r="1533" spans="1:13" x14ac:dyDescent="0.3">
      <c r="A1533" s="230">
        <v>424968</v>
      </c>
      <c r="B1533" s="230" t="s">
        <v>58</v>
      </c>
      <c r="C1533" s="230" t="s">
        <v>145</v>
      </c>
      <c r="D1533" s="230" t="s">
        <v>145</v>
      </c>
      <c r="E1533" s="230" t="s">
        <v>143</v>
      </c>
      <c r="F1533" s="230" t="s">
        <v>143</v>
      </c>
      <c r="G1533" s="230" t="s">
        <v>143</v>
      </c>
      <c r="H1533" s="230" t="s">
        <v>145</v>
      </c>
      <c r="I1533" s="230" t="s">
        <v>144</v>
      </c>
      <c r="J1533" s="230" t="s">
        <v>144</v>
      </c>
      <c r="K1533" s="230" t="s">
        <v>145</v>
      </c>
      <c r="L1533" s="230" t="s">
        <v>145</v>
      </c>
      <c r="M1533" s="230" t="s">
        <v>144</v>
      </c>
    </row>
    <row r="1534" spans="1:13" x14ac:dyDescent="0.3">
      <c r="A1534" s="230">
        <v>424971</v>
      </c>
      <c r="B1534" s="230" t="s">
        <v>58</v>
      </c>
      <c r="C1534" s="230" t="s">
        <v>145</v>
      </c>
      <c r="D1534" s="230" t="s">
        <v>145</v>
      </c>
      <c r="E1534" s="230" t="s">
        <v>143</v>
      </c>
      <c r="F1534" s="230" t="s">
        <v>143</v>
      </c>
      <c r="G1534" s="230" t="s">
        <v>145</v>
      </c>
      <c r="H1534" s="230" t="s">
        <v>144</v>
      </c>
      <c r="I1534" s="230" t="s">
        <v>144</v>
      </c>
      <c r="J1534" s="230" t="s">
        <v>144</v>
      </c>
      <c r="K1534" s="230" t="s">
        <v>144</v>
      </c>
      <c r="L1534" s="230" t="s">
        <v>144</v>
      </c>
      <c r="M1534" s="230" t="s">
        <v>144</v>
      </c>
    </row>
    <row r="1535" spans="1:13" x14ac:dyDescent="0.3">
      <c r="A1535" s="230">
        <v>424972</v>
      </c>
      <c r="B1535" s="230" t="s">
        <v>58</v>
      </c>
      <c r="C1535" s="230" t="s">
        <v>145</v>
      </c>
      <c r="D1535" s="230" t="s">
        <v>145</v>
      </c>
      <c r="E1535" s="230" t="s">
        <v>145</v>
      </c>
      <c r="F1535" s="230" t="s">
        <v>144</v>
      </c>
      <c r="G1535" s="230" t="s">
        <v>144</v>
      </c>
      <c r="H1535" s="230" t="s">
        <v>144</v>
      </c>
      <c r="I1535" s="230" t="s">
        <v>144</v>
      </c>
      <c r="J1535" s="230" t="s">
        <v>144</v>
      </c>
      <c r="K1535" s="230" t="s">
        <v>144</v>
      </c>
      <c r="L1535" s="230" t="s">
        <v>144</v>
      </c>
      <c r="M1535" s="230" t="s">
        <v>144</v>
      </c>
    </row>
    <row r="1536" spans="1:13" x14ac:dyDescent="0.3">
      <c r="A1536" s="230">
        <v>424973</v>
      </c>
      <c r="B1536" s="230" t="s">
        <v>58</v>
      </c>
      <c r="C1536" s="230" t="s">
        <v>145</v>
      </c>
      <c r="D1536" s="230" t="s">
        <v>145</v>
      </c>
      <c r="E1536" s="230" t="s">
        <v>145</v>
      </c>
      <c r="F1536" s="230" t="s">
        <v>145</v>
      </c>
      <c r="G1536" s="230" t="s">
        <v>145</v>
      </c>
      <c r="I1536" s="230" t="s">
        <v>144</v>
      </c>
      <c r="J1536" s="230" t="s">
        <v>145</v>
      </c>
      <c r="K1536" s="230" t="s">
        <v>145</v>
      </c>
      <c r="L1536" s="230" t="s">
        <v>144</v>
      </c>
    </row>
    <row r="1537" spans="1:13" x14ac:dyDescent="0.3">
      <c r="A1537" s="230">
        <v>424974</v>
      </c>
      <c r="B1537" s="230" t="s">
        <v>58</v>
      </c>
      <c r="C1537" s="230" t="s">
        <v>145</v>
      </c>
      <c r="E1537" s="230" t="s">
        <v>145</v>
      </c>
      <c r="F1537" s="230" t="s">
        <v>145</v>
      </c>
      <c r="I1537" s="230" t="s">
        <v>144</v>
      </c>
      <c r="J1537" s="230" t="s">
        <v>144</v>
      </c>
      <c r="K1537" s="230" t="s">
        <v>144</v>
      </c>
      <c r="L1537" s="230" t="s">
        <v>144</v>
      </c>
      <c r="M1537" s="230" t="s">
        <v>144</v>
      </c>
    </row>
    <row r="1538" spans="1:13" x14ac:dyDescent="0.3">
      <c r="A1538" s="230">
        <v>424976</v>
      </c>
      <c r="B1538" s="230" t="s">
        <v>58</v>
      </c>
      <c r="C1538" s="230" t="s">
        <v>145</v>
      </c>
      <c r="D1538" s="230" t="s">
        <v>145</v>
      </c>
      <c r="E1538" s="230" t="s">
        <v>144</v>
      </c>
      <c r="F1538" s="230" t="s">
        <v>144</v>
      </c>
      <c r="I1538" s="230" t="s">
        <v>144</v>
      </c>
      <c r="J1538" s="230" t="s">
        <v>144</v>
      </c>
      <c r="K1538" s="230" t="s">
        <v>144</v>
      </c>
      <c r="L1538" s="230" t="s">
        <v>144</v>
      </c>
      <c r="M1538" s="230" t="s">
        <v>144</v>
      </c>
    </row>
    <row r="1539" spans="1:13" x14ac:dyDescent="0.3">
      <c r="A1539" s="230">
        <v>424979</v>
      </c>
      <c r="B1539" s="230" t="s">
        <v>58</v>
      </c>
      <c r="C1539" s="230" t="s">
        <v>145</v>
      </c>
      <c r="D1539" s="230" t="s">
        <v>145</v>
      </c>
      <c r="E1539" s="230" t="s">
        <v>145</v>
      </c>
      <c r="F1539" s="230" t="s">
        <v>144</v>
      </c>
      <c r="G1539" s="230" t="s">
        <v>144</v>
      </c>
      <c r="H1539" s="230" t="s">
        <v>145</v>
      </c>
      <c r="I1539" s="230" t="s">
        <v>145</v>
      </c>
      <c r="J1539" s="230" t="s">
        <v>144</v>
      </c>
      <c r="K1539" s="230" t="s">
        <v>144</v>
      </c>
      <c r="L1539" s="230" t="s">
        <v>144</v>
      </c>
      <c r="M1539" s="230" t="s">
        <v>144</v>
      </c>
    </row>
    <row r="1540" spans="1:13" x14ac:dyDescent="0.3">
      <c r="A1540" s="230">
        <v>424980</v>
      </c>
      <c r="B1540" s="230" t="s">
        <v>58</v>
      </c>
      <c r="C1540" s="230" t="s">
        <v>145</v>
      </c>
      <c r="D1540" s="230" t="s">
        <v>145</v>
      </c>
      <c r="E1540" s="230" t="s">
        <v>145</v>
      </c>
      <c r="F1540" s="230" t="s">
        <v>145</v>
      </c>
      <c r="G1540" s="230" t="s">
        <v>144</v>
      </c>
      <c r="H1540" s="230" t="s">
        <v>144</v>
      </c>
      <c r="I1540" s="230" t="s">
        <v>144</v>
      </c>
      <c r="J1540" s="230" t="s">
        <v>144</v>
      </c>
      <c r="K1540" s="230" t="s">
        <v>144</v>
      </c>
      <c r="L1540" s="230" t="s">
        <v>144</v>
      </c>
      <c r="M1540" s="230" t="s">
        <v>144</v>
      </c>
    </row>
    <row r="1541" spans="1:13" x14ac:dyDescent="0.3">
      <c r="A1541" s="230">
        <v>424983</v>
      </c>
      <c r="B1541" s="230" t="s">
        <v>58</v>
      </c>
      <c r="C1541" s="230" t="s">
        <v>145</v>
      </c>
      <c r="D1541" s="230" t="s">
        <v>145</v>
      </c>
      <c r="E1541" s="230" t="s">
        <v>145</v>
      </c>
      <c r="F1541" s="230" t="s">
        <v>145</v>
      </c>
      <c r="G1541" s="230" t="s">
        <v>144</v>
      </c>
      <c r="H1541" s="230" t="s">
        <v>145</v>
      </c>
      <c r="I1541" s="230" t="s">
        <v>144</v>
      </c>
      <c r="J1541" s="230" t="s">
        <v>144</v>
      </c>
      <c r="K1541" s="230" t="s">
        <v>144</v>
      </c>
      <c r="L1541" s="230" t="s">
        <v>144</v>
      </c>
      <c r="M1541" s="230" t="s">
        <v>144</v>
      </c>
    </row>
    <row r="1542" spans="1:13" x14ac:dyDescent="0.3">
      <c r="A1542" s="230">
        <v>424984</v>
      </c>
      <c r="B1542" s="230" t="s">
        <v>58</v>
      </c>
      <c r="D1542" s="230" t="s">
        <v>145</v>
      </c>
      <c r="E1542" s="230" t="s">
        <v>145</v>
      </c>
      <c r="F1542" s="230" t="s">
        <v>143</v>
      </c>
      <c r="G1542" s="230" t="s">
        <v>145</v>
      </c>
      <c r="H1542" s="230" t="s">
        <v>143</v>
      </c>
      <c r="I1542" s="230" t="s">
        <v>144</v>
      </c>
      <c r="J1542" s="230" t="s">
        <v>144</v>
      </c>
      <c r="K1542" s="230" t="s">
        <v>144</v>
      </c>
      <c r="L1542" s="230" t="s">
        <v>145</v>
      </c>
      <c r="M1542" s="230" t="s">
        <v>144</v>
      </c>
    </row>
    <row r="1543" spans="1:13" x14ac:dyDescent="0.3">
      <c r="A1543" s="230">
        <v>424985</v>
      </c>
      <c r="B1543" s="230" t="s">
        <v>58</v>
      </c>
      <c r="C1543" s="230" t="s">
        <v>145</v>
      </c>
      <c r="D1543" s="230" t="s">
        <v>145</v>
      </c>
      <c r="E1543" s="230" t="s">
        <v>145</v>
      </c>
      <c r="F1543" s="230" t="s">
        <v>145</v>
      </c>
      <c r="G1543" s="230" t="s">
        <v>144</v>
      </c>
      <c r="H1543" s="230" t="s">
        <v>145</v>
      </c>
      <c r="I1543" s="230" t="s">
        <v>144</v>
      </c>
      <c r="J1543" s="230" t="s">
        <v>144</v>
      </c>
      <c r="K1543" s="230" t="s">
        <v>144</v>
      </c>
      <c r="L1543" s="230" t="s">
        <v>144</v>
      </c>
      <c r="M1543" s="230" t="s">
        <v>144</v>
      </c>
    </row>
    <row r="1544" spans="1:13" x14ac:dyDescent="0.3">
      <c r="A1544" s="230">
        <v>424986</v>
      </c>
      <c r="B1544" s="230" t="s">
        <v>58</v>
      </c>
      <c r="F1544" s="230" t="s">
        <v>145</v>
      </c>
      <c r="G1544" s="230" t="s">
        <v>145</v>
      </c>
      <c r="H1544" s="230" t="s">
        <v>144</v>
      </c>
      <c r="I1544" s="230" t="s">
        <v>145</v>
      </c>
      <c r="J1544" s="230" t="s">
        <v>144</v>
      </c>
      <c r="K1544" s="230" t="s">
        <v>145</v>
      </c>
      <c r="L1544" s="230" t="s">
        <v>144</v>
      </c>
      <c r="M1544" s="230" t="s">
        <v>144</v>
      </c>
    </row>
    <row r="1545" spans="1:13" x14ac:dyDescent="0.3">
      <c r="A1545" s="230">
        <v>424989</v>
      </c>
      <c r="B1545" s="230" t="s">
        <v>58</v>
      </c>
      <c r="C1545" s="230" t="s">
        <v>145</v>
      </c>
      <c r="D1545" s="230" t="s">
        <v>145</v>
      </c>
      <c r="E1545" s="230" t="s">
        <v>145</v>
      </c>
      <c r="F1545" s="230" t="s">
        <v>145</v>
      </c>
      <c r="G1545" s="230" t="s">
        <v>145</v>
      </c>
      <c r="H1545" s="230" t="s">
        <v>144</v>
      </c>
      <c r="I1545" s="230" t="s">
        <v>144</v>
      </c>
      <c r="J1545" s="230" t="s">
        <v>144</v>
      </c>
      <c r="K1545" s="230" t="s">
        <v>144</v>
      </c>
      <c r="L1545" s="230" t="s">
        <v>144</v>
      </c>
      <c r="M1545" s="230" t="s">
        <v>144</v>
      </c>
    </row>
    <row r="1546" spans="1:13" x14ac:dyDescent="0.3">
      <c r="A1546" s="230">
        <v>424990</v>
      </c>
      <c r="B1546" s="230" t="s">
        <v>58</v>
      </c>
      <c r="D1546" s="230" t="s">
        <v>145</v>
      </c>
      <c r="E1546" s="230" t="s">
        <v>145</v>
      </c>
      <c r="F1546" s="230" t="s">
        <v>145</v>
      </c>
      <c r="G1546" s="230" t="s">
        <v>144</v>
      </c>
      <c r="H1546" s="230" t="s">
        <v>144</v>
      </c>
      <c r="I1546" s="230" t="s">
        <v>144</v>
      </c>
      <c r="J1546" s="230" t="s">
        <v>144</v>
      </c>
      <c r="K1546" s="230" t="s">
        <v>144</v>
      </c>
      <c r="L1546" s="230" t="s">
        <v>144</v>
      </c>
      <c r="M1546" s="230" t="s">
        <v>144</v>
      </c>
    </row>
    <row r="1547" spans="1:13" x14ac:dyDescent="0.3">
      <c r="A1547" s="230">
        <v>424995</v>
      </c>
      <c r="B1547" s="230" t="s">
        <v>58</v>
      </c>
      <c r="C1547" s="230" t="s">
        <v>143</v>
      </c>
      <c r="D1547" s="230" t="s">
        <v>145</v>
      </c>
      <c r="E1547" s="230" t="s">
        <v>145</v>
      </c>
      <c r="F1547" s="230" t="s">
        <v>143</v>
      </c>
      <c r="G1547" s="230" t="s">
        <v>143</v>
      </c>
      <c r="H1547" s="230" t="s">
        <v>143</v>
      </c>
      <c r="I1547" s="230" t="s">
        <v>144</v>
      </c>
      <c r="J1547" s="230" t="s">
        <v>145</v>
      </c>
      <c r="K1547" s="230" t="s">
        <v>145</v>
      </c>
      <c r="L1547" s="230" t="s">
        <v>144</v>
      </c>
      <c r="M1547" s="230" t="s">
        <v>144</v>
      </c>
    </row>
    <row r="1548" spans="1:13" x14ac:dyDescent="0.3">
      <c r="A1548" s="230">
        <v>425000</v>
      </c>
      <c r="B1548" s="230" t="s">
        <v>58</v>
      </c>
      <c r="C1548" s="230" t="s">
        <v>145</v>
      </c>
      <c r="D1548" s="230" t="s">
        <v>144</v>
      </c>
      <c r="E1548" s="230" t="s">
        <v>145</v>
      </c>
      <c r="F1548" s="230" t="s">
        <v>145</v>
      </c>
      <c r="G1548" s="230" t="s">
        <v>144</v>
      </c>
      <c r="I1548" s="230" t="s">
        <v>144</v>
      </c>
      <c r="J1548" s="230" t="s">
        <v>144</v>
      </c>
      <c r="K1548" s="230" t="s">
        <v>144</v>
      </c>
      <c r="L1548" s="230" t="s">
        <v>144</v>
      </c>
      <c r="M1548" s="230" t="s">
        <v>144</v>
      </c>
    </row>
    <row r="1549" spans="1:13" x14ac:dyDescent="0.3">
      <c r="A1549" s="230">
        <v>425002</v>
      </c>
      <c r="B1549" s="230" t="s">
        <v>58</v>
      </c>
      <c r="C1549" s="230" t="s">
        <v>144</v>
      </c>
      <c r="D1549" s="230" t="s">
        <v>144</v>
      </c>
      <c r="E1549" s="230" t="s">
        <v>145</v>
      </c>
      <c r="F1549" s="230" t="s">
        <v>144</v>
      </c>
      <c r="G1549" s="230" t="s">
        <v>145</v>
      </c>
      <c r="H1549" s="230" t="s">
        <v>145</v>
      </c>
      <c r="I1549" s="230" t="s">
        <v>144</v>
      </c>
      <c r="J1549" s="230" t="s">
        <v>144</v>
      </c>
      <c r="K1549" s="230" t="s">
        <v>144</v>
      </c>
      <c r="L1549" s="230" t="s">
        <v>144</v>
      </c>
      <c r="M1549" s="230" t="s">
        <v>144</v>
      </c>
    </row>
    <row r="1550" spans="1:13" x14ac:dyDescent="0.3">
      <c r="A1550" s="230">
        <v>425003</v>
      </c>
      <c r="B1550" s="230" t="s">
        <v>58</v>
      </c>
      <c r="C1550" s="230" t="s">
        <v>145</v>
      </c>
      <c r="D1550" s="230" t="s">
        <v>145</v>
      </c>
      <c r="E1550" s="230" t="s">
        <v>145</v>
      </c>
      <c r="F1550" s="230" t="s">
        <v>145</v>
      </c>
      <c r="G1550" s="230" t="s">
        <v>145</v>
      </c>
      <c r="H1550" s="230" t="s">
        <v>145</v>
      </c>
      <c r="I1550" s="230" t="s">
        <v>144</v>
      </c>
      <c r="J1550" s="230" t="s">
        <v>144</v>
      </c>
      <c r="K1550" s="230" t="s">
        <v>144</v>
      </c>
      <c r="L1550" s="230" t="s">
        <v>144</v>
      </c>
      <c r="M1550" s="230" t="s">
        <v>144</v>
      </c>
    </row>
    <row r="1551" spans="1:13" x14ac:dyDescent="0.3">
      <c r="A1551" s="230">
        <v>425007</v>
      </c>
      <c r="B1551" s="230" t="s">
        <v>58</v>
      </c>
      <c r="C1551" s="230" t="s">
        <v>145</v>
      </c>
      <c r="D1551" s="230" t="s">
        <v>145</v>
      </c>
      <c r="E1551" s="230" t="s">
        <v>145</v>
      </c>
      <c r="F1551" s="230" t="s">
        <v>145</v>
      </c>
      <c r="G1551" s="230" t="s">
        <v>145</v>
      </c>
      <c r="H1551" s="230" t="s">
        <v>145</v>
      </c>
      <c r="I1551" s="230" t="s">
        <v>144</v>
      </c>
      <c r="J1551" s="230" t="s">
        <v>144</v>
      </c>
      <c r="K1551" s="230" t="s">
        <v>144</v>
      </c>
      <c r="L1551" s="230" t="s">
        <v>144</v>
      </c>
      <c r="M1551" s="230" t="s">
        <v>144</v>
      </c>
    </row>
    <row r="1552" spans="1:13" x14ac:dyDescent="0.3">
      <c r="A1552" s="230">
        <v>425008</v>
      </c>
      <c r="B1552" s="230" t="s">
        <v>58</v>
      </c>
      <c r="F1552" s="230" t="s">
        <v>145</v>
      </c>
      <c r="J1552" s="230" t="s">
        <v>145</v>
      </c>
      <c r="K1552" s="230" t="s">
        <v>145</v>
      </c>
      <c r="L1552" s="230" t="s">
        <v>144</v>
      </c>
      <c r="M1552" s="230" t="s">
        <v>144</v>
      </c>
    </row>
    <row r="1553" spans="1:13" x14ac:dyDescent="0.3">
      <c r="A1553" s="230">
        <v>425009</v>
      </c>
      <c r="B1553" s="230" t="s">
        <v>58</v>
      </c>
      <c r="C1553" s="230" t="s">
        <v>144</v>
      </c>
      <c r="D1553" s="230" t="s">
        <v>145</v>
      </c>
      <c r="E1553" s="230" t="s">
        <v>144</v>
      </c>
      <c r="F1553" s="230" t="s">
        <v>144</v>
      </c>
      <c r="G1553" s="230" t="s">
        <v>145</v>
      </c>
      <c r="H1553" s="230" t="s">
        <v>145</v>
      </c>
      <c r="I1553" s="230" t="s">
        <v>144</v>
      </c>
      <c r="J1553" s="230" t="s">
        <v>144</v>
      </c>
      <c r="K1553" s="230" t="s">
        <v>144</v>
      </c>
      <c r="L1553" s="230" t="s">
        <v>144</v>
      </c>
      <c r="M1553" s="230" t="s">
        <v>144</v>
      </c>
    </row>
    <row r="1554" spans="1:13" x14ac:dyDescent="0.3">
      <c r="A1554" s="230">
        <v>425016</v>
      </c>
      <c r="B1554" s="230" t="s">
        <v>58</v>
      </c>
      <c r="C1554" s="230" t="s">
        <v>145</v>
      </c>
      <c r="E1554" s="230" t="s">
        <v>145</v>
      </c>
      <c r="F1554" s="230" t="s">
        <v>144</v>
      </c>
      <c r="G1554" s="230" t="s">
        <v>145</v>
      </c>
      <c r="H1554" s="230" t="s">
        <v>145</v>
      </c>
      <c r="I1554" s="230" t="s">
        <v>144</v>
      </c>
      <c r="J1554" s="230" t="s">
        <v>144</v>
      </c>
      <c r="K1554" s="230" t="s">
        <v>144</v>
      </c>
      <c r="L1554" s="230" t="s">
        <v>144</v>
      </c>
      <c r="M1554" s="230" t="s">
        <v>144</v>
      </c>
    </row>
    <row r="1555" spans="1:13" x14ac:dyDescent="0.3">
      <c r="A1555" s="230">
        <v>425017</v>
      </c>
      <c r="B1555" s="230" t="s">
        <v>58</v>
      </c>
      <c r="C1555" s="230" t="s">
        <v>143</v>
      </c>
      <c r="D1555" s="230" t="s">
        <v>145</v>
      </c>
      <c r="E1555" s="230" t="s">
        <v>143</v>
      </c>
      <c r="F1555" s="230" t="s">
        <v>145</v>
      </c>
      <c r="G1555" s="230" t="s">
        <v>143</v>
      </c>
      <c r="H1555" s="230" t="s">
        <v>143</v>
      </c>
      <c r="I1555" s="230" t="s">
        <v>143</v>
      </c>
      <c r="J1555" s="230" t="s">
        <v>145</v>
      </c>
      <c r="K1555" s="230" t="s">
        <v>145</v>
      </c>
      <c r="L1555" s="230" t="s">
        <v>145</v>
      </c>
      <c r="M1555" s="230" t="s">
        <v>145</v>
      </c>
    </row>
    <row r="1556" spans="1:13" x14ac:dyDescent="0.3">
      <c r="A1556" s="230">
        <v>425019</v>
      </c>
      <c r="B1556" s="230" t="s">
        <v>58</v>
      </c>
      <c r="C1556" s="230" t="s">
        <v>143</v>
      </c>
      <c r="D1556" s="230" t="s">
        <v>145</v>
      </c>
      <c r="I1556" s="230" t="s">
        <v>144</v>
      </c>
      <c r="J1556" s="230" t="s">
        <v>144</v>
      </c>
      <c r="K1556" s="230" t="s">
        <v>145</v>
      </c>
      <c r="L1556" s="230" t="s">
        <v>144</v>
      </c>
      <c r="M1556" s="230" t="s">
        <v>145</v>
      </c>
    </row>
    <row r="1557" spans="1:13" x14ac:dyDescent="0.3">
      <c r="A1557" s="230">
        <v>425020</v>
      </c>
      <c r="B1557" s="230" t="s">
        <v>58</v>
      </c>
      <c r="C1557" s="230" t="s">
        <v>143</v>
      </c>
      <c r="E1557" s="230" t="s">
        <v>143</v>
      </c>
      <c r="G1557" s="230" t="s">
        <v>144</v>
      </c>
      <c r="H1557" s="230" t="s">
        <v>143</v>
      </c>
      <c r="I1557" s="230" t="s">
        <v>144</v>
      </c>
      <c r="J1557" s="230" t="s">
        <v>144</v>
      </c>
      <c r="K1557" s="230" t="s">
        <v>144</v>
      </c>
      <c r="L1557" s="230" t="s">
        <v>144</v>
      </c>
      <c r="M1557" s="230" t="s">
        <v>144</v>
      </c>
    </row>
    <row r="1558" spans="1:13" x14ac:dyDescent="0.3">
      <c r="A1558" s="230">
        <v>425022</v>
      </c>
      <c r="B1558" s="230" t="s">
        <v>58</v>
      </c>
      <c r="C1558" s="230" t="s">
        <v>144</v>
      </c>
      <c r="D1558" s="230" t="s">
        <v>145</v>
      </c>
      <c r="E1558" s="230" t="s">
        <v>145</v>
      </c>
      <c r="F1558" s="230" t="s">
        <v>144</v>
      </c>
      <c r="G1558" s="230" t="s">
        <v>144</v>
      </c>
      <c r="H1558" s="230" t="s">
        <v>145</v>
      </c>
      <c r="I1558" s="230" t="s">
        <v>144</v>
      </c>
      <c r="J1558" s="230" t="s">
        <v>144</v>
      </c>
      <c r="K1558" s="230" t="s">
        <v>144</v>
      </c>
      <c r="L1558" s="230" t="s">
        <v>144</v>
      </c>
      <c r="M1558" s="230" t="s">
        <v>144</v>
      </c>
    </row>
    <row r="1559" spans="1:13" x14ac:dyDescent="0.3">
      <c r="A1559" s="230">
        <v>425026</v>
      </c>
      <c r="B1559" s="230" t="s">
        <v>58</v>
      </c>
      <c r="C1559" s="230" t="s">
        <v>145</v>
      </c>
      <c r="D1559" s="230" t="s">
        <v>145</v>
      </c>
      <c r="E1559" s="230" t="s">
        <v>145</v>
      </c>
      <c r="F1559" s="230" t="s">
        <v>145</v>
      </c>
      <c r="G1559" s="230" t="s">
        <v>145</v>
      </c>
      <c r="H1559" s="230" t="s">
        <v>145</v>
      </c>
      <c r="I1559" s="230" t="s">
        <v>144</v>
      </c>
      <c r="J1559" s="230" t="s">
        <v>144</v>
      </c>
      <c r="K1559" s="230" t="s">
        <v>144</v>
      </c>
      <c r="L1559" s="230" t="s">
        <v>144</v>
      </c>
      <c r="M1559" s="230" t="s">
        <v>144</v>
      </c>
    </row>
    <row r="1560" spans="1:13" x14ac:dyDescent="0.3">
      <c r="A1560" s="230">
        <v>425027</v>
      </c>
      <c r="B1560" s="230" t="s">
        <v>58</v>
      </c>
      <c r="E1560" s="230" t="s">
        <v>143</v>
      </c>
      <c r="F1560" s="230" t="s">
        <v>144</v>
      </c>
      <c r="H1560" s="230" t="s">
        <v>143</v>
      </c>
      <c r="I1560" s="230" t="s">
        <v>144</v>
      </c>
      <c r="J1560" s="230" t="s">
        <v>144</v>
      </c>
      <c r="K1560" s="230" t="s">
        <v>144</v>
      </c>
      <c r="L1560" s="230" t="s">
        <v>144</v>
      </c>
      <c r="M1560" s="230" t="s">
        <v>144</v>
      </c>
    </row>
    <row r="1561" spans="1:13" x14ac:dyDescent="0.3">
      <c r="A1561" s="230">
        <v>425028</v>
      </c>
      <c r="B1561" s="230" t="s">
        <v>58</v>
      </c>
      <c r="C1561" s="230" t="s">
        <v>145</v>
      </c>
      <c r="D1561" s="230" t="s">
        <v>145</v>
      </c>
      <c r="E1561" s="230" t="s">
        <v>145</v>
      </c>
      <c r="F1561" s="230" t="s">
        <v>145</v>
      </c>
      <c r="G1561" s="230" t="s">
        <v>145</v>
      </c>
      <c r="H1561" s="230" t="s">
        <v>145</v>
      </c>
      <c r="I1561" s="230" t="s">
        <v>144</v>
      </c>
      <c r="J1561" s="230" t="s">
        <v>144</v>
      </c>
      <c r="K1561" s="230" t="s">
        <v>144</v>
      </c>
      <c r="L1561" s="230" t="s">
        <v>144</v>
      </c>
      <c r="M1561" s="230" t="s">
        <v>144</v>
      </c>
    </row>
    <row r="1562" spans="1:13" x14ac:dyDescent="0.3">
      <c r="A1562" s="230">
        <v>425033</v>
      </c>
      <c r="B1562" s="230" t="s">
        <v>58</v>
      </c>
      <c r="C1562" s="230" t="s">
        <v>145</v>
      </c>
      <c r="D1562" s="230" t="s">
        <v>144</v>
      </c>
      <c r="E1562" s="230" t="s">
        <v>145</v>
      </c>
      <c r="F1562" s="230" t="s">
        <v>145</v>
      </c>
      <c r="G1562" s="230" t="s">
        <v>145</v>
      </c>
      <c r="H1562" s="230" t="s">
        <v>145</v>
      </c>
      <c r="I1562" s="230" t="s">
        <v>144</v>
      </c>
      <c r="J1562" s="230" t="s">
        <v>144</v>
      </c>
      <c r="K1562" s="230" t="s">
        <v>144</v>
      </c>
      <c r="L1562" s="230" t="s">
        <v>144</v>
      </c>
      <c r="M1562" s="230" t="s">
        <v>144</v>
      </c>
    </row>
    <row r="1563" spans="1:13" x14ac:dyDescent="0.3">
      <c r="A1563" s="230">
        <v>425035</v>
      </c>
      <c r="B1563" s="230" t="s">
        <v>58</v>
      </c>
      <c r="C1563" s="230" t="s">
        <v>145</v>
      </c>
      <c r="D1563" s="230" t="s">
        <v>145</v>
      </c>
      <c r="E1563" s="230" t="s">
        <v>145</v>
      </c>
      <c r="F1563" s="230" t="s">
        <v>145</v>
      </c>
      <c r="G1563" s="230" t="s">
        <v>145</v>
      </c>
      <c r="H1563" s="230" t="s">
        <v>145</v>
      </c>
      <c r="I1563" s="230" t="s">
        <v>144</v>
      </c>
      <c r="J1563" s="230" t="s">
        <v>144</v>
      </c>
      <c r="K1563" s="230" t="s">
        <v>144</v>
      </c>
      <c r="L1563" s="230" t="s">
        <v>144</v>
      </c>
      <c r="M1563" s="230" t="s">
        <v>144</v>
      </c>
    </row>
    <row r="1564" spans="1:13" x14ac:dyDescent="0.3">
      <c r="A1564" s="230">
        <v>425038</v>
      </c>
      <c r="B1564" s="230" t="s">
        <v>58</v>
      </c>
      <c r="C1564" s="230" t="s">
        <v>144</v>
      </c>
      <c r="D1564" s="230" t="s">
        <v>145</v>
      </c>
      <c r="E1564" s="230" t="s">
        <v>144</v>
      </c>
      <c r="F1564" s="230" t="s">
        <v>144</v>
      </c>
      <c r="G1564" s="230" t="s">
        <v>144</v>
      </c>
      <c r="H1564" s="230" t="s">
        <v>145</v>
      </c>
      <c r="I1564" s="230" t="s">
        <v>144</v>
      </c>
      <c r="J1564" s="230" t="s">
        <v>144</v>
      </c>
      <c r="K1564" s="230" t="s">
        <v>144</v>
      </c>
      <c r="L1564" s="230" t="s">
        <v>144</v>
      </c>
      <c r="M1564" s="230" t="s">
        <v>144</v>
      </c>
    </row>
    <row r="1565" spans="1:13" x14ac:dyDescent="0.3">
      <c r="A1565" s="230">
        <v>425042</v>
      </c>
      <c r="B1565" s="230" t="s">
        <v>58</v>
      </c>
      <c r="C1565" s="230" t="s">
        <v>143</v>
      </c>
      <c r="E1565" s="230" t="s">
        <v>143</v>
      </c>
      <c r="H1565" s="230" t="s">
        <v>145</v>
      </c>
      <c r="I1565" s="230" t="s">
        <v>144</v>
      </c>
      <c r="L1565" s="230" t="s">
        <v>145</v>
      </c>
    </row>
    <row r="1566" spans="1:13" x14ac:dyDescent="0.3">
      <c r="A1566" s="230">
        <v>425043</v>
      </c>
      <c r="B1566" s="230" t="s">
        <v>58</v>
      </c>
      <c r="C1566" s="230" t="s">
        <v>144</v>
      </c>
      <c r="D1566" s="230" t="s">
        <v>144</v>
      </c>
      <c r="E1566" s="230" t="s">
        <v>144</v>
      </c>
      <c r="F1566" s="230" t="s">
        <v>145</v>
      </c>
      <c r="G1566" s="230" t="s">
        <v>144</v>
      </c>
      <c r="H1566" s="230" t="s">
        <v>145</v>
      </c>
      <c r="I1566" s="230" t="s">
        <v>144</v>
      </c>
      <c r="J1566" s="230" t="s">
        <v>144</v>
      </c>
      <c r="K1566" s="230" t="s">
        <v>144</v>
      </c>
      <c r="L1566" s="230" t="s">
        <v>144</v>
      </c>
      <c r="M1566" s="230" t="s">
        <v>144</v>
      </c>
    </row>
    <row r="1567" spans="1:13" x14ac:dyDescent="0.3">
      <c r="A1567" s="230">
        <v>425045</v>
      </c>
      <c r="B1567" s="230" t="s">
        <v>58</v>
      </c>
      <c r="C1567" s="230" t="s">
        <v>145</v>
      </c>
      <c r="D1567" s="230" t="s">
        <v>144</v>
      </c>
      <c r="E1567" s="230" t="s">
        <v>145</v>
      </c>
      <c r="F1567" s="230" t="s">
        <v>144</v>
      </c>
      <c r="G1567" s="230" t="s">
        <v>144</v>
      </c>
      <c r="H1567" s="230" t="s">
        <v>144</v>
      </c>
      <c r="I1567" s="230" t="s">
        <v>144</v>
      </c>
      <c r="J1567" s="230" t="s">
        <v>144</v>
      </c>
      <c r="K1567" s="230" t="s">
        <v>144</v>
      </c>
      <c r="L1567" s="230" t="s">
        <v>144</v>
      </c>
      <c r="M1567" s="230" t="s">
        <v>144</v>
      </c>
    </row>
    <row r="1568" spans="1:13" x14ac:dyDescent="0.3">
      <c r="A1568" s="230">
        <v>425046</v>
      </c>
      <c r="B1568" s="230" t="s">
        <v>58</v>
      </c>
      <c r="D1568" s="230" t="s">
        <v>145</v>
      </c>
      <c r="E1568" s="230" t="s">
        <v>144</v>
      </c>
      <c r="F1568" s="230" t="s">
        <v>144</v>
      </c>
      <c r="G1568" s="230" t="s">
        <v>145</v>
      </c>
      <c r="H1568" s="230" t="s">
        <v>144</v>
      </c>
      <c r="I1568" s="230" t="s">
        <v>144</v>
      </c>
      <c r="J1568" s="230" t="s">
        <v>144</v>
      </c>
      <c r="K1568" s="230" t="s">
        <v>144</v>
      </c>
      <c r="L1568" s="230" t="s">
        <v>144</v>
      </c>
      <c r="M1568" s="230" t="s">
        <v>144</v>
      </c>
    </row>
    <row r="1569" spans="1:13" x14ac:dyDescent="0.3">
      <c r="A1569" s="230">
        <v>425048</v>
      </c>
      <c r="B1569" s="230" t="s">
        <v>58</v>
      </c>
      <c r="D1569" s="230" t="s">
        <v>145</v>
      </c>
      <c r="E1569" s="230" t="s">
        <v>145</v>
      </c>
      <c r="F1569" s="230" t="s">
        <v>145</v>
      </c>
      <c r="H1569" s="230" t="s">
        <v>145</v>
      </c>
      <c r="I1569" s="230" t="s">
        <v>144</v>
      </c>
      <c r="J1569" s="230" t="s">
        <v>144</v>
      </c>
      <c r="K1569" s="230" t="s">
        <v>144</v>
      </c>
      <c r="L1569" s="230" t="s">
        <v>144</v>
      </c>
      <c r="M1569" s="230" t="s">
        <v>144</v>
      </c>
    </row>
    <row r="1570" spans="1:13" x14ac:dyDescent="0.3">
      <c r="A1570" s="230">
        <v>425049</v>
      </c>
      <c r="B1570" s="230" t="s">
        <v>58</v>
      </c>
      <c r="C1570" s="230" t="s">
        <v>143</v>
      </c>
      <c r="I1570" s="230" t="s">
        <v>144</v>
      </c>
      <c r="J1570" s="230" t="s">
        <v>144</v>
      </c>
      <c r="K1570" s="230" t="s">
        <v>145</v>
      </c>
      <c r="L1570" s="230" t="s">
        <v>144</v>
      </c>
      <c r="M1570" s="230" t="s">
        <v>144</v>
      </c>
    </row>
    <row r="1571" spans="1:13" x14ac:dyDescent="0.3">
      <c r="A1571" s="230">
        <v>425053</v>
      </c>
      <c r="B1571" s="230" t="s">
        <v>58</v>
      </c>
      <c r="C1571" s="230" t="s">
        <v>143</v>
      </c>
      <c r="D1571" s="230" t="s">
        <v>144</v>
      </c>
      <c r="E1571" s="230" t="s">
        <v>143</v>
      </c>
      <c r="F1571" s="230" t="s">
        <v>143</v>
      </c>
      <c r="G1571" s="230" t="s">
        <v>143</v>
      </c>
      <c r="H1571" s="230" t="s">
        <v>143</v>
      </c>
      <c r="I1571" s="230" t="s">
        <v>143</v>
      </c>
      <c r="J1571" s="230" t="s">
        <v>143</v>
      </c>
      <c r="K1571" s="230" t="s">
        <v>143</v>
      </c>
      <c r="L1571" s="230" t="s">
        <v>144</v>
      </c>
      <c r="M1571" s="230" t="s">
        <v>143</v>
      </c>
    </row>
    <row r="1572" spans="1:13" x14ac:dyDescent="0.3">
      <c r="A1572" s="230">
        <v>425055</v>
      </c>
      <c r="B1572" s="230" t="s">
        <v>58</v>
      </c>
      <c r="F1572" s="230" t="s">
        <v>144</v>
      </c>
      <c r="J1572" s="230" t="s">
        <v>145</v>
      </c>
      <c r="K1572" s="230" t="s">
        <v>145</v>
      </c>
      <c r="L1572" s="230" t="s">
        <v>144</v>
      </c>
      <c r="M1572" s="230" t="s">
        <v>145</v>
      </c>
    </row>
    <row r="1573" spans="1:13" x14ac:dyDescent="0.3">
      <c r="A1573" s="230">
        <v>425056</v>
      </c>
      <c r="B1573" s="230" t="s">
        <v>58</v>
      </c>
      <c r="C1573" s="230" t="s">
        <v>145</v>
      </c>
      <c r="D1573" s="230" t="s">
        <v>145</v>
      </c>
      <c r="E1573" s="230" t="s">
        <v>145</v>
      </c>
      <c r="F1573" s="230" t="s">
        <v>145</v>
      </c>
      <c r="G1573" s="230" t="s">
        <v>145</v>
      </c>
      <c r="H1573" s="230" t="s">
        <v>144</v>
      </c>
      <c r="I1573" s="230" t="s">
        <v>144</v>
      </c>
      <c r="J1573" s="230" t="s">
        <v>144</v>
      </c>
      <c r="K1573" s="230" t="s">
        <v>144</v>
      </c>
      <c r="L1573" s="230" t="s">
        <v>144</v>
      </c>
      <c r="M1573" s="230" t="s">
        <v>144</v>
      </c>
    </row>
    <row r="1574" spans="1:13" x14ac:dyDescent="0.3">
      <c r="A1574" s="230">
        <v>425057</v>
      </c>
      <c r="B1574" s="230" t="s">
        <v>58</v>
      </c>
      <c r="C1574" s="230" t="s">
        <v>145</v>
      </c>
      <c r="D1574" s="230" t="s">
        <v>145</v>
      </c>
      <c r="E1574" s="230" t="s">
        <v>145</v>
      </c>
      <c r="F1574" s="230" t="s">
        <v>145</v>
      </c>
      <c r="G1574" s="230" t="s">
        <v>144</v>
      </c>
      <c r="H1574" s="230" t="s">
        <v>144</v>
      </c>
      <c r="I1574" s="230" t="s">
        <v>144</v>
      </c>
      <c r="J1574" s="230" t="s">
        <v>144</v>
      </c>
      <c r="K1574" s="230" t="s">
        <v>144</v>
      </c>
      <c r="L1574" s="230" t="s">
        <v>144</v>
      </c>
      <c r="M1574" s="230" t="s">
        <v>144</v>
      </c>
    </row>
    <row r="1575" spans="1:13" x14ac:dyDescent="0.3">
      <c r="A1575" s="230">
        <v>425068</v>
      </c>
      <c r="B1575" s="230" t="s">
        <v>58</v>
      </c>
      <c r="C1575" s="230" t="s">
        <v>145</v>
      </c>
      <c r="D1575" s="230" t="s">
        <v>144</v>
      </c>
      <c r="E1575" s="230" t="s">
        <v>145</v>
      </c>
      <c r="F1575" s="230" t="s">
        <v>143</v>
      </c>
      <c r="G1575" s="230" t="s">
        <v>145</v>
      </c>
      <c r="H1575" s="230" t="s">
        <v>145</v>
      </c>
      <c r="I1575" s="230" t="s">
        <v>144</v>
      </c>
      <c r="J1575" s="230" t="s">
        <v>144</v>
      </c>
      <c r="K1575" s="230" t="s">
        <v>145</v>
      </c>
      <c r="L1575" s="230" t="s">
        <v>144</v>
      </c>
      <c r="M1575" s="230" t="s">
        <v>144</v>
      </c>
    </row>
    <row r="1576" spans="1:13" x14ac:dyDescent="0.3">
      <c r="A1576" s="230">
        <v>425069</v>
      </c>
      <c r="B1576" s="230" t="s">
        <v>58</v>
      </c>
      <c r="C1576" s="230" t="s">
        <v>143</v>
      </c>
      <c r="D1576" s="230" t="s">
        <v>144</v>
      </c>
      <c r="E1576" s="230" t="s">
        <v>143</v>
      </c>
      <c r="F1576" s="230" t="s">
        <v>143</v>
      </c>
      <c r="G1576" s="230" t="s">
        <v>145</v>
      </c>
      <c r="J1576" s="230" t="s">
        <v>144</v>
      </c>
      <c r="K1576" s="230" t="s">
        <v>144</v>
      </c>
    </row>
    <row r="1577" spans="1:13" x14ac:dyDescent="0.3">
      <c r="A1577" s="230">
        <v>425079</v>
      </c>
      <c r="B1577" s="230" t="s">
        <v>58</v>
      </c>
      <c r="C1577" s="230" t="s">
        <v>145</v>
      </c>
      <c r="D1577" s="230" t="s">
        <v>143</v>
      </c>
      <c r="E1577" s="230" t="s">
        <v>143</v>
      </c>
      <c r="G1577" s="230" t="s">
        <v>145</v>
      </c>
      <c r="H1577" s="230" t="s">
        <v>145</v>
      </c>
      <c r="I1577" s="230" t="s">
        <v>144</v>
      </c>
      <c r="J1577" s="230" t="s">
        <v>144</v>
      </c>
      <c r="K1577" s="230" t="s">
        <v>144</v>
      </c>
      <c r="L1577" s="230" t="s">
        <v>144</v>
      </c>
      <c r="M1577" s="230" t="s">
        <v>144</v>
      </c>
    </row>
    <row r="1578" spans="1:13" x14ac:dyDescent="0.3">
      <c r="A1578" s="230">
        <v>425081</v>
      </c>
      <c r="B1578" s="230" t="s">
        <v>58</v>
      </c>
      <c r="D1578" s="230" t="s">
        <v>145</v>
      </c>
      <c r="E1578" s="230" t="s">
        <v>143</v>
      </c>
      <c r="F1578" s="230" t="s">
        <v>145</v>
      </c>
      <c r="G1578" s="230" t="s">
        <v>144</v>
      </c>
      <c r="H1578" s="230" t="s">
        <v>144</v>
      </c>
      <c r="I1578" s="230" t="s">
        <v>145</v>
      </c>
      <c r="J1578" s="230" t="s">
        <v>145</v>
      </c>
      <c r="K1578" s="230" t="s">
        <v>144</v>
      </c>
      <c r="L1578" s="230" t="s">
        <v>144</v>
      </c>
      <c r="M1578" s="230" t="s">
        <v>144</v>
      </c>
    </row>
    <row r="1579" spans="1:13" x14ac:dyDescent="0.3">
      <c r="A1579" s="230">
        <v>425083</v>
      </c>
      <c r="B1579" s="230" t="s">
        <v>58</v>
      </c>
      <c r="C1579" s="230" t="s">
        <v>144</v>
      </c>
      <c r="D1579" s="230" t="s">
        <v>144</v>
      </c>
      <c r="E1579" s="230" t="s">
        <v>145</v>
      </c>
      <c r="F1579" s="230" t="s">
        <v>144</v>
      </c>
      <c r="G1579" s="230" t="s">
        <v>144</v>
      </c>
      <c r="H1579" s="230" t="s">
        <v>145</v>
      </c>
      <c r="I1579" s="230" t="s">
        <v>144</v>
      </c>
      <c r="J1579" s="230" t="s">
        <v>144</v>
      </c>
      <c r="K1579" s="230" t="s">
        <v>144</v>
      </c>
      <c r="L1579" s="230" t="s">
        <v>144</v>
      </c>
      <c r="M1579" s="230" t="s">
        <v>144</v>
      </c>
    </row>
    <row r="1580" spans="1:13" x14ac:dyDescent="0.3">
      <c r="A1580" s="230">
        <v>425086</v>
      </c>
      <c r="B1580" s="230" t="s">
        <v>58</v>
      </c>
      <c r="C1580" s="230" t="s">
        <v>145</v>
      </c>
      <c r="D1580" s="230" t="s">
        <v>145</v>
      </c>
      <c r="E1580" s="230" t="s">
        <v>145</v>
      </c>
      <c r="F1580" s="230" t="s">
        <v>145</v>
      </c>
      <c r="H1580" s="230" t="s">
        <v>145</v>
      </c>
      <c r="I1580" s="230" t="s">
        <v>144</v>
      </c>
      <c r="J1580" s="230" t="s">
        <v>144</v>
      </c>
      <c r="K1580" s="230" t="s">
        <v>144</v>
      </c>
      <c r="L1580" s="230" t="s">
        <v>144</v>
      </c>
      <c r="M1580" s="230" t="s">
        <v>144</v>
      </c>
    </row>
    <row r="1581" spans="1:13" x14ac:dyDescent="0.3">
      <c r="A1581" s="230">
        <v>425090</v>
      </c>
      <c r="B1581" s="230" t="s">
        <v>58</v>
      </c>
      <c r="C1581" s="230" t="s">
        <v>144</v>
      </c>
      <c r="D1581" s="230" t="s">
        <v>144</v>
      </c>
      <c r="E1581" s="230" t="s">
        <v>145</v>
      </c>
      <c r="F1581" s="230" t="s">
        <v>145</v>
      </c>
      <c r="G1581" s="230" t="s">
        <v>145</v>
      </c>
      <c r="H1581" s="230" t="s">
        <v>144</v>
      </c>
      <c r="I1581" s="230" t="s">
        <v>144</v>
      </c>
      <c r="J1581" s="230" t="s">
        <v>144</v>
      </c>
      <c r="K1581" s="230" t="s">
        <v>144</v>
      </c>
      <c r="L1581" s="230" t="s">
        <v>144</v>
      </c>
      <c r="M1581" s="230" t="s">
        <v>144</v>
      </c>
    </row>
    <row r="1582" spans="1:13" x14ac:dyDescent="0.3">
      <c r="A1582" s="230">
        <v>425091</v>
      </c>
      <c r="B1582" s="230" t="s">
        <v>58</v>
      </c>
      <c r="C1582" s="230" t="s">
        <v>145</v>
      </c>
      <c r="D1582" s="230" t="s">
        <v>144</v>
      </c>
      <c r="E1582" s="230" t="s">
        <v>144</v>
      </c>
      <c r="F1582" s="230" t="s">
        <v>144</v>
      </c>
      <c r="G1582" s="230" t="s">
        <v>145</v>
      </c>
      <c r="H1582" s="230" t="s">
        <v>144</v>
      </c>
      <c r="I1582" s="230" t="s">
        <v>144</v>
      </c>
      <c r="J1582" s="230" t="s">
        <v>144</v>
      </c>
      <c r="K1582" s="230" t="s">
        <v>144</v>
      </c>
      <c r="L1582" s="230" t="s">
        <v>144</v>
      </c>
      <c r="M1582" s="230" t="s">
        <v>144</v>
      </c>
    </row>
    <row r="1583" spans="1:13" x14ac:dyDescent="0.3">
      <c r="A1583" s="230">
        <v>425092</v>
      </c>
      <c r="B1583" s="230" t="s">
        <v>58</v>
      </c>
      <c r="C1583" s="230" t="s">
        <v>145</v>
      </c>
      <c r="D1583" s="230" t="s">
        <v>145</v>
      </c>
      <c r="F1583" s="230" t="s">
        <v>145</v>
      </c>
      <c r="G1583" s="230" t="s">
        <v>145</v>
      </c>
      <c r="H1583" s="230" t="s">
        <v>145</v>
      </c>
      <c r="I1583" s="230" t="s">
        <v>144</v>
      </c>
      <c r="J1583" s="230" t="s">
        <v>144</v>
      </c>
      <c r="K1583" s="230" t="s">
        <v>144</v>
      </c>
      <c r="L1583" s="230" t="s">
        <v>144</v>
      </c>
      <c r="M1583" s="230" t="s">
        <v>144</v>
      </c>
    </row>
    <row r="1584" spans="1:13" x14ac:dyDescent="0.3">
      <c r="A1584" s="230">
        <v>425093</v>
      </c>
      <c r="B1584" s="230" t="s">
        <v>58</v>
      </c>
      <c r="C1584" s="230" t="s">
        <v>143</v>
      </c>
      <c r="D1584" s="230" t="s">
        <v>143</v>
      </c>
      <c r="F1584" s="230" t="s">
        <v>143</v>
      </c>
      <c r="H1584" s="230" t="s">
        <v>144</v>
      </c>
      <c r="I1584" s="230" t="s">
        <v>144</v>
      </c>
      <c r="J1584" s="230" t="s">
        <v>144</v>
      </c>
      <c r="K1584" s="230" t="s">
        <v>144</v>
      </c>
      <c r="L1584" s="230" t="s">
        <v>144</v>
      </c>
      <c r="M1584" s="230" t="s">
        <v>144</v>
      </c>
    </row>
    <row r="1585" spans="1:13" x14ac:dyDescent="0.3">
      <c r="A1585" s="230">
        <v>425096</v>
      </c>
      <c r="B1585" s="230" t="s">
        <v>58</v>
      </c>
      <c r="C1585" s="230" t="s">
        <v>145</v>
      </c>
      <c r="D1585" s="230" t="s">
        <v>145</v>
      </c>
      <c r="E1585" s="230" t="s">
        <v>145</v>
      </c>
      <c r="F1585" s="230" t="s">
        <v>144</v>
      </c>
      <c r="G1585" s="230" t="s">
        <v>144</v>
      </c>
      <c r="H1585" s="230" t="s">
        <v>145</v>
      </c>
      <c r="I1585" s="230" t="s">
        <v>144</v>
      </c>
      <c r="J1585" s="230" t="s">
        <v>144</v>
      </c>
      <c r="K1585" s="230" t="s">
        <v>144</v>
      </c>
      <c r="L1585" s="230" t="s">
        <v>144</v>
      </c>
      <c r="M1585" s="230" t="s">
        <v>144</v>
      </c>
    </row>
    <row r="1586" spans="1:13" x14ac:dyDescent="0.3">
      <c r="A1586" s="230">
        <v>425098</v>
      </c>
      <c r="B1586" s="230" t="s">
        <v>58</v>
      </c>
      <c r="C1586" s="230" t="s">
        <v>145</v>
      </c>
      <c r="E1586" s="230" t="s">
        <v>145</v>
      </c>
      <c r="F1586" s="230" t="s">
        <v>145</v>
      </c>
      <c r="I1586" s="230" t="s">
        <v>144</v>
      </c>
      <c r="J1586" s="230" t="s">
        <v>144</v>
      </c>
      <c r="K1586" s="230" t="s">
        <v>144</v>
      </c>
      <c r="L1586" s="230" t="s">
        <v>144</v>
      </c>
      <c r="M1586" s="230" t="s">
        <v>144</v>
      </c>
    </row>
    <row r="1587" spans="1:13" x14ac:dyDescent="0.3">
      <c r="A1587" s="230">
        <v>425099</v>
      </c>
      <c r="B1587" s="230" t="s">
        <v>58</v>
      </c>
      <c r="C1587" s="230" t="s">
        <v>145</v>
      </c>
      <c r="D1587" s="230" t="s">
        <v>144</v>
      </c>
      <c r="E1587" s="230" t="s">
        <v>143</v>
      </c>
      <c r="F1587" s="230" t="s">
        <v>143</v>
      </c>
      <c r="G1587" s="230" t="s">
        <v>143</v>
      </c>
      <c r="H1587" s="230" t="s">
        <v>145</v>
      </c>
      <c r="I1587" s="230" t="s">
        <v>144</v>
      </c>
      <c r="J1587" s="230" t="s">
        <v>144</v>
      </c>
      <c r="K1587" s="230" t="s">
        <v>144</v>
      </c>
      <c r="L1587" s="230" t="s">
        <v>144</v>
      </c>
      <c r="M1587" s="230" t="s">
        <v>144</v>
      </c>
    </row>
    <row r="1588" spans="1:13" x14ac:dyDescent="0.3">
      <c r="A1588" s="230">
        <v>425100</v>
      </c>
      <c r="B1588" s="230" t="s">
        <v>58</v>
      </c>
      <c r="C1588" s="230" t="s">
        <v>145</v>
      </c>
      <c r="D1588" s="230" t="s">
        <v>145</v>
      </c>
      <c r="E1588" s="230" t="s">
        <v>145</v>
      </c>
      <c r="F1588" s="230" t="s">
        <v>145</v>
      </c>
      <c r="G1588" s="230" t="s">
        <v>145</v>
      </c>
      <c r="H1588" s="230" t="s">
        <v>145</v>
      </c>
      <c r="I1588" s="230" t="s">
        <v>144</v>
      </c>
      <c r="J1588" s="230" t="s">
        <v>144</v>
      </c>
      <c r="K1588" s="230" t="s">
        <v>144</v>
      </c>
      <c r="L1588" s="230" t="s">
        <v>144</v>
      </c>
      <c r="M1588" s="230" t="s">
        <v>144</v>
      </c>
    </row>
    <row r="1589" spans="1:13" x14ac:dyDescent="0.3">
      <c r="A1589" s="230">
        <v>425101</v>
      </c>
      <c r="B1589" s="230" t="s">
        <v>58</v>
      </c>
      <c r="C1589" s="230" t="s">
        <v>145</v>
      </c>
      <c r="D1589" s="230" t="s">
        <v>145</v>
      </c>
      <c r="E1589" s="230" t="s">
        <v>145</v>
      </c>
      <c r="F1589" s="230" t="s">
        <v>145</v>
      </c>
      <c r="G1589" s="230" t="s">
        <v>145</v>
      </c>
      <c r="I1589" s="230" t="s">
        <v>144</v>
      </c>
      <c r="J1589" s="230" t="s">
        <v>144</v>
      </c>
      <c r="K1589" s="230" t="s">
        <v>144</v>
      </c>
      <c r="L1589" s="230" t="s">
        <v>144</v>
      </c>
      <c r="M1589" s="230" t="s">
        <v>144</v>
      </c>
    </row>
    <row r="1590" spans="1:13" x14ac:dyDescent="0.3">
      <c r="A1590" s="230">
        <v>425102</v>
      </c>
      <c r="B1590" s="230" t="s">
        <v>58</v>
      </c>
      <c r="C1590" s="230" t="s">
        <v>145</v>
      </c>
      <c r="E1590" s="230" t="s">
        <v>144</v>
      </c>
      <c r="F1590" s="230" t="s">
        <v>144</v>
      </c>
      <c r="G1590" s="230" t="s">
        <v>145</v>
      </c>
      <c r="H1590" s="230" t="s">
        <v>145</v>
      </c>
      <c r="I1590" s="230" t="s">
        <v>144</v>
      </c>
      <c r="J1590" s="230" t="s">
        <v>144</v>
      </c>
      <c r="K1590" s="230" t="s">
        <v>144</v>
      </c>
      <c r="L1590" s="230" t="s">
        <v>144</v>
      </c>
      <c r="M1590" s="230" t="s">
        <v>144</v>
      </c>
    </row>
    <row r="1591" spans="1:13" x14ac:dyDescent="0.3">
      <c r="A1591" s="230">
        <v>425110</v>
      </c>
      <c r="B1591" s="230" t="s">
        <v>58</v>
      </c>
      <c r="C1591" s="230" t="s">
        <v>145</v>
      </c>
      <c r="D1591" s="230" t="s">
        <v>145</v>
      </c>
      <c r="E1591" s="230" t="s">
        <v>145</v>
      </c>
      <c r="F1591" s="230" t="s">
        <v>145</v>
      </c>
      <c r="G1591" s="230" t="s">
        <v>144</v>
      </c>
      <c r="H1591" s="230" t="s">
        <v>145</v>
      </c>
      <c r="I1591" s="230" t="s">
        <v>144</v>
      </c>
      <c r="J1591" s="230" t="s">
        <v>144</v>
      </c>
      <c r="K1591" s="230" t="s">
        <v>144</v>
      </c>
      <c r="L1591" s="230" t="s">
        <v>144</v>
      </c>
      <c r="M1591" s="230" t="s">
        <v>144</v>
      </c>
    </row>
    <row r="1592" spans="1:13" x14ac:dyDescent="0.3">
      <c r="A1592" s="230">
        <v>425111</v>
      </c>
      <c r="B1592" s="230" t="s">
        <v>58</v>
      </c>
      <c r="C1592" s="230" t="s">
        <v>143</v>
      </c>
      <c r="D1592" s="230" t="s">
        <v>143</v>
      </c>
      <c r="E1592" s="230" t="s">
        <v>143</v>
      </c>
      <c r="F1592" s="230" t="s">
        <v>143</v>
      </c>
      <c r="G1592" s="230" t="s">
        <v>145</v>
      </c>
      <c r="H1592" s="230" t="s">
        <v>143</v>
      </c>
      <c r="I1592" s="230" t="s">
        <v>144</v>
      </c>
      <c r="J1592" s="230" t="s">
        <v>144</v>
      </c>
      <c r="K1592" s="230" t="s">
        <v>144</v>
      </c>
      <c r="L1592" s="230" t="s">
        <v>144</v>
      </c>
      <c r="M1592" s="230" t="s">
        <v>144</v>
      </c>
    </row>
    <row r="1593" spans="1:13" x14ac:dyDescent="0.3">
      <c r="A1593" s="230">
        <v>425112</v>
      </c>
      <c r="B1593" s="230" t="s">
        <v>58</v>
      </c>
      <c r="C1593" s="230" t="s">
        <v>145</v>
      </c>
      <c r="D1593" s="230" t="s">
        <v>145</v>
      </c>
      <c r="E1593" s="230" t="s">
        <v>144</v>
      </c>
      <c r="F1593" s="230" t="s">
        <v>145</v>
      </c>
      <c r="G1593" s="230" t="s">
        <v>145</v>
      </c>
      <c r="H1593" s="230" t="s">
        <v>145</v>
      </c>
      <c r="I1593" s="230" t="s">
        <v>144</v>
      </c>
      <c r="J1593" s="230" t="s">
        <v>144</v>
      </c>
      <c r="K1593" s="230" t="s">
        <v>144</v>
      </c>
      <c r="L1593" s="230" t="s">
        <v>144</v>
      </c>
      <c r="M1593" s="230" t="s">
        <v>144</v>
      </c>
    </row>
    <row r="1594" spans="1:13" x14ac:dyDescent="0.3">
      <c r="A1594" s="230">
        <v>425113</v>
      </c>
      <c r="B1594" s="230" t="s">
        <v>58</v>
      </c>
      <c r="C1594" s="230" t="s">
        <v>145</v>
      </c>
      <c r="D1594" s="230" t="s">
        <v>144</v>
      </c>
      <c r="E1594" s="230" t="s">
        <v>145</v>
      </c>
      <c r="F1594" s="230" t="s">
        <v>144</v>
      </c>
      <c r="G1594" s="230" t="s">
        <v>144</v>
      </c>
      <c r="H1594" s="230" t="s">
        <v>144</v>
      </c>
      <c r="I1594" s="230" t="s">
        <v>144</v>
      </c>
      <c r="J1594" s="230" t="s">
        <v>144</v>
      </c>
      <c r="K1594" s="230" t="s">
        <v>144</v>
      </c>
      <c r="L1594" s="230" t="s">
        <v>144</v>
      </c>
      <c r="M1594" s="230" t="s">
        <v>144</v>
      </c>
    </row>
    <row r="1595" spans="1:13" x14ac:dyDescent="0.3">
      <c r="A1595" s="230">
        <v>425114</v>
      </c>
      <c r="B1595" s="230" t="s">
        <v>58</v>
      </c>
      <c r="C1595" s="230" t="s">
        <v>143</v>
      </c>
      <c r="D1595" s="230" t="s">
        <v>143</v>
      </c>
      <c r="E1595" s="230" t="s">
        <v>145</v>
      </c>
      <c r="F1595" s="230" t="s">
        <v>144</v>
      </c>
      <c r="G1595" s="230" t="s">
        <v>144</v>
      </c>
      <c r="H1595" s="230" t="s">
        <v>145</v>
      </c>
      <c r="I1595" s="230" t="s">
        <v>144</v>
      </c>
      <c r="J1595" s="230" t="s">
        <v>144</v>
      </c>
      <c r="K1595" s="230" t="s">
        <v>144</v>
      </c>
      <c r="L1595" s="230" t="s">
        <v>144</v>
      </c>
      <c r="M1595" s="230" t="s">
        <v>144</v>
      </c>
    </row>
    <row r="1596" spans="1:13" x14ac:dyDescent="0.3">
      <c r="A1596" s="230">
        <v>425117</v>
      </c>
      <c r="B1596" s="230" t="s">
        <v>58</v>
      </c>
      <c r="C1596" s="230" t="s">
        <v>144</v>
      </c>
      <c r="D1596" s="230" t="s">
        <v>145</v>
      </c>
      <c r="E1596" s="230" t="s">
        <v>145</v>
      </c>
      <c r="F1596" s="230" t="s">
        <v>144</v>
      </c>
      <c r="G1596" s="230" t="s">
        <v>144</v>
      </c>
      <c r="H1596" s="230" t="s">
        <v>144</v>
      </c>
      <c r="I1596" s="230" t="s">
        <v>144</v>
      </c>
      <c r="J1596" s="230" t="s">
        <v>144</v>
      </c>
      <c r="K1596" s="230" t="s">
        <v>144</v>
      </c>
      <c r="L1596" s="230" t="s">
        <v>144</v>
      </c>
      <c r="M1596" s="230" t="s">
        <v>144</v>
      </c>
    </row>
    <row r="1597" spans="1:13" x14ac:dyDescent="0.3">
      <c r="A1597" s="230">
        <v>425121</v>
      </c>
      <c r="B1597" s="230" t="s">
        <v>58</v>
      </c>
      <c r="C1597" s="230" t="s">
        <v>145</v>
      </c>
      <c r="D1597" s="230" t="s">
        <v>144</v>
      </c>
      <c r="E1597" s="230" t="s">
        <v>145</v>
      </c>
      <c r="F1597" s="230" t="s">
        <v>145</v>
      </c>
      <c r="G1597" s="230" t="s">
        <v>145</v>
      </c>
      <c r="H1597" s="230" t="s">
        <v>145</v>
      </c>
      <c r="I1597" s="230" t="s">
        <v>144</v>
      </c>
      <c r="J1597" s="230" t="s">
        <v>144</v>
      </c>
      <c r="K1597" s="230" t="s">
        <v>144</v>
      </c>
      <c r="L1597" s="230" t="s">
        <v>144</v>
      </c>
      <c r="M1597" s="230" t="s">
        <v>144</v>
      </c>
    </row>
    <row r="1598" spans="1:13" x14ac:dyDescent="0.3">
      <c r="A1598" s="230">
        <v>425123</v>
      </c>
      <c r="B1598" s="230" t="s">
        <v>58</v>
      </c>
      <c r="D1598" s="230" t="s">
        <v>144</v>
      </c>
      <c r="E1598" s="230" t="s">
        <v>144</v>
      </c>
      <c r="F1598" s="230" t="s">
        <v>145</v>
      </c>
      <c r="G1598" s="230" t="s">
        <v>145</v>
      </c>
      <c r="H1598" s="230" t="s">
        <v>145</v>
      </c>
      <c r="I1598" s="230" t="s">
        <v>144</v>
      </c>
      <c r="J1598" s="230" t="s">
        <v>144</v>
      </c>
      <c r="K1598" s="230" t="s">
        <v>144</v>
      </c>
      <c r="L1598" s="230" t="s">
        <v>144</v>
      </c>
      <c r="M1598" s="230" t="s">
        <v>144</v>
      </c>
    </row>
    <row r="1599" spans="1:13" x14ac:dyDescent="0.3">
      <c r="A1599" s="230">
        <v>425124</v>
      </c>
      <c r="B1599" s="230" t="s">
        <v>58</v>
      </c>
      <c r="C1599" s="230" t="s">
        <v>145</v>
      </c>
      <c r="E1599" s="230" t="s">
        <v>143</v>
      </c>
      <c r="F1599" s="230" t="s">
        <v>145</v>
      </c>
      <c r="G1599" s="230" t="s">
        <v>143</v>
      </c>
      <c r="I1599" s="230" t="s">
        <v>145</v>
      </c>
      <c r="J1599" s="230" t="s">
        <v>145</v>
      </c>
      <c r="K1599" s="230" t="s">
        <v>145</v>
      </c>
      <c r="L1599" s="230" t="s">
        <v>145</v>
      </c>
    </row>
    <row r="1600" spans="1:13" x14ac:dyDescent="0.3">
      <c r="A1600" s="230">
        <v>425125</v>
      </c>
      <c r="B1600" s="230" t="s">
        <v>58</v>
      </c>
      <c r="C1600" s="230" t="s">
        <v>143</v>
      </c>
      <c r="D1600" s="230" t="s">
        <v>143</v>
      </c>
      <c r="F1600" s="230" t="s">
        <v>143</v>
      </c>
      <c r="G1600" s="230" t="s">
        <v>143</v>
      </c>
      <c r="I1600" s="230" t="s">
        <v>144</v>
      </c>
      <c r="K1600" s="230" t="s">
        <v>143</v>
      </c>
      <c r="L1600" s="230" t="s">
        <v>145</v>
      </c>
    </row>
    <row r="1601" spans="1:13" x14ac:dyDescent="0.3">
      <c r="A1601" s="230">
        <v>425126</v>
      </c>
      <c r="B1601" s="230" t="s">
        <v>58</v>
      </c>
      <c r="C1601" s="230" t="s">
        <v>144</v>
      </c>
      <c r="D1601" s="230" t="s">
        <v>145</v>
      </c>
      <c r="E1601" s="230" t="s">
        <v>145</v>
      </c>
      <c r="F1601" s="230" t="s">
        <v>145</v>
      </c>
      <c r="G1601" s="230" t="s">
        <v>144</v>
      </c>
      <c r="H1601" s="230" t="s">
        <v>144</v>
      </c>
      <c r="I1601" s="230" t="s">
        <v>144</v>
      </c>
      <c r="J1601" s="230" t="s">
        <v>144</v>
      </c>
      <c r="K1601" s="230" t="s">
        <v>144</v>
      </c>
      <c r="L1601" s="230" t="s">
        <v>144</v>
      </c>
      <c r="M1601" s="230" t="s">
        <v>144</v>
      </c>
    </row>
    <row r="1602" spans="1:13" x14ac:dyDescent="0.3">
      <c r="A1602" s="230">
        <v>425127</v>
      </c>
      <c r="B1602" s="230" t="s">
        <v>58</v>
      </c>
      <c r="D1602" s="230" t="s">
        <v>145</v>
      </c>
      <c r="E1602" s="230" t="s">
        <v>145</v>
      </c>
      <c r="F1602" s="230" t="s">
        <v>144</v>
      </c>
      <c r="G1602" s="230" t="s">
        <v>145</v>
      </c>
      <c r="H1602" s="230" t="s">
        <v>145</v>
      </c>
      <c r="I1602" s="230" t="s">
        <v>144</v>
      </c>
      <c r="J1602" s="230" t="s">
        <v>144</v>
      </c>
      <c r="K1602" s="230" t="s">
        <v>144</v>
      </c>
      <c r="L1602" s="230" t="s">
        <v>144</v>
      </c>
      <c r="M1602" s="230" t="s">
        <v>144</v>
      </c>
    </row>
    <row r="1603" spans="1:13" x14ac:dyDescent="0.3">
      <c r="A1603" s="230">
        <v>425129</v>
      </c>
      <c r="B1603" s="230" t="s">
        <v>58</v>
      </c>
      <c r="C1603" s="230" t="s">
        <v>145</v>
      </c>
      <c r="D1603" s="230" t="s">
        <v>144</v>
      </c>
      <c r="E1603" s="230" t="s">
        <v>145</v>
      </c>
      <c r="F1603" s="230" t="s">
        <v>144</v>
      </c>
      <c r="G1603" s="230" t="s">
        <v>145</v>
      </c>
      <c r="H1603" s="230" t="s">
        <v>145</v>
      </c>
      <c r="I1603" s="230" t="s">
        <v>144</v>
      </c>
      <c r="J1603" s="230" t="s">
        <v>144</v>
      </c>
      <c r="K1603" s="230" t="s">
        <v>144</v>
      </c>
      <c r="L1603" s="230" t="s">
        <v>144</v>
      </c>
      <c r="M1603" s="230" t="s">
        <v>144</v>
      </c>
    </row>
    <row r="1604" spans="1:13" x14ac:dyDescent="0.3">
      <c r="A1604" s="230">
        <v>425131</v>
      </c>
      <c r="B1604" s="230" t="s">
        <v>58</v>
      </c>
      <c r="C1604" s="230" t="s">
        <v>145</v>
      </c>
      <c r="D1604" s="230" t="s">
        <v>145</v>
      </c>
      <c r="E1604" s="230" t="s">
        <v>145</v>
      </c>
      <c r="F1604" s="230" t="s">
        <v>145</v>
      </c>
      <c r="G1604" s="230" t="s">
        <v>144</v>
      </c>
      <c r="H1604" s="230" t="s">
        <v>144</v>
      </c>
      <c r="I1604" s="230" t="s">
        <v>144</v>
      </c>
      <c r="J1604" s="230" t="s">
        <v>144</v>
      </c>
      <c r="K1604" s="230" t="s">
        <v>144</v>
      </c>
      <c r="L1604" s="230" t="s">
        <v>144</v>
      </c>
      <c r="M1604" s="230" t="s">
        <v>144</v>
      </c>
    </row>
    <row r="1605" spans="1:13" x14ac:dyDescent="0.3">
      <c r="A1605" s="230">
        <v>425136</v>
      </c>
      <c r="B1605" s="230" t="s">
        <v>58</v>
      </c>
      <c r="C1605" s="230" t="s">
        <v>145</v>
      </c>
      <c r="D1605" s="230" t="s">
        <v>145</v>
      </c>
      <c r="E1605" s="230" t="s">
        <v>145</v>
      </c>
      <c r="F1605" s="230" t="s">
        <v>145</v>
      </c>
      <c r="G1605" s="230" t="s">
        <v>145</v>
      </c>
      <c r="H1605" s="230" t="s">
        <v>145</v>
      </c>
      <c r="I1605" s="230" t="s">
        <v>144</v>
      </c>
      <c r="J1605" s="230" t="s">
        <v>144</v>
      </c>
      <c r="K1605" s="230" t="s">
        <v>144</v>
      </c>
      <c r="L1605" s="230" t="s">
        <v>144</v>
      </c>
      <c r="M1605" s="230" t="s">
        <v>144</v>
      </c>
    </row>
    <row r="1606" spans="1:13" x14ac:dyDescent="0.3">
      <c r="A1606" s="230">
        <v>425138</v>
      </c>
      <c r="B1606" s="230" t="s">
        <v>58</v>
      </c>
      <c r="D1606" s="230" t="s">
        <v>145</v>
      </c>
      <c r="E1606" s="230" t="s">
        <v>145</v>
      </c>
      <c r="F1606" s="230" t="s">
        <v>144</v>
      </c>
      <c r="J1606" s="230" t="s">
        <v>144</v>
      </c>
      <c r="K1606" s="230" t="s">
        <v>144</v>
      </c>
      <c r="L1606" s="230" t="s">
        <v>144</v>
      </c>
      <c r="M1606" s="230" t="s">
        <v>144</v>
      </c>
    </row>
    <row r="1607" spans="1:13" x14ac:dyDescent="0.3">
      <c r="A1607" s="230">
        <v>425139</v>
      </c>
      <c r="B1607" s="230" t="s">
        <v>58</v>
      </c>
      <c r="C1607" s="230" t="s">
        <v>145</v>
      </c>
      <c r="D1607" s="230" t="s">
        <v>144</v>
      </c>
      <c r="E1607" s="230" t="s">
        <v>145</v>
      </c>
      <c r="G1607" s="230" t="s">
        <v>144</v>
      </c>
      <c r="H1607" s="230" t="s">
        <v>144</v>
      </c>
      <c r="I1607" s="230" t="s">
        <v>144</v>
      </c>
      <c r="J1607" s="230" t="s">
        <v>144</v>
      </c>
      <c r="K1607" s="230" t="s">
        <v>144</v>
      </c>
      <c r="L1607" s="230" t="s">
        <v>144</v>
      </c>
      <c r="M1607" s="230" t="s">
        <v>144</v>
      </c>
    </row>
    <row r="1608" spans="1:13" x14ac:dyDescent="0.3">
      <c r="A1608" s="230">
        <v>425140</v>
      </c>
      <c r="B1608" s="230" t="s">
        <v>58</v>
      </c>
      <c r="C1608" s="230" t="s">
        <v>145</v>
      </c>
      <c r="D1608" s="230" t="s">
        <v>145</v>
      </c>
      <c r="E1608" s="230" t="s">
        <v>144</v>
      </c>
      <c r="F1608" s="230" t="s">
        <v>144</v>
      </c>
      <c r="G1608" s="230" t="s">
        <v>144</v>
      </c>
      <c r="H1608" s="230" t="s">
        <v>144</v>
      </c>
      <c r="I1608" s="230" t="s">
        <v>144</v>
      </c>
      <c r="J1608" s="230" t="s">
        <v>144</v>
      </c>
      <c r="K1608" s="230" t="s">
        <v>144</v>
      </c>
      <c r="L1608" s="230" t="s">
        <v>144</v>
      </c>
      <c r="M1608" s="230" t="s">
        <v>144</v>
      </c>
    </row>
    <row r="1609" spans="1:13" x14ac:dyDescent="0.3">
      <c r="A1609" s="230">
        <v>425143</v>
      </c>
      <c r="B1609" s="230" t="s">
        <v>58</v>
      </c>
      <c r="D1609" s="230" t="s">
        <v>144</v>
      </c>
      <c r="E1609" s="230" t="s">
        <v>145</v>
      </c>
      <c r="F1609" s="230" t="s">
        <v>145</v>
      </c>
      <c r="G1609" s="230" t="s">
        <v>145</v>
      </c>
      <c r="H1609" s="230" t="s">
        <v>145</v>
      </c>
      <c r="I1609" s="230" t="s">
        <v>144</v>
      </c>
      <c r="J1609" s="230" t="s">
        <v>144</v>
      </c>
      <c r="K1609" s="230" t="s">
        <v>144</v>
      </c>
      <c r="L1609" s="230" t="s">
        <v>144</v>
      </c>
      <c r="M1609" s="230" t="s">
        <v>144</v>
      </c>
    </row>
    <row r="1610" spans="1:13" x14ac:dyDescent="0.3">
      <c r="A1610" s="230">
        <v>425151</v>
      </c>
      <c r="B1610" s="230" t="s">
        <v>58</v>
      </c>
      <c r="E1610" s="230" t="s">
        <v>145</v>
      </c>
      <c r="F1610" s="230" t="s">
        <v>145</v>
      </c>
      <c r="I1610" s="230" t="s">
        <v>144</v>
      </c>
      <c r="J1610" s="230" t="s">
        <v>144</v>
      </c>
      <c r="K1610" s="230" t="s">
        <v>144</v>
      </c>
      <c r="L1610" s="230" t="s">
        <v>144</v>
      </c>
      <c r="M1610" s="230" t="s">
        <v>144</v>
      </c>
    </row>
    <row r="1611" spans="1:13" x14ac:dyDescent="0.3">
      <c r="A1611" s="230">
        <v>425153</v>
      </c>
      <c r="B1611" s="230" t="s">
        <v>58</v>
      </c>
      <c r="C1611" s="230" t="s">
        <v>145</v>
      </c>
      <c r="E1611" s="230" t="s">
        <v>144</v>
      </c>
      <c r="F1611" s="230" t="s">
        <v>145</v>
      </c>
      <c r="I1611" s="230" t="s">
        <v>144</v>
      </c>
      <c r="J1611" s="230" t="s">
        <v>144</v>
      </c>
      <c r="K1611" s="230" t="s">
        <v>144</v>
      </c>
      <c r="L1611" s="230" t="s">
        <v>144</v>
      </c>
      <c r="M1611" s="230" t="s">
        <v>144</v>
      </c>
    </row>
    <row r="1612" spans="1:13" x14ac:dyDescent="0.3">
      <c r="A1612" s="230">
        <v>425154</v>
      </c>
      <c r="B1612" s="230" t="s">
        <v>58</v>
      </c>
      <c r="C1612" s="230" t="s">
        <v>145</v>
      </c>
      <c r="D1612" s="230" t="s">
        <v>144</v>
      </c>
      <c r="F1612" s="230" t="s">
        <v>145</v>
      </c>
      <c r="G1612" s="230" t="s">
        <v>145</v>
      </c>
      <c r="H1612" s="230" t="s">
        <v>145</v>
      </c>
      <c r="I1612" s="230" t="s">
        <v>144</v>
      </c>
      <c r="J1612" s="230" t="s">
        <v>144</v>
      </c>
      <c r="K1612" s="230" t="s">
        <v>144</v>
      </c>
      <c r="L1612" s="230" t="s">
        <v>144</v>
      </c>
      <c r="M1612" s="230" t="s">
        <v>144</v>
      </c>
    </row>
    <row r="1613" spans="1:13" x14ac:dyDescent="0.3">
      <c r="A1613" s="230">
        <v>425162</v>
      </c>
      <c r="B1613" s="230" t="s">
        <v>58</v>
      </c>
      <c r="D1613" s="230" t="s">
        <v>145</v>
      </c>
      <c r="E1613" s="230" t="s">
        <v>144</v>
      </c>
      <c r="F1613" s="230" t="s">
        <v>145</v>
      </c>
      <c r="G1613" s="230" t="s">
        <v>145</v>
      </c>
      <c r="H1613" s="230" t="s">
        <v>145</v>
      </c>
      <c r="I1613" s="230" t="s">
        <v>144</v>
      </c>
      <c r="J1613" s="230" t="s">
        <v>144</v>
      </c>
      <c r="K1613" s="230" t="s">
        <v>144</v>
      </c>
      <c r="L1613" s="230" t="s">
        <v>144</v>
      </c>
      <c r="M1613" s="230" t="s">
        <v>144</v>
      </c>
    </row>
    <row r="1614" spans="1:13" x14ac:dyDescent="0.3">
      <c r="A1614" s="230">
        <v>425163</v>
      </c>
      <c r="B1614" s="230" t="s">
        <v>58</v>
      </c>
      <c r="C1614" s="230" t="s">
        <v>145</v>
      </c>
      <c r="D1614" s="230" t="s">
        <v>144</v>
      </c>
      <c r="E1614" s="230" t="s">
        <v>145</v>
      </c>
      <c r="F1614" s="230" t="s">
        <v>144</v>
      </c>
      <c r="G1614" s="230" t="s">
        <v>145</v>
      </c>
      <c r="H1614" s="230" t="s">
        <v>144</v>
      </c>
      <c r="I1614" s="230" t="s">
        <v>144</v>
      </c>
      <c r="J1614" s="230" t="s">
        <v>144</v>
      </c>
      <c r="K1614" s="230" t="s">
        <v>144</v>
      </c>
      <c r="L1614" s="230" t="s">
        <v>144</v>
      </c>
      <c r="M1614" s="230" t="s">
        <v>144</v>
      </c>
    </row>
    <row r="1615" spans="1:13" x14ac:dyDescent="0.3">
      <c r="A1615" s="230">
        <v>425165</v>
      </c>
      <c r="B1615" s="230" t="s">
        <v>58</v>
      </c>
      <c r="D1615" s="230" t="s">
        <v>145</v>
      </c>
      <c r="E1615" s="230" t="s">
        <v>144</v>
      </c>
      <c r="F1615" s="230" t="s">
        <v>144</v>
      </c>
      <c r="G1615" s="230" t="s">
        <v>144</v>
      </c>
      <c r="I1615" s="230" t="s">
        <v>144</v>
      </c>
      <c r="J1615" s="230" t="s">
        <v>144</v>
      </c>
      <c r="K1615" s="230" t="s">
        <v>144</v>
      </c>
      <c r="L1615" s="230" t="s">
        <v>144</v>
      </c>
      <c r="M1615" s="230" t="s">
        <v>144</v>
      </c>
    </row>
    <row r="1616" spans="1:13" x14ac:dyDescent="0.3">
      <c r="A1616" s="230">
        <v>425169</v>
      </c>
      <c r="B1616" s="230" t="s">
        <v>58</v>
      </c>
      <c r="C1616" s="230" t="s">
        <v>144</v>
      </c>
      <c r="D1616" s="230" t="s">
        <v>144</v>
      </c>
      <c r="E1616" s="230" t="s">
        <v>145</v>
      </c>
      <c r="F1616" s="230" t="s">
        <v>145</v>
      </c>
      <c r="G1616" s="230" t="s">
        <v>144</v>
      </c>
      <c r="H1616" s="230" t="s">
        <v>144</v>
      </c>
      <c r="I1616" s="230" t="s">
        <v>144</v>
      </c>
      <c r="J1616" s="230" t="s">
        <v>144</v>
      </c>
      <c r="K1616" s="230" t="s">
        <v>144</v>
      </c>
      <c r="L1616" s="230" t="s">
        <v>144</v>
      </c>
      <c r="M1616" s="230" t="s">
        <v>144</v>
      </c>
    </row>
    <row r="1617" spans="1:13" x14ac:dyDescent="0.3">
      <c r="A1617" s="230">
        <v>425170</v>
      </c>
      <c r="B1617" s="230" t="s">
        <v>58</v>
      </c>
      <c r="C1617" s="230" t="s">
        <v>144</v>
      </c>
      <c r="E1617" s="230" t="s">
        <v>145</v>
      </c>
      <c r="F1617" s="230" t="s">
        <v>145</v>
      </c>
      <c r="I1617" s="230" t="s">
        <v>144</v>
      </c>
      <c r="J1617" s="230" t="s">
        <v>144</v>
      </c>
      <c r="K1617" s="230" t="s">
        <v>144</v>
      </c>
      <c r="L1617" s="230" t="s">
        <v>144</v>
      </c>
      <c r="M1617" s="230" t="s">
        <v>144</v>
      </c>
    </row>
    <row r="1618" spans="1:13" x14ac:dyDescent="0.3">
      <c r="A1618" s="230">
        <v>425173</v>
      </c>
      <c r="B1618" s="230" t="s">
        <v>58</v>
      </c>
      <c r="C1618" s="230" t="s">
        <v>145</v>
      </c>
      <c r="D1618" s="230" t="s">
        <v>143</v>
      </c>
      <c r="E1618" s="230" t="s">
        <v>143</v>
      </c>
      <c r="F1618" s="230" t="s">
        <v>145</v>
      </c>
      <c r="G1618" s="230" t="s">
        <v>145</v>
      </c>
      <c r="H1618" s="230" t="s">
        <v>145</v>
      </c>
      <c r="I1618" s="230" t="s">
        <v>144</v>
      </c>
      <c r="J1618" s="230" t="s">
        <v>144</v>
      </c>
      <c r="K1618" s="230" t="s">
        <v>144</v>
      </c>
      <c r="L1618" s="230" t="s">
        <v>144</v>
      </c>
      <c r="M1618" s="230" t="s">
        <v>144</v>
      </c>
    </row>
    <row r="1619" spans="1:13" x14ac:dyDescent="0.3">
      <c r="A1619" s="230">
        <v>425174</v>
      </c>
      <c r="B1619" s="230" t="s">
        <v>58</v>
      </c>
      <c r="C1619" s="230" t="s">
        <v>145</v>
      </c>
      <c r="D1619" s="230" t="s">
        <v>145</v>
      </c>
      <c r="E1619" s="230" t="s">
        <v>145</v>
      </c>
      <c r="F1619" s="230" t="s">
        <v>144</v>
      </c>
      <c r="G1619" s="230" t="s">
        <v>145</v>
      </c>
      <c r="H1619" s="230" t="s">
        <v>144</v>
      </c>
      <c r="I1619" s="230" t="s">
        <v>144</v>
      </c>
      <c r="J1619" s="230" t="s">
        <v>144</v>
      </c>
      <c r="K1619" s="230" t="s">
        <v>144</v>
      </c>
      <c r="L1619" s="230" t="s">
        <v>144</v>
      </c>
      <c r="M1619" s="230" t="s">
        <v>144</v>
      </c>
    </row>
    <row r="1620" spans="1:13" x14ac:dyDescent="0.3">
      <c r="A1620" s="230">
        <v>425175</v>
      </c>
      <c r="B1620" s="230" t="s">
        <v>58</v>
      </c>
      <c r="C1620" s="230" t="s">
        <v>145</v>
      </c>
      <c r="D1620" s="230" t="s">
        <v>145</v>
      </c>
      <c r="E1620" s="230" t="s">
        <v>145</v>
      </c>
      <c r="F1620" s="230" t="s">
        <v>145</v>
      </c>
      <c r="G1620" s="230" t="s">
        <v>144</v>
      </c>
      <c r="H1620" s="230" t="s">
        <v>144</v>
      </c>
      <c r="I1620" s="230" t="s">
        <v>144</v>
      </c>
      <c r="J1620" s="230" t="s">
        <v>144</v>
      </c>
      <c r="K1620" s="230" t="s">
        <v>144</v>
      </c>
      <c r="L1620" s="230" t="s">
        <v>144</v>
      </c>
      <c r="M1620" s="230" t="s">
        <v>144</v>
      </c>
    </row>
    <row r="1621" spans="1:13" x14ac:dyDescent="0.3">
      <c r="A1621" s="230">
        <v>425178</v>
      </c>
      <c r="B1621" s="230" t="s">
        <v>58</v>
      </c>
      <c r="D1621" s="230" t="s">
        <v>143</v>
      </c>
      <c r="E1621" s="230" t="s">
        <v>145</v>
      </c>
      <c r="F1621" s="230" t="s">
        <v>144</v>
      </c>
      <c r="G1621" s="230" t="s">
        <v>143</v>
      </c>
      <c r="H1621" s="230" t="s">
        <v>145</v>
      </c>
      <c r="I1621" s="230" t="s">
        <v>145</v>
      </c>
      <c r="J1621" s="230" t="s">
        <v>144</v>
      </c>
      <c r="K1621" s="230" t="s">
        <v>144</v>
      </c>
      <c r="L1621" s="230" t="s">
        <v>145</v>
      </c>
      <c r="M1621" s="230" t="s">
        <v>145</v>
      </c>
    </row>
    <row r="1622" spans="1:13" x14ac:dyDescent="0.3">
      <c r="A1622" s="230">
        <v>425179</v>
      </c>
      <c r="B1622" s="230" t="s">
        <v>58</v>
      </c>
      <c r="D1622" s="230" t="s">
        <v>144</v>
      </c>
      <c r="F1622" s="230" t="s">
        <v>144</v>
      </c>
      <c r="G1622" s="230" t="s">
        <v>144</v>
      </c>
      <c r="J1622" s="230" t="s">
        <v>144</v>
      </c>
      <c r="K1622" s="230" t="s">
        <v>145</v>
      </c>
      <c r="M1622" s="230" t="s">
        <v>144</v>
      </c>
    </row>
    <row r="1623" spans="1:13" x14ac:dyDescent="0.3">
      <c r="A1623" s="230">
        <v>425183</v>
      </c>
      <c r="B1623" s="230" t="s">
        <v>58</v>
      </c>
      <c r="F1623" s="230" t="s">
        <v>145</v>
      </c>
      <c r="J1623" s="230" t="s">
        <v>144</v>
      </c>
      <c r="K1623" s="230" t="s">
        <v>144</v>
      </c>
      <c r="L1623" s="230" t="s">
        <v>144</v>
      </c>
      <c r="M1623" s="230" t="s">
        <v>144</v>
      </c>
    </row>
    <row r="1624" spans="1:13" x14ac:dyDescent="0.3">
      <c r="A1624" s="230">
        <v>425184</v>
      </c>
      <c r="B1624" s="230" t="s">
        <v>58</v>
      </c>
      <c r="E1624" s="230" t="s">
        <v>145</v>
      </c>
      <c r="F1624" s="230" t="s">
        <v>145</v>
      </c>
      <c r="J1624" s="230" t="s">
        <v>145</v>
      </c>
      <c r="K1624" s="230" t="s">
        <v>144</v>
      </c>
      <c r="L1624" s="230" t="s">
        <v>144</v>
      </c>
      <c r="M1624" s="230" t="s">
        <v>144</v>
      </c>
    </row>
    <row r="1625" spans="1:13" x14ac:dyDescent="0.3">
      <c r="A1625" s="230">
        <v>425185</v>
      </c>
      <c r="B1625" s="230" t="s">
        <v>58</v>
      </c>
      <c r="D1625" s="230" t="s">
        <v>144</v>
      </c>
      <c r="E1625" s="230" t="s">
        <v>145</v>
      </c>
      <c r="F1625" s="230" t="s">
        <v>145</v>
      </c>
      <c r="G1625" s="230" t="s">
        <v>144</v>
      </c>
      <c r="I1625" s="230" t="s">
        <v>144</v>
      </c>
      <c r="J1625" s="230" t="s">
        <v>144</v>
      </c>
      <c r="K1625" s="230" t="s">
        <v>144</v>
      </c>
      <c r="M1625" s="230" t="s">
        <v>144</v>
      </c>
    </row>
    <row r="1626" spans="1:13" x14ac:dyDescent="0.3">
      <c r="A1626" s="230">
        <v>425187</v>
      </c>
      <c r="B1626" s="230" t="s">
        <v>58</v>
      </c>
      <c r="C1626" s="230" t="s">
        <v>144</v>
      </c>
      <c r="D1626" s="230" t="s">
        <v>144</v>
      </c>
      <c r="E1626" s="230" t="s">
        <v>145</v>
      </c>
      <c r="F1626" s="230" t="s">
        <v>145</v>
      </c>
      <c r="G1626" s="230" t="s">
        <v>144</v>
      </c>
      <c r="H1626" s="230" t="s">
        <v>144</v>
      </c>
      <c r="I1626" s="230" t="s">
        <v>144</v>
      </c>
      <c r="J1626" s="230" t="s">
        <v>144</v>
      </c>
      <c r="K1626" s="230" t="s">
        <v>144</v>
      </c>
      <c r="L1626" s="230" t="s">
        <v>144</v>
      </c>
      <c r="M1626" s="230" t="s">
        <v>144</v>
      </c>
    </row>
    <row r="1627" spans="1:13" x14ac:dyDescent="0.3">
      <c r="A1627" s="230">
        <v>425191</v>
      </c>
      <c r="B1627" s="230" t="s">
        <v>58</v>
      </c>
      <c r="C1627" s="230" t="s">
        <v>145</v>
      </c>
      <c r="D1627" s="230" t="s">
        <v>144</v>
      </c>
      <c r="E1627" s="230" t="s">
        <v>145</v>
      </c>
      <c r="G1627" s="230" t="s">
        <v>144</v>
      </c>
      <c r="I1627" s="230" t="s">
        <v>144</v>
      </c>
      <c r="J1627" s="230" t="s">
        <v>144</v>
      </c>
      <c r="K1627" s="230" t="s">
        <v>144</v>
      </c>
      <c r="L1627" s="230" t="s">
        <v>144</v>
      </c>
      <c r="M1627" s="230" t="s">
        <v>144</v>
      </c>
    </row>
    <row r="1628" spans="1:13" x14ac:dyDescent="0.3">
      <c r="A1628" s="230">
        <v>425194</v>
      </c>
      <c r="B1628" s="230" t="s">
        <v>58</v>
      </c>
      <c r="C1628" s="230" t="s">
        <v>145</v>
      </c>
      <c r="D1628" s="230" t="s">
        <v>145</v>
      </c>
      <c r="E1628" s="230" t="s">
        <v>144</v>
      </c>
      <c r="F1628" s="230" t="s">
        <v>144</v>
      </c>
      <c r="G1628" s="230" t="s">
        <v>144</v>
      </c>
      <c r="H1628" s="230" t="s">
        <v>144</v>
      </c>
      <c r="I1628" s="230" t="s">
        <v>144</v>
      </c>
      <c r="J1628" s="230" t="s">
        <v>144</v>
      </c>
      <c r="K1628" s="230" t="s">
        <v>144</v>
      </c>
      <c r="L1628" s="230" t="s">
        <v>144</v>
      </c>
      <c r="M1628" s="230" t="s">
        <v>144</v>
      </c>
    </row>
    <row r="1629" spans="1:13" x14ac:dyDescent="0.3">
      <c r="A1629" s="230">
        <v>425196</v>
      </c>
      <c r="B1629" s="230" t="s">
        <v>58</v>
      </c>
      <c r="C1629" s="230" t="s">
        <v>143</v>
      </c>
      <c r="D1629" s="230" t="s">
        <v>143</v>
      </c>
      <c r="E1629" s="230" t="s">
        <v>143</v>
      </c>
      <c r="F1629" s="230" t="s">
        <v>143</v>
      </c>
      <c r="G1629" s="230" t="s">
        <v>143</v>
      </c>
      <c r="H1629" s="230" t="s">
        <v>145</v>
      </c>
      <c r="I1629" s="230" t="s">
        <v>144</v>
      </c>
      <c r="J1629" s="230" t="s">
        <v>145</v>
      </c>
      <c r="K1629" s="230" t="s">
        <v>145</v>
      </c>
      <c r="L1629" s="230" t="s">
        <v>144</v>
      </c>
      <c r="M1629" s="230" t="s">
        <v>145</v>
      </c>
    </row>
    <row r="1630" spans="1:13" x14ac:dyDescent="0.3">
      <c r="A1630" s="230">
        <v>425203</v>
      </c>
      <c r="B1630" s="230" t="s">
        <v>58</v>
      </c>
      <c r="I1630" s="230" t="s">
        <v>144</v>
      </c>
      <c r="J1630" s="230" t="s">
        <v>145</v>
      </c>
      <c r="K1630" s="230" t="s">
        <v>145</v>
      </c>
      <c r="L1630" s="230" t="s">
        <v>144</v>
      </c>
      <c r="M1630" s="230" t="s">
        <v>145</v>
      </c>
    </row>
    <row r="1631" spans="1:13" x14ac:dyDescent="0.3">
      <c r="A1631" s="230">
        <v>425207</v>
      </c>
      <c r="B1631" s="230" t="s">
        <v>58</v>
      </c>
      <c r="C1631" s="230" t="s">
        <v>144</v>
      </c>
      <c r="D1631" s="230" t="s">
        <v>145</v>
      </c>
      <c r="E1631" s="230" t="s">
        <v>145</v>
      </c>
      <c r="F1631" s="230" t="s">
        <v>144</v>
      </c>
      <c r="G1631" s="230" t="s">
        <v>144</v>
      </c>
      <c r="H1631" s="230" t="s">
        <v>144</v>
      </c>
      <c r="I1631" s="230" t="s">
        <v>144</v>
      </c>
      <c r="J1631" s="230" t="s">
        <v>144</v>
      </c>
      <c r="K1631" s="230" t="s">
        <v>144</v>
      </c>
      <c r="L1631" s="230" t="s">
        <v>144</v>
      </c>
      <c r="M1631" s="230" t="s">
        <v>144</v>
      </c>
    </row>
    <row r="1632" spans="1:13" x14ac:dyDescent="0.3">
      <c r="A1632" s="230">
        <v>425208</v>
      </c>
      <c r="B1632" s="230" t="s">
        <v>58</v>
      </c>
      <c r="C1632" s="230" t="s">
        <v>143</v>
      </c>
      <c r="F1632" s="230" t="s">
        <v>145</v>
      </c>
      <c r="H1632" s="230" t="s">
        <v>144</v>
      </c>
      <c r="I1632" s="230" t="s">
        <v>144</v>
      </c>
      <c r="J1632" s="230" t="s">
        <v>144</v>
      </c>
      <c r="K1632" s="230" t="s">
        <v>144</v>
      </c>
      <c r="L1632" s="230" t="s">
        <v>144</v>
      </c>
      <c r="M1632" s="230" t="s">
        <v>144</v>
      </c>
    </row>
    <row r="1633" spans="1:13" x14ac:dyDescent="0.3">
      <c r="A1633" s="230">
        <v>425209</v>
      </c>
      <c r="B1633" s="230" t="s">
        <v>58</v>
      </c>
      <c r="C1633" s="230" t="s">
        <v>145</v>
      </c>
      <c r="D1633" s="230" t="s">
        <v>144</v>
      </c>
      <c r="F1633" s="230" t="s">
        <v>144</v>
      </c>
      <c r="G1633" s="230" t="s">
        <v>144</v>
      </c>
      <c r="H1633" s="230" t="s">
        <v>144</v>
      </c>
      <c r="I1633" s="230" t="s">
        <v>144</v>
      </c>
      <c r="J1633" s="230" t="s">
        <v>144</v>
      </c>
      <c r="K1633" s="230" t="s">
        <v>144</v>
      </c>
      <c r="L1633" s="230" t="s">
        <v>144</v>
      </c>
      <c r="M1633" s="230" t="s">
        <v>144</v>
      </c>
    </row>
    <row r="1634" spans="1:13" x14ac:dyDescent="0.3">
      <c r="A1634" s="230">
        <v>425210</v>
      </c>
      <c r="B1634" s="230" t="s">
        <v>58</v>
      </c>
      <c r="D1634" s="230" t="s">
        <v>145</v>
      </c>
      <c r="E1634" s="230" t="s">
        <v>145</v>
      </c>
      <c r="F1634" s="230" t="s">
        <v>145</v>
      </c>
      <c r="G1634" s="230" t="s">
        <v>144</v>
      </c>
      <c r="H1634" s="230" t="s">
        <v>144</v>
      </c>
      <c r="I1634" s="230" t="s">
        <v>144</v>
      </c>
      <c r="J1634" s="230" t="s">
        <v>144</v>
      </c>
      <c r="K1634" s="230" t="s">
        <v>144</v>
      </c>
      <c r="L1634" s="230" t="s">
        <v>144</v>
      </c>
      <c r="M1634" s="230" t="s">
        <v>144</v>
      </c>
    </row>
    <row r="1635" spans="1:13" x14ac:dyDescent="0.3">
      <c r="A1635" s="230">
        <v>425211</v>
      </c>
      <c r="B1635" s="230" t="s">
        <v>58</v>
      </c>
      <c r="D1635" s="230" t="s">
        <v>144</v>
      </c>
      <c r="F1635" s="230" t="s">
        <v>144</v>
      </c>
      <c r="G1635" s="230" t="s">
        <v>145</v>
      </c>
      <c r="H1635" s="230" t="s">
        <v>144</v>
      </c>
      <c r="I1635" s="230" t="s">
        <v>144</v>
      </c>
      <c r="J1635" s="230" t="s">
        <v>144</v>
      </c>
      <c r="K1635" s="230" t="s">
        <v>144</v>
      </c>
      <c r="L1635" s="230" t="s">
        <v>144</v>
      </c>
      <c r="M1635" s="230" t="s">
        <v>144</v>
      </c>
    </row>
    <row r="1636" spans="1:13" x14ac:dyDescent="0.3">
      <c r="A1636" s="230">
        <v>425212</v>
      </c>
      <c r="B1636" s="230" t="s">
        <v>58</v>
      </c>
      <c r="D1636" s="230" t="s">
        <v>144</v>
      </c>
      <c r="E1636" s="230" t="s">
        <v>145</v>
      </c>
      <c r="F1636" s="230" t="s">
        <v>145</v>
      </c>
      <c r="G1636" s="230" t="s">
        <v>144</v>
      </c>
      <c r="H1636" s="230" t="s">
        <v>144</v>
      </c>
      <c r="I1636" s="230" t="s">
        <v>144</v>
      </c>
      <c r="J1636" s="230" t="s">
        <v>144</v>
      </c>
      <c r="K1636" s="230" t="s">
        <v>144</v>
      </c>
      <c r="L1636" s="230" t="s">
        <v>144</v>
      </c>
      <c r="M1636" s="230" t="s">
        <v>144</v>
      </c>
    </row>
    <row r="1637" spans="1:13" x14ac:dyDescent="0.3">
      <c r="A1637" s="230">
        <v>425216</v>
      </c>
      <c r="B1637" s="230" t="s">
        <v>58</v>
      </c>
      <c r="C1637" s="230" t="s">
        <v>144</v>
      </c>
      <c r="D1637" s="230" t="s">
        <v>144</v>
      </c>
      <c r="E1637" s="230" t="s">
        <v>144</v>
      </c>
      <c r="F1637" s="230" t="s">
        <v>145</v>
      </c>
      <c r="G1637" s="230" t="s">
        <v>145</v>
      </c>
      <c r="H1637" s="230" t="s">
        <v>144</v>
      </c>
      <c r="I1637" s="230" t="s">
        <v>144</v>
      </c>
      <c r="J1637" s="230" t="s">
        <v>144</v>
      </c>
      <c r="K1637" s="230" t="s">
        <v>144</v>
      </c>
      <c r="L1637" s="230" t="s">
        <v>144</v>
      </c>
      <c r="M1637" s="230" t="s">
        <v>144</v>
      </c>
    </row>
    <row r="1638" spans="1:13" x14ac:dyDescent="0.3">
      <c r="A1638" s="230">
        <v>425217</v>
      </c>
      <c r="B1638" s="230" t="s">
        <v>58</v>
      </c>
      <c r="C1638" s="230" t="s">
        <v>145</v>
      </c>
      <c r="D1638" s="230" t="s">
        <v>145</v>
      </c>
      <c r="E1638" s="230" t="s">
        <v>145</v>
      </c>
      <c r="F1638" s="230" t="s">
        <v>145</v>
      </c>
      <c r="G1638" s="230" t="s">
        <v>145</v>
      </c>
      <c r="H1638" s="230" t="s">
        <v>145</v>
      </c>
      <c r="I1638" s="230" t="s">
        <v>144</v>
      </c>
      <c r="J1638" s="230" t="s">
        <v>144</v>
      </c>
      <c r="K1638" s="230" t="s">
        <v>144</v>
      </c>
      <c r="L1638" s="230" t="s">
        <v>144</v>
      </c>
      <c r="M1638" s="230" t="s">
        <v>144</v>
      </c>
    </row>
    <row r="1639" spans="1:13" x14ac:dyDescent="0.3">
      <c r="A1639" s="230">
        <v>425218</v>
      </c>
      <c r="B1639" s="230" t="s">
        <v>58</v>
      </c>
      <c r="C1639" s="230" t="s">
        <v>145</v>
      </c>
      <c r="D1639" s="230" t="s">
        <v>145</v>
      </c>
      <c r="G1639" s="230" t="s">
        <v>143</v>
      </c>
      <c r="H1639" s="230" t="s">
        <v>143</v>
      </c>
      <c r="I1639" s="230" t="s">
        <v>145</v>
      </c>
      <c r="J1639" s="230" t="s">
        <v>144</v>
      </c>
      <c r="K1639" s="230" t="s">
        <v>145</v>
      </c>
      <c r="L1639" s="230" t="s">
        <v>144</v>
      </c>
      <c r="M1639" s="230" t="s">
        <v>144</v>
      </c>
    </row>
    <row r="1640" spans="1:13" x14ac:dyDescent="0.3">
      <c r="A1640" s="230">
        <v>425219</v>
      </c>
      <c r="B1640" s="230" t="s">
        <v>58</v>
      </c>
      <c r="C1640" s="230" t="s">
        <v>145</v>
      </c>
      <c r="D1640" s="230" t="s">
        <v>145</v>
      </c>
      <c r="E1640" s="230" t="s">
        <v>145</v>
      </c>
      <c r="F1640" s="230" t="s">
        <v>144</v>
      </c>
      <c r="I1640" s="230" t="s">
        <v>144</v>
      </c>
      <c r="J1640" s="230" t="s">
        <v>144</v>
      </c>
      <c r="K1640" s="230" t="s">
        <v>144</v>
      </c>
      <c r="L1640" s="230" t="s">
        <v>144</v>
      </c>
      <c r="M1640" s="230" t="s">
        <v>144</v>
      </c>
    </row>
    <row r="1641" spans="1:13" x14ac:dyDescent="0.3">
      <c r="A1641" s="230">
        <v>425221</v>
      </c>
      <c r="B1641" s="230" t="s">
        <v>58</v>
      </c>
      <c r="C1641" s="230" t="s">
        <v>143</v>
      </c>
      <c r="D1641" s="230" t="s">
        <v>145</v>
      </c>
      <c r="E1641" s="230" t="s">
        <v>144</v>
      </c>
      <c r="G1641" s="230" t="s">
        <v>143</v>
      </c>
      <c r="H1641" s="230" t="s">
        <v>143</v>
      </c>
      <c r="I1641" s="230" t="s">
        <v>144</v>
      </c>
      <c r="J1641" s="230" t="s">
        <v>144</v>
      </c>
      <c r="K1641" s="230" t="s">
        <v>144</v>
      </c>
      <c r="L1641" s="230" t="s">
        <v>144</v>
      </c>
      <c r="M1641" s="230" t="s">
        <v>144</v>
      </c>
    </row>
    <row r="1642" spans="1:13" x14ac:dyDescent="0.3">
      <c r="A1642" s="230">
        <v>425222</v>
      </c>
      <c r="B1642" s="230" t="s">
        <v>58</v>
      </c>
      <c r="C1642" s="230" t="s">
        <v>145</v>
      </c>
      <c r="D1642" s="230" t="s">
        <v>145</v>
      </c>
      <c r="E1642" s="230" t="s">
        <v>145</v>
      </c>
      <c r="F1642" s="230" t="s">
        <v>145</v>
      </c>
      <c r="G1642" s="230" t="s">
        <v>145</v>
      </c>
      <c r="H1642" s="230" t="s">
        <v>145</v>
      </c>
      <c r="I1642" s="230" t="s">
        <v>144</v>
      </c>
      <c r="J1642" s="230" t="s">
        <v>144</v>
      </c>
      <c r="K1642" s="230" t="s">
        <v>144</v>
      </c>
      <c r="L1642" s="230" t="s">
        <v>144</v>
      </c>
      <c r="M1642" s="230" t="s">
        <v>144</v>
      </c>
    </row>
    <row r="1643" spans="1:13" x14ac:dyDescent="0.3">
      <c r="A1643" s="230">
        <v>425228</v>
      </c>
      <c r="B1643" s="230" t="s">
        <v>58</v>
      </c>
      <c r="C1643" s="230" t="s">
        <v>144</v>
      </c>
      <c r="D1643" s="230" t="s">
        <v>145</v>
      </c>
      <c r="E1643" s="230" t="s">
        <v>144</v>
      </c>
      <c r="F1643" s="230" t="s">
        <v>144</v>
      </c>
      <c r="G1643" s="230" t="s">
        <v>144</v>
      </c>
      <c r="H1643" s="230" t="s">
        <v>145</v>
      </c>
      <c r="I1643" s="230" t="s">
        <v>144</v>
      </c>
      <c r="J1643" s="230" t="s">
        <v>144</v>
      </c>
      <c r="K1643" s="230" t="s">
        <v>144</v>
      </c>
      <c r="L1643" s="230" t="s">
        <v>144</v>
      </c>
      <c r="M1643" s="230" t="s">
        <v>144</v>
      </c>
    </row>
    <row r="1644" spans="1:13" x14ac:dyDescent="0.3">
      <c r="A1644" s="230">
        <v>425230</v>
      </c>
      <c r="B1644" s="230" t="s">
        <v>58</v>
      </c>
      <c r="C1644" s="230" t="s">
        <v>145</v>
      </c>
      <c r="D1644" s="230" t="s">
        <v>144</v>
      </c>
      <c r="E1644" s="230" t="s">
        <v>145</v>
      </c>
      <c r="F1644" s="230" t="s">
        <v>145</v>
      </c>
      <c r="G1644" s="230" t="s">
        <v>144</v>
      </c>
      <c r="H1644" s="230" t="s">
        <v>144</v>
      </c>
      <c r="I1644" s="230" t="s">
        <v>144</v>
      </c>
      <c r="J1644" s="230" t="s">
        <v>144</v>
      </c>
      <c r="K1644" s="230" t="s">
        <v>144</v>
      </c>
      <c r="L1644" s="230" t="s">
        <v>144</v>
      </c>
      <c r="M1644" s="230" t="s">
        <v>144</v>
      </c>
    </row>
    <row r="1645" spans="1:13" x14ac:dyDescent="0.3">
      <c r="A1645" s="230">
        <v>425231</v>
      </c>
      <c r="B1645" s="230" t="s">
        <v>58</v>
      </c>
      <c r="C1645" s="230" t="s">
        <v>145</v>
      </c>
      <c r="D1645" s="230" t="s">
        <v>145</v>
      </c>
      <c r="E1645" s="230" t="s">
        <v>145</v>
      </c>
      <c r="F1645" s="230" t="s">
        <v>145</v>
      </c>
      <c r="G1645" s="230" t="s">
        <v>145</v>
      </c>
      <c r="H1645" s="230" t="s">
        <v>145</v>
      </c>
      <c r="I1645" s="230" t="s">
        <v>144</v>
      </c>
      <c r="J1645" s="230" t="s">
        <v>144</v>
      </c>
      <c r="K1645" s="230" t="s">
        <v>144</v>
      </c>
      <c r="L1645" s="230" t="s">
        <v>144</v>
      </c>
      <c r="M1645" s="230" t="s">
        <v>144</v>
      </c>
    </row>
    <row r="1646" spans="1:13" x14ac:dyDescent="0.3">
      <c r="A1646" s="230">
        <v>425232</v>
      </c>
      <c r="B1646" s="230" t="s">
        <v>58</v>
      </c>
      <c r="I1646" s="230" t="s">
        <v>145</v>
      </c>
      <c r="J1646" s="230" t="s">
        <v>144</v>
      </c>
      <c r="K1646" s="230" t="s">
        <v>145</v>
      </c>
      <c r="L1646" s="230" t="s">
        <v>144</v>
      </c>
      <c r="M1646" s="230" t="s">
        <v>145</v>
      </c>
    </row>
    <row r="1647" spans="1:13" x14ac:dyDescent="0.3">
      <c r="A1647" s="230">
        <v>425234</v>
      </c>
      <c r="B1647" s="230" t="s">
        <v>58</v>
      </c>
      <c r="D1647" s="230" t="s">
        <v>145</v>
      </c>
      <c r="E1647" s="230" t="s">
        <v>145</v>
      </c>
      <c r="F1647" s="230" t="s">
        <v>144</v>
      </c>
      <c r="G1647" s="230" t="s">
        <v>144</v>
      </c>
      <c r="H1647" s="230" t="s">
        <v>145</v>
      </c>
      <c r="I1647" s="230" t="s">
        <v>144</v>
      </c>
      <c r="J1647" s="230" t="s">
        <v>144</v>
      </c>
      <c r="K1647" s="230" t="s">
        <v>144</v>
      </c>
      <c r="L1647" s="230" t="s">
        <v>144</v>
      </c>
      <c r="M1647" s="230" t="s">
        <v>144</v>
      </c>
    </row>
    <row r="1648" spans="1:13" x14ac:dyDescent="0.3">
      <c r="A1648" s="230">
        <v>425235</v>
      </c>
      <c r="B1648" s="230" t="s">
        <v>58</v>
      </c>
      <c r="C1648" s="230" t="s">
        <v>144</v>
      </c>
      <c r="D1648" s="230" t="s">
        <v>144</v>
      </c>
      <c r="E1648" s="230" t="s">
        <v>144</v>
      </c>
      <c r="F1648" s="230" t="s">
        <v>144</v>
      </c>
      <c r="G1648" s="230" t="s">
        <v>144</v>
      </c>
      <c r="H1648" s="230" t="s">
        <v>144</v>
      </c>
      <c r="I1648" s="230" t="s">
        <v>144</v>
      </c>
      <c r="J1648" s="230" t="s">
        <v>144</v>
      </c>
      <c r="K1648" s="230" t="s">
        <v>144</v>
      </c>
      <c r="L1648" s="230" t="s">
        <v>144</v>
      </c>
      <c r="M1648" s="230" t="s">
        <v>144</v>
      </c>
    </row>
    <row r="1649" spans="1:13" x14ac:dyDescent="0.3">
      <c r="A1649" s="230">
        <v>425236</v>
      </c>
      <c r="B1649" s="230" t="s">
        <v>58</v>
      </c>
      <c r="C1649" s="230" t="s">
        <v>145</v>
      </c>
      <c r="D1649" s="230" t="s">
        <v>145</v>
      </c>
      <c r="E1649" s="230" t="s">
        <v>145</v>
      </c>
      <c r="F1649" s="230" t="s">
        <v>144</v>
      </c>
      <c r="G1649" s="230" t="s">
        <v>144</v>
      </c>
      <c r="H1649" s="230" t="s">
        <v>144</v>
      </c>
      <c r="I1649" s="230" t="s">
        <v>144</v>
      </c>
      <c r="J1649" s="230" t="s">
        <v>144</v>
      </c>
      <c r="K1649" s="230" t="s">
        <v>144</v>
      </c>
      <c r="L1649" s="230" t="s">
        <v>144</v>
      </c>
      <c r="M1649" s="230" t="s">
        <v>144</v>
      </c>
    </row>
    <row r="1650" spans="1:13" x14ac:dyDescent="0.3">
      <c r="A1650" s="230">
        <v>425239</v>
      </c>
      <c r="B1650" s="230" t="s">
        <v>58</v>
      </c>
      <c r="C1650" s="230" t="s">
        <v>145</v>
      </c>
      <c r="D1650" s="230" t="s">
        <v>144</v>
      </c>
      <c r="E1650" s="230" t="s">
        <v>145</v>
      </c>
      <c r="F1650" s="230" t="s">
        <v>144</v>
      </c>
      <c r="G1650" s="230" t="s">
        <v>144</v>
      </c>
      <c r="H1650" s="230" t="s">
        <v>144</v>
      </c>
      <c r="I1650" s="230" t="s">
        <v>144</v>
      </c>
      <c r="J1650" s="230" t="s">
        <v>144</v>
      </c>
      <c r="K1650" s="230" t="s">
        <v>144</v>
      </c>
      <c r="L1650" s="230" t="s">
        <v>144</v>
      </c>
      <c r="M1650" s="230" t="s">
        <v>144</v>
      </c>
    </row>
    <row r="1651" spans="1:13" x14ac:dyDescent="0.3">
      <c r="A1651" s="230">
        <v>425245</v>
      </c>
      <c r="B1651" s="230" t="s">
        <v>58</v>
      </c>
      <c r="C1651" s="230" t="s">
        <v>145</v>
      </c>
      <c r="E1651" s="230" t="s">
        <v>145</v>
      </c>
      <c r="F1651" s="230" t="s">
        <v>145</v>
      </c>
      <c r="I1651" s="230" t="s">
        <v>144</v>
      </c>
      <c r="J1651" s="230" t="s">
        <v>145</v>
      </c>
      <c r="K1651" s="230" t="s">
        <v>144</v>
      </c>
      <c r="L1651" s="230" t="s">
        <v>144</v>
      </c>
      <c r="M1651" s="230" t="s">
        <v>144</v>
      </c>
    </row>
    <row r="1652" spans="1:13" x14ac:dyDescent="0.3">
      <c r="A1652" s="230">
        <v>425246</v>
      </c>
      <c r="B1652" s="230" t="s">
        <v>58</v>
      </c>
      <c r="C1652" s="230" t="s">
        <v>145</v>
      </c>
      <c r="D1652" s="230" t="s">
        <v>144</v>
      </c>
      <c r="E1652" s="230" t="s">
        <v>145</v>
      </c>
      <c r="F1652" s="230" t="s">
        <v>145</v>
      </c>
      <c r="G1652" s="230" t="s">
        <v>145</v>
      </c>
      <c r="H1652" s="230" t="s">
        <v>144</v>
      </c>
      <c r="I1652" s="230" t="s">
        <v>144</v>
      </c>
      <c r="J1652" s="230" t="s">
        <v>144</v>
      </c>
      <c r="K1652" s="230" t="s">
        <v>145</v>
      </c>
      <c r="L1652" s="230" t="s">
        <v>144</v>
      </c>
      <c r="M1652" s="230" t="s">
        <v>145</v>
      </c>
    </row>
    <row r="1653" spans="1:13" x14ac:dyDescent="0.3">
      <c r="A1653" s="230">
        <v>425247</v>
      </c>
      <c r="B1653" s="230" t="s">
        <v>58</v>
      </c>
      <c r="C1653" s="230" t="s">
        <v>144</v>
      </c>
      <c r="D1653" s="230" t="s">
        <v>145</v>
      </c>
      <c r="E1653" s="230" t="s">
        <v>145</v>
      </c>
      <c r="F1653" s="230" t="s">
        <v>145</v>
      </c>
      <c r="G1653" s="230" t="s">
        <v>145</v>
      </c>
      <c r="H1653" s="230" t="s">
        <v>145</v>
      </c>
      <c r="I1653" s="230" t="s">
        <v>144</v>
      </c>
      <c r="J1653" s="230" t="s">
        <v>144</v>
      </c>
      <c r="K1653" s="230" t="s">
        <v>144</v>
      </c>
      <c r="L1653" s="230" t="s">
        <v>144</v>
      </c>
      <c r="M1653" s="230" t="s">
        <v>144</v>
      </c>
    </row>
    <row r="1654" spans="1:13" x14ac:dyDescent="0.3">
      <c r="A1654" s="230">
        <v>425249</v>
      </c>
      <c r="B1654" s="230" t="s">
        <v>58</v>
      </c>
      <c r="D1654" s="230" t="s">
        <v>145</v>
      </c>
      <c r="E1654" s="230" t="s">
        <v>145</v>
      </c>
      <c r="F1654" s="230" t="s">
        <v>145</v>
      </c>
      <c r="G1654" s="230" t="s">
        <v>144</v>
      </c>
      <c r="H1654" s="230" t="s">
        <v>145</v>
      </c>
      <c r="I1654" s="230" t="s">
        <v>144</v>
      </c>
      <c r="J1654" s="230" t="s">
        <v>144</v>
      </c>
      <c r="K1654" s="230" t="s">
        <v>144</v>
      </c>
      <c r="L1654" s="230" t="s">
        <v>144</v>
      </c>
      <c r="M1654" s="230" t="s">
        <v>144</v>
      </c>
    </row>
    <row r="1655" spans="1:13" x14ac:dyDescent="0.3">
      <c r="A1655" s="230">
        <v>425254</v>
      </c>
      <c r="B1655" s="230" t="s">
        <v>58</v>
      </c>
      <c r="D1655" s="230" t="s">
        <v>145</v>
      </c>
      <c r="E1655" s="230" t="s">
        <v>145</v>
      </c>
      <c r="F1655" s="230" t="s">
        <v>145</v>
      </c>
      <c r="G1655" s="230" t="s">
        <v>144</v>
      </c>
      <c r="H1655" s="230" t="s">
        <v>144</v>
      </c>
      <c r="I1655" s="230" t="s">
        <v>144</v>
      </c>
      <c r="J1655" s="230" t="s">
        <v>144</v>
      </c>
      <c r="K1655" s="230" t="s">
        <v>144</v>
      </c>
      <c r="L1655" s="230" t="s">
        <v>144</v>
      </c>
      <c r="M1655" s="230" t="s">
        <v>144</v>
      </c>
    </row>
    <row r="1656" spans="1:13" x14ac:dyDescent="0.3">
      <c r="A1656" s="230">
        <v>425256</v>
      </c>
      <c r="B1656" s="230" t="s">
        <v>58</v>
      </c>
      <c r="C1656" s="230" t="s">
        <v>145</v>
      </c>
      <c r="G1656" s="230" t="s">
        <v>145</v>
      </c>
      <c r="I1656" s="230" t="s">
        <v>144</v>
      </c>
      <c r="J1656" s="230" t="s">
        <v>145</v>
      </c>
      <c r="K1656" s="230" t="s">
        <v>145</v>
      </c>
      <c r="L1656" s="230" t="s">
        <v>144</v>
      </c>
      <c r="M1656" s="230" t="s">
        <v>144</v>
      </c>
    </row>
    <row r="1657" spans="1:13" x14ac:dyDescent="0.3">
      <c r="A1657" s="230">
        <v>425257</v>
      </c>
      <c r="B1657" s="230" t="s">
        <v>58</v>
      </c>
      <c r="E1657" s="230" t="s">
        <v>144</v>
      </c>
      <c r="F1657" s="230" t="s">
        <v>144</v>
      </c>
      <c r="G1657" s="230" t="s">
        <v>145</v>
      </c>
      <c r="I1657" s="230" t="s">
        <v>145</v>
      </c>
      <c r="J1657" s="230" t="s">
        <v>144</v>
      </c>
      <c r="K1657" s="230" t="s">
        <v>145</v>
      </c>
      <c r="L1657" s="230" t="s">
        <v>144</v>
      </c>
      <c r="M1657" s="230" t="s">
        <v>144</v>
      </c>
    </row>
    <row r="1658" spans="1:13" x14ac:dyDescent="0.3">
      <c r="A1658" s="230">
        <v>425259</v>
      </c>
      <c r="B1658" s="230" t="s">
        <v>58</v>
      </c>
      <c r="C1658" s="230" t="s">
        <v>144</v>
      </c>
      <c r="D1658" s="230" t="s">
        <v>144</v>
      </c>
      <c r="G1658" s="230" t="s">
        <v>144</v>
      </c>
      <c r="I1658" s="230" t="s">
        <v>144</v>
      </c>
      <c r="J1658" s="230" t="s">
        <v>144</v>
      </c>
      <c r="K1658" s="230" t="s">
        <v>143</v>
      </c>
      <c r="L1658" s="230" t="s">
        <v>144</v>
      </c>
      <c r="M1658" s="230" t="s">
        <v>143</v>
      </c>
    </row>
    <row r="1659" spans="1:13" x14ac:dyDescent="0.3">
      <c r="A1659" s="230">
        <v>425262</v>
      </c>
      <c r="B1659" s="230" t="s">
        <v>58</v>
      </c>
      <c r="E1659" s="230" t="s">
        <v>144</v>
      </c>
      <c r="F1659" s="230" t="s">
        <v>144</v>
      </c>
      <c r="I1659" s="230" t="s">
        <v>144</v>
      </c>
      <c r="J1659" s="230" t="s">
        <v>145</v>
      </c>
      <c r="K1659" s="230" t="s">
        <v>144</v>
      </c>
      <c r="L1659" s="230" t="s">
        <v>144</v>
      </c>
      <c r="M1659" s="230" t="s">
        <v>144</v>
      </c>
    </row>
    <row r="1660" spans="1:13" x14ac:dyDescent="0.3">
      <c r="A1660" s="230">
        <v>425264</v>
      </c>
      <c r="B1660" s="230" t="s">
        <v>58</v>
      </c>
      <c r="C1660" s="230" t="s">
        <v>145</v>
      </c>
      <c r="E1660" s="230" t="s">
        <v>145</v>
      </c>
      <c r="F1660" s="230" t="s">
        <v>145</v>
      </c>
      <c r="I1660" s="230" t="s">
        <v>144</v>
      </c>
      <c r="J1660" s="230" t="s">
        <v>144</v>
      </c>
      <c r="K1660" s="230" t="s">
        <v>144</v>
      </c>
      <c r="L1660" s="230" t="s">
        <v>144</v>
      </c>
      <c r="M1660" s="230" t="s">
        <v>145</v>
      </c>
    </row>
    <row r="1661" spans="1:13" x14ac:dyDescent="0.3">
      <c r="A1661" s="230">
        <v>425265</v>
      </c>
      <c r="B1661" s="230" t="s">
        <v>58</v>
      </c>
      <c r="C1661" s="230" t="s">
        <v>145</v>
      </c>
      <c r="D1661" s="230" t="s">
        <v>144</v>
      </c>
      <c r="E1661" s="230" t="s">
        <v>144</v>
      </c>
      <c r="F1661" s="230" t="s">
        <v>145</v>
      </c>
      <c r="G1661" s="230" t="s">
        <v>145</v>
      </c>
      <c r="H1661" s="230" t="s">
        <v>144</v>
      </c>
      <c r="I1661" s="230" t="s">
        <v>144</v>
      </c>
      <c r="J1661" s="230" t="s">
        <v>144</v>
      </c>
      <c r="K1661" s="230" t="s">
        <v>144</v>
      </c>
      <c r="L1661" s="230" t="s">
        <v>144</v>
      </c>
      <c r="M1661" s="230" t="s">
        <v>144</v>
      </c>
    </row>
    <row r="1662" spans="1:13" x14ac:dyDescent="0.3">
      <c r="A1662" s="230">
        <v>425269</v>
      </c>
      <c r="B1662" s="230" t="s">
        <v>58</v>
      </c>
      <c r="C1662" s="230" t="s">
        <v>143</v>
      </c>
      <c r="E1662" s="230" t="s">
        <v>143</v>
      </c>
      <c r="I1662" s="230" t="s">
        <v>145</v>
      </c>
      <c r="K1662" s="230" t="s">
        <v>145</v>
      </c>
      <c r="L1662" s="230" t="s">
        <v>145</v>
      </c>
      <c r="M1662" s="230" t="s">
        <v>143</v>
      </c>
    </row>
    <row r="1663" spans="1:13" x14ac:dyDescent="0.3">
      <c r="A1663" s="230">
        <v>425272</v>
      </c>
      <c r="B1663" s="230" t="s">
        <v>58</v>
      </c>
      <c r="G1663" s="230" t="s">
        <v>145</v>
      </c>
      <c r="J1663" s="230" t="s">
        <v>144</v>
      </c>
      <c r="K1663" s="230" t="s">
        <v>145</v>
      </c>
      <c r="L1663" s="230" t="s">
        <v>144</v>
      </c>
      <c r="M1663" s="230" t="s">
        <v>145</v>
      </c>
    </row>
    <row r="1664" spans="1:13" x14ac:dyDescent="0.3">
      <c r="A1664" s="230">
        <v>425276</v>
      </c>
      <c r="B1664" s="230" t="s">
        <v>58</v>
      </c>
      <c r="C1664" s="230" t="s">
        <v>145</v>
      </c>
      <c r="D1664" s="230" t="s">
        <v>144</v>
      </c>
      <c r="E1664" s="230" t="s">
        <v>145</v>
      </c>
      <c r="F1664" s="230" t="s">
        <v>145</v>
      </c>
      <c r="G1664" s="230" t="s">
        <v>144</v>
      </c>
      <c r="H1664" s="230" t="s">
        <v>144</v>
      </c>
      <c r="I1664" s="230" t="s">
        <v>144</v>
      </c>
      <c r="J1664" s="230" t="s">
        <v>144</v>
      </c>
      <c r="K1664" s="230" t="s">
        <v>144</v>
      </c>
      <c r="L1664" s="230" t="s">
        <v>144</v>
      </c>
      <c r="M1664" s="230" t="s">
        <v>144</v>
      </c>
    </row>
    <row r="1665" spans="1:13" x14ac:dyDescent="0.3">
      <c r="A1665" s="230">
        <v>425278</v>
      </c>
      <c r="B1665" s="230" t="s">
        <v>58</v>
      </c>
      <c r="D1665" s="230" t="s">
        <v>145</v>
      </c>
      <c r="E1665" s="230" t="s">
        <v>144</v>
      </c>
      <c r="F1665" s="230" t="s">
        <v>145</v>
      </c>
      <c r="G1665" s="230" t="s">
        <v>144</v>
      </c>
      <c r="H1665" s="230" t="s">
        <v>145</v>
      </c>
      <c r="I1665" s="230" t="s">
        <v>144</v>
      </c>
      <c r="J1665" s="230" t="s">
        <v>144</v>
      </c>
      <c r="K1665" s="230" t="s">
        <v>144</v>
      </c>
      <c r="L1665" s="230" t="s">
        <v>144</v>
      </c>
      <c r="M1665" s="230" t="s">
        <v>144</v>
      </c>
    </row>
    <row r="1666" spans="1:13" x14ac:dyDescent="0.3">
      <c r="A1666" s="230">
        <v>425279</v>
      </c>
      <c r="B1666" s="230" t="s">
        <v>58</v>
      </c>
      <c r="C1666" s="230" t="s">
        <v>145</v>
      </c>
      <c r="D1666" s="230" t="s">
        <v>144</v>
      </c>
      <c r="E1666" s="230" t="s">
        <v>144</v>
      </c>
      <c r="F1666" s="230" t="s">
        <v>145</v>
      </c>
      <c r="G1666" s="230" t="s">
        <v>144</v>
      </c>
      <c r="I1666" s="230" t="s">
        <v>144</v>
      </c>
      <c r="J1666" s="230" t="s">
        <v>144</v>
      </c>
      <c r="K1666" s="230" t="s">
        <v>144</v>
      </c>
      <c r="L1666" s="230" t="s">
        <v>144</v>
      </c>
      <c r="M1666" s="230" t="s">
        <v>144</v>
      </c>
    </row>
    <row r="1667" spans="1:13" x14ac:dyDescent="0.3">
      <c r="A1667" s="230">
        <v>425280</v>
      </c>
      <c r="B1667" s="230" t="s">
        <v>58</v>
      </c>
      <c r="C1667" s="230" t="s">
        <v>145</v>
      </c>
      <c r="D1667" s="230" t="s">
        <v>145</v>
      </c>
      <c r="E1667" s="230" t="s">
        <v>145</v>
      </c>
      <c r="F1667" s="230" t="s">
        <v>145</v>
      </c>
      <c r="G1667" s="230" t="s">
        <v>145</v>
      </c>
      <c r="H1667" s="230" t="s">
        <v>145</v>
      </c>
      <c r="I1667" s="230" t="s">
        <v>144</v>
      </c>
      <c r="J1667" s="230" t="s">
        <v>144</v>
      </c>
      <c r="K1667" s="230" t="s">
        <v>144</v>
      </c>
      <c r="L1667" s="230" t="s">
        <v>144</v>
      </c>
      <c r="M1667" s="230" t="s">
        <v>144</v>
      </c>
    </row>
    <row r="1668" spans="1:13" x14ac:dyDescent="0.3">
      <c r="A1668" s="230">
        <v>425282</v>
      </c>
      <c r="B1668" s="230" t="s">
        <v>58</v>
      </c>
      <c r="C1668" s="230" t="s">
        <v>145</v>
      </c>
      <c r="D1668" s="230" t="s">
        <v>144</v>
      </c>
      <c r="E1668" s="230" t="s">
        <v>145</v>
      </c>
      <c r="F1668" s="230" t="s">
        <v>145</v>
      </c>
      <c r="G1668" s="230" t="s">
        <v>145</v>
      </c>
      <c r="H1668" s="230" t="s">
        <v>144</v>
      </c>
      <c r="I1668" s="230" t="s">
        <v>144</v>
      </c>
      <c r="J1668" s="230" t="s">
        <v>144</v>
      </c>
      <c r="K1668" s="230" t="s">
        <v>144</v>
      </c>
      <c r="L1668" s="230" t="s">
        <v>144</v>
      </c>
      <c r="M1668" s="230" t="s">
        <v>144</v>
      </c>
    </row>
    <row r="1669" spans="1:13" x14ac:dyDescent="0.3">
      <c r="A1669" s="230">
        <v>425284</v>
      </c>
      <c r="B1669" s="230" t="s">
        <v>58</v>
      </c>
      <c r="D1669" s="230" t="s">
        <v>143</v>
      </c>
      <c r="E1669" s="230" t="s">
        <v>143</v>
      </c>
      <c r="F1669" s="230" t="s">
        <v>145</v>
      </c>
      <c r="H1669" s="230" t="s">
        <v>145</v>
      </c>
      <c r="I1669" s="230" t="s">
        <v>145</v>
      </c>
      <c r="J1669" s="230" t="s">
        <v>144</v>
      </c>
      <c r="K1669" s="230" t="s">
        <v>144</v>
      </c>
      <c r="L1669" s="230" t="s">
        <v>144</v>
      </c>
      <c r="M1669" s="230" t="s">
        <v>145</v>
      </c>
    </row>
    <row r="1670" spans="1:13" x14ac:dyDescent="0.3">
      <c r="A1670" s="230">
        <v>425287</v>
      </c>
      <c r="B1670" s="230" t="s">
        <v>58</v>
      </c>
      <c r="E1670" s="230" t="s">
        <v>143</v>
      </c>
      <c r="F1670" s="230" t="s">
        <v>144</v>
      </c>
      <c r="G1670" s="230" t="s">
        <v>144</v>
      </c>
      <c r="H1670" s="230" t="s">
        <v>143</v>
      </c>
      <c r="I1670" s="230" t="s">
        <v>145</v>
      </c>
      <c r="J1670" s="230" t="s">
        <v>145</v>
      </c>
      <c r="K1670" s="230" t="s">
        <v>145</v>
      </c>
      <c r="L1670" s="230" t="s">
        <v>145</v>
      </c>
    </row>
    <row r="1671" spans="1:13" x14ac:dyDescent="0.3">
      <c r="A1671" s="230">
        <v>425288</v>
      </c>
      <c r="B1671" s="230" t="s">
        <v>58</v>
      </c>
      <c r="C1671" s="230" t="s">
        <v>145</v>
      </c>
      <c r="D1671" s="230" t="s">
        <v>145</v>
      </c>
      <c r="E1671" s="230" t="s">
        <v>145</v>
      </c>
      <c r="F1671" s="230" t="s">
        <v>145</v>
      </c>
      <c r="G1671" s="230" t="s">
        <v>145</v>
      </c>
      <c r="H1671" s="230" t="s">
        <v>145</v>
      </c>
      <c r="I1671" s="230" t="s">
        <v>144</v>
      </c>
      <c r="J1671" s="230" t="s">
        <v>144</v>
      </c>
      <c r="K1671" s="230" t="s">
        <v>144</v>
      </c>
      <c r="L1671" s="230" t="s">
        <v>144</v>
      </c>
      <c r="M1671" s="230" t="s">
        <v>144</v>
      </c>
    </row>
    <row r="1672" spans="1:13" x14ac:dyDescent="0.3">
      <c r="A1672" s="230">
        <v>425289</v>
      </c>
      <c r="B1672" s="230" t="s">
        <v>58</v>
      </c>
      <c r="C1672" s="230" t="s">
        <v>144</v>
      </c>
      <c r="D1672" s="230" t="s">
        <v>145</v>
      </c>
      <c r="F1672" s="230" t="s">
        <v>145</v>
      </c>
      <c r="G1672" s="230" t="s">
        <v>144</v>
      </c>
      <c r="H1672" s="230" t="s">
        <v>144</v>
      </c>
      <c r="I1672" s="230" t="s">
        <v>144</v>
      </c>
      <c r="J1672" s="230" t="s">
        <v>144</v>
      </c>
      <c r="K1672" s="230" t="s">
        <v>144</v>
      </c>
      <c r="L1672" s="230" t="s">
        <v>144</v>
      </c>
      <c r="M1672" s="230" t="s">
        <v>144</v>
      </c>
    </row>
    <row r="1673" spans="1:13" x14ac:dyDescent="0.3">
      <c r="A1673" s="230">
        <v>425290</v>
      </c>
      <c r="B1673" s="230" t="s">
        <v>58</v>
      </c>
      <c r="D1673" s="230" t="s">
        <v>145</v>
      </c>
      <c r="E1673" s="230" t="s">
        <v>145</v>
      </c>
      <c r="F1673" s="230" t="s">
        <v>145</v>
      </c>
      <c r="H1673" s="230" t="s">
        <v>144</v>
      </c>
      <c r="I1673" s="230" t="s">
        <v>144</v>
      </c>
      <c r="J1673" s="230" t="s">
        <v>144</v>
      </c>
      <c r="K1673" s="230" t="s">
        <v>144</v>
      </c>
      <c r="L1673" s="230" t="s">
        <v>144</v>
      </c>
      <c r="M1673" s="230" t="s">
        <v>144</v>
      </c>
    </row>
    <row r="1674" spans="1:13" x14ac:dyDescent="0.3">
      <c r="A1674" s="230">
        <v>425291</v>
      </c>
      <c r="B1674" s="230" t="s">
        <v>58</v>
      </c>
      <c r="C1674" s="230" t="s">
        <v>145</v>
      </c>
      <c r="D1674" s="230" t="s">
        <v>143</v>
      </c>
      <c r="F1674" s="230" t="s">
        <v>143</v>
      </c>
      <c r="G1674" s="230" t="s">
        <v>143</v>
      </c>
      <c r="H1674" s="230" t="s">
        <v>143</v>
      </c>
      <c r="I1674" s="230" t="s">
        <v>144</v>
      </c>
      <c r="J1674" s="230" t="s">
        <v>145</v>
      </c>
      <c r="K1674" s="230" t="s">
        <v>143</v>
      </c>
      <c r="L1674" s="230" t="s">
        <v>144</v>
      </c>
    </row>
    <row r="1675" spans="1:13" x14ac:dyDescent="0.3">
      <c r="A1675" s="230">
        <v>425292</v>
      </c>
      <c r="B1675" s="230" t="s">
        <v>58</v>
      </c>
      <c r="C1675" s="230" t="s">
        <v>144</v>
      </c>
      <c r="D1675" s="230" t="s">
        <v>145</v>
      </c>
      <c r="E1675" s="230" t="s">
        <v>145</v>
      </c>
      <c r="F1675" s="230" t="s">
        <v>144</v>
      </c>
      <c r="G1675" s="230" t="s">
        <v>145</v>
      </c>
      <c r="H1675" s="230" t="s">
        <v>144</v>
      </c>
      <c r="I1675" s="230" t="s">
        <v>144</v>
      </c>
      <c r="J1675" s="230" t="s">
        <v>144</v>
      </c>
      <c r="K1675" s="230" t="s">
        <v>144</v>
      </c>
      <c r="L1675" s="230" t="s">
        <v>144</v>
      </c>
      <c r="M1675" s="230" t="s">
        <v>144</v>
      </c>
    </row>
    <row r="1676" spans="1:13" x14ac:dyDescent="0.3">
      <c r="A1676" s="230">
        <v>425298</v>
      </c>
      <c r="B1676" s="230" t="s">
        <v>58</v>
      </c>
      <c r="F1676" s="230" t="s">
        <v>143</v>
      </c>
      <c r="I1676" s="230" t="s">
        <v>145</v>
      </c>
      <c r="J1676" s="230" t="s">
        <v>144</v>
      </c>
      <c r="K1676" s="230" t="s">
        <v>145</v>
      </c>
      <c r="L1676" s="230" t="s">
        <v>144</v>
      </c>
      <c r="M1676" s="230" t="s">
        <v>144</v>
      </c>
    </row>
    <row r="1677" spans="1:13" x14ac:dyDescent="0.3">
      <c r="A1677" s="230">
        <v>425301</v>
      </c>
      <c r="B1677" s="230" t="s">
        <v>58</v>
      </c>
      <c r="C1677" s="230" t="s">
        <v>145</v>
      </c>
      <c r="E1677" s="230" t="s">
        <v>145</v>
      </c>
      <c r="F1677" s="230" t="s">
        <v>145</v>
      </c>
      <c r="H1677" s="230" t="s">
        <v>145</v>
      </c>
      <c r="I1677" s="230" t="s">
        <v>144</v>
      </c>
      <c r="J1677" s="230" t="s">
        <v>144</v>
      </c>
      <c r="K1677" s="230" t="s">
        <v>145</v>
      </c>
      <c r="L1677" s="230" t="s">
        <v>145</v>
      </c>
      <c r="M1677" s="230" t="s">
        <v>144</v>
      </c>
    </row>
    <row r="1678" spans="1:13" x14ac:dyDescent="0.3">
      <c r="A1678" s="230">
        <v>425303</v>
      </c>
      <c r="B1678" s="230" t="s">
        <v>58</v>
      </c>
      <c r="E1678" s="230" t="s">
        <v>143</v>
      </c>
      <c r="F1678" s="230" t="s">
        <v>143</v>
      </c>
      <c r="I1678" s="230" t="s">
        <v>144</v>
      </c>
      <c r="K1678" s="230" t="s">
        <v>145</v>
      </c>
      <c r="L1678" s="230" t="s">
        <v>144</v>
      </c>
      <c r="M1678" s="230" t="s">
        <v>145</v>
      </c>
    </row>
    <row r="1679" spans="1:13" x14ac:dyDescent="0.3">
      <c r="A1679" s="230">
        <v>425304</v>
      </c>
      <c r="B1679" s="230" t="s">
        <v>58</v>
      </c>
      <c r="C1679" s="230" t="s">
        <v>144</v>
      </c>
      <c r="D1679" s="230" t="s">
        <v>144</v>
      </c>
      <c r="E1679" s="230" t="s">
        <v>145</v>
      </c>
      <c r="F1679" s="230" t="s">
        <v>145</v>
      </c>
      <c r="G1679" s="230" t="s">
        <v>144</v>
      </c>
      <c r="H1679" s="230" t="s">
        <v>144</v>
      </c>
      <c r="I1679" s="230" t="s">
        <v>144</v>
      </c>
      <c r="J1679" s="230" t="s">
        <v>144</v>
      </c>
      <c r="K1679" s="230" t="s">
        <v>144</v>
      </c>
      <c r="L1679" s="230" t="s">
        <v>144</v>
      </c>
      <c r="M1679" s="230" t="s">
        <v>144</v>
      </c>
    </row>
    <row r="1680" spans="1:13" x14ac:dyDescent="0.3">
      <c r="A1680" s="230">
        <v>425306</v>
      </c>
      <c r="B1680" s="230" t="s">
        <v>58</v>
      </c>
      <c r="C1680" s="230" t="s">
        <v>144</v>
      </c>
      <c r="D1680" s="230" t="s">
        <v>145</v>
      </c>
      <c r="E1680" s="230" t="s">
        <v>145</v>
      </c>
      <c r="F1680" s="230" t="s">
        <v>145</v>
      </c>
      <c r="G1680" s="230" t="s">
        <v>144</v>
      </c>
      <c r="H1680" s="230" t="s">
        <v>144</v>
      </c>
      <c r="I1680" s="230" t="s">
        <v>144</v>
      </c>
      <c r="J1680" s="230" t="s">
        <v>144</v>
      </c>
      <c r="K1680" s="230" t="s">
        <v>145</v>
      </c>
      <c r="L1680" s="230" t="s">
        <v>144</v>
      </c>
      <c r="M1680" s="230" t="s">
        <v>145</v>
      </c>
    </row>
    <row r="1681" spans="1:13" x14ac:dyDescent="0.3">
      <c r="A1681" s="230">
        <v>425307</v>
      </c>
      <c r="B1681" s="230" t="s">
        <v>58</v>
      </c>
      <c r="C1681" s="230" t="s">
        <v>144</v>
      </c>
      <c r="D1681" s="230" t="s">
        <v>145</v>
      </c>
      <c r="E1681" s="230" t="s">
        <v>143</v>
      </c>
      <c r="F1681" s="230" t="s">
        <v>145</v>
      </c>
      <c r="G1681" s="230" t="s">
        <v>145</v>
      </c>
      <c r="H1681" s="230" t="s">
        <v>144</v>
      </c>
      <c r="I1681" s="230" t="s">
        <v>144</v>
      </c>
      <c r="J1681" s="230" t="s">
        <v>144</v>
      </c>
      <c r="K1681" s="230" t="s">
        <v>144</v>
      </c>
      <c r="L1681" s="230" t="s">
        <v>144</v>
      </c>
      <c r="M1681" s="230" t="s">
        <v>144</v>
      </c>
    </row>
    <row r="1682" spans="1:13" x14ac:dyDescent="0.3">
      <c r="A1682" s="230">
        <v>425308</v>
      </c>
      <c r="B1682" s="230" t="s">
        <v>58</v>
      </c>
      <c r="C1682" s="230" t="s">
        <v>144</v>
      </c>
      <c r="D1682" s="230" t="s">
        <v>145</v>
      </c>
      <c r="E1682" s="230" t="s">
        <v>145</v>
      </c>
      <c r="F1682" s="230" t="s">
        <v>144</v>
      </c>
      <c r="G1682" s="230" t="s">
        <v>144</v>
      </c>
      <c r="H1682" s="230" t="s">
        <v>144</v>
      </c>
      <c r="I1682" s="230" t="s">
        <v>144</v>
      </c>
      <c r="J1682" s="230" t="s">
        <v>144</v>
      </c>
      <c r="K1682" s="230" t="s">
        <v>144</v>
      </c>
      <c r="L1682" s="230" t="s">
        <v>144</v>
      </c>
      <c r="M1682" s="230" t="s">
        <v>144</v>
      </c>
    </row>
    <row r="1683" spans="1:13" x14ac:dyDescent="0.3">
      <c r="A1683" s="230">
        <v>425309</v>
      </c>
      <c r="B1683" s="230" t="s">
        <v>58</v>
      </c>
      <c r="C1683" s="230" t="s">
        <v>143</v>
      </c>
      <c r="E1683" s="230" t="s">
        <v>144</v>
      </c>
      <c r="F1683" s="230" t="s">
        <v>143</v>
      </c>
      <c r="G1683" s="230" t="s">
        <v>143</v>
      </c>
      <c r="H1683" s="230" t="s">
        <v>143</v>
      </c>
      <c r="I1683" s="230" t="s">
        <v>145</v>
      </c>
      <c r="J1683" s="230" t="s">
        <v>144</v>
      </c>
      <c r="K1683" s="230" t="s">
        <v>144</v>
      </c>
      <c r="L1683" s="230" t="s">
        <v>144</v>
      </c>
      <c r="M1683" s="230" t="s">
        <v>144</v>
      </c>
    </row>
    <row r="1684" spans="1:13" x14ac:dyDescent="0.3">
      <c r="A1684" s="230">
        <v>425311</v>
      </c>
      <c r="B1684" s="230" t="s">
        <v>58</v>
      </c>
      <c r="D1684" s="230" t="s">
        <v>144</v>
      </c>
      <c r="E1684" s="230" t="s">
        <v>145</v>
      </c>
      <c r="F1684" s="230" t="s">
        <v>145</v>
      </c>
      <c r="G1684" s="230" t="s">
        <v>144</v>
      </c>
      <c r="H1684" s="230" t="s">
        <v>143</v>
      </c>
      <c r="I1684" s="230" t="s">
        <v>144</v>
      </c>
      <c r="J1684" s="230" t="s">
        <v>144</v>
      </c>
      <c r="K1684" s="230" t="s">
        <v>145</v>
      </c>
      <c r="L1684" s="230" t="s">
        <v>144</v>
      </c>
      <c r="M1684" s="230" t="s">
        <v>144</v>
      </c>
    </row>
    <row r="1685" spans="1:13" x14ac:dyDescent="0.3">
      <c r="A1685" s="230">
        <v>425313</v>
      </c>
      <c r="B1685" s="230" t="s">
        <v>58</v>
      </c>
      <c r="C1685" s="230" t="s">
        <v>145</v>
      </c>
      <c r="D1685" s="230" t="s">
        <v>144</v>
      </c>
      <c r="E1685" s="230" t="s">
        <v>143</v>
      </c>
      <c r="F1685" s="230" t="s">
        <v>143</v>
      </c>
      <c r="G1685" s="230" t="s">
        <v>145</v>
      </c>
      <c r="I1685" s="230" t="s">
        <v>145</v>
      </c>
      <c r="J1685" s="230" t="s">
        <v>145</v>
      </c>
      <c r="K1685" s="230" t="s">
        <v>145</v>
      </c>
      <c r="M1685" s="230" t="s">
        <v>145</v>
      </c>
    </row>
    <row r="1686" spans="1:13" x14ac:dyDescent="0.3">
      <c r="A1686" s="230">
        <v>425317</v>
      </c>
      <c r="B1686" s="230" t="s">
        <v>58</v>
      </c>
      <c r="C1686" s="230" t="s">
        <v>145</v>
      </c>
      <c r="D1686" s="230" t="s">
        <v>143</v>
      </c>
      <c r="E1686" s="230" t="s">
        <v>143</v>
      </c>
      <c r="G1686" s="230" t="s">
        <v>143</v>
      </c>
      <c r="I1686" s="230" t="s">
        <v>144</v>
      </c>
      <c r="J1686" s="230" t="s">
        <v>144</v>
      </c>
      <c r="K1686" s="230" t="s">
        <v>144</v>
      </c>
      <c r="L1686" s="230" t="s">
        <v>145</v>
      </c>
      <c r="M1686" s="230" t="s">
        <v>145</v>
      </c>
    </row>
    <row r="1687" spans="1:13" x14ac:dyDescent="0.3">
      <c r="A1687" s="230">
        <v>425318</v>
      </c>
      <c r="B1687" s="230" t="s">
        <v>58</v>
      </c>
      <c r="C1687" s="230" t="s">
        <v>145</v>
      </c>
      <c r="D1687" s="230" t="s">
        <v>145</v>
      </c>
      <c r="E1687" s="230" t="s">
        <v>145</v>
      </c>
      <c r="F1687" s="230" t="s">
        <v>145</v>
      </c>
      <c r="G1687" s="230" t="s">
        <v>145</v>
      </c>
      <c r="H1687" s="230" t="s">
        <v>145</v>
      </c>
      <c r="I1687" s="230" t="s">
        <v>145</v>
      </c>
      <c r="J1687" s="230" t="s">
        <v>145</v>
      </c>
      <c r="K1687" s="230" t="s">
        <v>145</v>
      </c>
      <c r="L1687" s="230" t="s">
        <v>145</v>
      </c>
      <c r="M1687" s="230" t="s">
        <v>145</v>
      </c>
    </row>
    <row r="1688" spans="1:13" x14ac:dyDescent="0.3">
      <c r="A1688" s="230">
        <v>425319</v>
      </c>
      <c r="B1688" s="230" t="s">
        <v>58</v>
      </c>
      <c r="D1688" s="230" t="s">
        <v>143</v>
      </c>
      <c r="E1688" s="230" t="s">
        <v>143</v>
      </c>
      <c r="F1688" s="230" t="s">
        <v>145</v>
      </c>
      <c r="G1688" s="230" t="s">
        <v>145</v>
      </c>
      <c r="H1688" s="230" t="s">
        <v>145</v>
      </c>
      <c r="I1688" s="230" t="s">
        <v>145</v>
      </c>
      <c r="J1688" s="230" t="s">
        <v>145</v>
      </c>
      <c r="K1688" s="230" t="s">
        <v>145</v>
      </c>
      <c r="L1688" s="230" t="s">
        <v>144</v>
      </c>
      <c r="M1688" s="230" t="s">
        <v>145</v>
      </c>
    </row>
    <row r="1689" spans="1:13" x14ac:dyDescent="0.3">
      <c r="A1689" s="230">
        <v>425326</v>
      </c>
      <c r="B1689" s="230" t="s">
        <v>58</v>
      </c>
      <c r="C1689" s="230" t="s">
        <v>145</v>
      </c>
      <c r="D1689" s="230" t="s">
        <v>145</v>
      </c>
      <c r="E1689" s="230" t="s">
        <v>145</v>
      </c>
      <c r="F1689" s="230" t="s">
        <v>145</v>
      </c>
      <c r="G1689" s="230" t="s">
        <v>145</v>
      </c>
      <c r="H1689" s="230" t="s">
        <v>145</v>
      </c>
      <c r="I1689" s="230" t="s">
        <v>144</v>
      </c>
      <c r="J1689" s="230" t="s">
        <v>144</v>
      </c>
      <c r="K1689" s="230" t="s">
        <v>144</v>
      </c>
      <c r="L1689" s="230" t="s">
        <v>144</v>
      </c>
      <c r="M1689" s="230" t="s">
        <v>144</v>
      </c>
    </row>
    <row r="1690" spans="1:13" x14ac:dyDescent="0.3">
      <c r="A1690" s="230">
        <v>425328</v>
      </c>
      <c r="B1690" s="230" t="s">
        <v>58</v>
      </c>
      <c r="C1690" s="230" t="s">
        <v>145</v>
      </c>
      <c r="D1690" s="230" t="s">
        <v>145</v>
      </c>
      <c r="E1690" s="230" t="s">
        <v>144</v>
      </c>
      <c r="F1690" s="230" t="s">
        <v>145</v>
      </c>
      <c r="G1690" s="230" t="s">
        <v>145</v>
      </c>
      <c r="H1690" s="230" t="s">
        <v>144</v>
      </c>
      <c r="I1690" s="230" t="s">
        <v>144</v>
      </c>
      <c r="J1690" s="230" t="s">
        <v>144</v>
      </c>
      <c r="K1690" s="230" t="s">
        <v>144</v>
      </c>
      <c r="L1690" s="230" t="s">
        <v>144</v>
      </c>
      <c r="M1690" s="230" t="s">
        <v>144</v>
      </c>
    </row>
    <row r="1691" spans="1:13" x14ac:dyDescent="0.3">
      <c r="A1691" s="230">
        <v>425331</v>
      </c>
      <c r="B1691" s="230" t="s">
        <v>58</v>
      </c>
      <c r="C1691" s="230" t="s">
        <v>145</v>
      </c>
      <c r="D1691" s="230" t="s">
        <v>144</v>
      </c>
      <c r="E1691" s="230" t="s">
        <v>145</v>
      </c>
      <c r="F1691" s="230" t="s">
        <v>145</v>
      </c>
      <c r="G1691" s="230" t="s">
        <v>145</v>
      </c>
      <c r="H1691" s="230" t="s">
        <v>144</v>
      </c>
      <c r="I1691" s="230" t="s">
        <v>144</v>
      </c>
      <c r="J1691" s="230" t="s">
        <v>144</v>
      </c>
      <c r="K1691" s="230" t="s">
        <v>144</v>
      </c>
      <c r="L1691" s="230" t="s">
        <v>144</v>
      </c>
      <c r="M1691" s="230" t="s">
        <v>144</v>
      </c>
    </row>
    <row r="1692" spans="1:13" x14ac:dyDescent="0.3">
      <c r="A1692" s="230">
        <v>425332</v>
      </c>
      <c r="B1692" s="230" t="s">
        <v>58</v>
      </c>
      <c r="C1692" s="230" t="s">
        <v>145</v>
      </c>
      <c r="D1692" s="230" t="s">
        <v>145</v>
      </c>
      <c r="E1692" s="230" t="s">
        <v>145</v>
      </c>
      <c r="F1692" s="230" t="s">
        <v>145</v>
      </c>
      <c r="G1692" s="230" t="s">
        <v>144</v>
      </c>
      <c r="H1692" s="230" t="s">
        <v>144</v>
      </c>
      <c r="I1692" s="230" t="s">
        <v>144</v>
      </c>
      <c r="J1692" s="230" t="s">
        <v>144</v>
      </c>
      <c r="K1692" s="230" t="s">
        <v>144</v>
      </c>
      <c r="L1692" s="230" t="s">
        <v>144</v>
      </c>
      <c r="M1692" s="230" t="s">
        <v>144</v>
      </c>
    </row>
    <row r="1693" spans="1:13" x14ac:dyDescent="0.3">
      <c r="A1693" s="230">
        <v>425333</v>
      </c>
      <c r="B1693" s="230" t="s">
        <v>58</v>
      </c>
      <c r="C1693" s="230" t="s">
        <v>145</v>
      </c>
      <c r="F1693" s="230" t="s">
        <v>143</v>
      </c>
      <c r="G1693" s="230" t="s">
        <v>143</v>
      </c>
      <c r="H1693" s="230" t="s">
        <v>145</v>
      </c>
      <c r="I1693" s="230" t="s">
        <v>144</v>
      </c>
      <c r="K1693" s="230" t="s">
        <v>145</v>
      </c>
      <c r="L1693" s="230" t="s">
        <v>145</v>
      </c>
    </row>
    <row r="1694" spans="1:13" x14ac:dyDescent="0.3">
      <c r="A1694" s="230">
        <v>425336</v>
      </c>
      <c r="B1694" s="230" t="s">
        <v>58</v>
      </c>
      <c r="C1694" s="230" t="s">
        <v>144</v>
      </c>
      <c r="D1694" s="230" t="s">
        <v>144</v>
      </c>
      <c r="E1694" s="230" t="s">
        <v>145</v>
      </c>
      <c r="F1694" s="230" t="s">
        <v>145</v>
      </c>
      <c r="G1694" s="230" t="s">
        <v>144</v>
      </c>
      <c r="I1694" s="230" t="s">
        <v>144</v>
      </c>
      <c r="J1694" s="230" t="s">
        <v>144</v>
      </c>
      <c r="K1694" s="230" t="s">
        <v>144</v>
      </c>
      <c r="L1694" s="230" t="s">
        <v>144</v>
      </c>
      <c r="M1694" s="230" t="s">
        <v>144</v>
      </c>
    </row>
    <row r="1695" spans="1:13" x14ac:dyDescent="0.3">
      <c r="A1695" s="230">
        <v>425337</v>
      </c>
      <c r="B1695" s="230" t="s">
        <v>58</v>
      </c>
      <c r="C1695" s="230" t="s">
        <v>145</v>
      </c>
      <c r="D1695" s="230" t="s">
        <v>145</v>
      </c>
      <c r="E1695" s="230" t="s">
        <v>145</v>
      </c>
      <c r="F1695" s="230" t="s">
        <v>145</v>
      </c>
      <c r="G1695" s="230" t="s">
        <v>145</v>
      </c>
      <c r="H1695" s="230" t="s">
        <v>145</v>
      </c>
      <c r="I1695" s="230" t="s">
        <v>144</v>
      </c>
      <c r="J1695" s="230" t="s">
        <v>144</v>
      </c>
      <c r="K1695" s="230" t="s">
        <v>144</v>
      </c>
      <c r="L1695" s="230" t="s">
        <v>144</v>
      </c>
      <c r="M1695" s="230" t="s">
        <v>144</v>
      </c>
    </row>
    <row r="1696" spans="1:13" x14ac:dyDescent="0.3">
      <c r="A1696" s="230">
        <v>425340</v>
      </c>
      <c r="B1696" s="230" t="s">
        <v>58</v>
      </c>
      <c r="C1696" s="230" t="s">
        <v>145</v>
      </c>
      <c r="D1696" s="230" t="s">
        <v>144</v>
      </c>
      <c r="E1696" s="230" t="s">
        <v>145</v>
      </c>
      <c r="F1696" s="230" t="s">
        <v>145</v>
      </c>
      <c r="G1696" s="230" t="s">
        <v>144</v>
      </c>
      <c r="H1696" s="230" t="s">
        <v>144</v>
      </c>
      <c r="I1696" s="230" t="s">
        <v>144</v>
      </c>
      <c r="J1696" s="230" t="s">
        <v>144</v>
      </c>
      <c r="K1696" s="230" t="s">
        <v>144</v>
      </c>
      <c r="L1696" s="230" t="s">
        <v>144</v>
      </c>
      <c r="M1696" s="230" t="s">
        <v>144</v>
      </c>
    </row>
    <row r="1697" spans="1:13" x14ac:dyDescent="0.3">
      <c r="A1697" s="230">
        <v>425341</v>
      </c>
      <c r="B1697" s="230" t="s">
        <v>58</v>
      </c>
      <c r="C1697" s="230" t="s">
        <v>143</v>
      </c>
      <c r="D1697" s="230" t="s">
        <v>144</v>
      </c>
      <c r="E1697" s="230" t="s">
        <v>143</v>
      </c>
      <c r="G1697" s="230" t="s">
        <v>143</v>
      </c>
      <c r="I1697" s="230" t="s">
        <v>145</v>
      </c>
      <c r="J1697" s="230" t="s">
        <v>144</v>
      </c>
      <c r="K1697" s="230" t="s">
        <v>143</v>
      </c>
      <c r="L1697" s="230" t="s">
        <v>145</v>
      </c>
      <c r="M1697" s="230" t="s">
        <v>144</v>
      </c>
    </row>
    <row r="1698" spans="1:13" x14ac:dyDescent="0.3">
      <c r="A1698" s="230">
        <v>425342</v>
      </c>
      <c r="B1698" s="230" t="s">
        <v>58</v>
      </c>
      <c r="C1698" s="230" t="s">
        <v>144</v>
      </c>
      <c r="D1698" s="230" t="s">
        <v>145</v>
      </c>
      <c r="E1698" s="230" t="s">
        <v>144</v>
      </c>
      <c r="F1698" s="230" t="s">
        <v>144</v>
      </c>
      <c r="G1698" s="230" t="s">
        <v>144</v>
      </c>
      <c r="H1698" s="230" t="s">
        <v>145</v>
      </c>
      <c r="I1698" s="230" t="s">
        <v>144</v>
      </c>
      <c r="J1698" s="230" t="s">
        <v>144</v>
      </c>
      <c r="K1698" s="230" t="s">
        <v>144</v>
      </c>
      <c r="L1698" s="230" t="s">
        <v>144</v>
      </c>
      <c r="M1698" s="230" t="s">
        <v>144</v>
      </c>
    </row>
    <row r="1699" spans="1:13" x14ac:dyDescent="0.3">
      <c r="A1699" s="230">
        <v>425343</v>
      </c>
      <c r="B1699" s="230" t="s">
        <v>58</v>
      </c>
      <c r="C1699" s="230" t="s">
        <v>143</v>
      </c>
      <c r="D1699" s="230" t="s">
        <v>143</v>
      </c>
      <c r="E1699" s="230" t="s">
        <v>143</v>
      </c>
      <c r="F1699" s="230" t="s">
        <v>143</v>
      </c>
      <c r="G1699" s="230" t="s">
        <v>143</v>
      </c>
      <c r="H1699" s="230" t="s">
        <v>145</v>
      </c>
      <c r="I1699" s="230" t="s">
        <v>144</v>
      </c>
      <c r="J1699" s="230" t="s">
        <v>145</v>
      </c>
      <c r="K1699" s="230" t="s">
        <v>145</v>
      </c>
      <c r="L1699" s="230" t="s">
        <v>144</v>
      </c>
      <c r="M1699" s="230" t="s">
        <v>144</v>
      </c>
    </row>
    <row r="1700" spans="1:13" x14ac:dyDescent="0.3">
      <c r="A1700" s="230">
        <v>425345</v>
      </c>
      <c r="B1700" s="230" t="s">
        <v>58</v>
      </c>
      <c r="C1700" s="230" t="s">
        <v>145</v>
      </c>
      <c r="D1700" s="230" t="s">
        <v>145</v>
      </c>
      <c r="E1700" s="230" t="s">
        <v>145</v>
      </c>
      <c r="F1700" s="230" t="s">
        <v>145</v>
      </c>
      <c r="G1700" s="230" t="s">
        <v>145</v>
      </c>
      <c r="H1700" s="230" t="s">
        <v>145</v>
      </c>
      <c r="I1700" s="230" t="s">
        <v>144</v>
      </c>
      <c r="J1700" s="230" t="s">
        <v>144</v>
      </c>
      <c r="K1700" s="230" t="s">
        <v>144</v>
      </c>
      <c r="L1700" s="230" t="s">
        <v>144</v>
      </c>
      <c r="M1700" s="230" t="s">
        <v>144</v>
      </c>
    </row>
    <row r="1701" spans="1:13" x14ac:dyDescent="0.3">
      <c r="A1701" s="230">
        <v>425349</v>
      </c>
      <c r="B1701" s="230" t="s">
        <v>58</v>
      </c>
      <c r="E1701" s="230" t="s">
        <v>145</v>
      </c>
      <c r="G1701" s="230" t="s">
        <v>145</v>
      </c>
      <c r="H1701" s="230" t="s">
        <v>145</v>
      </c>
      <c r="J1701" s="230" t="s">
        <v>144</v>
      </c>
      <c r="K1701" s="230" t="s">
        <v>144</v>
      </c>
      <c r="L1701" s="230" t="s">
        <v>144</v>
      </c>
      <c r="M1701" s="230" t="s">
        <v>144</v>
      </c>
    </row>
    <row r="1702" spans="1:13" x14ac:dyDescent="0.3">
      <c r="A1702" s="230">
        <v>425352</v>
      </c>
      <c r="B1702" s="230" t="s">
        <v>58</v>
      </c>
      <c r="C1702" s="230" t="s">
        <v>143</v>
      </c>
      <c r="E1702" s="230" t="s">
        <v>143</v>
      </c>
      <c r="H1702" s="230" t="s">
        <v>145</v>
      </c>
      <c r="I1702" s="230" t="s">
        <v>144</v>
      </c>
      <c r="J1702" s="230" t="s">
        <v>144</v>
      </c>
      <c r="K1702" s="230" t="s">
        <v>144</v>
      </c>
      <c r="L1702" s="230" t="s">
        <v>144</v>
      </c>
      <c r="M1702" s="230" t="s">
        <v>144</v>
      </c>
    </row>
    <row r="1703" spans="1:13" x14ac:dyDescent="0.3">
      <c r="A1703" s="230">
        <v>425354</v>
      </c>
      <c r="B1703" s="230" t="s">
        <v>58</v>
      </c>
      <c r="C1703" s="230" t="s">
        <v>144</v>
      </c>
      <c r="D1703" s="230" t="s">
        <v>144</v>
      </c>
      <c r="F1703" s="230" t="s">
        <v>143</v>
      </c>
      <c r="G1703" s="230" t="s">
        <v>145</v>
      </c>
      <c r="H1703" s="230" t="s">
        <v>145</v>
      </c>
      <c r="I1703" s="230" t="s">
        <v>144</v>
      </c>
      <c r="J1703" s="230" t="s">
        <v>145</v>
      </c>
      <c r="K1703" s="230" t="s">
        <v>145</v>
      </c>
      <c r="L1703" s="230" t="s">
        <v>144</v>
      </c>
      <c r="M1703" s="230" t="s">
        <v>145</v>
      </c>
    </row>
    <row r="1704" spans="1:13" x14ac:dyDescent="0.3">
      <c r="A1704" s="230">
        <v>425357</v>
      </c>
      <c r="B1704" s="230" t="s">
        <v>58</v>
      </c>
      <c r="C1704" s="230" t="s">
        <v>144</v>
      </c>
      <c r="D1704" s="230" t="s">
        <v>145</v>
      </c>
      <c r="E1704" s="230" t="s">
        <v>144</v>
      </c>
      <c r="F1704" s="230" t="s">
        <v>145</v>
      </c>
      <c r="G1704" s="230" t="s">
        <v>144</v>
      </c>
      <c r="H1704" s="230" t="s">
        <v>145</v>
      </c>
      <c r="I1704" s="230" t="s">
        <v>144</v>
      </c>
      <c r="J1704" s="230" t="s">
        <v>144</v>
      </c>
      <c r="K1704" s="230" t="s">
        <v>144</v>
      </c>
      <c r="L1704" s="230" t="s">
        <v>144</v>
      </c>
      <c r="M1704" s="230" t="s">
        <v>144</v>
      </c>
    </row>
    <row r="1705" spans="1:13" x14ac:dyDescent="0.3">
      <c r="A1705" s="230">
        <v>425358</v>
      </c>
      <c r="B1705" s="230" t="s">
        <v>58</v>
      </c>
      <c r="C1705" s="230" t="s">
        <v>145</v>
      </c>
      <c r="D1705" s="230" t="s">
        <v>145</v>
      </c>
      <c r="E1705" s="230" t="s">
        <v>143</v>
      </c>
      <c r="G1705" s="230" t="s">
        <v>143</v>
      </c>
      <c r="H1705" s="230" t="s">
        <v>143</v>
      </c>
      <c r="I1705" s="230" t="s">
        <v>145</v>
      </c>
      <c r="J1705" s="230" t="s">
        <v>144</v>
      </c>
      <c r="K1705" s="230" t="s">
        <v>145</v>
      </c>
      <c r="L1705" s="230" t="s">
        <v>145</v>
      </c>
      <c r="M1705" s="230" t="s">
        <v>145</v>
      </c>
    </row>
    <row r="1706" spans="1:13" x14ac:dyDescent="0.3">
      <c r="A1706" s="230">
        <v>425359</v>
      </c>
      <c r="B1706" s="230" t="s">
        <v>58</v>
      </c>
      <c r="C1706" s="230" t="s">
        <v>145</v>
      </c>
      <c r="D1706" s="230" t="s">
        <v>145</v>
      </c>
      <c r="E1706" s="230" t="s">
        <v>145</v>
      </c>
      <c r="F1706" s="230" t="s">
        <v>145</v>
      </c>
      <c r="G1706" s="230" t="s">
        <v>145</v>
      </c>
      <c r="H1706" s="230" t="s">
        <v>145</v>
      </c>
      <c r="I1706" s="230" t="s">
        <v>144</v>
      </c>
      <c r="J1706" s="230" t="s">
        <v>144</v>
      </c>
      <c r="K1706" s="230" t="s">
        <v>144</v>
      </c>
      <c r="L1706" s="230" t="s">
        <v>144</v>
      </c>
      <c r="M1706" s="230" t="s">
        <v>144</v>
      </c>
    </row>
    <row r="1707" spans="1:13" x14ac:dyDescent="0.3">
      <c r="A1707" s="230">
        <v>425361</v>
      </c>
      <c r="B1707" s="230" t="s">
        <v>58</v>
      </c>
      <c r="C1707" s="230" t="s">
        <v>143</v>
      </c>
      <c r="D1707" s="230" t="s">
        <v>145</v>
      </c>
      <c r="E1707" s="230" t="s">
        <v>143</v>
      </c>
      <c r="F1707" s="230" t="s">
        <v>143</v>
      </c>
      <c r="G1707" s="230" t="s">
        <v>144</v>
      </c>
      <c r="H1707" s="230" t="s">
        <v>145</v>
      </c>
      <c r="I1707" s="230" t="s">
        <v>144</v>
      </c>
      <c r="J1707" s="230" t="s">
        <v>144</v>
      </c>
      <c r="K1707" s="230" t="s">
        <v>144</v>
      </c>
      <c r="L1707" s="230" t="s">
        <v>144</v>
      </c>
      <c r="M1707" s="230" t="s">
        <v>144</v>
      </c>
    </row>
    <row r="1708" spans="1:13" x14ac:dyDescent="0.3">
      <c r="A1708" s="230">
        <v>425364</v>
      </c>
      <c r="B1708" s="230" t="s">
        <v>58</v>
      </c>
      <c r="C1708" s="230" t="s">
        <v>144</v>
      </c>
      <c r="D1708" s="230" t="s">
        <v>144</v>
      </c>
      <c r="E1708" s="230" t="s">
        <v>144</v>
      </c>
      <c r="F1708" s="230" t="s">
        <v>145</v>
      </c>
      <c r="G1708" s="230" t="s">
        <v>144</v>
      </c>
      <c r="H1708" s="230" t="s">
        <v>145</v>
      </c>
      <c r="I1708" s="230" t="s">
        <v>145</v>
      </c>
      <c r="J1708" s="230" t="s">
        <v>144</v>
      </c>
      <c r="K1708" s="230" t="s">
        <v>145</v>
      </c>
      <c r="L1708" s="230" t="s">
        <v>144</v>
      </c>
      <c r="M1708" s="230" t="s">
        <v>145</v>
      </c>
    </row>
    <row r="1709" spans="1:13" x14ac:dyDescent="0.3">
      <c r="A1709" s="230">
        <v>425368</v>
      </c>
      <c r="B1709" s="230" t="s">
        <v>58</v>
      </c>
      <c r="C1709" s="230" t="s">
        <v>143</v>
      </c>
      <c r="D1709" s="230" t="s">
        <v>145</v>
      </c>
      <c r="G1709" s="230" t="s">
        <v>143</v>
      </c>
      <c r="I1709" s="230" t="s">
        <v>144</v>
      </c>
      <c r="J1709" s="230" t="s">
        <v>143</v>
      </c>
      <c r="K1709" s="230" t="s">
        <v>143</v>
      </c>
      <c r="L1709" s="230" t="s">
        <v>143</v>
      </c>
    </row>
    <row r="1710" spans="1:13" x14ac:dyDescent="0.3">
      <c r="A1710" s="230">
        <v>425378</v>
      </c>
      <c r="B1710" s="230" t="s">
        <v>58</v>
      </c>
      <c r="C1710" s="230" t="s">
        <v>145</v>
      </c>
      <c r="D1710" s="230" t="s">
        <v>143</v>
      </c>
      <c r="E1710" s="230" t="s">
        <v>145</v>
      </c>
      <c r="G1710" s="230" t="s">
        <v>145</v>
      </c>
      <c r="H1710" s="230" t="s">
        <v>145</v>
      </c>
      <c r="I1710" s="230" t="s">
        <v>144</v>
      </c>
      <c r="J1710" s="230" t="s">
        <v>144</v>
      </c>
      <c r="K1710" s="230" t="s">
        <v>144</v>
      </c>
      <c r="L1710" s="230" t="s">
        <v>144</v>
      </c>
    </row>
    <row r="1711" spans="1:13" x14ac:dyDescent="0.3">
      <c r="A1711" s="230">
        <v>425380</v>
      </c>
      <c r="B1711" s="230" t="s">
        <v>58</v>
      </c>
      <c r="C1711" s="230" t="s">
        <v>145</v>
      </c>
      <c r="D1711" s="230" t="s">
        <v>144</v>
      </c>
      <c r="E1711" s="230" t="s">
        <v>145</v>
      </c>
      <c r="F1711" s="230" t="s">
        <v>145</v>
      </c>
      <c r="G1711" s="230" t="s">
        <v>145</v>
      </c>
      <c r="H1711" s="230" t="s">
        <v>145</v>
      </c>
      <c r="I1711" s="230" t="s">
        <v>144</v>
      </c>
      <c r="J1711" s="230" t="s">
        <v>144</v>
      </c>
      <c r="K1711" s="230" t="s">
        <v>144</v>
      </c>
      <c r="L1711" s="230" t="s">
        <v>144</v>
      </c>
      <c r="M1711" s="230" t="s">
        <v>144</v>
      </c>
    </row>
    <row r="1712" spans="1:13" x14ac:dyDescent="0.3">
      <c r="A1712" s="230">
        <v>425381</v>
      </c>
      <c r="B1712" s="230" t="s">
        <v>58</v>
      </c>
      <c r="C1712" s="230" t="s">
        <v>145</v>
      </c>
      <c r="D1712" s="230" t="s">
        <v>145</v>
      </c>
      <c r="E1712" s="230" t="s">
        <v>144</v>
      </c>
      <c r="F1712" s="230" t="s">
        <v>145</v>
      </c>
      <c r="G1712" s="230" t="s">
        <v>144</v>
      </c>
      <c r="H1712" s="230" t="s">
        <v>144</v>
      </c>
      <c r="I1712" s="230" t="s">
        <v>144</v>
      </c>
      <c r="J1712" s="230" t="s">
        <v>144</v>
      </c>
      <c r="K1712" s="230" t="s">
        <v>144</v>
      </c>
      <c r="L1712" s="230" t="s">
        <v>144</v>
      </c>
      <c r="M1712" s="230" t="s">
        <v>144</v>
      </c>
    </row>
    <row r="1713" spans="1:13" x14ac:dyDescent="0.3">
      <c r="A1713" s="230">
        <v>425382</v>
      </c>
      <c r="B1713" s="230" t="s">
        <v>58</v>
      </c>
      <c r="C1713" s="230" t="s">
        <v>145</v>
      </c>
      <c r="D1713" s="230" t="s">
        <v>145</v>
      </c>
      <c r="E1713" s="230" t="s">
        <v>145</v>
      </c>
      <c r="F1713" s="230" t="s">
        <v>145</v>
      </c>
      <c r="G1713" s="230" t="s">
        <v>145</v>
      </c>
      <c r="H1713" s="230" t="s">
        <v>145</v>
      </c>
      <c r="I1713" s="230" t="s">
        <v>144</v>
      </c>
      <c r="J1713" s="230" t="s">
        <v>144</v>
      </c>
      <c r="K1713" s="230" t="s">
        <v>144</v>
      </c>
      <c r="L1713" s="230" t="s">
        <v>144</v>
      </c>
      <c r="M1713" s="230" t="s">
        <v>144</v>
      </c>
    </row>
    <row r="1714" spans="1:13" x14ac:dyDescent="0.3">
      <c r="A1714" s="230">
        <v>425396</v>
      </c>
      <c r="B1714" s="230" t="s">
        <v>58</v>
      </c>
      <c r="C1714" s="230" t="s">
        <v>144</v>
      </c>
      <c r="D1714" s="230" t="s">
        <v>144</v>
      </c>
      <c r="E1714" s="230" t="s">
        <v>145</v>
      </c>
      <c r="F1714" s="230" t="s">
        <v>144</v>
      </c>
      <c r="G1714" s="230" t="s">
        <v>145</v>
      </c>
      <c r="H1714" s="230" t="s">
        <v>145</v>
      </c>
      <c r="I1714" s="230" t="s">
        <v>144</v>
      </c>
      <c r="J1714" s="230" t="s">
        <v>144</v>
      </c>
      <c r="K1714" s="230" t="s">
        <v>145</v>
      </c>
      <c r="L1714" s="230" t="s">
        <v>144</v>
      </c>
      <c r="M1714" s="230" t="s">
        <v>145</v>
      </c>
    </row>
    <row r="1715" spans="1:13" x14ac:dyDescent="0.3">
      <c r="A1715" s="230">
        <v>425397</v>
      </c>
      <c r="B1715" s="230" t="s">
        <v>58</v>
      </c>
      <c r="D1715" s="230" t="s">
        <v>144</v>
      </c>
      <c r="E1715" s="230" t="s">
        <v>145</v>
      </c>
      <c r="F1715" s="230" t="s">
        <v>144</v>
      </c>
      <c r="G1715" s="230" t="s">
        <v>145</v>
      </c>
      <c r="H1715" s="230" t="s">
        <v>145</v>
      </c>
      <c r="I1715" s="230" t="s">
        <v>144</v>
      </c>
      <c r="J1715" s="230" t="s">
        <v>144</v>
      </c>
      <c r="K1715" s="230" t="s">
        <v>144</v>
      </c>
      <c r="L1715" s="230" t="s">
        <v>144</v>
      </c>
      <c r="M1715" s="230" t="s">
        <v>144</v>
      </c>
    </row>
    <row r="1716" spans="1:13" x14ac:dyDescent="0.3">
      <c r="A1716" s="230">
        <v>425399</v>
      </c>
      <c r="B1716" s="230" t="s">
        <v>58</v>
      </c>
      <c r="C1716" s="230" t="s">
        <v>145</v>
      </c>
      <c r="D1716" s="230" t="s">
        <v>145</v>
      </c>
      <c r="E1716" s="230" t="s">
        <v>145</v>
      </c>
      <c r="F1716" s="230" t="s">
        <v>145</v>
      </c>
      <c r="G1716" s="230" t="s">
        <v>145</v>
      </c>
      <c r="H1716" s="230" t="s">
        <v>144</v>
      </c>
      <c r="I1716" s="230" t="s">
        <v>144</v>
      </c>
      <c r="J1716" s="230" t="s">
        <v>144</v>
      </c>
      <c r="K1716" s="230" t="s">
        <v>144</v>
      </c>
      <c r="L1716" s="230" t="s">
        <v>144</v>
      </c>
      <c r="M1716" s="230" t="s">
        <v>144</v>
      </c>
    </row>
    <row r="1717" spans="1:13" x14ac:dyDescent="0.3">
      <c r="A1717" s="230">
        <v>425401</v>
      </c>
      <c r="B1717" s="230" t="s">
        <v>58</v>
      </c>
      <c r="C1717" s="230" t="s">
        <v>145</v>
      </c>
      <c r="D1717" s="230" t="s">
        <v>145</v>
      </c>
      <c r="E1717" s="230" t="s">
        <v>145</v>
      </c>
      <c r="F1717" s="230" t="s">
        <v>144</v>
      </c>
      <c r="G1717" s="230" t="s">
        <v>144</v>
      </c>
      <c r="H1717" s="230" t="s">
        <v>145</v>
      </c>
      <c r="I1717" s="230" t="s">
        <v>144</v>
      </c>
      <c r="J1717" s="230" t="s">
        <v>144</v>
      </c>
      <c r="K1717" s="230" t="s">
        <v>144</v>
      </c>
      <c r="L1717" s="230" t="s">
        <v>144</v>
      </c>
      <c r="M1717" s="230" t="s">
        <v>144</v>
      </c>
    </row>
    <row r="1718" spans="1:13" x14ac:dyDescent="0.3">
      <c r="A1718" s="230">
        <v>425403</v>
      </c>
      <c r="B1718" s="230" t="s">
        <v>58</v>
      </c>
      <c r="D1718" s="230" t="s">
        <v>145</v>
      </c>
      <c r="E1718" s="230" t="s">
        <v>145</v>
      </c>
      <c r="F1718" s="230" t="s">
        <v>143</v>
      </c>
      <c r="G1718" s="230" t="s">
        <v>145</v>
      </c>
      <c r="I1718" s="230" t="s">
        <v>144</v>
      </c>
      <c r="J1718" s="230" t="s">
        <v>144</v>
      </c>
      <c r="K1718" s="230" t="s">
        <v>144</v>
      </c>
      <c r="L1718" s="230" t="s">
        <v>144</v>
      </c>
      <c r="M1718" s="230" t="s">
        <v>144</v>
      </c>
    </row>
    <row r="1719" spans="1:13" x14ac:dyDescent="0.3">
      <c r="A1719" s="230">
        <v>425405</v>
      </c>
      <c r="B1719" s="230" t="s">
        <v>58</v>
      </c>
      <c r="C1719" s="230" t="s">
        <v>144</v>
      </c>
      <c r="E1719" s="230" t="s">
        <v>145</v>
      </c>
      <c r="I1719" s="230" t="s">
        <v>144</v>
      </c>
      <c r="J1719" s="230" t="s">
        <v>145</v>
      </c>
      <c r="K1719" s="230" t="s">
        <v>144</v>
      </c>
      <c r="L1719" s="230" t="s">
        <v>144</v>
      </c>
      <c r="M1719" s="230" t="s">
        <v>145</v>
      </c>
    </row>
    <row r="1720" spans="1:13" x14ac:dyDescent="0.3">
      <c r="A1720" s="230">
        <v>425407</v>
      </c>
      <c r="B1720" s="230" t="s">
        <v>58</v>
      </c>
      <c r="C1720" s="230" t="s">
        <v>145</v>
      </c>
      <c r="D1720" s="230" t="s">
        <v>145</v>
      </c>
      <c r="E1720" s="230" t="s">
        <v>144</v>
      </c>
      <c r="I1720" s="230" t="s">
        <v>144</v>
      </c>
      <c r="J1720" s="230" t="s">
        <v>144</v>
      </c>
      <c r="K1720" s="230" t="s">
        <v>144</v>
      </c>
      <c r="L1720" s="230" t="s">
        <v>144</v>
      </c>
    </row>
    <row r="1721" spans="1:13" x14ac:dyDescent="0.3">
      <c r="A1721" s="230">
        <v>425408</v>
      </c>
      <c r="B1721" s="230" t="s">
        <v>58</v>
      </c>
      <c r="D1721" s="230" t="s">
        <v>145</v>
      </c>
      <c r="E1721" s="230" t="s">
        <v>143</v>
      </c>
      <c r="F1721" s="230" t="s">
        <v>143</v>
      </c>
      <c r="G1721" s="230" t="s">
        <v>145</v>
      </c>
      <c r="I1721" s="230" t="s">
        <v>145</v>
      </c>
      <c r="J1721" s="230" t="s">
        <v>145</v>
      </c>
      <c r="L1721" s="230" t="s">
        <v>145</v>
      </c>
      <c r="M1721" s="230" t="s">
        <v>145</v>
      </c>
    </row>
    <row r="1722" spans="1:13" x14ac:dyDescent="0.3">
      <c r="A1722" s="230">
        <v>425410</v>
      </c>
      <c r="B1722" s="230" t="s">
        <v>58</v>
      </c>
      <c r="D1722" s="230" t="s">
        <v>143</v>
      </c>
      <c r="E1722" s="230" t="s">
        <v>143</v>
      </c>
      <c r="F1722" s="230" t="s">
        <v>145</v>
      </c>
      <c r="G1722" s="230" t="s">
        <v>145</v>
      </c>
      <c r="H1722" s="230" t="s">
        <v>145</v>
      </c>
      <c r="I1722" s="230" t="s">
        <v>145</v>
      </c>
      <c r="J1722" s="230" t="s">
        <v>145</v>
      </c>
      <c r="K1722" s="230" t="s">
        <v>145</v>
      </c>
      <c r="L1722" s="230" t="s">
        <v>144</v>
      </c>
      <c r="M1722" s="230" t="s">
        <v>145</v>
      </c>
    </row>
    <row r="1723" spans="1:13" x14ac:dyDescent="0.3">
      <c r="A1723" s="230">
        <v>425416</v>
      </c>
      <c r="B1723" s="230" t="s">
        <v>58</v>
      </c>
      <c r="C1723" s="230" t="s">
        <v>145</v>
      </c>
      <c r="D1723" s="230" t="s">
        <v>144</v>
      </c>
      <c r="E1723" s="230" t="s">
        <v>145</v>
      </c>
      <c r="G1723" s="230" t="s">
        <v>145</v>
      </c>
      <c r="H1723" s="230" t="s">
        <v>145</v>
      </c>
      <c r="I1723" s="230" t="s">
        <v>144</v>
      </c>
      <c r="J1723" s="230" t="s">
        <v>144</v>
      </c>
      <c r="K1723" s="230" t="s">
        <v>144</v>
      </c>
      <c r="L1723" s="230" t="s">
        <v>144</v>
      </c>
      <c r="M1723" s="230" t="s">
        <v>144</v>
      </c>
    </row>
    <row r="1724" spans="1:13" x14ac:dyDescent="0.3">
      <c r="A1724" s="230">
        <v>425418</v>
      </c>
      <c r="B1724" s="230" t="s">
        <v>58</v>
      </c>
      <c r="I1724" s="230" t="s">
        <v>144</v>
      </c>
      <c r="J1724" s="230" t="s">
        <v>144</v>
      </c>
      <c r="K1724" s="230" t="s">
        <v>144</v>
      </c>
      <c r="L1724" s="230" t="s">
        <v>144</v>
      </c>
      <c r="M1724" s="230" t="s">
        <v>144</v>
      </c>
    </row>
    <row r="1725" spans="1:13" x14ac:dyDescent="0.3">
      <c r="A1725" s="230">
        <v>425419</v>
      </c>
      <c r="B1725" s="230" t="s">
        <v>58</v>
      </c>
      <c r="C1725" s="230" t="s">
        <v>143</v>
      </c>
      <c r="D1725" s="230" t="s">
        <v>145</v>
      </c>
      <c r="E1725" s="230" t="s">
        <v>143</v>
      </c>
      <c r="F1725" s="230" t="s">
        <v>143</v>
      </c>
      <c r="G1725" s="230" t="s">
        <v>145</v>
      </c>
      <c r="H1725" s="230" t="s">
        <v>145</v>
      </c>
      <c r="I1725" s="230" t="s">
        <v>144</v>
      </c>
      <c r="J1725" s="230" t="s">
        <v>144</v>
      </c>
      <c r="K1725" s="230" t="s">
        <v>144</v>
      </c>
      <c r="L1725" s="230" t="s">
        <v>144</v>
      </c>
      <c r="M1725" s="230" t="s">
        <v>144</v>
      </c>
    </row>
    <row r="1726" spans="1:13" x14ac:dyDescent="0.3">
      <c r="A1726" s="230">
        <v>425420</v>
      </c>
      <c r="B1726" s="230" t="s">
        <v>58</v>
      </c>
      <c r="C1726" s="230" t="s">
        <v>145</v>
      </c>
      <c r="D1726" s="230" t="s">
        <v>145</v>
      </c>
      <c r="E1726" s="230" t="s">
        <v>145</v>
      </c>
      <c r="F1726" s="230" t="s">
        <v>145</v>
      </c>
      <c r="G1726" s="230" t="s">
        <v>145</v>
      </c>
      <c r="H1726" s="230" t="s">
        <v>145</v>
      </c>
      <c r="I1726" s="230" t="s">
        <v>144</v>
      </c>
      <c r="J1726" s="230" t="s">
        <v>144</v>
      </c>
      <c r="K1726" s="230" t="s">
        <v>144</v>
      </c>
      <c r="L1726" s="230" t="s">
        <v>144</v>
      </c>
      <c r="M1726" s="230" t="s">
        <v>144</v>
      </c>
    </row>
    <row r="1727" spans="1:13" x14ac:dyDescent="0.3">
      <c r="A1727" s="230">
        <v>425421</v>
      </c>
      <c r="B1727" s="230" t="s">
        <v>58</v>
      </c>
      <c r="E1727" s="230" t="s">
        <v>143</v>
      </c>
      <c r="G1727" s="230" t="s">
        <v>145</v>
      </c>
      <c r="I1727" s="230" t="s">
        <v>143</v>
      </c>
      <c r="J1727" s="230" t="s">
        <v>145</v>
      </c>
      <c r="K1727" s="230" t="s">
        <v>143</v>
      </c>
      <c r="L1727" s="230" t="s">
        <v>143</v>
      </c>
      <c r="M1727" s="230" t="s">
        <v>143</v>
      </c>
    </row>
    <row r="1728" spans="1:13" x14ac:dyDescent="0.3">
      <c r="A1728" s="230">
        <v>425422</v>
      </c>
      <c r="B1728" s="230" t="s">
        <v>58</v>
      </c>
      <c r="C1728" s="230" t="s">
        <v>145</v>
      </c>
      <c r="D1728" s="230" t="s">
        <v>144</v>
      </c>
      <c r="E1728" s="230" t="s">
        <v>145</v>
      </c>
      <c r="F1728" s="230" t="s">
        <v>144</v>
      </c>
      <c r="G1728" s="230" t="s">
        <v>144</v>
      </c>
      <c r="H1728" s="230" t="s">
        <v>144</v>
      </c>
      <c r="I1728" s="230" t="s">
        <v>144</v>
      </c>
      <c r="J1728" s="230" t="s">
        <v>144</v>
      </c>
      <c r="K1728" s="230" t="s">
        <v>144</v>
      </c>
      <c r="L1728" s="230" t="s">
        <v>144</v>
      </c>
      <c r="M1728" s="230" t="s">
        <v>144</v>
      </c>
    </row>
    <row r="1729" spans="1:13" x14ac:dyDescent="0.3">
      <c r="A1729" s="230">
        <v>425423</v>
      </c>
      <c r="B1729" s="230" t="s">
        <v>58</v>
      </c>
      <c r="C1729" s="230" t="s">
        <v>144</v>
      </c>
      <c r="D1729" s="230" t="s">
        <v>144</v>
      </c>
      <c r="E1729" s="230" t="s">
        <v>145</v>
      </c>
      <c r="F1729" s="230" t="s">
        <v>145</v>
      </c>
      <c r="G1729" s="230" t="s">
        <v>145</v>
      </c>
      <c r="H1729" s="230" t="s">
        <v>145</v>
      </c>
      <c r="I1729" s="230" t="s">
        <v>144</v>
      </c>
      <c r="J1729" s="230" t="s">
        <v>144</v>
      </c>
      <c r="K1729" s="230" t="s">
        <v>144</v>
      </c>
      <c r="L1729" s="230" t="s">
        <v>144</v>
      </c>
      <c r="M1729" s="230" t="s">
        <v>144</v>
      </c>
    </row>
    <row r="1730" spans="1:13" x14ac:dyDescent="0.3">
      <c r="A1730" s="230">
        <v>425425</v>
      </c>
      <c r="B1730" s="230" t="s">
        <v>58</v>
      </c>
      <c r="C1730" s="230" t="s">
        <v>145</v>
      </c>
      <c r="D1730" s="230" t="s">
        <v>145</v>
      </c>
      <c r="E1730" s="230" t="s">
        <v>144</v>
      </c>
      <c r="F1730" s="230" t="s">
        <v>145</v>
      </c>
      <c r="H1730" s="230" t="s">
        <v>144</v>
      </c>
      <c r="I1730" s="230" t="s">
        <v>144</v>
      </c>
      <c r="J1730" s="230" t="s">
        <v>144</v>
      </c>
      <c r="K1730" s="230" t="s">
        <v>144</v>
      </c>
      <c r="L1730" s="230" t="s">
        <v>144</v>
      </c>
      <c r="M1730" s="230" t="s">
        <v>144</v>
      </c>
    </row>
    <row r="1731" spans="1:13" x14ac:dyDescent="0.3">
      <c r="A1731" s="230">
        <v>425426</v>
      </c>
      <c r="B1731" s="230" t="s">
        <v>58</v>
      </c>
      <c r="E1731" s="230" t="s">
        <v>143</v>
      </c>
      <c r="F1731" s="230" t="s">
        <v>144</v>
      </c>
      <c r="I1731" s="230" t="s">
        <v>143</v>
      </c>
      <c r="J1731" s="230" t="s">
        <v>144</v>
      </c>
      <c r="K1731" s="230" t="s">
        <v>145</v>
      </c>
      <c r="L1731" s="230" t="s">
        <v>144</v>
      </c>
      <c r="M1731" s="230" t="s">
        <v>145</v>
      </c>
    </row>
    <row r="1732" spans="1:13" x14ac:dyDescent="0.3">
      <c r="A1732" s="230">
        <v>425429</v>
      </c>
      <c r="B1732" s="230" t="s">
        <v>58</v>
      </c>
      <c r="C1732" s="230" t="s">
        <v>144</v>
      </c>
      <c r="D1732" s="230" t="s">
        <v>144</v>
      </c>
      <c r="E1732" s="230" t="s">
        <v>144</v>
      </c>
      <c r="F1732" s="230" t="s">
        <v>144</v>
      </c>
      <c r="G1732" s="230" t="s">
        <v>144</v>
      </c>
      <c r="H1732" s="230" t="s">
        <v>144</v>
      </c>
      <c r="I1732" s="230" t="s">
        <v>144</v>
      </c>
      <c r="J1732" s="230" t="s">
        <v>144</v>
      </c>
      <c r="K1732" s="230" t="s">
        <v>144</v>
      </c>
      <c r="L1732" s="230" t="s">
        <v>144</v>
      </c>
      <c r="M1732" s="230" t="s">
        <v>144</v>
      </c>
    </row>
    <row r="1733" spans="1:13" x14ac:dyDescent="0.3">
      <c r="A1733" s="230">
        <v>425435</v>
      </c>
      <c r="B1733" s="230" t="s">
        <v>58</v>
      </c>
      <c r="C1733" s="230" t="s">
        <v>145</v>
      </c>
      <c r="D1733" s="230" t="s">
        <v>145</v>
      </c>
      <c r="E1733" s="230" t="s">
        <v>145</v>
      </c>
      <c r="F1733" s="230" t="s">
        <v>145</v>
      </c>
      <c r="G1733" s="230" t="s">
        <v>144</v>
      </c>
      <c r="H1733" s="230" t="s">
        <v>145</v>
      </c>
      <c r="I1733" s="230" t="s">
        <v>144</v>
      </c>
      <c r="J1733" s="230" t="s">
        <v>144</v>
      </c>
      <c r="K1733" s="230" t="s">
        <v>144</v>
      </c>
      <c r="L1733" s="230" t="s">
        <v>144</v>
      </c>
      <c r="M1733" s="230" t="s">
        <v>144</v>
      </c>
    </row>
    <row r="1734" spans="1:13" x14ac:dyDescent="0.3">
      <c r="A1734" s="230">
        <v>425437</v>
      </c>
      <c r="B1734" s="230" t="s">
        <v>58</v>
      </c>
      <c r="D1734" s="230" t="s">
        <v>143</v>
      </c>
      <c r="E1734" s="230" t="s">
        <v>143</v>
      </c>
      <c r="G1734" s="230" t="s">
        <v>143</v>
      </c>
      <c r="H1734" s="230" t="s">
        <v>143</v>
      </c>
      <c r="I1734" s="230" t="s">
        <v>143</v>
      </c>
      <c r="J1734" s="230" t="s">
        <v>144</v>
      </c>
      <c r="K1734" s="230" t="s">
        <v>144</v>
      </c>
      <c r="L1734" s="230" t="s">
        <v>143</v>
      </c>
      <c r="M1734" s="230" t="s">
        <v>144</v>
      </c>
    </row>
    <row r="1735" spans="1:13" x14ac:dyDescent="0.3">
      <c r="A1735" s="230">
        <v>425441</v>
      </c>
      <c r="B1735" s="230" t="s">
        <v>58</v>
      </c>
      <c r="C1735" s="230" t="s">
        <v>145</v>
      </c>
      <c r="D1735" s="230" t="s">
        <v>144</v>
      </c>
      <c r="E1735" s="230" t="s">
        <v>145</v>
      </c>
      <c r="F1735" s="230" t="s">
        <v>144</v>
      </c>
      <c r="G1735" s="230" t="s">
        <v>144</v>
      </c>
      <c r="H1735" s="230" t="s">
        <v>144</v>
      </c>
      <c r="I1735" s="230" t="s">
        <v>144</v>
      </c>
      <c r="J1735" s="230" t="s">
        <v>144</v>
      </c>
      <c r="K1735" s="230" t="s">
        <v>144</v>
      </c>
      <c r="L1735" s="230" t="s">
        <v>144</v>
      </c>
      <c r="M1735" s="230" t="s">
        <v>144</v>
      </c>
    </row>
    <row r="1736" spans="1:13" x14ac:dyDescent="0.3">
      <c r="A1736" s="230">
        <v>425442</v>
      </c>
      <c r="B1736" s="230" t="s">
        <v>58</v>
      </c>
      <c r="E1736" s="230" t="s">
        <v>143</v>
      </c>
      <c r="F1736" s="230" t="s">
        <v>144</v>
      </c>
      <c r="G1736" s="230" t="s">
        <v>145</v>
      </c>
      <c r="H1736" s="230" t="s">
        <v>143</v>
      </c>
      <c r="I1736" s="230" t="s">
        <v>145</v>
      </c>
      <c r="J1736" s="230" t="s">
        <v>143</v>
      </c>
      <c r="K1736" s="230" t="s">
        <v>143</v>
      </c>
      <c r="L1736" s="230" t="s">
        <v>145</v>
      </c>
    </row>
    <row r="1737" spans="1:13" x14ac:dyDescent="0.3">
      <c r="A1737" s="230">
        <v>425443</v>
      </c>
      <c r="B1737" s="230" t="s">
        <v>58</v>
      </c>
      <c r="E1737" s="230" t="s">
        <v>143</v>
      </c>
      <c r="F1737" s="230" t="s">
        <v>145</v>
      </c>
      <c r="I1737" s="230" t="s">
        <v>145</v>
      </c>
      <c r="J1737" s="230" t="s">
        <v>145</v>
      </c>
      <c r="K1737" s="230" t="s">
        <v>144</v>
      </c>
      <c r="L1737" s="230" t="s">
        <v>144</v>
      </c>
      <c r="M1737" s="230" t="s">
        <v>145</v>
      </c>
    </row>
    <row r="1738" spans="1:13" x14ac:dyDescent="0.3">
      <c r="A1738" s="230">
        <v>425444</v>
      </c>
      <c r="B1738" s="230" t="s">
        <v>58</v>
      </c>
      <c r="C1738" s="230" t="s">
        <v>145</v>
      </c>
      <c r="D1738" s="230" t="s">
        <v>145</v>
      </c>
      <c r="E1738" s="230" t="s">
        <v>145</v>
      </c>
      <c r="F1738" s="230" t="s">
        <v>145</v>
      </c>
      <c r="G1738" s="230" t="s">
        <v>145</v>
      </c>
      <c r="H1738" s="230" t="s">
        <v>145</v>
      </c>
      <c r="I1738" s="230" t="s">
        <v>144</v>
      </c>
      <c r="J1738" s="230" t="s">
        <v>144</v>
      </c>
      <c r="K1738" s="230" t="s">
        <v>144</v>
      </c>
      <c r="L1738" s="230" t="s">
        <v>144</v>
      </c>
      <c r="M1738" s="230" t="s">
        <v>144</v>
      </c>
    </row>
    <row r="1739" spans="1:13" x14ac:dyDescent="0.3">
      <c r="A1739" s="230">
        <v>425446</v>
      </c>
      <c r="B1739" s="230" t="s">
        <v>58</v>
      </c>
      <c r="C1739" s="230" t="s">
        <v>145</v>
      </c>
      <c r="D1739" s="230" t="s">
        <v>145</v>
      </c>
      <c r="E1739" s="230" t="s">
        <v>145</v>
      </c>
      <c r="F1739" s="230" t="s">
        <v>145</v>
      </c>
      <c r="G1739" s="230" t="s">
        <v>144</v>
      </c>
      <c r="H1739" s="230" t="s">
        <v>144</v>
      </c>
      <c r="I1739" s="230" t="s">
        <v>144</v>
      </c>
      <c r="J1739" s="230" t="s">
        <v>144</v>
      </c>
      <c r="K1739" s="230" t="s">
        <v>144</v>
      </c>
      <c r="L1739" s="230" t="s">
        <v>144</v>
      </c>
      <c r="M1739" s="230" t="s">
        <v>144</v>
      </c>
    </row>
    <row r="1740" spans="1:13" x14ac:dyDescent="0.3">
      <c r="A1740" s="230">
        <v>425448</v>
      </c>
      <c r="B1740" s="230" t="s">
        <v>58</v>
      </c>
      <c r="C1740" s="230" t="s">
        <v>145</v>
      </c>
      <c r="D1740" s="230" t="s">
        <v>145</v>
      </c>
      <c r="E1740" s="230" t="s">
        <v>145</v>
      </c>
      <c r="F1740" s="230" t="s">
        <v>144</v>
      </c>
      <c r="I1740" s="230" t="s">
        <v>144</v>
      </c>
      <c r="J1740" s="230" t="s">
        <v>144</v>
      </c>
      <c r="K1740" s="230" t="s">
        <v>144</v>
      </c>
      <c r="L1740" s="230" t="s">
        <v>144</v>
      </c>
      <c r="M1740" s="230" t="s">
        <v>144</v>
      </c>
    </row>
    <row r="1741" spans="1:13" x14ac:dyDescent="0.3">
      <c r="A1741" s="230">
        <v>425451</v>
      </c>
      <c r="B1741" s="230" t="s">
        <v>58</v>
      </c>
      <c r="C1741" s="230" t="s">
        <v>145</v>
      </c>
      <c r="D1741" s="230" t="s">
        <v>144</v>
      </c>
      <c r="E1741" s="230" t="s">
        <v>144</v>
      </c>
      <c r="F1741" s="230" t="s">
        <v>144</v>
      </c>
      <c r="G1741" s="230" t="s">
        <v>144</v>
      </c>
      <c r="H1741" s="230" t="s">
        <v>145</v>
      </c>
      <c r="I1741" s="230" t="s">
        <v>144</v>
      </c>
      <c r="J1741" s="230" t="s">
        <v>144</v>
      </c>
      <c r="K1741" s="230" t="s">
        <v>144</v>
      </c>
      <c r="L1741" s="230" t="s">
        <v>144</v>
      </c>
      <c r="M1741" s="230" t="s">
        <v>144</v>
      </c>
    </row>
    <row r="1742" spans="1:13" x14ac:dyDescent="0.3">
      <c r="A1742" s="230">
        <v>425453</v>
      </c>
      <c r="B1742" s="230" t="s">
        <v>58</v>
      </c>
      <c r="D1742" s="230" t="s">
        <v>145</v>
      </c>
      <c r="F1742" s="230" t="s">
        <v>145</v>
      </c>
      <c r="J1742" s="230" t="s">
        <v>145</v>
      </c>
      <c r="K1742" s="230" t="s">
        <v>145</v>
      </c>
      <c r="L1742" s="230" t="s">
        <v>144</v>
      </c>
      <c r="M1742" s="230" t="s">
        <v>145</v>
      </c>
    </row>
    <row r="1743" spans="1:13" x14ac:dyDescent="0.3">
      <c r="A1743" s="230">
        <v>425456</v>
      </c>
      <c r="B1743" s="230" t="s">
        <v>58</v>
      </c>
      <c r="D1743" s="230" t="s">
        <v>144</v>
      </c>
      <c r="F1743" s="230" t="s">
        <v>144</v>
      </c>
      <c r="G1743" s="230" t="s">
        <v>144</v>
      </c>
      <c r="I1743" s="230" t="s">
        <v>144</v>
      </c>
      <c r="J1743" s="230" t="s">
        <v>144</v>
      </c>
      <c r="K1743" s="230" t="s">
        <v>145</v>
      </c>
      <c r="L1743" s="230" t="s">
        <v>144</v>
      </c>
      <c r="M1743" s="230" t="s">
        <v>145</v>
      </c>
    </row>
    <row r="1744" spans="1:13" x14ac:dyDescent="0.3">
      <c r="A1744" s="230">
        <v>425461</v>
      </c>
      <c r="B1744" s="230" t="s">
        <v>58</v>
      </c>
      <c r="C1744" s="230" t="s">
        <v>145</v>
      </c>
      <c r="D1744" s="230" t="s">
        <v>145</v>
      </c>
      <c r="E1744" s="230" t="s">
        <v>145</v>
      </c>
      <c r="F1744" s="230" t="s">
        <v>144</v>
      </c>
      <c r="G1744" s="230" t="s">
        <v>144</v>
      </c>
      <c r="H1744" s="230" t="s">
        <v>145</v>
      </c>
      <c r="I1744" s="230" t="s">
        <v>144</v>
      </c>
      <c r="J1744" s="230" t="s">
        <v>144</v>
      </c>
      <c r="K1744" s="230" t="s">
        <v>144</v>
      </c>
      <c r="L1744" s="230" t="s">
        <v>144</v>
      </c>
      <c r="M1744" s="230" t="s">
        <v>144</v>
      </c>
    </row>
    <row r="1745" spans="1:13" x14ac:dyDescent="0.3">
      <c r="A1745" s="230">
        <v>425463</v>
      </c>
      <c r="B1745" s="230" t="s">
        <v>58</v>
      </c>
      <c r="C1745" s="230" t="s">
        <v>143</v>
      </c>
      <c r="D1745" s="230" t="s">
        <v>145</v>
      </c>
      <c r="E1745" s="230" t="s">
        <v>143</v>
      </c>
      <c r="G1745" s="230" t="s">
        <v>144</v>
      </c>
      <c r="H1745" s="230" t="s">
        <v>145</v>
      </c>
      <c r="I1745" s="230" t="s">
        <v>144</v>
      </c>
      <c r="J1745" s="230" t="s">
        <v>144</v>
      </c>
      <c r="K1745" s="230" t="s">
        <v>144</v>
      </c>
      <c r="L1745" s="230" t="s">
        <v>144</v>
      </c>
      <c r="M1745" s="230" t="s">
        <v>144</v>
      </c>
    </row>
    <row r="1746" spans="1:13" x14ac:dyDescent="0.3">
      <c r="A1746" s="230">
        <v>425466</v>
      </c>
      <c r="B1746" s="230" t="s">
        <v>58</v>
      </c>
      <c r="C1746" s="230" t="s">
        <v>143</v>
      </c>
      <c r="D1746" s="230" t="s">
        <v>144</v>
      </c>
      <c r="E1746" s="230" t="s">
        <v>143</v>
      </c>
      <c r="G1746" s="230" t="s">
        <v>144</v>
      </c>
      <c r="H1746" s="230" t="s">
        <v>143</v>
      </c>
      <c r="I1746" s="230" t="s">
        <v>144</v>
      </c>
      <c r="J1746" s="230" t="s">
        <v>145</v>
      </c>
      <c r="L1746" s="230" t="s">
        <v>145</v>
      </c>
    </row>
    <row r="1747" spans="1:13" x14ac:dyDescent="0.3">
      <c r="A1747" s="230">
        <v>425468</v>
      </c>
      <c r="B1747" s="230" t="s">
        <v>58</v>
      </c>
      <c r="C1747" s="230" t="s">
        <v>145</v>
      </c>
      <c r="D1747" s="230" t="s">
        <v>144</v>
      </c>
      <c r="E1747" s="230" t="s">
        <v>145</v>
      </c>
      <c r="F1747" s="230" t="s">
        <v>144</v>
      </c>
      <c r="G1747" s="230" t="s">
        <v>145</v>
      </c>
      <c r="H1747" s="230" t="s">
        <v>145</v>
      </c>
      <c r="I1747" s="230" t="s">
        <v>144</v>
      </c>
      <c r="J1747" s="230" t="s">
        <v>144</v>
      </c>
      <c r="K1747" s="230" t="s">
        <v>144</v>
      </c>
      <c r="L1747" s="230" t="s">
        <v>144</v>
      </c>
      <c r="M1747" s="230" t="s">
        <v>144</v>
      </c>
    </row>
    <row r="1748" spans="1:13" x14ac:dyDescent="0.3">
      <c r="A1748" s="230">
        <v>425472</v>
      </c>
      <c r="B1748" s="230" t="s">
        <v>58</v>
      </c>
      <c r="C1748" s="230" t="s">
        <v>144</v>
      </c>
      <c r="D1748" s="230" t="s">
        <v>145</v>
      </c>
      <c r="E1748" s="230" t="s">
        <v>145</v>
      </c>
      <c r="F1748" s="230" t="s">
        <v>144</v>
      </c>
      <c r="G1748" s="230" t="s">
        <v>144</v>
      </c>
      <c r="H1748" s="230" t="s">
        <v>145</v>
      </c>
      <c r="I1748" s="230" t="s">
        <v>144</v>
      </c>
      <c r="J1748" s="230" t="s">
        <v>144</v>
      </c>
      <c r="K1748" s="230" t="s">
        <v>144</v>
      </c>
      <c r="L1748" s="230" t="s">
        <v>144</v>
      </c>
      <c r="M1748" s="230" t="s">
        <v>144</v>
      </c>
    </row>
    <row r="1749" spans="1:13" x14ac:dyDescent="0.3">
      <c r="A1749" s="230">
        <v>425475</v>
      </c>
      <c r="B1749" s="230" t="s">
        <v>58</v>
      </c>
      <c r="C1749" s="230" t="s">
        <v>143</v>
      </c>
      <c r="D1749" s="230" t="s">
        <v>143</v>
      </c>
      <c r="E1749" s="230" t="s">
        <v>145</v>
      </c>
      <c r="F1749" s="230" t="s">
        <v>145</v>
      </c>
      <c r="G1749" s="230" t="s">
        <v>145</v>
      </c>
      <c r="I1749" s="230" t="s">
        <v>144</v>
      </c>
      <c r="J1749" s="230" t="s">
        <v>144</v>
      </c>
      <c r="K1749" s="230" t="s">
        <v>144</v>
      </c>
      <c r="L1749" s="230" t="s">
        <v>144</v>
      </c>
      <c r="M1749" s="230" t="s">
        <v>145</v>
      </c>
    </row>
    <row r="1750" spans="1:13" x14ac:dyDescent="0.3">
      <c r="A1750" s="230">
        <v>425476</v>
      </c>
      <c r="B1750" s="230" t="s">
        <v>58</v>
      </c>
      <c r="C1750" s="230" t="s">
        <v>145</v>
      </c>
      <c r="D1750" s="230" t="s">
        <v>145</v>
      </c>
      <c r="E1750" s="230" t="s">
        <v>145</v>
      </c>
      <c r="F1750" s="230" t="s">
        <v>144</v>
      </c>
      <c r="G1750" s="230" t="s">
        <v>144</v>
      </c>
      <c r="H1750" s="230" t="s">
        <v>145</v>
      </c>
      <c r="I1750" s="230" t="s">
        <v>144</v>
      </c>
      <c r="J1750" s="230" t="s">
        <v>144</v>
      </c>
      <c r="K1750" s="230" t="s">
        <v>144</v>
      </c>
      <c r="L1750" s="230" t="s">
        <v>144</v>
      </c>
      <c r="M1750" s="230" t="s">
        <v>144</v>
      </c>
    </row>
    <row r="1751" spans="1:13" x14ac:dyDescent="0.3">
      <c r="A1751" s="230">
        <v>425477</v>
      </c>
      <c r="B1751" s="230" t="s">
        <v>58</v>
      </c>
      <c r="C1751" s="230" t="s">
        <v>144</v>
      </c>
      <c r="D1751" s="230" t="s">
        <v>144</v>
      </c>
      <c r="E1751" s="230" t="s">
        <v>144</v>
      </c>
      <c r="F1751" s="230" t="s">
        <v>145</v>
      </c>
      <c r="G1751" s="230" t="s">
        <v>144</v>
      </c>
      <c r="I1751" s="230" t="s">
        <v>144</v>
      </c>
      <c r="J1751" s="230" t="s">
        <v>144</v>
      </c>
      <c r="K1751" s="230" t="s">
        <v>144</v>
      </c>
      <c r="L1751" s="230" t="s">
        <v>144</v>
      </c>
      <c r="M1751" s="230" t="s">
        <v>144</v>
      </c>
    </row>
    <row r="1752" spans="1:13" x14ac:dyDescent="0.3">
      <c r="A1752" s="230">
        <v>425480</v>
      </c>
      <c r="B1752" s="230" t="s">
        <v>58</v>
      </c>
      <c r="C1752" s="230" t="s">
        <v>143</v>
      </c>
      <c r="E1752" s="230" t="s">
        <v>143</v>
      </c>
      <c r="F1752" s="230" t="s">
        <v>143</v>
      </c>
      <c r="I1752" s="230" t="s">
        <v>144</v>
      </c>
      <c r="J1752" s="230" t="s">
        <v>144</v>
      </c>
      <c r="K1752" s="230" t="s">
        <v>144</v>
      </c>
      <c r="L1752" s="230" t="s">
        <v>144</v>
      </c>
    </row>
    <row r="1753" spans="1:13" x14ac:dyDescent="0.3">
      <c r="A1753" s="230">
        <v>425481</v>
      </c>
      <c r="B1753" s="230" t="s">
        <v>58</v>
      </c>
      <c r="D1753" s="230" t="s">
        <v>145</v>
      </c>
      <c r="E1753" s="230" t="s">
        <v>144</v>
      </c>
      <c r="F1753" s="230" t="s">
        <v>144</v>
      </c>
      <c r="I1753" s="230" t="s">
        <v>144</v>
      </c>
      <c r="J1753" s="230" t="s">
        <v>144</v>
      </c>
      <c r="K1753" s="230" t="s">
        <v>144</v>
      </c>
      <c r="L1753" s="230" t="s">
        <v>144</v>
      </c>
      <c r="M1753" s="230" t="s">
        <v>144</v>
      </c>
    </row>
    <row r="1754" spans="1:13" x14ac:dyDescent="0.3">
      <c r="A1754" s="230">
        <v>425483</v>
      </c>
      <c r="B1754" s="230" t="s">
        <v>58</v>
      </c>
      <c r="C1754" s="230" t="s">
        <v>143</v>
      </c>
      <c r="D1754" s="230" t="s">
        <v>145</v>
      </c>
      <c r="E1754" s="230" t="s">
        <v>143</v>
      </c>
      <c r="F1754" s="230" t="s">
        <v>145</v>
      </c>
      <c r="G1754" s="230" t="s">
        <v>144</v>
      </c>
      <c r="H1754" s="230" t="s">
        <v>145</v>
      </c>
      <c r="I1754" s="230" t="s">
        <v>144</v>
      </c>
      <c r="J1754" s="230" t="s">
        <v>144</v>
      </c>
      <c r="K1754" s="230" t="s">
        <v>144</v>
      </c>
      <c r="L1754" s="230" t="s">
        <v>144</v>
      </c>
      <c r="M1754" s="230" t="s">
        <v>144</v>
      </c>
    </row>
    <row r="1755" spans="1:13" x14ac:dyDescent="0.3">
      <c r="A1755" s="230">
        <v>425485</v>
      </c>
      <c r="B1755" s="230" t="s">
        <v>58</v>
      </c>
      <c r="C1755" s="230" t="s">
        <v>143</v>
      </c>
      <c r="E1755" s="230" t="s">
        <v>143</v>
      </c>
      <c r="F1755" s="230" t="s">
        <v>145</v>
      </c>
      <c r="I1755" s="230" t="s">
        <v>144</v>
      </c>
      <c r="J1755" s="230" t="s">
        <v>144</v>
      </c>
      <c r="K1755" s="230" t="s">
        <v>144</v>
      </c>
      <c r="L1755" s="230" t="s">
        <v>144</v>
      </c>
      <c r="M1755" s="230" t="s">
        <v>144</v>
      </c>
    </row>
    <row r="1756" spans="1:13" x14ac:dyDescent="0.3">
      <c r="A1756" s="230">
        <v>425487</v>
      </c>
      <c r="B1756" s="230" t="s">
        <v>58</v>
      </c>
      <c r="C1756" s="230" t="s">
        <v>145</v>
      </c>
      <c r="D1756" s="230" t="s">
        <v>144</v>
      </c>
      <c r="E1756" s="230" t="s">
        <v>144</v>
      </c>
      <c r="F1756" s="230" t="s">
        <v>144</v>
      </c>
      <c r="G1756" s="230" t="s">
        <v>144</v>
      </c>
      <c r="H1756" s="230" t="s">
        <v>145</v>
      </c>
      <c r="I1756" s="230" t="s">
        <v>144</v>
      </c>
      <c r="J1756" s="230" t="s">
        <v>144</v>
      </c>
      <c r="K1756" s="230" t="s">
        <v>144</v>
      </c>
      <c r="L1756" s="230" t="s">
        <v>144</v>
      </c>
      <c r="M1756" s="230" t="s">
        <v>144</v>
      </c>
    </row>
    <row r="1757" spans="1:13" x14ac:dyDescent="0.3">
      <c r="A1757" s="230">
        <v>425489</v>
      </c>
      <c r="B1757" s="230" t="s">
        <v>58</v>
      </c>
      <c r="C1757" s="230" t="s">
        <v>144</v>
      </c>
      <c r="D1757" s="230" t="s">
        <v>144</v>
      </c>
      <c r="E1757" s="230" t="s">
        <v>145</v>
      </c>
      <c r="F1757" s="230" t="s">
        <v>145</v>
      </c>
      <c r="G1757" s="230" t="s">
        <v>144</v>
      </c>
      <c r="H1757" s="230" t="s">
        <v>145</v>
      </c>
      <c r="I1757" s="230" t="s">
        <v>144</v>
      </c>
      <c r="J1757" s="230" t="s">
        <v>144</v>
      </c>
      <c r="K1757" s="230" t="s">
        <v>144</v>
      </c>
      <c r="L1757" s="230" t="s">
        <v>144</v>
      </c>
      <c r="M1757" s="230" t="s">
        <v>144</v>
      </c>
    </row>
    <row r="1758" spans="1:13" x14ac:dyDescent="0.3">
      <c r="A1758" s="230">
        <v>425492</v>
      </c>
      <c r="B1758" s="230" t="s">
        <v>58</v>
      </c>
      <c r="C1758" s="230" t="s">
        <v>145</v>
      </c>
      <c r="D1758" s="230" t="s">
        <v>145</v>
      </c>
      <c r="E1758" s="230" t="s">
        <v>145</v>
      </c>
      <c r="F1758" s="230" t="s">
        <v>145</v>
      </c>
      <c r="H1758" s="230" t="s">
        <v>145</v>
      </c>
      <c r="I1758" s="230" t="s">
        <v>144</v>
      </c>
      <c r="J1758" s="230" t="s">
        <v>144</v>
      </c>
      <c r="K1758" s="230" t="s">
        <v>145</v>
      </c>
      <c r="L1758" s="230" t="s">
        <v>144</v>
      </c>
    </row>
    <row r="1759" spans="1:13" x14ac:dyDescent="0.3">
      <c r="A1759" s="230">
        <v>425494</v>
      </c>
      <c r="B1759" s="230" t="s">
        <v>58</v>
      </c>
      <c r="C1759" s="230" t="s">
        <v>144</v>
      </c>
      <c r="D1759" s="230" t="s">
        <v>144</v>
      </c>
      <c r="E1759" s="230" t="s">
        <v>145</v>
      </c>
      <c r="G1759" s="230" t="s">
        <v>144</v>
      </c>
      <c r="H1759" s="230" t="s">
        <v>144</v>
      </c>
      <c r="I1759" s="230" t="s">
        <v>144</v>
      </c>
      <c r="J1759" s="230" t="s">
        <v>144</v>
      </c>
      <c r="K1759" s="230" t="s">
        <v>144</v>
      </c>
      <c r="L1759" s="230" t="s">
        <v>144</v>
      </c>
      <c r="M1759" s="230" t="s">
        <v>144</v>
      </c>
    </row>
    <row r="1760" spans="1:13" x14ac:dyDescent="0.3">
      <c r="A1760" s="230">
        <v>425499</v>
      </c>
      <c r="B1760" s="230" t="s">
        <v>58</v>
      </c>
      <c r="C1760" s="230" t="s">
        <v>145</v>
      </c>
      <c r="D1760" s="230" t="s">
        <v>145</v>
      </c>
      <c r="F1760" s="230" t="s">
        <v>145</v>
      </c>
      <c r="G1760" s="230" t="s">
        <v>145</v>
      </c>
      <c r="H1760" s="230" t="s">
        <v>145</v>
      </c>
      <c r="I1760" s="230" t="s">
        <v>144</v>
      </c>
      <c r="J1760" s="230" t="s">
        <v>144</v>
      </c>
      <c r="K1760" s="230" t="s">
        <v>144</v>
      </c>
      <c r="L1760" s="230" t="s">
        <v>144</v>
      </c>
      <c r="M1760" s="230" t="s">
        <v>144</v>
      </c>
    </row>
    <row r="1761" spans="1:13" x14ac:dyDescent="0.3">
      <c r="A1761" s="230">
        <v>425503</v>
      </c>
      <c r="B1761" s="230" t="s">
        <v>58</v>
      </c>
      <c r="D1761" s="230" t="s">
        <v>143</v>
      </c>
      <c r="I1761" s="230" t="s">
        <v>145</v>
      </c>
      <c r="J1761" s="230" t="s">
        <v>143</v>
      </c>
      <c r="K1761" s="230" t="s">
        <v>143</v>
      </c>
      <c r="L1761" s="230" t="s">
        <v>144</v>
      </c>
      <c r="M1761" s="230" t="s">
        <v>144</v>
      </c>
    </row>
    <row r="1762" spans="1:13" x14ac:dyDescent="0.3">
      <c r="A1762" s="230">
        <v>425511</v>
      </c>
      <c r="B1762" s="230" t="s">
        <v>58</v>
      </c>
      <c r="E1762" s="230" t="s">
        <v>144</v>
      </c>
      <c r="F1762" s="230" t="s">
        <v>145</v>
      </c>
      <c r="J1762" s="230" t="s">
        <v>145</v>
      </c>
      <c r="K1762" s="230" t="s">
        <v>144</v>
      </c>
      <c r="L1762" s="230" t="s">
        <v>144</v>
      </c>
      <c r="M1762" s="230" t="s">
        <v>144</v>
      </c>
    </row>
    <row r="1763" spans="1:13" x14ac:dyDescent="0.3">
      <c r="A1763" s="230">
        <v>425512</v>
      </c>
      <c r="B1763" s="230" t="s">
        <v>58</v>
      </c>
      <c r="C1763" s="230" t="s">
        <v>144</v>
      </c>
      <c r="D1763" s="230" t="s">
        <v>145</v>
      </c>
      <c r="F1763" s="230" t="s">
        <v>145</v>
      </c>
      <c r="G1763" s="230" t="s">
        <v>145</v>
      </c>
      <c r="I1763" s="230" t="s">
        <v>144</v>
      </c>
      <c r="J1763" s="230" t="s">
        <v>144</v>
      </c>
    </row>
    <row r="1764" spans="1:13" x14ac:dyDescent="0.3">
      <c r="A1764" s="230">
        <v>425515</v>
      </c>
      <c r="B1764" s="230" t="s">
        <v>58</v>
      </c>
      <c r="C1764" s="230" t="s">
        <v>145</v>
      </c>
      <c r="D1764" s="230" t="s">
        <v>145</v>
      </c>
      <c r="E1764" s="230" t="s">
        <v>145</v>
      </c>
      <c r="F1764" s="230" t="s">
        <v>144</v>
      </c>
      <c r="I1764" s="230" t="s">
        <v>144</v>
      </c>
      <c r="J1764" s="230" t="s">
        <v>144</v>
      </c>
      <c r="K1764" s="230" t="s">
        <v>145</v>
      </c>
      <c r="L1764" s="230" t="s">
        <v>144</v>
      </c>
    </row>
    <row r="1765" spans="1:13" x14ac:dyDescent="0.3">
      <c r="A1765" s="230">
        <v>425518</v>
      </c>
      <c r="B1765" s="230" t="s">
        <v>58</v>
      </c>
      <c r="C1765" s="230" t="s">
        <v>145</v>
      </c>
      <c r="D1765" s="230" t="s">
        <v>145</v>
      </c>
      <c r="E1765" s="230" t="s">
        <v>145</v>
      </c>
      <c r="F1765" s="230" t="s">
        <v>144</v>
      </c>
      <c r="G1765" s="230" t="s">
        <v>144</v>
      </c>
      <c r="H1765" s="230" t="s">
        <v>144</v>
      </c>
      <c r="I1765" s="230" t="s">
        <v>144</v>
      </c>
      <c r="J1765" s="230" t="s">
        <v>144</v>
      </c>
      <c r="K1765" s="230" t="s">
        <v>144</v>
      </c>
      <c r="L1765" s="230" t="s">
        <v>144</v>
      </c>
      <c r="M1765" s="230" t="s">
        <v>144</v>
      </c>
    </row>
    <row r="1766" spans="1:13" x14ac:dyDescent="0.3">
      <c r="A1766" s="230">
        <v>425521</v>
      </c>
      <c r="B1766" s="230" t="s">
        <v>58</v>
      </c>
      <c r="C1766" s="230" t="s">
        <v>145</v>
      </c>
      <c r="D1766" s="230" t="s">
        <v>145</v>
      </c>
      <c r="E1766" s="230" t="s">
        <v>145</v>
      </c>
      <c r="F1766" s="230" t="s">
        <v>145</v>
      </c>
      <c r="G1766" s="230" t="s">
        <v>145</v>
      </c>
      <c r="H1766" s="230" t="s">
        <v>144</v>
      </c>
      <c r="I1766" s="230" t="s">
        <v>144</v>
      </c>
      <c r="J1766" s="230" t="s">
        <v>145</v>
      </c>
      <c r="K1766" s="230" t="s">
        <v>145</v>
      </c>
      <c r="L1766" s="230" t="s">
        <v>144</v>
      </c>
      <c r="M1766" s="230" t="s">
        <v>145</v>
      </c>
    </row>
    <row r="1767" spans="1:13" x14ac:dyDescent="0.3">
      <c r="A1767" s="230">
        <v>425522</v>
      </c>
      <c r="B1767" s="230" t="s">
        <v>58</v>
      </c>
      <c r="C1767" s="230" t="s">
        <v>144</v>
      </c>
      <c r="D1767" s="230" t="s">
        <v>145</v>
      </c>
      <c r="E1767" s="230" t="s">
        <v>145</v>
      </c>
      <c r="F1767" s="230" t="s">
        <v>144</v>
      </c>
      <c r="G1767" s="230" t="s">
        <v>145</v>
      </c>
      <c r="H1767" s="230" t="s">
        <v>144</v>
      </c>
      <c r="I1767" s="230" t="s">
        <v>144</v>
      </c>
      <c r="J1767" s="230" t="s">
        <v>144</v>
      </c>
      <c r="K1767" s="230" t="s">
        <v>144</v>
      </c>
      <c r="L1767" s="230" t="s">
        <v>144</v>
      </c>
      <c r="M1767" s="230" t="s">
        <v>144</v>
      </c>
    </row>
    <row r="1768" spans="1:13" x14ac:dyDescent="0.3">
      <c r="A1768" s="230">
        <v>425526</v>
      </c>
      <c r="B1768" s="230" t="s">
        <v>58</v>
      </c>
      <c r="C1768" s="230" t="s">
        <v>145</v>
      </c>
      <c r="D1768" s="230" t="s">
        <v>145</v>
      </c>
      <c r="E1768" s="230" t="s">
        <v>143</v>
      </c>
      <c r="F1768" s="230" t="s">
        <v>143</v>
      </c>
      <c r="G1768" s="230" t="s">
        <v>143</v>
      </c>
      <c r="H1768" s="230" t="s">
        <v>143</v>
      </c>
      <c r="I1768" s="230" t="s">
        <v>144</v>
      </c>
      <c r="J1768" s="230" t="s">
        <v>144</v>
      </c>
      <c r="K1768" s="230" t="s">
        <v>144</v>
      </c>
      <c r="L1768" s="230" t="s">
        <v>144</v>
      </c>
      <c r="M1768" s="230" t="s">
        <v>144</v>
      </c>
    </row>
    <row r="1769" spans="1:13" x14ac:dyDescent="0.3">
      <c r="A1769" s="230">
        <v>425527</v>
      </c>
      <c r="B1769" s="230" t="s">
        <v>58</v>
      </c>
      <c r="D1769" s="230" t="s">
        <v>145</v>
      </c>
      <c r="E1769" s="230" t="s">
        <v>145</v>
      </c>
      <c r="F1769" s="230" t="s">
        <v>144</v>
      </c>
      <c r="H1769" s="230" t="s">
        <v>145</v>
      </c>
      <c r="I1769" s="230" t="s">
        <v>144</v>
      </c>
      <c r="J1769" s="230" t="s">
        <v>144</v>
      </c>
      <c r="K1769" s="230" t="s">
        <v>144</v>
      </c>
      <c r="L1769" s="230" t="s">
        <v>144</v>
      </c>
      <c r="M1769" s="230" t="s">
        <v>144</v>
      </c>
    </row>
    <row r="1770" spans="1:13" x14ac:dyDescent="0.3">
      <c r="A1770" s="230">
        <v>425528</v>
      </c>
      <c r="B1770" s="230" t="s">
        <v>58</v>
      </c>
      <c r="C1770" s="230" t="s">
        <v>145</v>
      </c>
      <c r="D1770" s="230" t="s">
        <v>145</v>
      </c>
      <c r="E1770" s="230" t="s">
        <v>143</v>
      </c>
      <c r="F1770" s="230" t="s">
        <v>143</v>
      </c>
      <c r="G1770" s="230" t="s">
        <v>145</v>
      </c>
      <c r="H1770" s="230" t="s">
        <v>144</v>
      </c>
      <c r="I1770" s="230" t="s">
        <v>144</v>
      </c>
      <c r="J1770" s="230" t="s">
        <v>144</v>
      </c>
      <c r="K1770" s="230" t="s">
        <v>145</v>
      </c>
      <c r="L1770" s="230" t="s">
        <v>144</v>
      </c>
      <c r="M1770" s="230" t="s">
        <v>144</v>
      </c>
    </row>
    <row r="1771" spans="1:13" x14ac:dyDescent="0.3">
      <c r="A1771" s="230">
        <v>425529</v>
      </c>
      <c r="B1771" s="230" t="s">
        <v>58</v>
      </c>
      <c r="C1771" s="230" t="s">
        <v>145</v>
      </c>
      <c r="D1771" s="230" t="s">
        <v>145</v>
      </c>
      <c r="E1771" s="230" t="s">
        <v>144</v>
      </c>
      <c r="F1771" s="230" t="s">
        <v>144</v>
      </c>
      <c r="G1771" s="230" t="s">
        <v>144</v>
      </c>
      <c r="H1771" s="230" t="s">
        <v>144</v>
      </c>
      <c r="I1771" s="230" t="s">
        <v>145</v>
      </c>
      <c r="J1771" s="230" t="s">
        <v>144</v>
      </c>
      <c r="K1771" s="230" t="s">
        <v>144</v>
      </c>
      <c r="L1771" s="230" t="s">
        <v>144</v>
      </c>
    </row>
    <row r="1772" spans="1:13" x14ac:dyDescent="0.3">
      <c r="A1772" s="230">
        <v>425532</v>
      </c>
      <c r="B1772" s="230" t="s">
        <v>58</v>
      </c>
      <c r="C1772" s="230" t="s">
        <v>144</v>
      </c>
      <c r="D1772" s="230" t="s">
        <v>144</v>
      </c>
      <c r="E1772" s="230" t="s">
        <v>144</v>
      </c>
      <c r="F1772" s="230" t="s">
        <v>144</v>
      </c>
      <c r="G1772" s="230" t="s">
        <v>145</v>
      </c>
      <c r="H1772" s="230" t="s">
        <v>145</v>
      </c>
      <c r="I1772" s="230" t="s">
        <v>144</v>
      </c>
      <c r="J1772" s="230" t="s">
        <v>144</v>
      </c>
      <c r="K1772" s="230" t="s">
        <v>144</v>
      </c>
      <c r="L1772" s="230" t="s">
        <v>144</v>
      </c>
      <c r="M1772" s="230" t="s">
        <v>144</v>
      </c>
    </row>
    <row r="1773" spans="1:13" x14ac:dyDescent="0.3">
      <c r="A1773" s="230">
        <v>425533</v>
      </c>
      <c r="B1773" s="230" t="s">
        <v>58</v>
      </c>
      <c r="C1773" s="230" t="s">
        <v>145</v>
      </c>
      <c r="D1773" s="230" t="s">
        <v>144</v>
      </c>
      <c r="E1773" s="230" t="s">
        <v>145</v>
      </c>
      <c r="F1773" s="230" t="s">
        <v>145</v>
      </c>
      <c r="H1773" s="230" t="s">
        <v>144</v>
      </c>
      <c r="I1773" s="230" t="s">
        <v>144</v>
      </c>
      <c r="J1773" s="230" t="s">
        <v>144</v>
      </c>
      <c r="K1773" s="230" t="s">
        <v>144</v>
      </c>
      <c r="L1773" s="230" t="s">
        <v>144</v>
      </c>
      <c r="M1773" s="230" t="s">
        <v>144</v>
      </c>
    </row>
    <row r="1774" spans="1:13" x14ac:dyDescent="0.3">
      <c r="A1774" s="230">
        <v>425535</v>
      </c>
      <c r="B1774" s="230" t="s">
        <v>58</v>
      </c>
      <c r="C1774" s="230" t="s">
        <v>145</v>
      </c>
      <c r="D1774" s="230" t="s">
        <v>145</v>
      </c>
      <c r="E1774" s="230" t="s">
        <v>145</v>
      </c>
      <c r="F1774" s="230" t="s">
        <v>145</v>
      </c>
      <c r="G1774" s="230" t="s">
        <v>145</v>
      </c>
      <c r="H1774" s="230" t="s">
        <v>145</v>
      </c>
      <c r="I1774" s="230" t="s">
        <v>144</v>
      </c>
      <c r="J1774" s="230" t="s">
        <v>144</v>
      </c>
      <c r="K1774" s="230" t="s">
        <v>144</v>
      </c>
      <c r="L1774" s="230" t="s">
        <v>144</v>
      </c>
      <c r="M1774" s="230" t="s">
        <v>144</v>
      </c>
    </row>
    <row r="1775" spans="1:13" x14ac:dyDescent="0.3">
      <c r="A1775" s="230">
        <v>425539</v>
      </c>
      <c r="B1775" s="230" t="s">
        <v>58</v>
      </c>
      <c r="C1775" s="230" t="s">
        <v>145</v>
      </c>
      <c r="E1775" s="230" t="s">
        <v>145</v>
      </c>
      <c r="F1775" s="230" t="s">
        <v>145</v>
      </c>
      <c r="I1775" s="230" t="s">
        <v>144</v>
      </c>
      <c r="J1775" s="230" t="s">
        <v>144</v>
      </c>
      <c r="K1775" s="230" t="s">
        <v>144</v>
      </c>
      <c r="L1775" s="230" t="s">
        <v>145</v>
      </c>
      <c r="M1775" s="230" t="s">
        <v>144</v>
      </c>
    </row>
    <row r="1776" spans="1:13" x14ac:dyDescent="0.3">
      <c r="A1776" s="230">
        <v>425545</v>
      </c>
      <c r="B1776" s="230" t="s">
        <v>58</v>
      </c>
      <c r="C1776" s="230" t="s">
        <v>145</v>
      </c>
      <c r="D1776" s="230" t="s">
        <v>145</v>
      </c>
      <c r="F1776" s="230" t="s">
        <v>144</v>
      </c>
      <c r="G1776" s="230" t="s">
        <v>144</v>
      </c>
      <c r="H1776" s="230" t="s">
        <v>145</v>
      </c>
      <c r="I1776" s="230" t="s">
        <v>144</v>
      </c>
      <c r="J1776" s="230" t="s">
        <v>144</v>
      </c>
      <c r="K1776" s="230" t="s">
        <v>144</v>
      </c>
      <c r="L1776" s="230" t="s">
        <v>144</v>
      </c>
      <c r="M1776" s="230" t="s">
        <v>144</v>
      </c>
    </row>
    <row r="1777" spans="1:13" x14ac:dyDescent="0.3">
      <c r="A1777" s="230">
        <v>425546</v>
      </c>
      <c r="B1777" s="230" t="s">
        <v>58</v>
      </c>
      <c r="C1777" s="230" t="s">
        <v>144</v>
      </c>
      <c r="D1777" s="230" t="s">
        <v>144</v>
      </c>
      <c r="E1777" s="230" t="s">
        <v>145</v>
      </c>
      <c r="F1777" s="230" t="s">
        <v>144</v>
      </c>
      <c r="G1777" s="230" t="s">
        <v>145</v>
      </c>
      <c r="H1777" s="230" t="s">
        <v>145</v>
      </c>
      <c r="I1777" s="230" t="s">
        <v>144</v>
      </c>
      <c r="J1777" s="230" t="s">
        <v>144</v>
      </c>
      <c r="K1777" s="230" t="s">
        <v>144</v>
      </c>
      <c r="L1777" s="230" t="s">
        <v>144</v>
      </c>
      <c r="M1777" s="230" t="s">
        <v>144</v>
      </c>
    </row>
    <row r="1778" spans="1:13" x14ac:dyDescent="0.3">
      <c r="A1778" s="230">
        <v>425553</v>
      </c>
      <c r="B1778" s="230" t="s">
        <v>58</v>
      </c>
      <c r="C1778" s="230" t="s">
        <v>145</v>
      </c>
      <c r="E1778" s="230" t="s">
        <v>144</v>
      </c>
      <c r="F1778" s="230" t="s">
        <v>145</v>
      </c>
      <c r="I1778" s="230" t="s">
        <v>144</v>
      </c>
      <c r="J1778" s="230" t="s">
        <v>144</v>
      </c>
      <c r="K1778" s="230" t="s">
        <v>144</v>
      </c>
      <c r="L1778" s="230" t="s">
        <v>144</v>
      </c>
      <c r="M1778" s="230" t="s">
        <v>144</v>
      </c>
    </row>
    <row r="1779" spans="1:13" x14ac:dyDescent="0.3">
      <c r="A1779" s="230">
        <v>425556</v>
      </c>
      <c r="B1779" s="230" t="s">
        <v>58</v>
      </c>
      <c r="E1779" s="230" t="s">
        <v>143</v>
      </c>
      <c r="F1779" s="230" t="s">
        <v>143</v>
      </c>
      <c r="I1779" s="230" t="s">
        <v>144</v>
      </c>
      <c r="J1779" s="230" t="s">
        <v>144</v>
      </c>
      <c r="K1779" s="230" t="s">
        <v>144</v>
      </c>
      <c r="L1779" s="230" t="s">
        <v>144</v>
      </c>
      <c r="M1779" s="230" t="s">
        <v>144</v>
      </c>
    </row>
    <row r="1780" spans="1:13" x14ac:dyDescent="0.3">
      <c r="A1780" s="230">
        <v>425557</v>
      </c>
      <c r="B1780" s="230" t="s">
        <v>58</v>
      </c>
      <c r="C1780" s="230" t="s">
        <v>145</v>
      </c>
      <c r="D1780" s="230" t="s">
        <v>145</v>
      </c>
      <c r="G1780" s="230" t="s">
        <v>145</v>
      </c>
      <c r="I1780" s="230" t="s">
        <v>144</v>
      </c>
      <c r="J1780" s="230" t="s">
        <v>144</v>
      </c>
      <c r="K1780" s="230" t="s">
        <v>144</v>
      </c>
      <c r="L1780" s="230" t="s">
        <v>144</v>
      </c>
      <c r="M1780" s="230" t="s">
        <v>144</v>
      </c>
    </row>
    <row r="1781" spans="1:13" x14ac:dyDescent="0.3">
      <c r="A1781" s="230">
        <v>425559</v>
      </c>
      <c r="B1781" s="230" t="s">
        <v>58</v>
      </c>
      <c r="C1781" s="230" t="s">
        <v>145</v>
      </c>
      <c r="D1781" s="230" t="s">
        <v>145</v>
      </c>
      <c r="E1781" s="230" t="s">
        <v>144</v>
      </c>
      <c r="F1781" s="230" t="s">
        <v>145</v>
      </c>
      <c r="G1781" s="230" t="s">
        <v>144</v>
      </c>
      <c r="H1781" s="230" t="s">
        <v>145</v>
      </c>
      <c r="I1781" s="230" t="s">
        <v>144</v>
      </c>
      <c r="J1781" s="230" t="s">
        <v>144</v>
      </c>
      <c r="K1781" s="230" t="s">
        <v>144</v>
      </c>
      <c r="L1781" s="230" t="s">
        <v>144</v>
      </c>
      <c r="M1781" s="230" t="s">
        <v>144</v>
      </c>
    </row>
    <row r="1782" spans="1:13" x14ac:dyDescent="0.3">
      <c r="A1782" s="230">
        <v>425560</v>
      </c>
      <c r="B1782" s="230" t="s">
        <v>58</v>
      </c>
      <c r="C1782" s="230" t="s">
        <v>144</v>
      </c>
      <c r="E1782" s="230" t="s">
        <v>145</v>
      </c>
      <c r="F1782" s="230" t="s">
        <v>145</v>
      </c>
      <c r="I1782" s="230" t="s">
        <v>144</v>
      </c>
      <c r="J1782" s="230" t="s">
        <v>144</v>
      </c>
      <c r="K1782" s="230" t="s">
        <v>144</v>
      </c>
      <c r="L1782" s="230" t="s">
        <v>144</v>
      </c>
      <c r="M1782" s="230" t="s">
        <v>144</v>
      </c>
    </row>
    <row r="1783" spans="1:13" x14ac:dyDescent="0.3">
      <c r="A1783" s="230">
        <v>425565</v>
      </c>
      <c r="B1783" s="230" t="s">
        <v>58</v>
      </c>
      <c r="C1783" s="230" t="s">
        <v>145</v>
      </c>
      <c r="D1783" s="230" t="s">
        <v>144</v>
      </c>
      <c r="E1783" s="230" t="s">
        <v>144</v>
      </c>
      <c r="F1783" s="230" t="s">
        <v>145</v>
      </c>
      <c r="G1783" s="230" t="s">
        <v>145</v>
      </c>
      <c r="H1783" s="230" t="s">
        <v>144</v>
      </c>
      <c r="I1783" s="230" t="s">
        <v>144</v>
      </c>
      <c r="J1783" s="230" t="s">
        <v>144</v>
      </c>
      <c r="K1783" s="230" t="s">
        <v>144</v>
      </c>
      <c r="L1783" s="230" t="s">
        <v>144</v>
      </c>
      <c r="M1783" s="230" t="s">
        <v>144</v>
      </c>
    </row>
    <row r="1784" spans="1:13" x14ac:dyDescent="0.3">
      <c r="A1784" s="230">
        <v>425566</v>
      </c>
      <c r="B1784" s="230" t="s">
        <v>58</v>
      </c>
      <c r="F1784" s="230" t="s">
        <v>145</v>
      </c>
      <c r="I1784" s="230" t="s">
        <v>145</v>
      </c>
      <c r="J1784" s="230" t="s">
        <v>145</v>
      </c>
      <c r="K1784" s="230" t="s">
        <v>145</v>
      </c>
      <c r="L1784" s="230" t="s">
        <v>144</v>
      </c>
      <c r="M1784" s="230" t="s">
        <v>144</v>
      </c>
    </row>
    <row r="1785" spans="1:13" x14ac:dyDescent="0.3">
      <c r="A1785" s="230">
        <v>425568</v>
      </c>
      <c r="B1785" s="230" t="s">
        <v>58</v>
      </c>
      <c r="D1785" s="230" t="s">
        <v>143</v>
      </c>
      <c r="F1785" s="230" t="s">
        <v>143</v>
      </c>
      <c r="G1785" s="230" t="s">
        <v>143</v>
      </c>
      <c r="H1785" s="230" t="s">
        <v>145</v>
      </c>
      <c r="J1785" s="230" t="s">
        <v>145</v>
      </c>
      <c r="K1785" s="230" t="s">
        <v>145</v>
      </c>
      <c r="L1785" s="230" t="s">
        <v>144</v>
      </c>
      <c r="M1785" s="230" t="s">
        <v>145</v>
      </c>
    </row>
    <row r="1786" spans="1:13" x14ac:dyDescent="0.3">
      <c r="A1786" s="230">
        <v>425569</v>
      </c>
      <c r="B1786" s="230" t="s">
        <v>58</v>
      </c>
      <c r="C1786" s="230" t="s">
        <v>145</v>
      </c>
      <c r="D1786" s="230" t="s">
        <v>144</v>
      </c>
      <c r="F1786" s="230" t="s">
        <v>143</v>
      </c>
      <c r="H1786" s="230" t="s">
        <v>144</v>
      </c>
      <c r="I1786" s="230" t="s">
        <v>145</v>
      </c>
      <c r="J1786" s="230" t="s">
        <v>145</v>
      </c>
      <c r="K1786" s="230" t="s">
        <v>145</v>
      </c>
      <c r="L1786" s="230" t="s">
        <v>144</v>
      </c>
    </row>
    <row r="1787" spans="1:13" x14ac:dyDescent="0.3">
      <c r="A1787" s="230">
        <v>425570</v>
      </c>
      <c r="B1787" s="230" t="s">
        <v>58</v>
      </c>
      <c r="C1787" s="230" t="s">
        <v>144</v>
      </c>
      <c r="D1787" s="230" t="s">
        <v>144</v>
      </c>
      <c r="E1787" s="230" t="s">
        <v>145</v>
      </c>
      <c r="F1787" s="230" t="s">
        <v>145</v>
      </c>
      <c r="G1787" s="230" t="s">
        <v>144</v>
      </c>
      <c r="H1787" s="230" t="s">
        <v>144</v>
      </c>
      <c r="I1787" s="230" t="s">
        <v>144</v>
      </c>
      <c r="J1787" s="230" t="s">
        <v>144</v>
      </c>
      <c r="K1787" s="230" t="s">
        <v>144</v>
      </c>
      <c r="L1787" s="230" t="s">
        <v>144</v>
      </c>
      <c r="M1787" s="230" t="s">
        <v>144</v>
      </c>
    </row>
    <row r="1788" spans="1:13" x14ac:dyDescent="0.3">
      <c r="A1788" s="230">
        <v>425574</v>
      </c>
      <c r="B1788" s="230" t="s">
        <v>58</v>
      </c>
      <c r="C1788" s="230" t="s">
        <v>145</v>
      </c>
      <c r="E1788" s="230" t="s">
        <v>143</v>
      </c>
      <c r="F1788" s="230" t="s">
        <v>145</v>
      </c>
      <c r="G1788" s="230" t="s">
        <v>145</v>
      </c>
      <c r="H1788" s="230" t="s">
        <v>144</v>
      </c>
      <c r="I1788" s="230" t="s">
        <v>144</v>
      </c>
      <c r="J1788" s="230" t="s">
        <v>144</v>
      </c>
      <c r="K1788" s="230" t="s">
        <v>145</v>
      </c>
      <c r="L1788" s="230" t="s">
        <v>144</v>
      </c>
      <c r="M1788" s="230" t="s">
        <v>144</v>
      </c>
    </row>
    <row r="1789" spans="1:13" x14ac:dyDescent="0.3">
      <c r="A1789" s="230">
        <v>425575</v>
      </c>
      <c r="B1789" s="230" t="s">
        <v>58</v>
      </c>
      <c r="D1789" s="230" t="s">
        <v>144</v>
      </c>
      <c r="E1789" s="230" t="s">
        <v>143</v>
      </c>
      <c r="F1789" s="230" t="s">
        <v>144</v>
      </c>
      <c r="G1789" s="230" t="s">
        <v>143</v>
      </c>
      <c r="H1789" s="230" t="s">
        <v>144</v>
      </c>
      <c r="I1789" s="230" t="s">
        <v>145</v>
      </c>
      <c r="J1789" s="230" t="s">
        <v>144</v>
      </c>
      <c r="K1789" s="230" t="s">
        <v>144</v>
      </c>
      <c r="L1789" s="230" t="s">
        <v>144</v>
      </c>
      <c r="M1789" s="230" t="s">
        <v>144</v>
      </c>
    </row>
    <row r="1790" spans="1:13" x14ac:dyDescent="0.3">
      <c r="A1790" s="230">
        <v>425581</v>
      </c>
      <c r="B1790" s="230" t="s">
        <v>58</v>
      </c>
      <c r="D1790" s="230" t="s">
        <v>145</v>
      </c>
      <c r="F1790" s="230" t="s">
        <v>143</v>
      </c>
      <c r="I1790" s="230" t="s">
        <v>145</v>
      </c>
      <c r="J1790" s="230" t="s">
        <v>144</v>
      </c>
      <c r="K1790" s="230" t="s">
        <v>144</v>
      </c>
      <c r="L1790" s="230" t="s">
        <v>144</v>
      </c>
      <c r="M1790" s="230" t="s">
        <v>145</v>
      </c>
    </row>
    <row r="1791" spans="1:13" x14ac:dyDescent="0.3">
      <c r="A1791" s="230">
        <v>425583</v>
      </c>
      <c r="B1791" s="230" t="s">
        <v>58</v>
      </c>
      <c r="F1791" s="230" t="s">
        <v>145</v>
      </c>
      <c r="J1791" s="230" t="s">
        <v>145</v>
      </c>
      <c r="K1791" s="230" t="s">
        <v>144</v>
      </c>
      <c r="L1791" s="230" t="s">
        <v>144</v>
      </c>
      <c r="M1791" s="230" t="s">
        <v>144</v>
      </c>
    </row>
    <row r="1792" spans="1:13" x14ac:dyDescent="0.3">
      <c r="A1792" s="230">
        <v>425590</v>
      </c>
      <c r="B1792" s="230" t="s">
        <v>58</v>
      </c>
      <c r="C1792" s="230" t="s">
        <v>145</v>
      </c>
      <c r="E1792" s="230" t="s">
        <v>145</v>
      </c>
      <c r="F1792" s="230" t="s">
        <v>144</v>
      </c>
      <c r="I1792" s="230" t="s">
        <v>144</v>
      </c>
      <c r="J1792" s="230" t="s">
        <v>145</v>
      </c>
      <c r="K1792" s="230" t="s">
        <v>144</v>
      </c>
      <c r="L1792" s="230" t="s">
        <v>144</v>
      </c>
      <c r="M1792" s="230" t="s">
        <v>144</v>
      </c>
    </row>
    <row r="1793" spans="1:13" x14ac:dyDescent="0.3">
      <c r="A1793" s="230">
        <v>425592</v>
      </c>
      <c r="B1793" s="230" t="s">
        <v>58</v>
      </c>
      <c r="C1793" s="230" t="s">
        <v>145</v>
      </c>
      <c r="D1793" s="230" t="s">
        <v>144</v>
      </c>
      <c r="E1793" s="230" t="s">
        <v>145</v>
      </c>
      <c r="F1793" s="230" t="s">
        <v>145</v>
      </c>
      <c r="G1793" s="230" t="s">
        <v>144</v>
      </c>
      <c r="H1793" s="230" t="s">
        <v>144</v>
      </c>
      <c r="I1793" s="230" t="s">
        <v>144</v>
      </c>
      <c r="J1793" s="230" t="s">
        <v>144</v>
      </c>
      <c r="K1793" s="230" t="s">
        <v>144</v>
      </c>
      <c r="L1793" s="230" t="s">
        <v>144</v>
      </c>
      <c r="M1793" s="230" t="s">
        <v>144</v>
      </c>
    </row>
    <row r="1794" spans="1:13" x14ac:dyDescent="0.3">
      <c r="A1794" s="230">
        <v>425597</v>
      </c>
      <c r="B1794" s="230" t="s">
        <v>58</v>
      </c>
      <c r="C1794" s="230" t="s">
        <v>145</v>
      </c>
      <c r="D1794" s="230" t="s">
        <v>144</v>
      </c>
      <c r="E1794" s="230" t="s">
        <v>144</v>
      </c>
      <c r="F1794" s="230" t="s">
        <v>145</v>
      </c>
      <c r="G1794" s="230" t="s">
        <v>144</v>
      </c>
      <c r="H1794" s="230" t="s">
        <v>144</v>
      </c>
      <c r="I1794" s="230" t="s">
        <v>144</v>
      </c>
      <c r="J1794" s="230" t="s">
        <v>144</v>
      </c>
      <c r="K1794" s="230" t="s">
        <v>144</v>
      </c>
      <c r="L1794" s="230" t="s">
        <v>144</v>
      </c>
      <c r="M1794" s="230" t="s">
        <v>144</v>
      </c>
    </row>
    <row r="1795" spans="1:13" x14ac:dyDescent="0.3">
      <c r="A1795" s="230">
        <v>425602</v>
      </c>
      <c r="B1795" s="230" t="s">
        <v>58</v>
      </c>
      <c r="C1795" s="230" t="s">
        <v>145</v>
      </c>
      <c r="E1795" s="230" t="s">
        <v>145</v>
      </c>
      <c r="F1795" s="230" t="s">
        <v>145</v>
      </c>
      <c r="I1795" s="230" t="s">
        <v>144</v>
      </c>
      <c r="J1795" s="230" t="s">
        <v>144</v>
      </c>
      <c r="K1795" s="230" t="s">
        <v>144</v>
      </c>
      <c r="L1795" s="230" t="s">
        <v>144</v>
      </c>
      <c r="M1795" s="230" t="s">
        <v>144</v>
      </c>
    </row>
    <row r="1796" spans="1:13" x14ac:dyDescent="0.3">
      <c r="A1796" s="230">
        <v>425613</v>
      </c>
      <c r="B1796" s="230" t="s">
        <v>58</v>
      </c>
      <c r="D1796" s="230" t="s">
        <v>145</v>
      </c>
      <c r="F1796" s="230" t="s">
        <v>145</v>
      </c>
      <c r="H1796" s="230" t="s">
        <v>145</v>
      </c>
      <c r="I1796" s="230" t="s">
        <v>144</v>
      </c>
      <c r="J1796" s="230" t="s">
        <v>144</v>
      </c>
      <c r="K1796" s="230" t="s">
        <v>144</v>
      </c>
      <c r="L1796" s="230" t="s">
        <v>144</v>
      </c>
      <c r="M1796" s="230" t="s">
        <v>144</v>
      </c>
    </row>
    <row r="1797" spans="1:13" x14ac:dyDescent="0.3">
      <c r="A1797" s="230">
        <v>425615</v>
      </c>
      <c r="B1797" s="230" t="s">
        <v>58</v>
      </c>
      <c r="C1797" s="230" t="s">
        <v>145</v>
      </c>
      <c r="D1797" s="230" t="s">
        <v>145</v>
      </c>
      <c r="E1797" s="230" t="s">
        <v>145</v>
      </c>
      <c r="F1797" s="230" t="s">
        <v>145</v>
      </c>
      <c r="G1797" s="230" t="s">
        <v>145</v>
      </c>
      <c r="H1797" s="230" t="s">
        <v>144</v>
      </c>
      <c r="I1797" s="230" t="s">
        <v>144</v>
      </c>
      <c r="J1797" s="230" t="s">
        <v>144</v>
      </c>
      <c r="K1797" s="230" t="s">
        <v>144</v>
      </c>
      <c r="L1797" s="230" t="s">
        <v>144</v>
      </c>
      <c r="M1797" s="230" t="s">
        <v>144</v>
      </c>
    </row>
    <row r="1798" spans="1:13" x14ac:dyDescent="0.3">
      <c r="A1798" s="230">
        <v>425619</v>
      </c>
      <c r="B1798" s="230" t="s">
        <v>58</v>
      </c>
      <c r="D1798" s="230" t="s">
        <v>145</v>
      </c>
      <c r="G1798" s="230" t="s">
        <v>144</v>
      </c>
      <c r="H1798" s="230" t="s">
        <v>144</v>
      </c>
      <c r="I1798" s="230" t="s">
        <v>145</v>
      </c>
      <c r="J1798" s="230" t="s">
        <v>144</v>
      </c>
      <c r="K1798" s="230" t="s">
        <v>145</v>
      </c>
      <c r="L1798" s="230" t="s">
        <v>144</v>
      </c>
    </row>
    <row r="1799" spans="1:13" x14ac:dyDescent="0.3">
      <c r="A1799" s="230">
        <v>425623</v>
      </c>
      <c r="B1799" s="230" t="s">
        <v>58</v>
      </c>
      <c r="C1799" s="230" t="s">
        <v>145</v>
      </c>
      <c r="D1799" s="230" t="s">
        <v>145</v>
      </c>
      <c r="E1799" s="230" t="s">
        <v>145</v>
      </c>
      <c r="F1799" s="230" t="s">
        <v>144</v>
      </c>
      <c r="G1799" s="230" t="s">
        <v>144</v>
      </c>
      <c r="H1799" s="230" t="s">
        <v>144</v>
      </c>
      <c r="I1799" s="230" t="s">
        <v>144</v>
      </c>
      <c r="J1799" s="230" t="s">
        <v>144</v>
      </c>
      <c r="K1799" s="230" t="s">
        <v>144</v>
      </c>
      <c r="L1799" s="230" t="s">
        <v>144</v>
      </c>
      <c r="M1799" s="230" t="s">
        <v>144</v>
      </c>
    </row>
    <row r="1800" spans="1:13" x14ac:dyDescent="0.3">
      <c r="A1800" s="230">
        <v>425624</v>
      </c>
      <c r="B1800" s="230" t="s">
        <v>58</v>
      </c>
      <c r="C1800" s="230" t="s">
        <v>145</v>
      </c>
      <c r="D1800" s="230" t="s">
        <v>145</v>
      </c>
      <c r="E1800" s="230" t="s">
        <v>145</v>
      </c>
      <c r="F1800" s="230" t="s">
        <v>145</v>
      </c>
      <c r="G1800" s="230" t="s">
        <v>144</v>
      </c>
      <c r="H1800" s="230" t="s">
        <v>144</v>
      </c>
      <c r="I1800" s="230" t="s">
        <v>144</v>
      </c>
      <c r="J1800" s="230" t="s">
        <v>144</v>
      </c>
      <c r="K1800" s="230" t="s">
        <v>144</v>
      </c>
      <c r="L1800" s="230" t="s">
        <v>144</v>
      </c>
      <c r="M1800" s="230" t="s">
        <v>144</v>
      </c>
    </row>
    <row r="1801" spans="1:13" x14ac:dyDescent="0.3">
      <c r="A1801" s="230">
        <v>425625</v>
      </c>
      <c r="B1801" s="230" t="s">
        <v>58</v>
      </c>
      <c r="C1801" s="230" t="s">
        <v>144</v>
      </c>
      <c r="D1801" s="230" t="s">
        <v>144</v>
      </c>
      <c r="E1801" s="230" t="s">
        <v>145</v>
      </c>
      <c r="H1801" s="230" t="s">
        <v>144</v>
      </c>
      <c r="I1801" s="230" t="s">
        <v>144</v>
      </c>
      <c r="J1801" s="230" t="s">
        <v>144</v>
      </c>
      <c r="K1801" s="230" t="s">
        <v>144</v>
      </c>
      <c r="L1801" s="230" t="s">
        <v>144</v>
      </c>
      <c r="M1801" s="230" t="s">
        <v>144</v>
      </c>
    </row>
    <row r="1802" spans="1:13" x14ac:dyDescent="0.3">
      <c r="A1802" s="230">
        <v>425627</v>
      </c>
      <c r="B1802" s="230" t="s">
        <v>58</v>
      </c>
      <c r="C1802" s="230" t="s">
        <v>143</v>
      </c>
      <c r="E1802" s="230" t="s">
        <v>143</v>
      </c>
      <c r="F1802" s="230" t="s">
        <v>143</v>
      </c>
      <c r="I1802" s="230" t="s">
        <v>145</v>
      </c>
      <c r="J1802" s="230" t="s">
        <v>143</v>
      </c>
      <c r="K1802" s="230" t="s">
        <v>145</v>
      </c>
      <c r="M1802" s="230" t="s">
        <v>143</v>
      </c>
    </row>
    <row r="1803" spans="1:13" x14ac:dyDescent="0.3">
      <c r="A1803" s="230">
        <v>425633</v>
      </c>
      <c r="B1803" s="230" t="s">
        <v>58</v>
      </c>
      <c r="C1803" s="230" t="s">
        <v>145</v>
      </c>
      <c r="D1803" s="230" t="s">
        <v>144</v>
      </c>
      <c r="E1803" s="230" t="s">
        <v>145</v>
      </c>
      <c r="F1803" s="230" t="s">
        <v>145</v>
      </c>
      <c r="G1803" s="230" t="s">
        <v>144</v>
      </c>
      <c r="H1803" s="230" t="s">
        <v>144</v>
      </c>
      <c r="I1803" s="230" t="s">
        <v>144</v>
      </c>
      <c r="J1803" s="230" t="s">
        <v>144</v>
      </c>
      <c r="K1803" s="230" t="s">
        <v>144</v>
      </c>
      <c r="L1803" s="230" t="s">
        <v>144</v>
      </c>
      <c r="M1803" s="230" t="s">
        <v>144</v>
      </c>
    </row>
    <row r="1804" spans="1:13" x14ac:dyDescent="0.3">
      <c r="A1804" s="230">
        <v>425634</v>
      </c>
      <c r="B1804" s="230" t="s">
        <v>58</v>
      </c>
      <c r="D1804" s="230" t="s">
        <v>143</v>
      </c>
      <c r="E1804" s="230" t="s">
        <v>143</v>
      </c>
      <c r="F1804" s="230" t="s">
        <v>145</v>
      </c>
      <c r="G1804" s="230" t="s">
        <v>145</v>
      </c>
      <c r="H1804" s="230" t="s">
        <v>145</v>
      </c>
      <c r="I1804" s="230" t="s">
        <v>145</v>
      </c>
      <c r="J1804" s="230" t="s">
        <v>144</v>
      </c>
      <c r="K1804" s="230" t="s">
        <v>145</v>
      </c>
      <c r="L1804" s="230" t="s">
        <v>144</v>
      </c>
    </row>
    <row r="1805" spans="1:13" x14ac:dyDescent="0.3">
      <c r="A1805" s="230">
        <v>425636</v>
      </c>
      <c r="B1805" s="230" t="s">
        <v>58</v>
      </c>
      <c r="C1805" s="230" t="s">
        <v>145</v>
      </c>
      <c r="D1805" s="230" t="s">
        <v>144</v>
      </c>
      <c r="E1805" s="230" t="s">
        <v>145</v>
      </c>
      <c r="G1805" s="230" t="s">
        <v>144</v>
      </c>
      <c r="H1805" s="230" t="s">
        <v>144</v>
      </c>
      <c r="I1805" s="230" t="s">
        <v>144</v>
      </c>
      <c r="J1805" s="230" t="s">
        <v>144</v>
      </c>
      <c r="K1805" s="230" t="s">
        <v>144</v>
      </c>
      <c r="L1805" s="230" t="s">
        <v>144</v>
      </c>
      <c r="M1805" s="230" t="s">
        <v>144</v>
      </c>
    </row>
    <row r="1806" spans="1:13" x14ac:dyDescent="0.3">
      <c r="A1806" s="230">
        <v>425637</v>
      </c>
      <c r="B1806" s="230" t="s">
        <v>58</v>
      </c>
      <c r="E1806" s="230" t="s">
        <v>144</v>
      </c>
      <c r="G1806" s="230" t="s">
        <v>145</v>
      </c>
      <c r="H1806" s="230" t="s">
        <v>144</v>
      </c>
      <c r="I1806" s="230" t="s">
        <v>144</v>
      </c>
      <c r="J1806" s="230" t="s">
        <v>144</v>
      </c>
      <c r="K1806" s="230" t="s">
        <v>144</v>
      </c>
      <c r="L1806" s="230" t="s">
        <v>144</v>
      </c>
      <c r="M1806" s="230" t="s">
        <v>144</v>
      </c>
    </row>
    <row r="1807" spans="1:13" x14ac:dyDescent="0.3">
      <c r="A1807" s="230">
        <v>425638</v>
      </c>
      <c r="B1807" s="230" t="s">
        <v>58</v>
      </c>
      <c r="C1807" s="230" t="s">
        <v>144</v>
      </c>
      <c r="E1807" s="230" t="s">
        <v>144</v>
      </c>
      <c r="F1807" s="230" t="s">
        <v>143</v>
      </c>
      <c r="I1807" s="230" t="s">
        <v>144</v>
      </c>
      <c r="J1807" s="230" t="s">
        <v>143</v>
      </c>
      <c r="K1807" s="230" t="s">
        <v>144</v>
      </c>
      <c r="L1807" s="230" t="s">
        <v>144</v>
      </c>
      <c r="M1807" s="230" t="s">
        <v>144</v>
      </c>
    </row>
    <row r="1808" spans="1:13" x14ac:dyDescent="0.3">
      <c r="A1808" s="230">
        <v>425640</v>
      </c>
      <c r="B1808" s="230" t="s">
        <v>58</v>
      </c>
      <c r="C1808" s="230" t="s">
        <v>145</v>
      </c>
      <c r="D1808" s="230" t="s">
        <v>144</v>
      </c>
      <c r="E1808" s="230" t="s">
        <v>143</v>
      </c>
      <c r="F1808" s="230" t="s">
        <v>145</v>
      </c>
      <c r="G1808" s="230" t="s">
        <v>144</v>
      </c>
      <c r="I1808" s="230" t="s">
        <v>144</v>
      </c>
      <c r="J1808" s="230" t="s">
        <v>144</v>
      </c>
      <c r="K1808" s="230" t="s">
        <v>145</v>
      </c>
      <c r="M1808" s="230" t="s">
        <v>144</v>
      </c>
    </row>
    <row r="1809" spans="1:13" x14ac:dyDescent="0.3">
      <c r="A1809" s="230">
        <v>425647</v>
      </c>
      <c r="B1809" s="230" t="s">
        <v>58</v>
      </c>
      <c r="F1809" s="230" t="s">
        <v>143</v>
      </c>
      <c r="H1809" s="230" t="s">
        <v>143</v>
      </c>
      <c r="J1809" s="230" t="s">
        <v>143</v>
      </c>
      <c r="K1809" s="230" t="s">
        <v>143</v>
      </c>
      <c r="L1809" s="230" t="s">
        <v>144</v>
      </c>
      <c r="M1809" s="230" t="s">
        <v>144</v>
      </c>
    </row>
    <row r="1810" spans="1:13" x14ac:dyDescent="0.3">
      <c r="A1810" s="230">
        <v>425648</v>
      </c>
      <c r="B1810" s="230" t="s">
        <v>58</v>
      </c>
      <c r="C1810" s="230" t="s">
        <v>145</v>
      </c>
      <c r="D1810" s="230" t="s">
        <v>145</v>
      </c>
      <c r="E1810" s="230" t="s">
        <v>145</v>
      </c>
      <c r="F1810" s="230" t="s">
        <v>144</v>
      </c>
      <c r="H1810" s="230" t="s">
        <v>144</v>
      </c>
      <c r="I1810" s="230" t="s">
        <v>144</v>
      </c>
      <c r="J1810" s="230" t="s">
        <v>144</v>
      </c>
      <c r="K1810" s="230" t="s">
        <v>144</v>
      </c>
      <c r="L1810" s="230" t="s">
        <v>144</v>
      </c>
      <c r="M1810" s="230" t="s">
        <v>144</v>
      </c>
    </row>
    <row r="1811" spans="1:13" x14ac:dyDescent="0.3">
      <c r="A1811" s="230">
        <v>425651</v>
      </c>
      <c r="B1811" s="230" t="s">
        <v>58</v>
      </c>
      <c r="C1811" s="230" t="s">
        <v>145</v>
      </c>
      <c r="D1811" s="230" t="s">
        <v>144</v>
      </c>
      <c r="E1811" s="230" t="s">
        <v>145</v>
      </c>
      <c r="F1811" s="230" t="s">
        <v>144</v>
      </c>
      <c r="G1811" s="230" t="s">
        <v>145</v>
      </c>
      <c r="H1811" s="230" t="s">
        <v>145</v>
      </c>
      <c r="I1811" s="230" t="s">
        <v>144</v>
      </c>
      <c r="J1811" s="230" t="s">
        <v>144</v>
      </c>
      <c r="K1811" s="230" t="s">
        <v>144</v>
      </c>
      <c r="L1811" s="230" t="s">
        <v>144</v>
      </c>
      <c r="M1811" s="230" t="s">
        <v>144</v>
      </c>
    </row>
    <row r="1812" spans="1:13" x14ac:dyDescent="0.3">
      <c r="A1812" s="230">
        <v>425654</v>
      </c>
      <c r="B1812" s="230" t="s">
        <v>58</v>
      </c>
      <c r="F1812" s="230" t="s">
        <v>145</v>
      </c>
      <c r="I1812" s="230" t="s">
        <v>144</v>
      </c>
      <c r="J1812" s="230" t="s">
        <v>144</v>
      </c>
      <c r="K1812" s="230" t="s">
        <v>144</v>
      </c>
      <c r="L1812" s="230" t="s">
        <v>144</v>
      </c>
      <c r="M1812" s="230" t="s">
        <v>144</v>
      </c>
    </row>
    <row r="1813" spans="1:13" x14ac:dyDescent="0.3">
      <c r="A1813" s="230">
        <v>425655</v>
      </c>
      <c r="B1813" s="230" t="s">
        <v>58</v>
      </c>
      <c r="C1813" s="230" t="s">
        <v>144</v>
      </c>
      <c r="D1813" s="230" t="s">
        <v>145</v>
      </c>
      <c r="E1813" s="230" t="s">
        <v>145</v>
      </c>
      <c r="F1813" s="230" t="s">
        <v>145</v>
      </c>
      <c r="H1813" s="230" t="s">
        <v>145</v>
      </c>
      <c r="I1813" s="230" t="s">
        <v>144</v>
      </c>
      <c r="J1813" s="230" t="s">
        <v>144</v>
      </c>
      <c r="K1813" s="230" t="s">
        <v>144</v>
      </c>
      <c r="L1813" s="230" t="s">
        <v>144</v>
      </c>
      <c r="M1813" s="230" t="s">
        <v>144</v>
      </c>
    </row>
    <row r="1814" spans="1:13" x14ac:dyDescent="0.3">
      <c r="A1814" s="230">
        <v>425656</v>
      </c>
      <c r="B1814" s="230" t="s">
        <v>58</v>
      </c>
      <c r="C1814" s="230" t="s">
        <v>144</v>
      </c>
      <c r="D1814" s="230" t="s">
        <v>145</v>
      </c>
      <c r="G1814" s="230" t="s">
        <v>144</v>
      </c>
      <c r="H1814" s="230" t="s">
        <v>144</v>
      </c>
      <c r="I1814" s="230" t="s">
        <v>144</v>
      </c>
      <c r="J1814" s="230" t="s">
        <v>144</v>
      </c>
      <c r="K1814" s="230" t="s">
        <v>144</v>
      </c>
      <c r="L1814" s="230" t="s">
        <v>144</v>
      </c>
      <c r="M1814" s="230" t="s">
        <v>144</v>
      </c>
    </row>
    <row r="1815" spans="1:13" x14ac:dyDescent="0.3">
      <c r="A1815" s="230">
        <v>425659</v>
      </c>
      <c r="B1815" s="230" t="s">
        <v>58</v>
      </c>
      <c r="E1815" s="230" t="s">
        <v>144</v>
      </c>
      <c r="I1815" s="230" t="s">
        <v>144</v>
      </c>
      <c r="J1815" s="230" t="s">
        <v>144</v>
      </c>
      <c r="K1815" s="230" t="s">
        <v>144</v>
      </c>
      <c r="L1815" s="230" t="s">
        <v>144</v>
      </c>
      <c r="M1815" s="230" t="s">
        <v>144</v>
      </c>
    </row>
    <row r="1816" spans="1:13" x14ac:dyDescent="0.3">
      <c r="A1816" s="230">
        <v>425660</v>
      </c>
      <c r="B1816" s="230" t="s">
        <v>58</v>
      </c>
      <c r="C1816" s="230" t="s">
        <v>143</v>
      </c>
      <c r="D1816" s="230" t="s">
        <v>145</v>
      </c>
      <c r="E1816" s="230" t="s">
        <v>143</v>
      </c>
      <c r="G1816" s="230" t="s">
        <v>143</v>
      </c>
      <c r="I1816" s="230" t="s">
        <v>145</v>
      </c>
      <c r="J1816" s="230" t="s">
        <v>143</v>
      </c>
      <c r="K1816" s="230" t="s">
        <v>145</v>
      </c>
      <c r="L1816" s="230" t="s">
        <v>145</v>
      </c>
      <c r="M1816" s="230" t="s">
        <v>143</v>
      </c>
    </row>
    <row r="1817" spans="1:13" x14ac:dyDescent="0.3">
      <c r="A1817" s="230">
        <v>425663</v>
      </c>
      <c r="B1817" s="230" t="s">
        <v>58</v>
      </c>
      <c r="C1817" s="230" t="s">
        <v>145</v>
      </c>
      <c r="E1817" s="230" t="s">
        <v>145</v>
      </c>
      <c r="F1817" s="230" t="s">
        <v>145</v>
      </c>
      <c r="I1817" s="230" t="s">
        <v>144</v>
      </c>
      <c r="J1817" s="230" t="s">
        <v>144</v>
      </c>
      <c r="K1817" s="230" t="s">
        <v>144</v>
      </c>
      <c r="L1817" s="230" t="s">
        <v>144</v>
      </c>
      <c r="M1817" s="230" t="s">
        <v>144</v>
      </c>
    </row>
    <row r="1818" spans="1:13" x14ac:dyDescent="0.3">
      <c r="A1818" s="230">
        <v>425664</v>
      </c>
      <c r="B1818" s="230" t="s">
        <v>58</v>
      </c>
      <c r="C1818" s="230" t="s">
        <v>145</v>
      </c>
      <c r="D1818" s="230" t="s">
        <v>145</v>
      </c>
      <c r="E1818" s="230" t="s">
        <v>144</v>
      </c>
      <c r="F1818" s="230" t="s">
        <v>144</v>
      </c>
      <c r="I1818" s="230" t="s">
        <v>144</v>
      </c>
      <c r="J1818" s="230" t="s">
        <v>144</v>
      </c>
      <c r="K1818" s="230" t="s">
        <v>144</v>
      </c>
      <c r="L1818" s="230" t="s">
        <v>144</v>
      </c>
      <c r="M1818" s="230" t="s">
        <v>144</v>
      </c>
    </row>
    <row r="1819" spans="1:13" x14ac:dyDescent="0.3">
      <c r="A1819" s="230">
        <v>425665</v>
      </c>
      <c r="B1819" s="230" t="s">
        <v>58</v>
      </c>
      <c r="D1819" s="230" t="s">
        <v>145</v>
      </c>
      <c r="E1819" s="230" t="s">
        <v>143</v>
      </c>
      <c r="G1819" s="230" t="s">
        <v>144</v>
      </c>
      <c r="H1819" s="230" t="s">
        <v>145</v>
      </c>
      <c r="I1819" s="230" t="s">
        <v>144</v>
      </c>
      <c r="J1819" s="230" t="s">
        <v>144</v>
      </c>
      <c r="K1819" s="230" t="s">
        <v>144</v>
      </c>
      <c r="L1819" s="230" t="s">
        <v>144</v>
      </c>
      <c r="M1819" s="230" t="s">
        <v>144</v>
      </c>
    </row>
    <row r="1820" spans="1:13" x14ac:dyDescent="0.3">
      <c r="A1820" s="230">
        <v>425672</v>
      </c>
      <c r="B1820" s="230" t="s">
        <v>58</v>
      </c>
      <c r="C1820" s="230" t="s">
        <v>144</v>
      </c>
      <c r="D1820" s="230" t="s">
        <v>145</v>
      </c>
      <c r="E1820" s="230" t="s">
        <v>145</v>
      </c>
      <c r="F1820" s="230" t="s">
        <v>145</v>
      </c>
      <c r="G1820" s="230" t="s">
        <v>145</v>
      </c>
      <c r="H1820" s="230" t="s">
        <v>145</v>
      </c>
      <c r="I1820" s="230" t="s">
        <v>144</v>
      </c>
      <c r="J1820" s="230" t="s">
        <v>144</v>
      </c>
      <c r="K1820" s="230" t="s">
        <v>144</v>
      </c>
      <c r="L1820" s="230" t="s">
        <v>144</v>
      </c>
      <c r="M1820" s="230" t="s">
        <v>144</v>
      </c>
    </row>
    <row r="1821" spans="1:13" x14ac:dyDescent="0.3">
      <c r="A1821" s="230">
        <v>425674</v>
      </c>
      <c r="B1821" s="230" t="s">
        <v>58</v>
      </c>
      <c r="C1821" s="230" t="s">
        <v>145</v>
      </c>
      <c r="D1821" s="230" t="s">
        <v>144</v>
      </c>
      <c r="E1821" s="230" t="s">
        <v>144</v>
      </c>
      <c r="F1821" s="230" t="s">
        <v>144</v>
      </c>
      <c r="G1821" s="230" t="s">
        <v>144</v>
      </c>
      <c r="H1821" s="230" t="s">
        <v>145</v>
      </c>
      <c r="I1821" s="230" t="s">
        <v>144</v>
      </c>
      <c r="J1821" s="230" t="s">
        <v>144</v>
      </c>
      <c r="K1821" s="230" t="s">
        <v>144</v>
      </c>
      <c r="L1821" s="230" t="s">
        <v>144</v>
      </c>
      <c r="M1821" s="230" t="s">
        <v>144</v>
      </c>
    </row>
    <row r="1822" spans="1:13" x14ac:dyDescent="0.3">
      <c r="A1822" s="230">
        <v>425677</v>
      </c>
      <c r="B1822" s="230" t="s">
        <v>58</v>
      </c>
      <c r="C1822" s="230" t="s">
        <v>144</v>
      </c>
      <c r="D1822" s="230" t="s">
        <v>145</v>
      </c>
      <c r="E1822" s="230" t="s">
        <v>145</v>
      </c>
      <c r="F1822" s="230" t="s">
        <v>144</v>
      </c>
      <c r="G1822" s="230" t="s">
        <v>144</v>
      </c>
      <c r="H1822" s="230" t="s">
        <v>145</v>
      </c>
      <c r="I1822" s="230" t="s">
        <v>144</v>
      </c>
      <c r="J1822" s="230" t="s">
        <v>144</v>
      </c>
      <c r="K1822" s="230" t="s">
        <v>144</v>
      </c>
      <c r="L1822" s="230" t="s">
        <v>144</v>
      </c>
      <c r="M1822" s="230" t="s">
        <v>144</v>
      </c>
    </row>
    <row r="1823" spans="1:13" x14ac:dyDescent="0.3">
      <c r="A1823" s="230">
        <v>425679</v>
      </c>
      <c r="B1823" s="230" t="s">
        <v>58</v>
      </c>
      <c r="C1823" s="230" t="s">
        <v>145</v>
      </c>
      <c r="D1823" s="230" t="s">
        <v>144</v>
      </c>
      <c r="E1823" s="230" t="s">
        <v>145</v>
      </c>
      <c r="F1823" s="230" t="s">
        <v>145</v>
      </c>
      <c r="G1823" s="230" t="s">
        <v>144</v>
      </c>
      <c r="H1823" s="230" t="s">
        <v>144</v>
      </c>
      <c r="I1823" s="230" t="s">
        <v>144</v>
      </c>
      <c r="J1823" s="230" t="s">
        <v>144</v>
      </c>
      <c r="K1823" s="230" t="s">
        <v>144</v>
      </c>
      <c r="L1823" s="230" t="s">
        <v>144</v>
      </c>
      <c r="M1823" s="230" t="s">
        <v>144</v>
      </c>
    </row>
    <row r="1824" spans="1:13" x14ac:dyDescent="0.3">
      <c r="A1824" s="230">
        <v>425681</v>
      </c>
      <c r="B1824" s="230" t="s">
        <v>58</v>
      </c>
      <c r="C1824" s="230" t="s">
        <v>144</v>
      </c>
      <c r="D1824" s="230" t="s">
        <v>145</v>
      </c>
      <c r="E1824" s="230" t="s">
        <v>145</v>
      </c>
      <c r="F1824" s="230" t="s">
        <v>145</v>
      </c>
      <c r="G1824" s="230" t="s">
        <v>144</v>
      </c>
      <c r="H1824" s="230" t="s">
        <v>145</v>
      </c>
      <c r="I1824" s="230" t="s">
        <v>144</v>
      </c>
      <c r="J1824" s="230" t="s">
        <v>144</v>
      </c>
      <c r="K1824" s="230" t="s">
        <v>144</v>
      </c>
      <c r="L1824" s="230" t="s">
        <v>144</v>
      </c>
      <c r="M1824" s="230" t="s">
        <v>144</v>
      </c>
    </row>
    <row r="1825" spans="1:13" x14ac:dyDescent="0.3">
      <c r="A1825" s="230">
        <v>425686</v>
      </c>
      <c r="B1825" s="230" t="s">
        <v>58</v>
      </c>
      <c r="C1825" s="230" t="s">
        <v>144</v>
      </c>
      <c r="D1825" s="230" t="s">
        <v>144</v>
      </c>
      <c r="E1825" s="230" t="s">
        <v>145</v>
      </c>
      <c r="F1825" s="230" t="s">
        <v>145</v>
      </c>
      <c r="G1825" s="230" t="s">
        <v>144</v>
      </c>
      <c r="H1825" s="230" t="s">
        <v>145</v>
      </c>
      <c r="I1825" s="230" t="s">
        <v>144</v>
      </c>
      <c r="J1825" s="230" t="s">
        <v>144</v>
      </c>
      <c r="K1825" s="230" t="s">
        <v>144</v>
      </c>
      <c r="L1825" s="230" t="s">
        <v>144</v>
      </c>
      <c r="M1825" s="230" t="s">
        <v>144</v>
      </c>
    </row>
    <row r="1826" spans="1:13" x14ac:dyDescent="0.3">
      <c r="A1826" s="230">
        <v>425687</v>
      </c>
      <c r="B1826" s="230" t="s">
        <v>58</v>
      </c>
      <c r="C1826" s="230" t="s">
        <v>145</v>
      </c>
      <c r="D1826" s="230" t="s">
        <v>145</v>
      </c>
      <c r="E1826" s="230" t="s">
        <v>145</v>
      </c>
      <c r="F1826" s="230" t="s">
        <v>145</v>
      </c>
      <c r="G1826" s="230" t="s">
        <v>145</v>
      </c>
      <c r="H1826" s="230" t="s">
        <v>144</v>
      </c>
      <c r="I1826" s="230" t="s">
        <v>144</v>
      </c>
      <c r="J1826" s="230" t="s">
        <v>144</v>
      </c>
      <c r="K1826" s="230" t="s">
        <v>144</v>
      </c>
      <c r="L1826" s="230" t="s">
        <v>144</v>
      </c>
      <c r="M1826" s="230" t="s">
        <v>144</v>
      </c>
    </row>
    <row r="1827" spans="1:13" x14ac:dyDescent="0.3">
      <c r="A1827" s="230">
        <v>425690</v>
      </c>
      <c r="B1827" s="230" t="s">
        <v>58</v>
      </c>
      <c r="C1827" s="230" t="s">
        <v>145</v>
      </c>
      <c r="D1827" s="230" t="s">
        <v>145</v>
      </c>
      <c r="E1827" s="230" t="s">
        <v>145</v>
      </c>
      <c r="F1827" s="230" t="s">
        <v>145</v>
      </c>
      <c r="G1827" s="230" t="s">
        <v>145</v>
      </c>
      <c r="H1827" s="230" t="s">
        <v>145</v>
      </c>
      <c r="I1827" s="230" t="s">
        <v>144</v>
      </c>
      <c r="J1827" s="230" t="s">
        <v>144</v>
      </c>
      <c r="K1827" s="230" t="s">
        <v>144</v>
      </c>
      <c r="L1827" s="230" t="s">
        <v>144</v>
      </c>
      <c r="M1827" s="230" t="s">
        <v>144</v>
      </c>
    </row>
    <row r="1828" spans="1:13" x14ac:dyDescent="0.3">
      <c r="A1828" s="230">
        <v>425696</v>
      </c>
      <c r="B1828" s="230" t="s">
        <v>58</v>
      </c>
      <c r="D1828" s="230" t="s">
        <v>144</v>
      </c>
      <c r="E1828" s="230" t="s">
        <v>143</v>
      </c>
      <c r="F1828" s="230" t="s">
        <v>143</v>
      </c>
      <c r="G1828" s="230" t="s">
        <v>144</v>
      </c>
      <c r="H1828" s="230" t="s">
        <v>143</v>
      </c>
      <c r="I1828" s="230" t="s">
        <v>144</v>
      </c>
      <c r="J1828" s="230" t="s">
        <v>144</v>
      </c>
      <c r="K1828" s="230" t="s">
        <v>144</v>
      </c>
      <c r="L1828" s="230" t="s">
        <v>144</v>
      </c>
      <c r="M1828" s="230" t="s">
        <v>144</v>
      </c>
    </row>
    <row r="1829" spans="1:13" x14ac:dyDescent="0.3">
      <c r="A1829" s="230">
        <v>425699</v>
      </c>
      <c r="B1829" s="230" t="s">
        <v>58</v>
      </c>
      <c r="C1829" s="230" t="s">
        <v>143</v>
      </c>
      <c r="D1829" s="230" t="s">
        <v>143</v>
      </c>
      <c r="E1829" s="230" t="s">
        <v>144</v>
      </c>
      <c r="I1829" s="230" t="s">
        <v>144</v>
      </c>
      <c r="J1829" s="230" t="s">
        <v>144</v>
      </c>
      <c r="K1829" s="230" t="s">
        <v>144</v>
      </c>
      <c r="L1829" s="230" t="s">
        <v>144</v>
      </c>
      <c r="M1829" s="230" t="s">
        <v>144</v>
      </c>
    </row>
    <row r="1830" spans="1:13" x14ac:dyDescent="0.3">
      <c r="A1830" s="230">
        <v>425703</v>
      </c>
      <c r="B1830" s="230" t="s">
        <v>58</v>
      </c>
      <c r="C1830" s="230" t="s">
        <v>145</v>
      </c>
      <c r="D1830" s="230" t="s">
        <v>144</v>
      </c>
      <c r="E1830" s="230" t="s">
        <v>145</v>
      </c>
      <c r="F1830" s="230" t="s">
        <v>145</v>
      </c>
      <c r="G1830" s="230" t="s">
        <v>145</v>
      </c>
      <c r="H1830" s="230" t="s">
        <v>145</v>
      </c>
      <c r="I1830" s="230" t="s">
        <v>144</v>
      </c>
      <c r="J1830" s="230" t="s">
        <v>144</v>
      </c>
      <c r="K1830" s="230" t="s">
        <v>144</v>
      </c>
      <c r="L1830" s="230" t="s">
        <v>144</v>
      </c>
      <c r="M1830" s="230" t="s">
        <v>144</v>
      </c>
    </row>
    <row r="1831" spans="1:13" x14ac:dyDescent="0.3">
      <c r="A1831" s="230">
        <v>425705</v>
      </c>
      <c r="B1831" s="230" t="s">
        <v>58</v>
      </c>
      <c r="C1831" s="230" t="s">
        <v>145</v>
      </c>
      <c r="D1831" s="230" t="s">
        <v>144</v>
      </c>
      <c r="E1831" s="230" t="s">
        <v>145</v>
      </c>
      <c r="F1831" s="230" t="s">
        <v>145</v>
      </c>
      <c r="G1831" s="230" t="s">
        <v>144</v>
      </c>
      <c r="H1831" s="230" t="s">
        <v>144</v>
      </c>
      <c r="I1831" s="230" t="s">
        <v>144</v>
      </c>
      <c r="J1831" s="230" t="s">
        <v>144</v>
      </c>
      <c r="K1831" s="230" t="s">
        <v>144</v>
      </c>
      <c r="L1831" s="230" t="s">
        <v>144</v>
      </c>
      <c r="M1831" s="230" t="s">
        <v>144</v>
      </c>
    </row>
    <row r="1832" spans="1:13" x14ac:dyDescent="0.3">
      <c r="A1832" s="230">
        <v>425711</v>
      </c>
      <c r="B1832" s="230" t="s">
        <v>58</v>
      </c>
      <c r="E1832" s="230" t="s">
        <v>145</v>
      </c>
      <c r="F1832" s="230" t="s">
        <v>145</v>
      </c>
      <c r="I1832" s="230" t="s">
        <v>144</v>
      </c>
      <c r="J1832" s="230" t="s">
        <v>144</v>
      </c>
      <c r="K1832" s="230" t="s">
        <v>144</v>
      </c>
      <c r="L1832" s="230" t="s">
        <v>144</v>
      </c>
      <c r="M1832" s="230" t="s">
        <v>144</v>
      </c>
    </row>
    <row r="1833" spans="1:13" x14ac:dyDescent="0.3">
      <c r="A1833" s="230">
        <v>425716</v>
      </c>
      <c r="B1833" s="230" t="s">
        <v>58</v>
      </c>
      <c r="C1833" s="230" t="s">
        <v>145</v>
      </c>
      <c r="D1833" s="230" t="s">
        <v>145</v>
      </c>
      <c r="E1833" s="230" t="s">
        <v>145</v>
      </c>
      <c r="F1833" s="230" t="s">
        <v>145</v>
      </c>
      <c r="G1833" s="230" t="s">
        <v>145</v>
      </c>
      <c r="H1833" s="230" t="s">
        <v>145</v>
      </c>
      <c r="I1833" s="230" t="s">
        <v>144</v>
      </c>
      <c r="J1833" s="230" t="s">
        <v>144</v>
      </c>
      <c r="K1833" s="230" t="s">
        <v>144</v>
      </c>
      <c r="L1833" s="230" t="s">
        <v>144</v>
      </c>
      <c r="M1833" s="230" t="s">
        <v>144</v>
      </c>
    </row>
    <row r="1834" spans="1:13" x14ac:dyDescent="0.3">
      <c r="A1834" s="230">
        <v>425723</v>
      </c>
      <c r="B1834" s="230" t="s">
        <v>58</v>
      </c>
      <c r="C1834" s="230" t="s">
        <v>144</v>
      </c>
      <c r="D1834" s="230" t="s">
        <v>144</v>
      </c>
      <c r="E1834" s="230" t="s">
        <v>143</v>
      </c>
      <c r="G1834" s="230" t="s">
        <v>145</v>
      </c>
      <c r="H1834" s="230" t="s">
        <v>143</v>
      </c>
      <c r="I1834" s="230" t="s">
        <v>144</v>
      </c>
      <c r="J1834" s="230" t="s">
        <v>144</v>
      </c>
      <c r="K1834" s="230" t="s">
        <v>144</v>
      </c>
      <c r="L1834" s="230" t="s">
        <v>144</v>
      </c>
      <c r="M1834" s="230" t="s">
        <v>144</v>
      </c>
    </row>
    <row r="1835" spans="1:13" x14ac:dyDescent="0.3">
      <c r="A1835" s="230">
        <v>425725</v>
      </c>
      <c r="B1835" s="230" t="s">
        <v>58</v>
      </c>
      <c r="C1835" s="230" t="s">
        <v>145</v>
      </c>
      <c r="D1835" s="230" t="s">
        <v>145</v>
      </c>
      <c r="E1835" s="230" t="s">
        <v>143</v>
      </c>
      <c r="G1835" s="230" t="s">
        <v>143</v>
      </c>
      <c r="H1835" s="230" t="s">
        <v>145</v>
      </c>
      <c r="I1835" s="230" t="s">
        <v>144</v>
      </c>
      <c r="J1835" s="230" t="s">
        <v>144</v>
      </c>
      <c r="K1835" s="230" t="s">
        <v>145</v>
      </c>
      <c r="L1835" s="230" t="s">
        <v>144</v>
      </c>
      <c r="M1835" s="230" t="s">
        <v>144</v>
      </c>
    </row>
    <row r="1836" spans="1:13" x14ac:dyDescent="0.3">
      <c r="A1836" s="230">
        <v>425730</v>
      </c>
      <c r="B1836" s="230" t="s">
        <v>58</v>
      </c>
      <c r="C1836" s="230" t="s">
        <v>144</v>
      </c>
      <c r="G1836" s="230" t="s">
        <v>145</v>
      </c>
      <c r="H1836" s="230" t="s">
        <v>144</v>
      </c>
      <c r="I1836" s="230" t="s">
        <v>144</v>
      </c>
      <c r="J1836" s="230" t="s">
        <v>144</v>
      </c>
      <c r="K1836" s="230" t="s">
        <v>144</v>
      </c>
      <c r="L1836" s="230" t="s">
        <v>144</v>
      </c>
      <c r="M1836" s="230" t="s">
        <v>144</v>
      </c>
    </row>
    <row r="1837" spans="1:13" x14ac:dyDescent="0.3">
      <c r="A1837" s="230">
        <v>425735</v>
      </c>
      <c r="B1837" s="230" t="s">
        <v>58</v>
      </c>
      <c r="C1837" s="230" t="s">
        <v>145</v>
      </c>
      <c r="E1837" s="230" t="s">
        <v>145</v>
      </c>
      <c r="F1837" s="230" t="s">
        <v>145</v>
      </c>
      <c r="I1837" s="230" t="s">
        <v>144</v>
      </c>
      <c r="J1837" s="230" t="s">
        <v>144</v>
      </c>
      <c r="K1837" s="230" t="s">
        <v>144</v>
      </c>
      <c r="L1837" s="230" t="s">
        <v>144</v>
      </c>
      <c r="M1837" s="230" t="s">
        <v>144</v>
      </c>
    </row>
    <row r="1838" spans="1:13" x14ac:dyDescent="0.3">
      <c r="A1838" s="230">
        <v>425737</v>
      </c>
      <c r="B1838" s="230" t="s">
        <v>58</v>
      </c>
      <c r="C1838" s="230" t="s">
        <v>144</v>
      </c>
      <c r="D1838" s="230" t="s">
        <v>143</v>
      </c>
      <c r="E1838" s="230" t="s">
        <v>144</v>
      </c>
      <c r="F1838" s="230" t="s">
        <v>144</v>
      </c>
      <c r="H1838" s="230" t="s">
        <v>143</v>
      </c>
      <c r="I1838" s="230" t="s">
        <v>144</v>
      </c>
      <c r="J1838" s="230" t="s">
        <v>144</v>
      </c>
      <c r="K1838" s="230" t="s">
        <v>144</v>
      </c>
      <c r="L1838" s="230" t="s">
        <v>144</v>
      </c>
      <c r="M1838" s="230" t="s">
        <v>144</v>
      </c>
    </row>
    <row r="1839" spans="1:13" x14ac:dyDescent="0.3">
      <c r="A1839" s="230">
        <v>425738</v>
      </c>
      <c r="B1839" s="230" t="s">
        <v>58</v>
      </c>
      <c r="C1839" s="230" t="s">
        <v>144</v>
      </c>
      <c r="D1839" s="230" t="s">
        <v>144</v>
      </c>
      <c r="E1839" s="230" t="s">
        <v>145</v>
      </c>
      <c r="F1839" s="230" t="s">
        <v>145</v>
      </c>
      <c r="G1839" s="230" t="s">
        <v>145</v>
      </c>
      <c r="H1839" s="230" t="s">
        <v>145</v>
      </c>
      <c r="I1839" s="230" t="s">
        <v>144</v>
      </c>
      <c r="J1839" s="230" t="s">
        <v>144</v>
      </c>
      <c r="K1839" s="230" t="s">
        <v>144</v>
      </c>
      <c r="L1839" s="230" t="s">
        <v>144</v>
      </c>
      <c r="M1839" s="230" t="s">
        <v>144</v>
      </c>
    </row>
    <row r="1840" spans="1:13" x14ac:dyDescent="0.3">
      <c r="A1840" s="230">
        <v>425741</v>
      </c>
      <c r="B1840" s="230" t="s">
        <v>58</v>
      </c>
      <c r="C1840" s="230" t="s">
        <v>145</v>
      </c>
      <c r="D1840" s="230" t="s">
        <v>145</v>
      </c>
      <c r="E1840" s="230" t="s">
        <v>143</v>
      </c>
      <c r="F1840" s="230" t="s">
        <v>143</v>
      </c>
      <c r="G1840" s="230" t="s">
        <v>145</v>
      </c>
      <c r="H1840" s="230" t="s">
        <v>143</v>
      </c>
      <c r="I1840" s="230" t="s">
        <v>144</v>
      </c>
      <c r="J1840" s="230" t="s">
        <v>144</v>
      </c>
      <c r="K1840" s="230" t="s">
        <v>144</v>
      </c>
      <c r="L1840" s="230" t="s">
        <v>144</v>
      </c>
      <c r="M1840" s="230" t="s">
        <v>144</v>
      </c>
    </row>
    <row r="1841" spans="1:13" x14ac:dyDescent="0.3">
      <c r="A1841" s="230">
        <v>425743</v>
      </c>
      <c r="B1841" s="230" t="s">
        <v>58</v>
      </c>
      <c r="C1841" s="230" t="s">
        <v>144</v>
      </c>
      <c r="D1841" s="230" t="s">
        <v>145</v>
      </c>
      <c r="E1841" s="230" t="s">
        <v>145</v>
      </c>
      <c r="F1841" s="230" t="s">
        <v>144</v>
      </c>
      <c r="G1841" s="230" t="s">
        <v>144</v>
      </c>
      <c r="H1841" s="230" t="s">
        <v>144</v>
      </c>
      <c r="I1841" s="230" t="s">
        <v>144</v>
      </c>
      <c r="J1841" s="230" t="s">
        <v>144</v>
      </c>
      <c r="K1841" s="230" t="s">
        <v>144</v>
      </c>
      <c r="L1841" s="230" t="s">
        <v>144</v>
      </c>
      <c r="M1841" s="230" t="s">
        <v>144</v>
      </c>
    </row>
    <row r="1842" spans="1:13" x14ac:dyDescent="0.3">
      <c r="A1842" s="230">
        <v>425744</v>
      </c>
      <c r="B1842" s="230" t="s">
        <v>58</v>
      </c>
      <c r="C1842" s="230" t="s">
        <v>145</v>
      </c>
      <c r="D1842" s="230" t="s">
        <v>144</v>
      </c>
      <c r="F1842" s="230" t="s">
        <v>144</v>
      </c>
      <c r="G1842" s="230" t="s">
        <v>144</v>
      </c>
      <c r="H1842" s="230" t="s">
        <v>145</v>
      </c>
      <c r="I1842" s="230" t="s">
        <v>144</v>
      </c>
      <c r="J1842" s="230" t="s">
        <v>144</v>
      </c>
      <c r="K1842" s="230" t="s">
        <v>144</v>
      </c>
      <c r="L1842" s="230" t="s">
        <v>144</v>
      </c>
      <c r="M1842" s="230" t="s">
        <v>144</v>
      </c>
    </row>
    <row r="1843" spans="1:13" x14ac:dyDescent="0.3">
      <c r="A1843" s="230">
        <v>425745</v>
      </c>
      <c r="B1843" s="230" t="s">
        <v>58</v>
      </c>
      <c r="C1843" s="230" t="s">
        <v>143</v>
      </c>
      <c r="D1843" s="230" t="s">
        <v>144</v>
      </c>
      <c r="E1843" s="230" t="s">
        <v>143</v>
      </c>
      <c r="F1843" s="230" t="s">
        <v>145</v>
      </c>
      <c r="G1843" s="230" t="s">
        <v>144</v>
      </c>
      <c r="H1843" s="230" t="s">
        <v>144</v>
      </c>
      <c r="I1843" s="230" t="s">
        <v>144</v>
      </c>
      <c r="J1843" s="230" t="s">
        <v>144</v>
      </c>
      <c r="K1843" s="230" t="s">
        <v>145</v>
      </c>
      <c r="L1843" s="230" t="s">
        <v>144</v>
      </c>
      <c r="M1843" s="230" t="s">
        <v>144</v>
      </c>
    </row>
    <row r="1844" spans="1:13" x14ac:dyDescent="0.3">
      <c r="A1844" s="230">
        <v>425746</v>
      </c>
      <c r="B1844" s="230" t="s">
        <v>58</v>
      </c>
      <c r="C1844" s="230" t="s">
        <v>144</v>
      </c>
      <c r="D1844" s="230" t="s">
        <v>144</v>
      </c>
      <c r="E1844" s="230" t="s">
        <v>145</v>
      </c>
      <c r="H1844" s="230" t="s">
        <v>144</v>
      </c>
      <c r="I1844" s="230" t="s">
        <v>144</v>
      </c>
      <c r="J1844" s="230" t="s">
        <v>144</v>
      </c>
      <c r="K1844" s="230" t="s">
        <v>144</v>
      </c>
      <c r="L1844" s="230" t="s">
        <v>144</v>
      </c>
      <c r="M1844" s="230" t="s">
        <v>144</v>
      </c>
    </row>
    <row r="1845" spans="1:13" x14ac:dyDescent="0.3">
      <c r="A1845" s="230">
        <v>425753</v>
      </c>
      <c r="B1845" s="230" t="s">
        <v>58</v>
      </c>
      <c r="C1845" s="230" t="s">
        <v>145</v>
      </c>
      <c r="D1845" s="230" t="s">
        <v>144</v>
      </c>
      <c r="E1845" s="230" t="s">
        <v>145</v>
      </c>
      <c r="F1845" s="230" t="s">
        <v>145</v>
      </c>
      <c r="G1845" s="230" t="s">
        <v>144</v>
      </c>
      <c r="H1845" s="230" t="s">
        <v>144</v>
      </c>
      <c r="I1845" s="230" t="s">
        <v>144</v>
      </c>
      <c r="J1845" s="230" t="s">
        <v>144</v>
      </c>
      <c r="K1845" s="230" t="s">
        <v>144</v>
      </c>
      <c r="L1845" s="230" t="s">
        <v>144</v>
      </c>
      <c r="M1845" s="230" t="s">
        <v>145</v>
      </c>
    </row>
    <row r="1846" spans="1:13" x14ac:dyDescent="0.3">
      <c r="A1846" s="230">
        <v>425757</v>
      </c>
      <c r="B1846" s="230" t="s">
        <v>58</v>
      </c>
      <c r="C1846" s="230" t="s">
        <v>145</v>
      </c>
      <c r="D1846" s="230" t="s">
        <v>144</v>
      </c>
      <c r="F1846" s="230" t="s">
        <v>144</v>
      </c>
      <c r="G1846" s="230" t="s">
        <v>144</v>
      </c>
      <c r="H1846" s="230" t="s">
        <v>145</v>
      </c>
      <c r="I1846" s="230" t="s">
        <v>144</v>
      </c>
      <c r="J1846" s="230" t="s">
        <v>145</v>
      </c>
      <c r="K1846" s="230" t="s">
        <v>145</v>
      </c>
      <c r="L1846" s="230" t="s">
        <v>144</v>
      </c>
      <c r="M1846" s="230" t="s">
        <v>144</v>
      </c>
    </row>
    <row r="1847" spans="1:13" x14ac:dyDescent="0.3">
      <c r="A1847" s="230">
        <v>425764</v>
      </c>
      <c r="B1847" s="230" t="s">
        <v>58</v>
      </c>
      <c r="E1847" s="230" t="s">
        <v>144</v>
      </c>
      <c r="I1847" s="230" t="s">
        <v>144</v>
      </c>
      <c r="J1847" s="230" t="s">
        <v>144</v>
      </c>
      <c r="K1847" s="230" t="s">
        <v>144</v>
      </c>
      <c r="L1847" s="230" t="s">
        <v>144</v>
      </c>
      <c r="M1847" s="230" t="s">
        <v>144</v>
      </c>
    </row>
    <row r="1848" spans="1:13" x14ac:dyDescent="0.3">
      <c r="A1848" s="230">
        <v>425767</v>
      </c>
      <c r="B1848" s="230" t="s">
        <v>58</v>
      </c>
      <c r="D1848" s="230" t="s">
        <v>145</v>
      </c>
      <c r="E1848" s="230" t="s">
        <v>145</v>
      </c>
      <c r="F1848" s="230" t="s">
        <v>145</v>
      </c>
      <c r="G1848" s="230" t="s">
        <v>145</v>
      </c>
      <c r="H1848" s="230" t="s">
        <v>145</v>
      </c>
      <c r="I1848" s="230" t="s">
        <v>144</v>
      </c>
      <c r="J1848" s="230" t="s">
        <v>144</v>
      </c>
      <c r="K1848" s="230" t="s">
        <v>144</v>
      </c>
      <c r="L1848" s="230" t="s">
        <v>144</v>
      </c>
      <c r="M1848" s="230" t="s">
        <v>144</v>
      </c>
    </row>
    <row r="1849" spans="1:13" x14ac:dyDescent="0.3">
      <c r="A1849" s="230">
        <v>425772</v>
      </c>
      <c r="B1849" s="230" t="s">
        <v>58</v>
      </c>
      <c r="C1849" s="230" t="s">
        <v>144</v>
      </c>
      <c r="D1849" s="230" t="s">
        <v>145</v>
      </c>
      <c r="E1849" s="230" t="s">
        <v>145</v>
      </c>
      <c r="G1849" s="230" t="s">
        <v>144</v>
      </c>
      <c r="H1849" s="230" t="s">
        <v>145</v>
      </c>
      <c r="I1849" s="230" t="s">
        <v>144</v>
      </c>
      <c r="J1849" s="230" t="s">
        <v>144</v>
      </c>
      <c r="K1849" s="230" t="s">
        <v>144</v>
      </c>
      <c r="L1849" s="230" t="s">
        <v>144</v>
      </c>
      <c r="M1849" s="230" t="s">
        <v>144</v>
      </c>
    </row>
    <row r="1850" spans="1:13" x14ac:dyDescent="0.3">
      <c r="A1850" s="230">
        <v>425777</v>
      </c>
      <c r="B1850" s="230" t="s">
        <v>58</v>
      </c>
      <c r="C1850" s="230" t="s">
        <v>145</v>
      </c>
      <c r="D1850" s="230" t="s">
        <v>145</v>
      </c>
      <c r="E1850" s="230" t="s">
        <v>145</v>
      </c>
      <c r="G1850" s="230" t="s">
        <v>145</v>
      </c>
      <c r="H1850" s="230" t="s">
        <v>145</v>
      </c>
      <c r="I1850" s="230" t="s">
        <v>144</v>
      </c>
      <c r="J1850" s="230" t="s">
        <v>144</v>
      </c>
      <c r="K1850" s="230" t="s">
        <v>144</v>
      </c>
      <c r="L1850" s="230" t="s">
        <v>144</v>
      </c>
      <c r="M1850" s="230" t="s">
        <v>144</v>
      </c>
    </row>
    <row r="1851" spans="1:13" x14ac:dyDescent="0.3">
      <c r="A1851" s="230">
        <v>425778</v>
      </c>
      <c r="B1851" s="230" t="s">
        <v>58</v>
      </c>
      <c r="E1851" s="230" t="s">
        <v>145</v>
      </c>
      <c r="F1851" s="230" t="s">
        <v>144</v>
      </c>
      <c r="H1851" s="230" t="s">
        <v>144</v>
      </c>
      <c r="I1851" s="230" t="s">
        <v>144</v>
      </c>
      <c r="J1851" s="230" t="s">
        <v>144</v>
      </c>
      <c r="K1851" s="230" t="s">
        <v>144</v>
      </c>
      <c r="L1851" s="230" t="s">
        <v>144</v>
      </c>
      <c r="M1851" s="230" t="s">
        <v>144</v>
      </c>
    </row>
    <row r="1852" spans="1:13" x14ac:dyDescent="0.3">
      <c r="A1852" s="230">
        <v>425779</v>
      </c>
      <c r="B1852" s="230" t="s">
        <v>58</v>
      </c>
      <c r="D1852" s="230" t="s">
        <v>145</v>
      </c>
      <c r="E1852" s="230" t="s">
        <v>144</v>
      </c>
      <c r="F1852" s="230" t="s">
        <v>144</v>
      </c>
      <c r="G1852" s="230" t="s">
        <v>144</v>
      </c>
      <c r="H1852" s="230" t="s">
        <v>144</v>
      </c>
      <c r="I1852" s="230" t="s">
        <v>144</v>
      </c>
      <c r="J1852" s="230" t="s">
        <v>144</v>
      </c>
      <c r="K1852" s="230" t="s">
        <v>144</v>
      </c>
      <c r="L1852" s="230" t="s">
        <v>144</v>
      </c>
      <c r="M1852" s="230" t="s">
        <v>144</v>
      </c>
    </row>
    <row r="1853" spans="1:13" x14ac:dyDescent="0.3">
      <c r="A1853" s="230">
        <v>425781</v>
      </c>
      <c r="B1853" s="230" t="s">
        <v>58</v>
      </c>
      <c r="C1853" s="230" t="s">
        <v>145</v>
      </c>
      <c r="D1853" s="230" t="s">
        <v>145</v>
      </c>
      <c r="E1853" s="230" t="s">
        <v>145</v>
      </c>
      <c r="F1853" s="230" t="s">
        <v>145</v>
      </c>
      <c r="G1853" s="230" t="s">
        <v>145</v>
      </c>
      <c r="H1853" s="230" t="s">
        <v>145</v>
      </c>
      <c r="I1853" s="230" t="s">
        <v>144</v>
      </c>
      <c r="J1853" s="230" t="s">
        <v>144</v>
      </c>
      <c r="K1853" s="230" t="s">
        <v>144</v>
      </c>
      <c r="L1853" s="230" t="s">
        <v>144</v>
      </c>
      <c r="M1853" s="230" t="s">
        <v>144</v>
      </c>
    </row>
    <row r="1854" spans="1:13" x14ac:dyDescent="0.3">
      <c r="A1854" s="230">
        <v>425785</v>
      </c>
      <c r="B1854" s="230" t="s">
        <v>58</v>
      </c>
      <c r="C1854" s="230" t="s">
        <v>145</v>
      </c>
      <c r="D1854" s="230" t="s">
        <v>144</v>
      </c>
      <c r="E1854" s="230" t="s">
        <v>145</v>
      </c>
      <c r="F1854" s="230" t="s">
        <v>144</v>
      </c>
      <c r="G1854" s="230" t="s">
        <v>144</v>
      </c>
      <c r="H1854" s="230" t="s">
        <v>144</v>
      </c>
      <c r="I1854" s="230" t="s">
        <v>144</v>
      </c>
      <c r="J1854" s="230" t="s">
        <v>144</v>
      </c>
      <c r="K1854" s="230" t="s">
        <v>144</v>
      </c>
      <c r="L1854" s="230" t="s">
        <v>144</v>
      </c>
      <c r="M1854" s="230" t="s">
        <v>144</v>
      </c>
    </row>
    <row r="1855" spans="1:13" x14ac:dyDescent="0.3">
      <c r="A1855" s="230">
        <v>425786</v>
      </c>
      <c r="B1855" s="230" t="s">
        <v>58</v>
      </c>
      <c r="C1855" s="230" t="s">
        <v>145</v>
      </c>
      <c r="D1855" s="230" t="s">
        <v>144</v>
      </c>
      <c r="E1855" s="230" t="s">
        <v>145</v>
      </c>
      <c r="F1855" s="230" t="s">
        <v>145</v>
      </c>
      <c r="G1855" s="230" t="s">
        <v>144</v>
      </c>
      <c r="H1855" s="230" t="s">
        <v>144</v>
      </c>
      <c r="I1855" s="230" t="s">
        <v>144</v>
      </c>
      <c r="J1855" s="230" t="s">
        <v>144</v>
      </c>
      <c r="K1855" s="230" t="s">
        <v>144</v>
      </c>
      <c r="L1855" s="230" t="s">
        <v>144</v>
      </c>
      <c r="M1855" s="230" t="s">
        <v>144</v>
      </c>
    </row>
    <row r="1856" spans="1:13" x14ac:dyDescent="0.3">
      <c r="A1856" s="230">
        <v>425787</v>
      </c>
      <c r="B1856" s="230" t="s">
        <v>58</v>
      </c>
      <c r="C1856" s="230" t="s">
        <v>144</v>
      </c>
      <c r="D1856" s="230" t="s">
        <v>144</v>
      </c>
      <c r="E1856" s="230" t="s">
        <v>144</v>
      </c>
      <c r="F1856" s="230" t="s">
        <v>145</v>
      </c>
      <c r="G1856" s="230" t="s">
        <v>144</v>
      </c>
      <c r="H1856" s="230" t="s">
        <v>145</v>
      </c>
      <c r="I1856" s="230" t="s">
        <v>144</v>
      </c>
      <c r="J1856" s="230" t="s">
        <v>144</v>
      </c>
      <c r="K1856" s="230" t="s">
        <v>144</v>
      </c>
      <c r="L1856" s="230" t="s">
        <v>144</v>
      </c>
      <c r="M1856" s="230" t="s">
        <v>144</v>
      </c>
    </row>
    <row r="1857" spans="1:13" x14ac:dyDescent="0.3">
      <c r="A1857" s="230">
        <v>425790</v>
      </c>
      <c r="B1857" s="230" t="s">
        <v>58</v>
      </c>
      <c r="C1857" s="230" t="s">
        <v>145</v>
      </c>
      <c r="D1857" s="230" t="s">
        <v>145</v>
      </c>
      <c r="E1857" s="230" t="s">
        <v>145</v>
      </c>
      <c r="F1857" s="230" t="s">
        <v>145</v>
      </c>
      <c r="G1857" s="230" t="s">
        <v>145</v>
      </c>
      <c r="H1857" s="230" t="s">
        <v>145</v>
      </c>
      <c r="I1857" s="230" t="s">
        <v>144</v>
      </c>
      <c r="J1857" s="230" t="s">
        <v>144</v>
      </c>
      <c r="K1857" s="230" t="s">
        <v>144</v>
      </c>
      <c r="L1857" s="230" t="s">
        <v>144</v>
      </c>
      <c r="M1857" s="230" t="s">
        <v>144</v>
      </c>
    </row>
    <row r="1858" spans="1:13" x14ac:dyDescent="0.3">
      <c r="A1858" s="230">
        <v>425792</v>
      </c>
      <c r="B1858" s="230" t="s">
        <v>58</v>
      </c>
      <c r="C1858" s="230" t="s">
        <v>145</v>
      </c>
      <c r="E1858" s="230" t="s">
        <v>145</v>
      </c>
      <c r="F1858" s="230" t="s">
        <v>145</v>
      </c>
      <c r="H1858" s="230" t="s">
        <v>145</v>
      </c>
      <c r="I1858" s="230" t="s">
        <v>144</v>
      </c>
      <c r="J1858" s="230" t="s">
        <v>144</v>
      </c>
      <c r="K1858" s="230" t="s">
        <v>144</v>
      </c>
      <c r="L1858" s="230" t="s">
        <v>144</v>
      </c>
      <c r="M1858" s="230" t="s">
        <v>144</v>
      </c>
    </row>
    <row r="1859" spans="1:13" x14ac:dyDescent="0.3">
      <c r="A1859" s="230">
        <v>425793</v>
      </c>
      <c r="B1859" s="230" t="s">
        <v>58</v>
      </c>
      <c r="C1859" s="230" t="s">
        <v>145</v>
      </c>
      <c r="D1859" s="230" t="s">
        <v>145</v>
      </c>
      <c r="E1859" s="230" t="s">
        <v>145</v>
      </c>
      <c r="F1859" s="230" t="s">
        <v>145</v>
      </c>
      <c r="G1859" s="230" t="s">
        <v>145</v>
      </c>
      <c r="H1859" s="230" t="s">
        <v>145</v>
      </c>
      <c r="I1859" s="230" t="s">
        <v>144</v>
      </c>
      <c r="J1859" s="230" t="s">
        <v>144</v>
      </c>
      <c r="K1859" s="230" t="s">
        <v>144</v>
      </c>
      <c r="L1859" s="230" t="s">
        <v>144</v>
      </c>
      <c r="M1859" s="230" t="s">
        <v>144</v>
      </c>
    </row>
    <row r="1860" spans="1:13" x14ac:dyDescent="0.3">
      <c r="A1860" s="230">
        <v>425797</v>
      </c>
      <c r="B1860" s="230" t="s">
        <v>58</v>
      </c>
      <c r="D1860" s="230" t="s">
        <v>145</v>
      </c>
      <c r="E1860" s="230" t="s">
        <v>145</v>
      </c>
      <c r="F1860" s="230" t="s">
        <v>145</v>
      </c>
      <c r="H1860" s="230" t="s">
        <v>145</v>
      </c>
      <c r="I1860" s="230" t="s">
        <v>144</v>
      </c>
      <c r="J1860" s="230" t="s">
        <v>144</v>
      </c>
      <c r="K1860" s="230" t="s">
        <v>144</v>
      </c>
      <c r="L1860" s="230" t="s">
        <v>144</v>
      </c>
      <c r="M1860" s="230" t="s">
        <v>144</v>
      </c>
    </row>
    <row r="1861" spans="1:13" x14ac:dyDescent="0.3">
      <c r="A1861" s="230">
        <v>425798</v>
      </c>
      <c r="B1861" s="230" t="s">
        <v>58</v>
      </c>
      <c r="C1861" s="230" t="s">
        <v>144</v>
      </c>
      <c r="D1861" s="230" t="s">
        <v>145</v>
      </c>
      <c r="E1861" s="230" t="s">
        <v>145</v>
      </c>
      <c r="F1861" s="230" t="s">
        <v>145</v>
      </c>
      <c r="G1861" s="230" t="s">
        <v>144</v>
      </c>
      <c r="H1861" s="230" t="s">
        <v>145</v>
      </c>
      <c r="I1861" s="230" t="s">
        <v>144</v>
      </c>
      <c r="J1861" s="230" t="s">
        <v>144</v>
      </c>
      <c r="K1861" s="230" t="s">
        <v>144</v>
      </c>
      <c r="L1861" s="230" t="s">
        <v>144</v>
      </c>
      <c r="M1861" s="230" t="s">
        <v>144</v>
      </c>
    </row>
    <row r="1862" spans="1:13" x14ac:dyDescent="0.3">
      <c r="A1862" s="230">
        <v>425799</v>
      </c>
      <c r="B1862" s="230" t="s">
        <v>58</v>
      </c>
      <c r="C1862" s="230" t="s">
        <v>144</v>
      </c>
      <c r="D1862" s="230" t="s">
        <v>144</v>
      </c>
      <c r="E1862" s="230" t="s">
        <v>144</v>
      </c>
      <c r="F1862" s="230" t="s">
        <v>144</v>
      </c>
      <c r="I1862" s="230" t="s">
        <v>144</v>
      </c>
      <c r="J1862" s="230" t="s">
        <v>144</v>
      </c>
      <c r="K1862" s="230" t="s">
        <v>144</v>
      </c>
      <c r="M1862" s="230" t="s">
        <v>144</v>
      </c>
    </row>
    <row r="1863" spans="1:13" x14ac:dyDescent="0.3">
      <c r="A1863" s="230">
        <v>425801</v>
      </c>
      <c r="B1863" s="230" t="s">
        <v>58</v>
      </c>
      <c r="C1863" s="230" t="s">
        <v>145</v>
      </c>
      <c r="D1863" s="230" t="s">
        <v>144</v>
      </c>
      <c r="E1863" s="230" t="s">
        <v>145</v>
      </c>
      <c r="F1863" s="230" t="s">
        <v>145</v>
      </c>
      <c r="G1863" s="230" t="s">
        <v>144</v>
      </c>
      <c r="H1863" s="230" t="s">
        <v>145</v>
      </c>
      <c r="I1863" s="230" t="s">
        <v>144</v>
      </c>
      <c r="J1863" s="230" t="s">
        <v>144</v>
      </c>
      <c r="K1863" s="230" t="s">
        <v>144</v>
      </c>
      <c r="L1863" s="230" t="s">
        <v>144</v>
      </c>
      <c r="M1863" s="230" t="s">
        <v>144</v>
      </c>
    </row>
    <row r="1864" spans="1:13" x14ac:dyDescent="0.3">
      <c r="A1864" s="230">
        <v>425806</v>
      </c>
      <c r="B1864" s="230" t="s">
        <v>58</v>
      </c>
      <c r="C1864" s="230" t="s">
        <v>144</v>
      </c>
      <c r="D1864" s="230" t="s">
        <v>145</v>
      </c>
      <c r="E1864" s="230" t="s">
        <v>144</v>
      </c>
      <c r="F1864" s="230" t="s">
        <v>145</v>
      </c>
      <c r="G1864" s="230" t="s">
        <v>145</v>
      </c>
      <c r="H1864" s="230" t="s">
        <v>145</v>
      </c>
      <c r="I1864" s="230" t="s">
        <v>144</v>
      </c>
      <c r="J1864" s="230" t="s">
        <v>144</v>
      </c>
      <c r="K1864" s="230" t="s">
        <v>144</v>
      </c>
      <c r="L1864" s="230" t="s">
        <v>144</v>
      </c>
      <c r="M1864" s="230" t="s">
        <v>144</v>
      </c>
    </row>
    <row r="1865" spans="1:13" x14ac:dyDescent="0.3">
      <c r="A1865" s="230">
        <v>425809</v>
      </c>
      <c r="B1865" s="230" t="s">
        <v>58</v>
      </c>
      <c r="C1865" s="230" t="s">
        <v>145</v>
      </c>
      <c r="D1865" s="230" t="s">
        <v>145</v>
      </c>
      <c r="E1865" s="230" t="s">
        <v>145</v>
      </c>
      <c r="F1865" s="230" t="s">
        <v>144</v>
      </c>
      <c r="G1865" s="230" t="s">
        <v>144</v>
      </c>
      <c r="H1865" s="230" t="s">
        <v>144</v>
      </c>
      <c r="I1865" s="230" t="s">
        <v>144</v>
      </c>
      <c r="J1865" s="230" t="s">
        <v>144</v>
      </c>
      <c r="K1865" s="230" t="s">
        <v>144</v>
      </c>
      <c r="L1865" s="230" t="s">
        <v>144</v>
      </c>
      <c r="M1865" s="230" t="s">
        <v>144</v>
      </c>
    </row>
    <row r="1866" spans="1:13" x14ac:dyDescent="0.3">
      <c r="A1866" s="230">
        <v>425811</v>
      </c>
      <c r="B1866" s="230" t="s">
        <v>58</v>
      </c>
      <c r="C1866" s="230" t="s">
        <v>144</v>
      </c>
      <c r="E1866" s="230" t="s">
        <v>144</v>
      </c>
      <c r="F1866" s="230" t="s">
        <v>144</v>
      </c>
      <c r="H1866" s="230" t="s">
        <v>144</v>
      </c>
      <c r="I1866" s="230" t="s">
        <v>144</v>
      </c>
      <c r="J1866" s="230" t="s">
        <v>144</v>
      </c>
      <c r="K1866" s="230" t="s">
        <v>144</v>
      </c>
      <c r="L1866" s="230" t="s">
        <v>144</v>
      </c>
      <c r="M1866" s="230" t="s">
        <v>144</v>
      </c>
    </row>
    <row r="1867" spans="1:13" x14ac:dyDescent="0.3">
      <c r="A1867" s="230">
        <v>425818</v>
      </c>
      <c r="B1867" s="230" t="s">
        <v>58</v>
      </c>
      <c r="C1867" s="230" t="s">
        <v>145</v>
      </c>
      <c r="D1867" s="230" t="s">
        <v>145</v>
      </c>
      <c r="E1867" s="230" t="s">
        <v>145</v>
      </c>
      <c r="F1867" s="230" t="s">
        <v>145</v>
      </c>
      <c r="G1867" s="230" t="s">
        <v>145</v>
      </c>
      <c r="H1867" s="230" t="s">
        <v>145</v>
      </c>
      <c r="I1867" s="230" t="s">
        <v>144</v>
      </c>
      <c r="J1867" s="230" t="s">
        <v>144</v>
      </c>
      <c r="K1867" s="230" t="s">
        <v>144</v>
      </c>
      <c r="L1867" s="230" t="s">
        <v>144</v>
      </c>
      <c r="M1867" s="230" t="s">
        <v>144</v>
      </c>
    </row>
    <row r="1868" spans="1:13" x14ac:dyDescent="0.3">
      <c r="A1868" s="230">
        <v>425819</v>
      </c>
      <c r="B1868" s="230" t="s">
        <v>58</v>
      </c>
      <c r="C1868" s="230" t="s">
        <v>145</v>
      </c>
      <c r="D1868" s="230" t="s">
        <v>144</v>
      </c>
      <c r="E1868" s="230" t="s">
        <v>145</v>
      </c>
      <c r="F1868" s="230" t="s">
        <v>144</v>
      </c>
      <c r="G1868" s="230" t="s">
        <v>144</v>
      </c>
      <c r="H1868" s="230" t="s">
        <v>144</v>
      </c>
      <c r="I1868" s="230" t="s">
        <v>144</v>
      </c>
      <c r="J1868" s="230" t="s">
        <v>144</v>
      </c>
      <c r="K1868" s="230" t="s">
        <v>144</v>
      </c>
      <c r="L1868" s="230" t="s">
        <v>144</v>
      </c>
      <c r="M1868" s="230" t="s">
        <v>144</v>
      </c>
    </row>
    <row r="1869" spans="1:13" x14ac:dyDescent="0.3">
      <c r="A1869" s="230">
        <v>425825</v>
      </c>
      <c r="B1869" s="230" t="s">
        <v>58</v>
      </c>
      <c r="C1869" s="230" t="s">
        <v>144</v>
      </c>
      <c r="D1869" s="230" t="s">
        <v>144</v>
      </c>
      <c r="E1869" s="230" t="s">
        <v>144</v>
      </c>
      <c r="F1869" s="230" t="s">
        <v>144</v>
      </c>
      <c r="G1869" s="230" t="s">
        <v>144</v>
      </c>
      <c r="H1869" s="230" t="s">
        <v>144</v>
      </c>
      <c r="I1869" s="230" t="s">
        <v>144</v>
      </c>
      <c r="J1869" s="230" t="s">
        <v>144</v>
      </c>
      <c r="K1869" s="230" t="s">
        <v>144</v>
      </c>
      <c r="L1869" s="230" t="s">
        <v>144</v>
      </c>
      <c r="M1869" s="230" t="s">
        <v>144</v>
      </c>
    </row>
    <row r="1870" spans="1:13" x14ac:dyDescent="0.3">
      <c r="A1870" s="230">
        <v>425826</v>
      </c>
      <c r="B1870" s="230" t="s">
        <v>58</v>
      </c>
      <c r="C1870" s="230" t="s">
        <v>144</v>
      </c>
      <c r="D1870" s="230" t="s">
        <v>144</v>
      </c>
      <c r="E1870" s="230" t="s">
        <v>144</v>
      </c>
      <c r="F1870" s="230" t="s">
        <v>144</v>
      </c>
      <c r="G1870" s="230" t="s">
        <v>144</v>
      </c>
      <c r="H1870" s="230" t="s">
        <v>144</v>
      </c>
      <c r="I1870" s="230" t="s">
        <v>144</v>
      </c>
      <c r="J1870" s="230" t="s">
        <v>144</v>
      </c>
      <c r="K1870" s="230" t="s">
        <v>144</v>
      </c>
      <c r="L1870" s="230" t="s">
        <v>144</v>
      </c>
      <c r="M1870" s="230" t="s">
        <v>144</v>
      </c>
    </row>
    <row r="1871" spans="1:13" x14ac:dyDescent="0.3">
      <c r="A1871" s="230">
        <v>425827</v>
      </c>
      <c r="B1871" s="230" t="s">
        <v>58</v>
      </c>
      <c r="C1871" s="230" t="s">
        <v>143</v>
      </c>
      <c r="D1871" s="230" t="s">
        <v>144</v>
      </c>
      <c r="E1871" s="230" t="s">
        <v>143</v>
      </c>
      <c r="F1871" s="230" t="s">
        <v>144</v>
      </c>
      <c r="G1871" s="230" t="s">
        <v>144</v>
      </c>
      <c r="H1871" s="230" t="s">
        <v>144</v>
      </c>
      <c r="I1871" s="230" t="s">
        <v>144</v>
      </c>
      <c r="J1871" s="230" t="s">
        <v>144</v>
      </c>
      <c r="K1871" s="230" t="s">
        <v>144</v>
      </c>
      <c r="L1871" s="230" t="s">
        <v>144</v>
      </c>
      <c r="M1871" s="230" t="s">
        <v>144</v>
      </c>
    </row>
    <row r="1872" spans="1:13" x14ac:dyDescent="0.3">
      <c r="A1872" s="230">
        <v>425831</v>
      </c>
      <c r="B1872" s="230" t="s">
        <v>58</v>
      </c>
      <c r="C1872" s="230" t="s">
        <v>144</v>
      </c>
      <c r="D1872" s="230" t="s">
        <v>144</v>
      </c>
      <c r="E1872" s="230" t="s">
        <v>144</v>
      </c>
      <c r="F1872" s="230" t="s">
        <v>144</v>
      </c>
      <c r="I1872" s="230" t="s">
        <v>144</v>
      </c>
      <c r="J1872" s="230" t="s">
        <v>144</v>
      </c>
      <c r="K1872" s="230" t="s">
        <v>144</v>
      </c>
      <c r="L1872" s="230" t="s">
        <v>144</v>
      </c>
      <c r="M1872" s="230" t="s">
        <v>144</v>
      </c>
    </row>
    <row r="1873" spans="1:13" x14ac:dyDescent="0.3">
      <c r="A1873" s="230">
        <v>425836</v>
      </c>
      <c r="B1873" s="230" t="s">
        <v>58</v>
      </c>
      <c r="C1873" s="230" t="s">
        <v>144</v>
      </c>
      <c r="D1873" s="230" t="s">
        <v>144</v>
      </c>
      <c r="E1873" s="230" t="s">
        <v>145</v>
      </c>
      <c r="F1873" s="230" t="s">
        <v>145</v>
      </c>
      <c r="G1873" s="230" t="s">
        <v>145</v>
      </c>
      <c r="H1873" s="230" t="s">
        <v>145</v>
      </c>
      <c r="I1873" s="230" t="s">
        <v>144</v>
      </c>
      <c r="J1873" s="230" t="s">
        <v>144</v>
      </c>
      <c r="K1873" s="230" t="s">
        <v>144</v>
      </c>
      <c r="L1873" s="230" t="s">
        <v>144</v>
      </c>
      <c r="M1873" s="230" t="s">
        <v>144</v>
      </c>
    </row>
    <row r="1874" spans="1:13" x14ac:dyDescent="0.3">
      <c r="A1874" s="230">
        <v>425838</v>
      </c>
      <c r="B1874" s="230" t="s">
        <v>58</v>
      </c>
      <c r="C1874" s="230" t="s">
        <v>145</v>
      </c>
      <c r="D1874" s="230" t="s">
        <v>144</v>
      </c>
      <c r="E1874" s="230" t="s">
        <v>145</v>
      </c>
      <c r="G1874" s="230" t="s">
        <v>145</v>
      </c>
      <c r="H1874" s="230" t="s">
        <v>144</v>
      </c>
      <c r="I1874" s="230" t="s">
        <v>144</v>
      </c>
      <c r="J1874" s="230" t="s">
        <v>144</v>
      </c>
      <c r="K1874" s="230" t="s">
        <v>144</v>
      </c>
      <c r="L1874" s="230" t="s">
        <v>144</v>
      </c>
      <c r="M1874" s="230" t="s">
        <v>144</v>
      </c>
    </row>
    <row r="1875" spans="1:13" x14ac:dyDescent="0.3">
      <c r="A1875" s="230">
        <v>425852</v>
      </c>
      <c r="B1875" s="230" t="s">
        <v>58</v>
      </c>
      <c r="C1875" s="230" t="s">
        <v>145</v>
      </c>
      <c r="D1875" s="230" t="s">
        <v>144</v>
      </c>
      <c r="E1875" s="230" t="s">
        <v>144</v>
      </c>
      <c r="F1875" s="230" t="s">
        <v>144</v>
      </c>
      <c r="G1875" s="230" t="s">
        <v>144</v>
      </c>
      <c r="H1875" s="230" t="s">
        <v>145</v>
      </c>
      <c r="I1875" s="230" t="s">
        <v>144</v>
      </c>
      <c r="J1875" s="230" t="s">
        <v>144</v>
      </c>
      <c r="K1875" s="230" t="s">
        <v>144</v>
      </c>
      <c r="L1875" s="230" t="s">
        <v>144</v>
      </c>
      <c r="M1875" s="230" t="s">
        <v>144</v>
      </c>
    </row>
    <row r="1876" spans="1:13" x14ac:dyDescent="0.3">
      <c r="A1876" s="230">
        <v>425864</v>
      </c>
      <c r="B1876" s="230" t="s">
        <v>58</v>
      </c>
      <c r="D1876" s="230" t="s">
        <v>145</v>
      </c>
      <c r="E1876" s="230" t="s">
        <v>145</v>
      </c>
      <c r="F1876" s="230" t="s">
        <v>145</v>
      </c>
      <c r="G1876" s="230" t="s">
        <v>144</v>
      </c>
      <c r="H1876" s="230" t="s">
        <v>144</v>
      </c>
      <c r="I1876" s="230" t="s">
        <v>144</v>
      </c>
      <c r="J1876" s="230" t="s">
        <v>144</v>
      </c>
      <c r="K1876" s="230" t="s">
        <v>144</v>
      </c>
      <c r="L1876" s="230" t="s">
        <v>144</v>
      </c>
      <c r="M1876" s="230" t="s">
        <v>144</v>
      </c>
    </row>
    <row r="1877" spans="1:13" x14ac:dyDescent="0.3">
      <c r="A1877" s="230">
        <v>425867</v>
      </c>
      <c r="B1877" s="230" t="s">
        <v>58</v>
      </c>
      <c r="F1877" s="230" t="s">
        <v>143</v>
      </c>
      <c r="I1877" s="230" t="s">
        <v>145</v>
      </c>
      <c r="J1877" s="230" t="s">
        <v>145</v>
      </c>
      <c r="K1877" s="230" t="s">
        <v>145</v>
      </c>
      <c r="L1877" s="230" t="s">
        <v>145</v>
      </c>
      <c r="M1877" s="230" t="s">
        <v>145</v>
      </c>
    </row>
    <row r="1878" spans="1:13" x14ac:dyDescent="0.3">
      <c r="A1878" s="230">
        <v>425869</v>
      </c>
      <c r="B1878" s="230" t="s">
        <v>58</v>
      </c>
      <c r="D1878" s="230" t="s">
        <v>145</v>
      </c>
      <c r="E1878" s="230" t="s">
        <v>145</v>
      </c>
      <c r="F1878" s="230" t="s">
        <v>145</v>
      </c>
      <c r="G1878" s="230" t="s">
        <v>145</v>
      </c>
      <c r="H1878" s="230" t="s">
        <v>145</v>
      </c>
      <c r="I1878" s="230" t="s">
        <v>144</v>
      </c>
      <c r="J1878" s="230" t="s">
        <v>144</v>
      </c>
      <c r="K1878" s="230" t="s">
        <v>144</v>
      </c>
      <c r="L1878" s="230" t="s">
        <v>144</v>
      </c>
      <c r="M1878" s="230" t="s">
        <v>144</v>
      </c>
    </row>
    <row r="1879" spans="1:13" x14ac:dyDescent="0.3">
      <c r="A1879" s="230">
        <v>425870</v>
      </c>
      <c r="B1879" s="230" t="s">
        <v>58</v>
      </c>
      <c r="C1879" s="230" t="s">
        <v>145</v>
      </c>
      <c r="D1879" s="230" t="s">
        <v>145</v>
      </c>
      <c r="E1879" s="230" t="s">
        <v>145</v>
      </c>
      <c r="F1879" s="230" t="s">
        <v>145</v>
      </c>
      <c r="G1879" s="230" t="s">
        <v>145</v>
      </c>
      <c r="H1879" s="230" t="s">
        <v>144</v>
      </c>
      <c r="I1879" s="230" t="s">
        <v>144</v>
      </c>
      <c r="J1879" s="230" t="s">
        <v>144</v>
      </c>
      <c r="K1879" s="230" t="s">
        <v>144</v>
      </c>
      <c r="L1879" s="230" t="s">
        <v>144</v>
      </c>
      <c r="M1879" s="230" t="s">
        <v>144</v>
      </c>
    </row>
    <row r="1880" spans="1:13" x14ac:dyDescent="0.3">
      <c r="A1880" s="230">
        <v>425879</v>
      </c>
      <c r="B1880" s="230" t="s">
        <v>58</v>
      </c>
      <c r="E1880" s="230" t="s">
        <v>143</v>
      </c>
      <c r="H1880" s="230" t="s">
        <v>145</v>
      </c>
      <c r="I1880" s="230" t="s">
        <v>145</v>
      </c>
      <c r="K1880" s="230" t="s">
        <v>144</v>
      </c>
      <c r="L1880" s="230" t="s">
        <v>144</v>
      </c>
    </row>
    <row r="1881" spans="1:13" x14ac:dyDescent="0.3">
      <c r="A1881" s="230">
        <v>425883</v>
      </c>
      <c r="B1881" s="230" t="s">
        <v>58</v>
      </c>
      <c r="D1881" s="230" t="s">
        <v>145</v>
      </c>
      <c r="E1881" s="230" t="s">
        <v>144</v>
      </c>
      <c r="F1881" s="230" t="s">
        <v>144</v>
      </c>
      <c r="H1881" s="230" t="s">
        <v>144</v>
      </c>
      <c r="I1881" s="230" t="s">
        <v>144</v>
      </c>
      <c r="J1881" s="230" t="s">
        <v>144</v>
      </c>
      <c r="K1881" s="230" t="s">
        <v>144</v>
      </c>
      <c r="L1881" s="230" t="s">
        <v>144</v>
      </c>
      <c r="M1881" s="230" t="s">
        <v>144</v>
      </c>
    </row>
    <row r="1882" spans="1:13" x14ac:dyDescent="0.3">
      <c r="A1882" s="230">
        <v>425885</v>
      </c>
      <c r="B1882" s="230" t="s">
        <v>58</v>
      </c>
      <c r="C1882" s="230" t="s">
        <v>144</v>
      </c>
      <c r="D1882" s="230" t="s">
        <v>144</v>
      </c>
      <c r="E1882" s="230" t="s">
        <v>144</v>
      </c>
      <c r="H1882" s="230" t="s">
        <v>145</v>
      </c>
      <c r="I1882" s="230" t="s">
        <v>144</v>
      </c>
      <c r="J1882" s="230" t="s">
        <v>144</v>
      </c>
      <c r="K1882" s="230" t="s">
        <v>144</v>
      </c>
      <c r="L1882" s="230" t="s">
        <v>144</v>
      </c>
      <c r="M1882" s="230" t="s">
        <v>144</v>
      </c>
    </row>
    <row r="1883" spans="1:13" x14ac:dyDescent="0.3">
      <c r="A1883" s="230">
        <v>425886</v>
      </c>
      <c r="B1883" s="230" t="s">
        <v>58</v>
      </c>
      <c r="C1883" s="230" t="s">
        <v>145</v>
      </c>
      <c r="D1883" s="230" t="s">
        <v>144</v>
      </c>
      <c r="E1883" s="230" t="s">
        <v>145</v>
      </c>
      <c r="G1883" s="230" t="s">
        <v>144</v>
      </c>
      <c r="H1883" s="230" t="s">
        <v>145</v>
      </c>
      <c r="I1883" s="230" t="s">
        <v>144</v>
      </c>
      <c r="J1883" s="230" t="s">
        <v>144</v>
      </c>
      <c r="K1883" s="230" t="s">
        <v>144</v>
      </c>
      <c r="L1883" s="230" t="s">
        <v>144</v>
      </c>
      <c r="M1883" s="230" t="s">
        <v>144</v>
      </c>
    </row>
    <row r="1884" spans="1:13" x14ac:dyDescent="0.3">
      <c r="A1884" s="230">
        <v>425888</v>
      </c>
      <c r="B1884" s="230" t="s">
        <v>58</v>
      </c>
      <c r="C1884" s="230" t="s">
        <v>145</v>
      </c>
      <c r="D1884" s="230" t="s">
        <v>145</v>
      </c>
      <c r="E1884" s="230" t="s">
        <v>145</v>
      </c>
      <c r="F1884" s="230" t="s">
        <v>145</v>
      </c>
      <c r="G1884" s="230" t="s">
        <v>145</v>
      </c>
      <c r="H1884" s="230" t="s">
        <v>145</v>
      </c>
      <c r="I1884" s="230" t="s">
        <v>144</v>
      </c>
      <c r="J1884" s="230" t="s">
        <v>144</v>
      </c>
      <c r="K1884" s="230" t="s">
        <v>144</v>
      </c>
      <c r="L1884" s="230" t="s">
        <v>144</v>
      </c>
      <c r="M1884" s="230" t="s">
        <v>144</v>
      </c>
    </row>
    <row r="1885" spans="1:13" x14ac:dyDescent="0.3">
      <c r="A1885" s="230">
        <v>425889</v>
      </c>
      <c r="B1885" s="230" t="s">
        <v>58</v>
      </c>
      <c r="C1885" s="230" t="s">
        <v>145</v>
      </c>
      <c r="D1885" s="230" t="s">
        <v>145</v>
      </c>
      <c r="E1885" s="230" t="s">
        <v>145</v>
      </c>
      <c r="F1885" s="230" t="s">
        <v>145</v>
      </c>
      <c r="H1885" s="230" t="s">
        <v>144</v>
      </c>
      <c r="I1885" s="230" t="s">
        <v>144</v>
      </c>
      <c r="J1885" s="230" t="s">
        <v>144</v>
      </c>
      <c r="K1885" s="230" t="s">
        <v>144</v>
      </c>
      <c r="L1885" s="230" t="s">
        <v>144</v>
      </c>
      <c r="M1885" s="230" t="s">
        <v>144</v>
      </c>
    </row>
    <row r="1886" spans="1:13" x14ac:dyDescent="0.3">
      <c r="A1886" s="230">
        <v>425890</v>
      </c>
      <c r="B1886" s="230" t="s">
        <v>58</v>
      </c>
      <c r="D1886" s="230" t="s">
        <v>145</v>
      </c>
      <c r="E1886" s="230" t="s">
        <v>144</v>
      </c>
      <c r="F1886" s="230" t="s">
        <v>144</v>
      </c>
      <c r="G1886" s="230" t="s">
        <v>144</v>
      </c>
      <c r="H1886" s="230" t="s">
        <v>144</v>
      </c>
      <c r="I1886" s="230" t="s">
        <v>144</v>
      </c>
      <c r="J1886" s="230" t="s">
        <v>144</v>
      </c>
      <c r="K1886" s="230" t="s">
        <v>144</v>
      </c>
      <c r="L1886" s="230" t="s">
        <v>144</v>
      </c>
      <c r="M1886" s="230" t="s">
        <v>144</v>
      </c>
    </row>
    <row r="1887" spans="1:13" x14ac:dyDescent="0.3">
      <c r="A1887" s="230">
        <v>425894</v>
      </c>
      <c r="B1887" s="230" t="s">
        <v>58</v>
      </c>
      <c r="C1887" s="230" t="s">
        <v>145</v>
      </c>
      <c r="D1887" s="230" t="s">
        <v>144</v>
      </c>
      <c r="E1887" s="230" t="s">
        <v>144</v>
      </c>
      <c r="F1887" s="230" t="s">
        <v>144</v>
      </c>
      <c r="G1887" s="230" t="s">
        <v>145</v>
      </c>
      <c r="H1887" s="230" t="s">
        <v>145</v>
      </c>
      <c r="I1887" s="230" t="s">
        <v>144</v>
      </c>
      <c r="J1887" s="230" t="s">
        <v>144</v>
      </c>
      <c r="K1887" s="230" t="s">
        <v>144</v>
      </c>
      <c r="L1887" s="230" t="s">
        <v>144</v>
      </c>
      <c r="M1887" s="230" t="s">
        <v>144</v>
      </c>
    </row>
    <row r="1888" spans="1:13" x14ac:dyDescent="0.3">
      <c r="A1888" s="230">
        <v>425905</v>
      </c>
      <c r="B1888" s="230" t="s">
        <v>58</v>
      </c>
      <c r="C1888" s="230" t="s">
        <v>145</v>
      </c>
      <c r="D1888" s="230" t="s">
        <v>145</v>
      </c>
      <c r="E1888" s="230" t="s">
        <v>145</v>
      </c>
      <c r="F1888" s="230" t="s">
        <v>145</v>
      </c>
      <c r="G1888" s="230" t="s">
        <v>144</v>
      </c>
      <c r="H1888" s="230" t="s">
        <v>144</v>
      </c>
      <c r="I1888" s="230" t="s">
        <v>144</v>
      </c>
      <c r="J1888" s="230" t="s">
        <v>144</v>
      </c>
      <c r="K1888" s="230" t="s">
        <v>144</v>
      </c>
      <c r="L1888" s="230" t="s">
        <v>144</v>
      </c>
      <c r="M1888" s="230" t="s">
        <v>144</v>
      </c>
    </row>
    <row r="1889" spans="1:13" x14ac:dyDescent="0.3">
      <c r="A1889" s="230">
        <v>425906</v>
      </c>
      <c r="B1889" s="230" t="s">
        <v>58</v>
      </c>
      <c r="C1889" s="230" t="s">
        <v>145</v>
      </c>
      <c r="D1889" s="230" t="s">
        <v>144</v>
      </c>
      <c r="E1889" s="230" t="s">
        <v>145</v>
      </c>
      <c r="G1889" s="230" t="s">
        <v>144</v>
      </c>
      <c r="I1889" s="230" t="s">
        <v>144</v>
      </c>
      <c r="J1889" s="230" t="s">
        <v>144</v>
      </c>
      <c r="K1889" s="230" t="s">
        <v>144</v>
      </c>
      <c r="L1889" s="230" t="s">
        <v>144</v>
      </c>
      <c r="M1889" s="230" t="s">
        <v>144</v>
      </c>
    </row>
    <row r="1890" spans="1:13" x14ac:dyDescent="0.3">
      <c r="A1890" s="230">
        <v>425918</v>
      </c>
      <c r="B1890" s="230" t="s">
        <v>58</v>
      </c>
      <c r="C1890" s="230" t="s">
        <v>145</v>
      </c>
      <c r="D1890" s="230" t="s">
        <v>144</v>
      </c>
      <c r="E1890" s="230" t="s">
        <v>145</v>
      </c>
      <c r="G1890" s="230" t="s">
        <v>144</v>
      </c>
      <c r="H1890" s="230" t="s">
        <v>145</v>
      </c>
      <c r="I1890" s="230" t="s">
        <v>144</v>
      </c>
      <c r="J1890" s="230" t="s">
        <v>144</v>
      </c>
      <c r="K1890" s="230" t="s">
        <v>144</v>
      </c>
      <c r="L1890" s="230" t="s">
        <v>144</v>
      </c>
      <c r="M1890" s="230" t="s">
        <v>144</v>
      </c>
    </row>
    <row r="1891" spans="1:13" x14ac:dyDescent="0.3">
      <c r="A1891" s="230">
        <v>425923</v>
      </c>
      <c r="B1891" s="230" t="s">
        <v>58</v>
      </c>
      <c r="C1891" s="230" t="s">
        <v>145</v>
      </c>
      <c r="D1891" s="230" t="s">
        <v>145</v>
      </c>
      <c r="E1891" s="230" t="s">
        <v>145</v>
      </c>
      <c r="F1891" s="230" t="s">
        <v>144</v>
      </c>
      <c r="G1891" s="230" t="s">
        <v>145</v>
      </c>
      <c r="H1891" s="230" t="s">
        <v>144</v>
      </c>
      <c r="I1891" s="230" t="s">
        <v>144</v>
      </c>
      <c r="J1891" s="230" t="s">
        <v>144</v>
      </c>
      <c r="K1891" s="230" t="s">
        <v>144</v>
      </c>
      <c r="L1891" s="230" t="s">
        <v>144</v>
      </c>
      <c r="M1891" s="230" t="s">
        <v>144</v>
      </c>
    </row>
    <row r="1892" spans="1:13" x14ac:dyDescent="0.3">
      <c r="A1892" s="230">
        <v>425924</v>
      </c>
      <c r="B1892" s="230" t="s">
        <v>58</v>
      </c>
      <c r="C1892" s="230" t="s">
        <v>145</v>
      </c>
      <c r="D1892" s="230" t="s">
        <v>145</v>
      </c>
      <c r="E1892" s="230" t="s">
        <v>145</v>
      </c>
      <c r="G1892" s="230" t="s">
        <v>145</v>
      </c>
      <c r="H1892" s="230" t="s">
        <v>145</v>
      </c>
      <c r="I1892" s="230" t="s">
        <v>144</v>
      </c>
      <c r="J1892" s="230" t="s">
        <v>144</v>
      </c>
      <c r="K1892" s="230" t="s">
        <v>144</v>
      </c>
      <c r="L1892" s="230" t="s">
        <v>144</v>
      </c>
      <c r="M1892" s="230" t="s">
        <v>144</v>
      </c>
    </row>
    <row r="1893" spans="1:13" x14ac:dyDescent="0.3">
      <c r="A1893" s="230">
        <v>425926</v>
      </c>
      <c r="B1893" s="230" t="s">
        <v>58</v>
      </c>
      <c r="D1893" s="230" t="s">
        <v>145</v>
      </c>
      <c r="E1893" s="230" t="s">
        <v>145</v>
      </c>
      <c r="F1893" s="230" t="s">
        <v>145</v>
      </c>
      <c r="G1893" s="230" t="s">
        <v>145</v>
      </c>
      <c r="H1893" s="230" t="s">
        <v>145</v>
      </c>
      <c r="I1893" s="230" t="s">
        <v>144</v>
      </c>
      <c r="J1893" s="230" t="s">
        <v>144</v>
      </c>
      <c r="K1893" s="230" t="s">
        <v>144</v>
      </c>
      <c r="L1893" s="230" t="s">
        <v>144</v>
      </c>
      <c r="M1893" s="230" t="s">
        <v>144</v>
      </c>
    </row>
    <row r="1894" spans="1:13" x14ac:dyDescent="0.3">
      <c r="A1894" s="230">
        <v>425929</v>
      </c>
      <c r="B1894" s="230" t="s">
        <v>58</v>
      </c>
      <c r="C1894" s="230" t="s">
        <v>145</v>
      </c>
      <c r="D1894" s="230" t="s">
        <v>145</v>
      </c>
      <c r="E1894" s="230" t="s">
        <v>145</v>
      </c>
      <c r="F1894" s="230" t="s">
        <v>144</v>
      </c>
      <c r="G1894" s="230" t="s">
        <v>144</v>
      </c>
      <c r="H1894" s="230" t="s">
        <v>145</v>
      </c>
      <c r="I1894" s="230" t="s">
        <v>144</v>
      </c>
      <c r="J1894" s="230" t="s">
        <v>144</v>
      </c>
      <c r="K1894" s="230" t="s">
        <v>144</v>
      </c>
      <c r="L1894" s="230" t="s">
        <v>144</v>
      </c>
      <c r="M1894" s="230" t="s">
        <v>144</v>
      </c>
    </row>
    <row r="1895" spans="1:13" x14ac:dyDescent="0.3">
      <c r="A1895" s="230">
        <v>425931</v>
      </c>
      <c r="B1895" s="230" t="s">
        <v>58</v>
      </c>
      <c r="C1895" s="230" t="s">
        <v>144</v>
      </c>
      <c r="D1895" s="230" t="s">
        <v>145</v>
      </c>
      <c r="E1895" s="230" t="s">
        <v>144</v>
      </c>
      <c r="F1895" s="230" t="s">
        <v>144</v>
      </c>
      <c r="G1895" s="230" t="s">
        <v>144</v>
      </c>
      <c r="H1895" s="230" t="s">
        <v>145</v>
      </c>
      <c r="I1895" s="230" t="s">
        <v>144</v>
      </c>
      <c r="J1895" s="230" t="s">
        <v>144</v>
      </c>
      <c r="K1895" s="230" t="s">
        <v>144</v>
      </c>
      <c r="L1895" s="230" t="s">
        <v>144</v>
      </c>
      <c r="M1895" s="230" t="s">
        <v>144</v>
      </c>
    </row>
    <row r="1896" spans="1:13" x14ac:dyDescent="0.3">
      <c r="A1896" s="230">
        <v>425933</v>
      </c>
      <c r="B1896" s="230" t="s">
        <v>58</v>
      </c>
      <c r="C1896" s="230" t="s">
        <v>144</v>
      </c>
      <c r="D1896" s="230" t="s">
        <v>145</v>
      </c>
      <c r="E1896" s="230" t="s">
        <v>145</v>
      </c>
      <c r="F1896" s="230" t="s">
        <v>144</v>
      </c>
      <c r="H1896" s="230" t="s">
        <v>145</v>
      </c>
      <c r="I1896" s="230" t="s">
        <v>144</v>
      </c>
      <c r="J1896" s="230" t="s">
        <v>144</v>
      </c>
      <c r="K1896" s="230" t="s">
        <v>144</v>
      </c>
      <c r="L1896" s="230" t="s">
        <v>144</v>
      </c>
      <c r="M1896" s="230" t="s">
        <v>144</v>
      </c>
    </row>
    <row r="1897" spans="1:13" x14ac:dyDescent="0.3">
      <c r="A1897" s="230">
        <v>425943</v>
      </c>
      <c r="B1897" s="230" t="s">
        <v>58</v>
      </c>
      <c r="D1897" s="230" t="s">
        <v>145</v>
      </c>
      <c r="E1897" s="230" t="s">
        <v>145</v>
      </c>
      <c r="F1897" s="230" t="s">
        <v>145</v>
      </c>
      <c r="G1897" s="230" t="s">
        <v>144</v>
      </c>
      <c r="H1897" s="230" t="s">
        <v>144</v>
      </c>
      <c r="I1897" s="230" t="s">
        <v>144</v>
      </c>
      <c r="J1897" s="230" t="s">
        <v>144</v>
      </c>
      <c r="K1897" s="230" t="s">
        <v>144</v>
      </c>
      <c r="L1897" s="230" t="s">
        <v>144</v>
      </c>
      <c r="M1897" s="230" t="s">
        <v>144</v>
      </c>
    </row>
    <row r="1898" spans="1:13" x14ac:dyDescent="0.3">
      <c r="A1898" s="230">
        <v>425946</v>
      </c>
      <c r="B1898" s="230" t="s">
        <v>58</v>
      </c>
      <c r="C1898" s="230" t="s">
        <v>143</v>
      </c>
      <c r="D1898" s="230" t="s">
        <v>145</v>
      </c>
      <c r="E1898" s="230" t="s">
        <v>143</v>
      </c>
      <c r="G1898" s="230" t="s">
        <v>144</v>
      </c>
      <c r="H1898" s="230" t="s">
        <v>143</v>
      </c>
      <c r="I1898" s="230" t="s">
        <v>145</v>
      </c>
      <c r="J1898" s="230" t="s">
        <v>145</v>
      </c>
      <c r="K1898" s="230" t="s">
        <v>145</v>
      </c>
      <c r="L1898" s="230" t="s">
        <v>145</v>
      </c>
      <c r="M1898" s="230" t="s">
        <v>145</v>
      </c>
    </row>
    <row r="1899" spans="1:13" x14ac:dyDescent="0.3">
      <c r="A1899" s="230">
        <v>425949</v>
      </c>
      <c r="B1899" s="230" t="s">
        <v>58</v>
      </c>
      <c r="C1899" s="230" t="s">
        <v>145</v>
      </c>
      <c r="E1899" s="230" t="s">
        <v>145</v>
      </c>
      <c r="F1899" s="230" t="s">
        <v>145</v>
      </c>
      <c r="H1899" s="230" t="s">
        <v>145</v>
      </c>
      <c r="I1899" s="230" t="s">
        <v>144</v>
      </c>
      <c r="J1899" s="230" t="s">
        <v>144</v>
      </c>
      <c r="K1899" s="230" t="s">
        <v>144</v>
      </c>
      <c r="L1899" s="230" t="s">
        <v>144</v>
      </c>
      <c r="M1899" s="230" t="s">
        <v>144</v>
      </c>
    </row>
    <row r="1900" spans="1:13" x14ac:dyDescent="0.3">
      <c r="A1900" s="230">
        <v>425952</v>
      </c>
      <c r="B1900" s="230" t="s">
        <v>58</v>
      </c>
      <c r="C1900" s="230" t="s">
        <v>143</v>
      </c>
      <c r="D1900" s="230" t="s">
        <v>145</v>
      </c>
      <c r="E1900" s="230" t="s">
        <v>145</v>
      </c>
      <c r="G1900" s="230" t="s">
        <v>143</v>
      </c>
      <c r="H1900" s="230" t="s">
        <v>144</v>
      </c>
      <c r="I1900" s="230" t="s">
        <v>144</v>
      </c>
      <c r="J1900" s="230" t="s">
        <v>144</v>
      </c>
      <c r="K1900" s="230" t="s">
        <v>144</v>
      </c>
      <c r="L1900" s="230" t="s">
        <v>144</v>
      </c>
      <c r="M1900" s="230" t="s">
        <v>145</v>
      </c>
    </row>
    <row r="1901" spans="1:13" x14ac:dyDescent="0.3">
      <c r="A1901" s="230">
        <v>425953</v>
      </c>
      <c r="B1901" s="230" t="s">
        <v>58</v>
      </c>
      <c r="C1901" s="230" t="s">
        <v>145</v>
      </c>
      <c r="D1901" s="230" t="s">
        <v>145</v>
      </c>
      <c r="E1901" s="230" t="s">
        <v>145</v>
      </c>
      <c r="G1901" s="230" t="s">
        <v>145</v>
      </c>
      <c r="I1901" s="230" t="s">
        <v>145</v>
      </c>
      <c r="J1901" s="230" t="s">
        <v>145</v>
      </c>
      <c r="K1901" s="230" t="s">
        <v>145</v>
      </c>
      <c r="L1901" s="230" t="s">
        <v>145</v>
      </c>
      <c r="M1901" s="230" t="s">
        <v>145</v>
      </c>
    </row>
    <row r="1902" spans="1:13" x14ac:dyDescent="0.3">
      <c r="A1902" s="230">
        <v>425965</v>
      </c>
      <c r="B1902" s="230" t="s">
        <v>58</v>
      </c>
      <c r="C1902" s="230" t="s">
        <v>144</v>
      </c>
      <c r="D1902" s="230" t="s">
        <v>144</v>
      </c>
      <c r="E1902" s="230" t="s">
        <v>144</v>
      </c>
      <c r="F1902" s="230" t="s">
        <v>144</v>
      </c>
      <c r="G1902" s="230" t="s">
        <v>144</v>
      </c>
      <c r="H1902" s="230" t="s">
        <v>144</v>
      </c>
      <c r="I1902" s="230" t="s">
        <v>144</v>
      </c>
      <c r="J1902" s="230" t="s">
        <v>144</v>
      </c>
      <c r="K1902" s="230" t="s">
        <v>144</v>
      </c>
      <c r="L1902" s="230" t="s">
        <v>144</v>
      </c>
      <c r="M1902" s="230" t="s">
        <v>144</v>
      </c>
    </row>
    <row r="1903" spans="1:13" x14ac:dyDescent="0.3">
      <c r="A1903" s="230">
        <v>425967</v>
      </c>
      <c r="B1903" s="230" t="s">
        <v>58</v>
      </c>
      <c r="C1903" s="230" t="s">
        <v>145</v>
      </c>
      <c r="D1903" s="230" t="s">
        <v>145</v>
      </c>
      <c r="E1903" s="230" t="s">
        <v>145</v>
      </c>
      <c r="F1903" s="230" t="s">
        <v>145</v>
      </c>
      <c r="G1903" s="230" t="s">
        <v>144</v>
      </c>
      <c r="H1903" s="230" t="s">
        <v>145</v>
      </c>
      <c r="I1903" s="230" t="s">
        <v>144</v>
      </c>
      <c r="J1903" s="230" t="s">
        <v>144</v>
      </c>
      <c r="K1903" s="230" t="s">
        <v>144</v>
      </c>
      <c r="L1903" s="230" t="s">
        <v>144</v>
      </c>
      <c r="M1903" s="230" t="s">
        <v>144</v>
      </c>
    </row>
    <row r="1904" spans="1:13" x14ac:dyDescent="0.3">
      <c r="A1904" s="230">
        <v>425968</v>
      </c>
      <c r="B1904" s="230" t="s">
        <v>58</v>
      </c>
      <c r="D1904" s="230" t="s">
        <v>145</v>
      </c>
      <c r="E1904" s="230" t="s">
        <v>145</v>
      </c>
      <c r="G1904" s="230" t="s">
        <v>144</v>
      </c>
      <c r="H1904" s="230" t="s">
        <v>144</v>
      </c>
      <c r="I1904" s="230" t="s">
        <v>144</v>
      </c>
      <c r="J1904" s="230" t="s">
        <v>144</v>
      </c>
      <c r="K1904" s="230" t="s">
        <v>144</v>
      </c>
      <c r="L1904" s="230" t="s">
        <v>144</v>
      </c>
      <c r="M1904" s="230" t="s">
        <v>144</v>
      </c>
    </row>
    <row r="1905" spans="1:13" x14ac:dyDescent="0.3">
      <c r="A1905" s="230">
        <v>425972</v>
      </c>
      <c r="B1905" s="230" t="s">
        <v>58</v>
      </c>
      <c r="D1905" s="230" t="s">
        <v>145</v>
      </c>
      <c r="E1905" s="230" t="s">
        <v>145</v>
      </c>
      <c r="F1905" s="230" t="s">
        <v>145</v>
      </c>
      <c r="G1905" s="230" t="s">
        <v>145</v>
      </c>
      <c r="H1905" s="230" t="s">
        <v>145</v>
      </c>
      <c r="I1905" s="230" t="s">
        <v>144</v>
      </c>
      <c r="J1905" s="230" t="s">
        <v>144</v>
      </c>
      <c r="K1905" s="230" t="s">
        <v>144</v>
      </c>
      <c r="L1905" s="230" t="s">
        <v>144</v>
      </c>
      <c r="M1905" s="230" t="s">
        <v>144</v>
      </c>
    </row>
    <row r="1906" spans="1:13" x14ac:dyDescent="0.3">
      <c r="A1906" s="230">
        <v>425973</v>
      </c>
      <c r="B1906" s="230" t="s">
        <v>58</v>
      </c>
      <c r="C1906" s="230" t="s">
        <v>144</v>
      </c>
      <c r="D1906" s="230" t="s">
        <v>144</v>
      </c>
      <c r="E1906" s="230" t="s">
        <v>145</v>
      </c>
      <c r="F1906" s="230" t="s">
        <v>144</v>
      </c>
      <c r="G1906" s="230" t="s">
        <v>144</v>
      </c>
      <c r="H1906" s="230" t="s">
        <v>145</v>
      </c>
      <c r="I1906" s="230" t="s">
        <v>144</v>
      </c>
      <c r="J1906" s="230" t="s">
        <v>144</v>
      </c>
      <c r="K1906" s="230" t="s">
        <v>144</v>
      </c>
      <c r="L1906" s="230" t="s">
        <v>144</v>
      </c>
      <c r="M1906" s="230" t="s">
        <v>144</v>
      </c>
    </row>
    <row r="1907" spans="1:13" x14ac:dyDescent="0.3">
      <c r="A1907" s="230">
        <v>425979</v>
      </c>
      <c r="B1907" s="230" t="s">
        <v>58</v>
      </c>
      <c r="G1907" s="230" t="s">
        <v>145</v>
      </c>
      <c r="H1907" s="230" t="s">
        <v>144</v>
      </c>
      <c r="J1907" s="230" t="s">
        <v>145</v>
      </c>
      <c r="K1907" s="230" t="s">
        <v>144</v>
      </c>
      <c r="L1907" s="230" t="s">
        <v>144</v>
      </c>
    </row>
    <row r="1908" spans="1:13" x14ac:dyDescent="0.3">
      <c r="A1908" s="230">
        <v>425982</v>
      </c>
      <c r="B1908" s="230" t="s">
        <v>58</v>
      </c>
      <c r="C1908" s="230" t="s">
        <v>145</v>
      </c>
      <c r="D1908" s="230" t="s">
        <v>145</v>
      </c>
      <c r="E1908" s="230" t="s">
        <v>144</v>
      </c>
      <c r="F1908" s="230" t="s">
        <v>145</v>
      </c>
      <c r="G1908" s="230" t="s">
        <v>145</v>
      </c>
      <c r="H1908" s="230" t="s">
        <v>145</v>
      </c>
      <c r="I1908" s="230" t="s">
        <v>144</v>
      </c>
      <c r="J1908" s="230" t="s">
        <v>144</v>
      </c>
      <c r="K1908" s="230" t="s">
        <v>144</v>
      </c>
      <c r="L1908" s="230" t="s">
        <v>144</v>
      </c>
      <c r="M1908" s="230" t="s">
        <v>144</v>
      </c>
    </row>
    <row r="1909" spans="1:13" x14ac:dyDescent="0.3">
      <c r="A1909" s="230">
        <v>425983</v>
      </c>
      <c r="B1909" s="230" t="s">
        <v>58</v>
      </c>
      <c r="C1909" s="230" t="s">
        <v>144</v>
      </c>
      <c r="D1909" s="230" t="s">
        <v>144</v>
      </c>
      <c r="E1909" s="230" t="s">
        <v>145</v>
      </c>
      <c r="F1909" s="230" t="s">
        <v>144</v>
      </c>
      <c r="G1909" s="230" t="s">
        <v>145</v>
      </c>
      <c r="H1909" s="230" t="s">
        <v>145</v>
      </c>
      <c r="I1909" s="230" t="s">
        <v>144</v>
      </c>
      <c r="J1909" s="230" t="s">
        <v>144</v>
      </c>
      <c r="K1909" s="230" t="s">
        <v>144</v>
      </c>
      <c r="L1909" s="230" t="s">
        <v>144</v>
      </c>
      <c r="M1909" s="230" t="s">
        <v>144</v>
      </c>
    </row>
    <row r="1910" spans="1:13" x14ac:dyDescent="0.3">
      <c r="A1910" s="230">
        <v>425990</v>
      </c>
      <c r="B1910" s="230" t="s">
        <v>58</v>
      </c>
      <c r="C1910" s="230" t="s">
        <v>144</v>
      </c>
      <c r="D1910" s="230" t="s">
        <v>144</v>
      </c>
      <c r="E1910" s="230" t="s">
        <v>144</v>
      </c>
      <c r="I1910" s="230" t="s">
        <v>144</v>
      </c>
      <c r="J1910" s="230" t="s">
        <v>144</v>
      </c>
      <c r="K1910" s="230" t="s">
        <v>144</v>
      </c>
      <c r="M1910" s="230" t="s">
        <v>144</v>
      </c>
    </row>
    <row r="1911" spans="1:13" x14ac:dyDescent="0.3">
      <c r="A1911" s="230">
        <v>426003</v>
      </c>
      <c r="B1911" s="230" t="s">
        <v>58</v>
      </c>
      <c r="C1911" s="230" t="s">
        <v>144</v>
      </c>
      <c r="D1911" s="230" t="s">
        <v>145</v>
      </c>
      <c r="E1911" s="230" t="s">
        <v>145</v>
      </c>
      <c r="F1911" s="230" t="s">
        <v>144</v>
      </c>
      <c r="G1911" s="230" t="s">
        <v>144</v>
      </c>
      <c r="I1911" s="230" t="s">
        <v>144</v>
      </c>
      <c r="J1911" s="230" t="s">
        <v>144</v>
      </c>
      <c r="K1911" s="230" t="s">
        <v>144</v>
      </c>
      <c r="L1911" s="230" t="s">
        <v>144</v>
      </c>
      <c r="M1911" s="230" t="s">
        <v>144</v>
      </c>
    </row>
    <row r="1912" spans="1:13" x14ac:dyDescent="0.3">
      <c r="A1912" s="230">
        <v>426004</v>
      </c>
      <c r="B1912" s="230" t="s">
        <v>58</v>
      </c>
      <c r="D1912" s="230" t="s">
        <v>145</v>
      </c>
      <c r="E1912" s="230" t="s">
        <v>145</v>
      </c>
      <c r="F1912" s="230" t="s">
        <v>145</v>
      </c>
      <c r="G1912" s="230" t="s">
        <v>145</v>
      </c>
      <c r="H1912" s="230" t="s">
        <v>145</v>
      </c>
      <c r="I1912" s="230" t="s">
        <v>144</v>
      </c>
      <c r="J1912" s="230" t="s">
        <v>144</v>
      </c>
      <c r="K1912" s="230" t="s">
        <v>144</v>
      </c>
      <c r="L1912" s="230" t="s">
        <v>144</v>
      </c>
      <c r="M1912" s="230" t="s">
        <v>144</v>
      </c>
    </row>
    <row r="1913" spans="1:13" x14ac:dyDescent="0.3">
      <c r="A1913" s="230">
        <v>426012</v>
      </c>
      <c r="B1913" s="230" t="s">
        <v>58</v>
      </c>
      <c r="C1913" s="230" t="s">
        <v>144</v>
      </c>
      <c r="E1913" s="230" t="s">
        <v>145</v>
      </c>
      <c r="H1913" s="230" t="s">
        <v>145</v>
      </c>
      <c r="I1913" s="230" t="s">
        <v>144</v>
      </c>
      <c r="J1913" s="230" t="s">
        <v>144</v>
      </c>
      <c r="K1913" s="230" t="s">
        <v>144</v>
      </c>
      <c r="L1913" s="230" t="s">
        <v>144</v>
      </c>
      <c r="M1913" s="230" t="s">
        <v>144</v>
      </c>
    </row>
    <row r="1914" spans="1:13" x14ac:dyDescent="0.3">
      <c r="A1914" s="230">
        <v>426013</v>
      </c>
      <c r="B1914" s="230" t="s">
        <v>58</v>
      </c>
      <c r="D1914" s="230" t="s">
        <v>144</v>
      </c>
      <c r="E1914" s="230" t="s">
        <v>144</v>
      </c>
      <c r="F1914" s="230" t="s">
        <v>144</v>
      </c>
      <c r="G1914" s="230" t="s">
        <v>144</v>
      </c>
      <c r="J1914" s="230" t="s">
        <v>144</v>
      </c>
      <c r="K1914" s="230" t="s">
        <v>144</v>
      </c>
      <c r="L1914" s="230" t="s">
        <v>144</v>
      </c>
      <c r="M1914" s="230" t="s">
        <v>144</v>
      </c>
    </row>
    <row r="1915" spans="1:13" x14ac:dyDescent="0.3">
      <c r="A1915" s="230">
        <v>426018</v>
      </c>
      <c r="B1915" s="230" t="s">
        <v>58</v>
      </c>
      <c r="C1915" s="230" t="s">
        <v>143</v>
      </c>
      <c r="D1915" s="230" t="s">
        <v>145</v>
      </c>
      <c r="E1915" s="230" t="s">
        <v>143</v>
      </c>
      <c r="F1915" s="230" t="s">
        <v>144</v>
      </c>
      <c r="G1915" s="230" t="s">
        <v>145</v>
      </c>
      <c r="H1915" s="230" t="s">
        <v>145</v>
      </c>
      <c r="I1915" s="230" t="s">
        <v>144</v>
      </c>
      <c r="J1915" s="230" t="s">
        <v>144</v>
      </c>
      <c r="K1915" s="230" t="s">
        <v>144</v>
      </c>
      <c r="L1915" s="230" t="s">
        <v>144</v>
      </c>
      <c r="M1915" s="230" t="s">
        <v>144</v>
      </c>
    </row>
    <row r="1916" spans="1:13" x14ac:dyDescent="0.3">
      <c r="A1916" s="230">
        <v>426021</v>
      </c>
      <c r="B1916" s="230" t="s">
        <v>58</v>
      </c>
      <c r="C1916" s="230" t="s">
        <v>145</v>
      </c>
      <c r="D1916" s="230" t="s">
        <v>145</v>
      </c>
      <c r="E1916" s="230" t="s">
        <v>143</v>
      </c>
      <c r="G1916" s="230" t="s">
        <v>143</v>
      </c>
      <c r="H1916" s="230" t="s">
        <v>143</v>
      </c>
      <c r="I1916" s="230" t="s">
        <v>145</v>
      </c>
      <c r="J1916" s="230" t="s">
        <v>145</v>
      </c>
      <c r="K1916" s="230" t="s">
        <v>145</v>
      </c>
      <c r="L1916" s="230" t="s">
        <v>145</v>
      </c>
      <c r="M1916" s="230" t="s">
        <v>145</v>
      </c>
    </row>
    <row r="1917" spans="1:13" x14ac:dyDescent="0.3">
      <c r="A1917" s="230">
        <v>426024</v>
      </c>
      <c r="B1917" s="230" t="s">
        <v>58</v>
      </c>
      <c r="C1917" s="230" t="s">
        <v>145</v>
      </c>
      <c r="E1917" s="230" t="s">
        <v>145</v>
      </c>
      <c r="F1917" s="230" t="s">
        <v>144</v>
      </c>
      <c r="H1917" s="230" t="s">
        <v>144</v>
      </c>
      <c r="I1917" s="230" t="s">
        <v>144</v>
      </c>
      <c r="J1917" s="230" t="s">
        <v>144</v>
      </c>
      <c r="K1917" s="230" t="s">
        <v>144</v>
      </c>
      <c r="L1917" s="230" t="s">
        <v>144</v>
      </c>
      <c r="M1917" s="230" t="s">
        <v>144</v>
      </c>
    </row>
    <row r="1918" spans="1:13" x14ac:dyDescent="0.3">
      <c r="A1918" s="230">
        <v>426027</v>
      </c>
      <c r="B1918" s="230" t="s">
        <v>58</v>
      </c>
      <c r="C1918" s="230" t="s">
        <v>145</v>
      </c>
      <c r="D1918" s="230" t="s">
        <v>145</v>
      </c>
      <c r="E1918" s="230" t="s">
        <v>144</v>
      </c>
      <c r="F1918" s="230" t="s">
        <v>144</v>
      </c>
      <c r="G1918" s="230" t="s">
        <v>144</v>
      </c>
      <c r="H1918" s="230" t="s">
        <v>144</v>
      </c>
      <c r="I1918" s="230" t="s">
        <v>144</v>
      </c>
      <c r="J1918" s="230" t="s">
        <v>144</v>
      </c>
      <c r="K1918" s="230" t="s">
        <v>144</v>
      </c>
      <c r="L1918" s="230" t="s">
        <v>144</v>
      </c>
      <c r="M1918" s="230" t="s">
        <v>144</v>
      </c>
    </row>
    <row r="1919" spans="1:13" x14ac:dyDescent="0.3">
      <c r="A1919" s="230">
        <v>426028</v>
      </c>
      <c r="B1919" s="230" t="s">
        <v>58</v>
      </c>
      <c r="C1919" s="230" t="s">
        <v>145</v>
      </c>
      <c r="D1919" s="230" t="s">
        <v>144</v>
      </c>
      <c r="E1919" s="230" t="s">
        <v>143</v>
      </c>
      <c r="F1919" s="230" t="s">
        <v>143</v>
      </c>
      <c r="G1919" s="230" t="s">
        <v>145</v>
      </c>
      <c r="H1919" s="230" t="s">
        <v>145</v>
      </c>
      <c r="I1919" s="230" t="s">
        <v>144</v>
      </c>
      <c r="J1919" s="230" t="s">
        <v>144</v>
      </c>
      <c r="K1919" s="230" t="s">
        <v>145</v>
      </c>
      <c r="L1919" s="230" t="s">
        <v>144</v>
      </c>
      <c r="M1919" s="230" t="s">
        <v>145</v>
      </c>
    </row>
    <row r="1920" spans="1:13" x14ac:dyDescent="0.3">
      <c r="A1920" s="230">
        <v>426029</v>
      </c>
      <c r="B1920" s="230" t="s">
        <v>58</v>
      </c>
      <c r="C1920" s="230" t="s">
        <v>145</v>
      </c>
      <c r="D1920" s="230" t="s">
        <v>145</v>
      </c>
      <c r="E1920" s="230" t="s">
        <v>145</v>
      </c>
      <c r="F1920" s="230" t="s">
        <v>145</v>
      </c>
      <c r="G1920" s="230" t="s">
        <v>145</v>
      </c>
      <c r="H1920" s="230" t="s">
        <v>145</v>
      </c>
      <c r="I1920" s="230" t="s">
        <v>144</v>
      </c>
      <c r="J1920" s="230" t="s">
        <v>144</v>
      </c>
      <c r="K1920" s="230" t="s">
        <v>144</v>
      </c>
      <c r="L1920" s="230" t="s">
        <v>144</v>
      </c>
      <c r="M1920" s="230" t="s">
        <v>144</v>
      </c>
    </row>
    <row r="1921" spans="1:13" x14ac:dyDescent="0.3">
      <c r="A1921" s="230">
        <v>426031</v>
      </c>
      <c r="B1921" s="230" t="s">
        <v>58</v>
      </c>
      <c r="C1921" s="230" t="s">
        <v>145</v>
      </c>
      <c r="D1921" s="230" t="s">
        <v>145</v>
      </c>
      <c r="E1921" s="230" t="s">
        <v>145</v>
      </c>
      <c r="F1921" s="230" t="s">
        <v>145</v>
      </c>
      <c r="G1921" s="230" t="s">
        <v>145</v>
      </c>
      <c r="H1921" s="230" t="s">
        <v>145</v>
      </c>
      <c r="I1921" s="230" t="s">
        <v>144</v>
      </c>
      <c r="J1921" s="230" t="s">
        <v>144</v>
      </c>
      <c r="K1921" s="230" t="s">
        <v>144</v>
      </c>
      <c r="L1921" s="230" t="s">
        <v>144</v>
      </c>
      <c r="M1921" s="230" t="s">
        <v>144</v>
      </c>
    </row>
    <row r="1922" spans="1:13" x14ac:dyDescent="0.3">
      <c r="A1922" s="230">
        <v>426032</v>
      </c>
      <c r="B1922" s="230" t="s">
        <v>58</v>
      </c>
      <c r="C1922" s="230" t="s">
        <v>145</v>
      </c>
      <c r="D1922" s="230" t="s">
        <v>145</v>
      </c>
      <c r="E1922" s="230" t="s">
        <v>145</v>
      </c>
      <c r="F1922" s="230" t="s">
        <v>144</v>
      </c>
      <c r="G1922" s="230" t="s">
        <v>145</v>
      </c>
      <c r="H1922" s="230" t="s">
        <v>144</v>
      </c>
      <c r="I1922" s="230" t="s">
        <v>144</v>
      </c>
      <c r="J1922" s="230" t="s">
        <v>144</v>
      </c>
      <c r="K1922" s="230" t="s">
        <v>144</v>
      </c>
      <c r="L1922" s="230" t="s">
        <v>144</v>
      </c>
      <c r="M1922" s="230" t="s">
        <v>144</v>
      </c>
    </row>
    <row r="1923" spans="1:13" x14ac:dyDescent="0.3">
      <c r="A1923" s="230">
        <v>426033</v>
      </c>
      <c r="B1923" s="230" t="s">
        <v>58</v>
      </c>
      <c r="D1923" s="230" t="s">
        <v>145</v>
      </c>
      <c r="E1923" s="230" t="s">
        <v>145</v>
      </c>
      <c r="F1923" s="230" t="s">
        <v>145</v>
      </c>
      <c r="I1923" s="230" t="s">
        <v>144</v>
      </c>
      <c r="J1923" s="230" t="s">
        <v>144</v>
      </c>
      <c r="K1923" s="230" t="s">
        <v>144</v>
      </c>
      <c r="M1923" s="230" t="s">
        <v>144</v>
      </c>
    </row>
    <row r="1924" spans="1:13" x14ac:dyDescent="0.3">
      <c r="A1924" s="230">
        <v>426037</v>
      </c>
      <c r="B1924" s="230" t="s">
        <v>58</v>
      </c>
      <c r="C1924" s="230" t="s">
        <v>145</v>
      </c>
      <c r="E1924" s="230" t="s">
        <v>145</v>
      </c>
      <c r="F1924" s="230" t="s">
        <v>144</v>
      </c>
      <c r="G1924" s="230" t="s">
        <v>145</v>
      </c>
      <c r="H1924" s="230" t="s">
        <v>145</v>
      </c>
      <c r="I1924" s="230" t="s">
        <v>144</v>
      </c>
      <c r="J1924" s="230" t="s">
        <v>144</v>
      </c>
      <c r="K1924" s="230" t="s">
        <v>144</v>
      </c>
      <c r="L1924" s="230" t="s">
        <v>144</v>
      </c>
      <c r="M1924" s="230" t="s">
        <v>144</v>
      </c>
    </row>
    <row r="1925" spans="1:13" x14ac:dyDescent="0.3">
      <c r="A1925" s="230">
        <v>426042</v>
      </c>
      <c r="B1925" s="230" t="s">
        <v>58</v>
      </c>
      <c r="C1925" s="230" t="s">
        <v>144</v>
      </c>
      <c r="D1925" s="230" t="s">
        <v>144</v>
      </c>
      <c r="E1925" s="230" t="s">
        <v>144</v>
      </c>
      <c r="F1925" s="230" t="s">
        <v>144</v>
      </c>
      <c r="G1925" s="230" t="s">
        <v>144</v>
      </c>
      <c r="H1925" s="230" t="s">
        <v>144</v>
      </c>
      <c r="I1925" s="230" t="s">
        <v>144</v>
      </c>
      <c r="J1925" s="230" t="s">
        <v>144</v>
      </c>
      <c r="K1925" s="230" t="s">
        <v>144</v>
      </c>
      <c r="L1925" s="230" t="s">
        <v>144</v>
      </c>
      <c r="M1925" s="230" t="s">
        <v>144</v>
      </c>
    </row>
    <row r="1926" spans="1:13" x14ac:dyDescent="0.3">
      <c r="A1926" s="230">
        <v>426044</v>
      </c>
      <c r="B1926" s="230" t="s">
        <v>58</v>
      </c>
      <c r="C1926" s="230" t="s">
        <v>144</v>
      </c>
      <c r="D1926" s="230" t="s">
        <v>144</v>
      </c>
      <c r="E1926" s="230" t="s">
        <v>145</v>
      </c>
      <c r="F1926" s="230" t="s">
        <v>145</v>
      </c>
      <c r="G1926" s="230" t="s">
        <v>145</v>
      </c>
      <c r="H1926" s="230" t="s">
        <v>145</v>
      </c>
      <c r="I1926" s="230" t="s">
        <v>144</v>
      </c>
      <c r="J1926" s="230" t="s">
        <v>144</v>
      </c>
      <c r="K1926" s="230" t="s">
        <v>144</v>
      </c>
      <c r="L1926" s="230" t="s">
        <v>144</v>
      </c>
      <c r="M1926" s="230" t="s">
        <v>144</v>
      </c>
    </row>
    <row r="1927" spans="1:13" x14ac:dyDescent="0.3">
      <c r="A1927" s="230">
        <v>426046</v>
      </c>
      <c r="B1927" s="230" t="s">
        <v>58</v>
      </c>
      <c r="C1927" s="230" t="s">
        <v>145</v>
      </c>
      <c r="D1927" s="230" t="s">
        <v>145</v>
      </c>
      <c r="E1927" s="230" t="s">
        <v>145</v>
      </c>
      <c r="F1927" s="230" t="s">
        <v>144</v>
      </c>
      <c r="G1927" s="230" t="s">
        <v>144</v>
      </c>
      <c r="H1927" s="230" t="s">
        <v>145</v>
      </c>
      <c r="I1927" s="230" t="s">
        <v>144</v>
      </c>
      <c r="J1927" s="230" t="s">
        <v>144</v>
      </c>
      <c r="K1927" s="230" t="s">
        <v>144</v>
      </c>
      <c r="L1927" s="230" t="s">
        <v>144</v>
      </c>
      <c r="M1927" s="230" t="s">
        <v>144</v>
      </c>
    </row>
    <row r="1928" spans="1:13" x14ac:dyDescent="0.3">
      <c r="A1928" s="230">
        <v>426047</v>
      </c>
      <c r="B1928" s="230" t="s">
        <v>58</v>
      </c>
      <c r="C1928" s="230" t="s">
        <v>145</v>
      </c>
      <c r="D1928" s="230" t="s">
        <v>145</v>
      </c>
      <c r="E1928" s="230" t="s">
        <v>145</v>
      </c>
      <c r="G1928" s="230" t="s">
        <v>145</v>
      </c>
      <c r="I1928" s="230" t="s">
        <v>144</v>
      </c>
      <c r="J1928" s="230" t="s">
        <v>144</v>
      </c>
      <c r="K1928" s="230" t="s">
        <v>144</v>
      </c>
      <c r="L1928" s="230" t="s">
        <v>144</v>
      </c>
      <c r="M1928" s="230" t="s">
        <v>144</v>
      </c>
    </row>
    <row r="1929" spans="1:13" x14ac:dyDescent="0.3">
      <c r="A1929" s="230">
        <v>426053</v>
      </c>
      <c r="B1929" s="230" t="s">
        <v>58</v>
      </c>
      <c r="D1929" s="230" t="s">
        <v>145</v>
      </c>
      <c r="E1929" s="230" t="s">
        <v>144</v>
      </c>
      <c r="F1929" s="230" t="s">
        <v>144</v>
      </c>
      <c r="G1929" s="230" t="s">
        <v>144</v>
      </c>
      <c r="H1929" s="230" t="s">
        <v>144</v>
      </c>
      <c r="I1929" s="230" t="s">
        <v>144</v>
      </c>
      <c r="J1929" s="230" t="s">
        <v>144</v>
      </c>
      <c r="K1929" s="230" t="s">
        <v>144</v>
      </c>
      <c r="L1929" s="230" t="s">
        <v>144</v>
      </c>
      <c r="M1929" s="230" t="s">
        <v>144</v>
      </c>
    </row>
    <row r="1930" spans="1:13" x14ac:dyDescent="0.3">
      <c r="A1930" s="230">
        <v>426054</v>
      </c>
      <c r="B1930" s="230" t="s">
        <v>58</v>
      </c>
      <c r="C1930" s="230" t="s">
        <v>145</v>
      </c>
      <c r="D1930" s="230" t="s">
        <v>145</v>
      </c>
      <c r="E1930" s="230" t="s">
        <v>145</v>
      </c>
      <c r="F1930" s="230" t="s">
        <v>145</v>
      </c>
      <c r="G1930" s="230" t="s">
        <v>145</v>
      </c>
      <c r="H1930" s="230" t="s">
        <v>145</v>
      </c>
      <c r="I1930" s="230" t="s">
        <v>144</v>
      </c>
      <c r="J1930" s="230" t="s">
        <v>144</v>
      </c>
      <c r="K1930" s="230" t="s">
        <v>144</v>
      </c>
      <c r="L1930" s="230" t="s">
        <v>144</v>
      </c>
      <c r="M1930" s="230" t="s">
        <v>144</v>
      </c>
    </row>
    <row r="1931" spans="1:13" x14ac:dyDescent="0.3">
      <c r="A1931" s="230">
        <v>426055</v>
      </c>
      <c r="B1931" s="230" t="s">
        <v>58</v>
      </c>
      <c r="F1931" s="230" t="s">
        <v>144</v>
      </c>
      <c r="G1931" s="230" t="s">
        <v>144</v>
      </c>
      <c r="H1931" s="230" t="s">
        <v>144</v>
      </c>
      <c r="I1931" s="230" t="s">
        <v>144</v>
      </c>
      <c r="J1931" s="230" t="s">
        <v>144</v>
      </c>
      <c r="K1931" s="230" t="s">
        <v>144</v>
      </c>
      <c r="L1931" s="230" t="s">
        <v>144</v>
      </c>
      <c r="M1931" s="230" t="s">
        <v>144</v>
      </c>
    </row>
    <row r="1932" spans="1:13" x14ac:dyDescent="0.3">
      <c r="A1932" s="230">
        <v>426056</v>
      </c>
      <c r="B1932" s="230" t="s">
        <v>58</v>
      </c>
      <c r="C1932" s="230" t="s">
        <v>145</v>
      </c>
      <c r="E1932" s="230" t="s">
        <v>144</v>
      </c>
      <c r="F1932" s="230" t="s">
        <v>144</v>
      </c>
      <c r="I1932" s="230" t="s">
        <v>144</v>
      </c>
      <c r="J1932" s="230" t="s">
        <v>144</v>
      </c>
      <c r="K1932" s="230" t="s">
        <v>144</v>
      </c>
      <c r="L1932" s="230" t="s">
        <v>144</v>
      </c>
      <c r="M1932" s="230" t="s">
        <v>144</v>
      </c>
    </row>
    <row r="1933" spans="1:13" x14ac:dyDescent="0.3">
      <c r="A1933" s="230">
        <v>426059</v>
      </c>
      <c r="B1933" s="230" t="s">
        <v>58</v>
      </c>
      <c r="C1933" s="230" t="s">
        <v>145</v>
      </c>
      <c r="D1933" s="230" t="s">
        <v>144</v>
      </c>
      <c r="E1933" s="230" t="s">
        <v>145</v>
      </c>
      <c r="F1933" s="230" t="s">
        <v>144</v>
      </c>
      <c r="H1933" s="230" t="s">
        <v>145</v>
      </c>
      <c r="I1933" s="230" t="s">
        <v>144</v>
      </c>
      <c r="J1933" s="230" t="s">
        <v>144</v>
      </c>
      <c r="K1933" s="230" t="s">
        <v>144</v>
      </c>
      <c r="L1933" s="230" t="s">
        <v>144</v>
      </c>
      <c r="M1933" s="230" t="s">
        <v>144</v>
      </c>
    </row>
    <row r="1934" spans="1:13" x14ac:dyDescent="0.3">
      <c r="A1934" s="230">
        <v>426065</v>
      </c>
      <c r="B1934" s="230" t="s">
        <v>58</v>
      </c>
      <c r="C1934" s="230" t="s">
        <v>144</v>
      </c>
      <c r="D1934" s="230" t="s">
        <v>145</v>
      </c>
      <c r="E1934" s="230" t="s">
        <v>145</v>
      </c>
      <c r="G1934" s="230" t="s">
        <v>144</v>
      </c>
      <c r="H1934" s="230" t="s">
        <v>145</v>
      </c>
      <c r="I1934" s="230" t="s">
        <v>144</v>
      </c>
      <c r="J1934" s="230" t="s">
        <v>144</v>
      </c>
      <c r="K1934" s="230" t="s">
        <v>144</v>
      </c>
      <c r="L1934" s="230" t="s">
        <v>144</v>
      </c>
      <c r="M1934" s="230" t="s">
        <v>144</v>
      </c>
    </row>
    <row r="1935" spans="1:13" x14ac:dyDescent="0.3">
      <c r="A1935" s="230">
        <v>426067</v>
      </c>
      <c r="B1935" s="230" t="s">
        <v>58</v>
      </c>
      <c r="D1935" s="230" t="s">
        <v>144</v>
      </c>
      <c r="E1935" s="230" t="s">
        <v>145</v>
      </c>
      <c r="F1935" s="230" t="s">
        <v>144</v>
      </c>
      <c r="G1935" s="230" t="s">
        <v>144</v>
      </c>
      <c r="H1935" s="230" t="s">
        <v>144</v>
      </c>
      <c r="I1935" s="230" t="s">
        <v>144</v>
      </c>
      <c r="J1935" s="230" t="s">
        <v>144</v>
      </c>
      <c r="K1935" s="230" t="s">
        <v>144</v>
      </c>
      <c r="L1935" s="230" t="s">
        <v>144</v>
      </c>
      <c r="M1935" s="230" t="s">
        <v>144</v>
      </c>
    </row>
    <row r="1936" spans="1:13" x14ac:dyDescent="0.3">
      <c r="A1936" s="230">
        <v>426070</v>
      </c>
      <c r="B1936" s="230" t="s">
        <v>58</v>
      </c>
      <c r="E1936" s="230" t="s">
        <v>144</v>
      </c>
      <c r="F1936" s="230" t="s">
        <v>144</v>
      </c>
      <c r="I1936" s="230" t="s">
        <v>144</v>
      </c>
      <c r="J1936" s="230" t="s">
        <v>144</v>
      </c>
      <c r="K1936" s="230" t="s">
        <v>144</v>
      </c>
      <c r="M1936" s="230" t="s">
        <v>144</v>
      </c>
    </row>
    <row r="1937" spans="1:13" x14ac:dyDescent="0.3">
      <c r="A1937" s="230">
        <v>426076</v>
      </c>
      <c r="B1937" s="230" t="s">
        <v>58</v>
      </c>
      <c r="C1937" s="230" t="s">
        <v>145</v>
      </c>
      <c r="D1937" s="230" t="s">
        <v>145</v>
      </c>
      <c r="E1937" s="230" t="s">
        <v>145</v>
      </c>
      <c r="F1937" s="230" t="s">
        <v>145</v>
      </c>
      <c r="G1937" s="230" t="s">
        <v>145</v>
      </c>
      <c r="H1937" s="230" t="s">
        <v>144</v>
      </c>
      <c r="I1937" s="230" t="s">
        <v>144</v>
      </c>
      <c r="J1937" s="230" t="s">
        <v>144</v>
      </c>
      <c r="K1937" s="230" t="s">
        <v>144</v>
      </c>
      <c r="L1937" s="230" t="s">
        <v>144</v>
      </c>
      <c r="M1937" s="230" t="s">
        <v>144</v>
      </c>
    </row>
    <row r="1938" spans="1:13" x14ac:dyDescent="0.3">
      <c r="A1938" s="230">
        <v>426077</v>
      </c>
      <c r="B1938" s="230" t="s">
        <v>58</v>
      </c>
      <c r="C1938" s="230" t="s">
        <v>143</v>
      </c>
      <c r="D1938" s="230" t="s">
        <v>145</v>
      </c>
      <c r="E1938" s="230" t="s">
        <v>145</v>
      </c>
      <c r="F1938" s="230" t="s">
        <v>143</v>
      </c>
      <c r="G1938" s="230" t="s">
        <v>143</v>
      </c>
      <c r="H1938" s="230" t="s">
        <v>143</v>
      </c>
      <c r="I1938" s="230" t="s">
        <v>145</v>
      </c>
      <c r="J1938" s="230" t="s">
        <v>145</v>
      </c>
      <c r="K1938" s="230" t="s">
        <v>145</v>
      </c>
      <c r="L1938" s="230" t="s">
        <v>145</v>
      </c>
      <c r="M1938" s="230" t="s">
        <v>145</v>
      </c>
    </row>
    <row r="1939" spans="1:13" x14ac:dyDescent="0.3">
      <c r="A1939" s="230">
        <v>426084</v>
      </c>
      <c r="B1939" s="230" t="s">
        <v>58</v>
      </c>
      <c r="E1939" s="230" t="s">
        <v>143</v>
      </c>
      <c r="I1939" s="230" t="s">
        <v>144</v>
      </c>
      <c r="J1939" s="230" t="s">
        <v>145</v>
      </c>
      <c r="K1939" s="230" t="s">
        <v>145</v>
      </c>
      <c r="L1939" s="230" t="s">
        <v>145</v>
      </c>
    </row>
    <row r="1940" spans="1:13" x14ac:dyDescent="0.3">
      <c r="A1940" s="230">
        <v>426105</v>
      </c>
      <c r="B1940" s="230" t="s">
        <v>58</v>
      </c>
      <c r="C1940" s="230" t="s">
        <v>145</v>
      </c>
      <c r="D1940" s="230" t="s">
        <v>145</v>
      </c>
      <c r="E1940" s="230" t="s">
        <v>144</v>
      </c>
      <c r="F1940" s="230" t="s">
        <v>144</v>
      </c>
      <c r="G1940" s="230" t="s">
        <v>144</v>
      </c>
      <c r="H1940" s="230" t="s">
        <v>145</v>
      </c>
      <c r="I1940" s="230" t="s">
        <v>144</v>
      </c>
      <c r="J1940" s="230" t="s">
        <v>144</v>
      </c>
      <c r="K1940" s="230" t="s">
        <v>144</v>
      </c>
      <c r="L1940" s="230" t="s">
        <v>144</v>
      </c>
      <c r="M1940" s="230" t="s">
        <v>144</v>
      </c>
    </row>
    <row r="1941" spans="1:13" x14ac:dyDescent="0.3">
      <c r="A1941" s="230">
        <v>426106</v>
      </c>
      <c r="B1941" s="230" t="s">
        <v>58</v>
      </c>
      <c r="I1941" s="230" t="s">
        <v>144</v>
      </c>
      <c r="J1941" s="230" t="s">
        <v>144</v>
      </c>
      <c r="K1941" s="230" t="s">
        <v>144</v>
      </c>
      <c r="L1941" s="230" t="s">
        <v>144</v>
      </c>
      <c r="M1941" s="230" t="s">
        <v>144</v>
      </c>
    </row>
    <row r="1942" spans="1:13" x14ac:dyDescent="0.3">
      <c r="A1942" s="230">
        <v>426113</v>
      </c>
      <c r="B1942" s="230" t="s">
        <v>58</v>
      </c>
      <c r="C1942" s="230" t="s">
        <v>144</v>
      </c>
      <c r="E1942" s="230" t="s">
        <v>144</v>
      </c>
      <c r="F1942" s="230" t="s">
        <v>144</v>
      </c>
      <c r="I1942" s="230" t="s">
        <v>144</v>
      </c>
      <c r="J1942" s="230" t="s">
        <v>144</v>
      </c>
      <c r="K1942" s="230" t="s">
        <v>144</v>
      </c>
      <c r="L1942" s="230" t="s">
        <v>144</v>
      </c>
      <c r="M1942" s="230" t="s">
        <v>144</v>
      </c>
    </row>
    <row r="1943" spans="1:13" x14ac:dyDescent="0.3">
      <c r="A1943" s="230">
        <v>426115</v>
      </c>
      <c r="B1943" s="230" t="s">
        <v>58</v>
      </c>
      <c r="C1943" s="230" t="s">
        <v>144</v>
      </c>
      <c r="D1943" s="230" t="s">
        <v>145</v>
      </c>
      <c r="E1943" s="230" t="s">
        <v>145</v>
      </c>
      <c r="F1943" s="230" t="s">
        <v>144</v>
      </c>
      <c r="G1943" s="230" t="s">
        <v>144</v>
      </c>
      <c r="H1943" s="230" t="s">
        <v>145</v>
      </c>
      <c r="I1943" s="230" t="s">
        <v>144</v>
      </c>
      <c r="J1943" s="230" t="s">
        <v>144</v>
      </c>
      <c r="K1943" s="230" t="s">
        <v>144</v>
      </c>
      <c r="L1943" s="230" t="s">
        <v>144</v>
      </c>
      <c r="M1943" s="230" t="s">
        <v>144</v>
      </c>
    </row>
    <row r="1944" spans="1:13" x14ac:dyDescent="0.3">
      <c r="A1944" s="230">
        <v>426119</v>
      </c>
      <c r="B1944" s="230" t="s">
        <v>58</v>
      </c>
      <c r="C1944" s="230" t="s">
        <v>145</v>
      </c>
      <c r="E1944" s="230" t="s">
        <v>144</v>
      </c>
      <c r="F1944" s="230" t="s">
        <v>144</v>
      </c>
      <c r="G1944" s="230" t="s">
        <v>144</v>
      </c>
      <c r="H1944" s="230" t="s">
        <v>144</v>
      </c>
      <c r="I1944" s="230" t="s">
        <v>144</v>
      </c>
      <c r="J1944" s="230" t="s">
        <v>144</v>
      </c>
      <c r="K1944" s="230" t="s">
        <v>144</v>
      </c>
      <c r="L1944" s="230" t="s">
        <v>144</v>
      </c>
      <c r="M1944" s="230" t="s">
        <v>144</v>
      </c>
    </row>
    <row r="1945" spans="1:13" x14ac:dyDescent="0.3">
      <c r="A1945" s="230">
        <v>426126</v>
      </c>
      <c r="B1945" s="230" t="s">
        <v>58</v>
      </c>
      <c r="C1945" s="230" t="s">
        <v>144</v>
      </c>
      <c r="D1945" s="230" t="s">
        <v>144</v>
      </c>
      <c r="H1945" s="230" t="s">
        <v>144</v>
      </c>
      <c r="I1945" s="230" t="s">
        <v>144</v>
      </c>
      <c r="J1945" s="230" t="s">
        <v>144</v>
      </c>
      <c r="L1945" s="230" t="s">
        <v>144</v>
      </c>
      <c r="M1945" s="230" t="s">
        <v>144</v>
      </c>
    </row>
    <row r="1946" spans="1:13" x14ac:dyDescent="0.3">
      <c r="A1946" s="230">
        <v>426132</v>
      </c>
      <c r="B1946" s="230" t="s">
        <v>58</v>
      </c>
      <c r="E1946" s="230" t="s">
        <v>145</v>
      </c>
      <c r="H1946" s="230" t="s">
        <v>143</v>
      </c>
      <c r="I1946" s="230" t="s">
        <v>145</v>
      </c>
      <c r="J1946" s="230" t="s">
        <v>145</v>
      </c>
      <c r="K1946" s="230" t="s">
        <v>145</v>
      </c>
      <c r="L1946" s="230" t="s">
        <v>144</v>
      </c>
      <c r="M1946" s="230" t="s">
        <v>145</v>
      </c>
    </row>
    <row r="1947" spans="1:13" x14ac:dyDescent="0.3">
      <c r="A1947" s="230">
        <v>426133</v>
      </c>
      <c r="B1947" s="230" t="s">
        <v>58</v>
      </c>
      <c r="C1947" s="230" t="s">
        <v>144</v>
      </c>
      <c r="D1947" s="230" t="s">
        <v>144</v>
      </c>
      <c r="E1947" s="230" t="s">
        <v>145</v>
      </c>
      <c r="G1947" s="230" t="s">
        <v>145</v>
      </c>
      <c r="I1947" s="230" t="s">
        <v>144</v>
      </c>
      <c r="J1947" s="230" t="s">
        <v>144</v>
      </c>
      <c r="K1947" s="230" t="s">
        <v>144</v>
      </c>
      <c r="L1947" s="230" t="s">
        <v>144</v>
      </c>
      <c r="M1947" s="230" t="s">
        <v>144</v>
      </c>
    </row>
    <row r="1948" spans="1:13" x14ac:dyDescent="0.3">
      <c r="A1948" s="230">
        <v>426135</v>
      </c>
      <c r="B1948" s="230" t="s">
        <v>58</v>
      </c>
      <c r="D1948" s="230" t="s">
        <v>145</v>
      </c>
      <c r="E1948" s="230" t="s">
        <v>145</v>
      </c>
      <c r="F1948" s="230" t="s">
        <v>145</v>
      </c>
      <c r="G1948" s="230" t="s">
        <v>145</v>
      </c>
      <c r="H1948" s="230" t="s">
        <v>144</v>
      </c>
      <c r="I1948" s="230" t="s">
        <v>144</v>
      </c>
      <c r="J1948" s="230" t="s">
        <v>144</v>
      </c>
      <c r="K1948" s="230" t="s">
        <v>144</v>
      </c>
      <c r="L1948" s="230" t="s">
        <v>144</v>
      </c>
      <c r="M1948" s="230" t="s">
        <v>144</v>
      </c>
    </row>
    <row r="1949" spans="1:13" x14ac:dyDescent="0.3">
      <c r="A1949" s="230">
        <v>426136</v>
      </c>
      <c r="B1949" s="230" t="s">
        <v>58</v>
      </c>
      <c r="C1949" s="230" t="s">
        <v>145</v>
      </c>
      <c r="D1949" s="230" t="s">
        <v>144</v>
      </c>
      <c r="E1949" s="230" t="s">
        <v>145</v>
      </c>
      <c r="F1949" s="230" t="s">
        <v>144</v>
      </c>
      <c r="G1949" s="230" t="s">
        <v>145</v>
      </c>
      <c r="H1949" s="230" t="s">
        <v>144</v>
      </c>
      <c r="I1949" s="230" t="s">
        <v>144</v>
      </c>
      <c r="J1949" s="230" t="s">
        <v>144</v>
      </c>
      <c r="K1949" s="230" t="s">
        <v>144</v>
      </c>
      <c r="L1949" s="230" t="s">
        <v>144</v>
      </c>
      <c r="M1949" s="230" t="s">
        <v>144</v>
      </c>
    </row>
    <row r="1950" spans="1:13" x14ac:dyDescent="0.3">
      <c r="A1950" s="230">
        <v>426137</v>
      </c>
      <c r="B1950" s="230" t="s">
        <v>58</v>
      </c>
      <c r="C1950" s="230" t="s">
        <v>144</v>
      </c>
      <c r="D1950" s="230" t="s">
        <v>144</v>
      </c>
      <c r="E1950" s="230" t="s">
        <v>144</v>
      </c>
      <c r="G1950" s="230" t="s">
        <v>144</v>
      </c>
      <c r="H1950" s="230" t="s">
        <v>145</v>
      </c>
      <c r="I1950" s="230" t="s">
        <v>144</v>
      </c>
      <c r="J1950" s="230" t="s">
        <v>144</v>
      </c>
      <c r="K1950" s="230" t="s">
        <v>144</v>
      </c>
      <c r="L1950" s="230" t="s">
        <v>144</v>
      </c>
      <c r="M1950" s="230" t="s">
        <v>144</v>
      </c>
    </row>
    <row r="1951" spans="1:13" x14ac:dyDescent="0.3">
      <c r="A1951" s="230">
        <v>426139</v>
      </c>
      <c r="B1951" s="230" t="s">
        <v>58</v>
      </c>
      <c r="C1951" s="230" t="s">
        <v>144</v>
      </c>
      <c r="D1951" s="230" t="s">
        <v>144</v>
      </c>
      <c r="E1951" s="230" t="s">
        <v>145</v>
      </c>
      <c r="G1951" s="230" t="s">
        <v>145</v>
      </c>
      <c r="H1951" s="230" t="s">
        <v>145</v>
      </c>
      <c r="I1951" s="230" t="s">
        <v>144</v>
      </c>
      <c r="J1951" s="230" t="s">
        <v>144</v>
      </c>
      <c r="K1951" s="230" t="s">
        <v>144</v>
      </c>
      <c r="L1951" s="230" t="s">
        <v>144</v>
      </c>
      <c r="M1951" s="230" t="s">
        <v>144</v>
      </c>
    </row>
    <row r="1952" spans="1:13" x14ac:dyDescent="0.3">
      <c r="A1952" s="230">
        <v>426147</v>
      </c>
      <c r="B1952" s="230" t="s">
        <v>58</v>
      </c>
      <c r="C1952" s="230" t="s">
        <v>144</v>
      </c>
      <c r="D1952" s="230" t="s">
        <v>145</v>
      </c>
      <c r="E1952" s="230" t="s">
        <v>145</v>
      </c>
      <c r="G1952" s="230" t="s">
        <v>144</v>
      </c>
      <c r="H1952" s="230" t="s">
        <v>144</v>
      </c>
      <c r="I1952" s="230" t="s">
        <v>144</v>
      </c>
      <c r="J1952" s="230" t="s">
        <v>144</v>
      </c>
      <c r="K1952" s="230" t="s">
        <v>144</v>
      </c>
      <c r="L1952" s="230" t="s">
        <v>144</v>
      </c>
      <c r="M1952" s="230" t="s">
        <v>144</v>
      </c>
    </row>
    <row r="1953" spans="1:13" x14ac:dyDescent="0.3">
      <c r="A1953" s="230">
        <v>426150</v>
      </c>
      <c r="B1953" s="230" t="s">
        <v>58</v>
      </c>
      <c r="D1953" s="230" t="s">
        <v>145</v>
      </c>
      <c r="E1953" s="230" t="s">
        <v>145</v>
      </c>
      <c r="F1953" s="230" t="s">
        <v>145</v>
      </c>
      <c r="H1953" s="230" t="s">
        <v>145</v>
      </c>
      <c r="I1953" s="230" t="s">
        <v>144</v>
      </c>
      <c r="J1953" s="230" t="s">
        <v>144</v>
      </c>
      <c r="K1953" s="230" t="s">
        <v>144</v>
      </c>
      <c r="L1953" s="230" t="s">
        <v>144</v>
      </c>
      <c r="M1953" s="230" t="s">
        <v>144</v>
      </c>
    </row>
    <row r="1954" spans="1:13" x14ac:dyDescent="0.3">
      <c r="A1954" s="230">
        <v>426151</v>
      </c>
      <c r="B1954" s="230" t="s">
        <v>58</v>
      </c>
      <c r="C1954" s="230" t="s">
        <v>145</v>
      </c>
      <c r="D1954" s="230" t="s">
        <v>144</v>
      </c>
      <c r="E1954" s="230" t="s">
        <v>145</v>
      </c>
      <c r="F1954" s="230" t="s">
        <v>145</v>
      </c>
      <c r="G1954" s="230" t="s">
        <v>145</v>
      </c>
      <c r="H1954" s="230" t="s">
        <v>145</v>
      </c>
      <c r="I1954" s="230" t="s">
        <v>144</v>
      </c>
      <c r="J1954" s="230" t="s">
        <v>144</v>
      </c>
      <c r="K1954" s="230" t="s">
        <v>144</v>
      </c>
      <c r="L1954" s="230" t="s">
        <v>144</v>
      </c>
      <c r="M1954" s="230" t="s">
        <v>144</v>
      </c>
    </row>
    <row r="1955" spans="1:13" x14ac:dyDescent="0.3">
      <c r="A1955" s="230">
        <v>426152</v>
      </c>
      <c r="B1955" s="230" t="s">
        <v>58</v>
      </c>
      <c r="C1955" s="230" t="s">
        <v>144</v>
      </c>
      <c r="D1955" s="230" t="s">
        <v>144</v>
      </c>
      <c r="E1955" s="230" t="s">
        <v>144</v>
      </c>
      <c r="F1955" s="230" t="s">
        <v>144</v>
      </c>
      <c r="G1955" s="230" t="s">
        <v>145</v>
      </c>
      <c r="I1955" s="230" t="s">
        <v>144</v>
      </c>
      <c r="J1955" s="230" t="s">
        <v>144</v>
      </c>
      <c r="K1955" s="230" t="s">
        <v>144</v>
      </c>
      <c r="L1955" s="230" t="s">
        <v>144</v>
      </c>
      <c r="M1955" s="230" t="s">
        <v>144</v>
      </c>
    </row>
    <row r="1956" spans="1:13" x14ac:dyDescent="0.3">
      <c r="A1956" s="230">
        <v>426160</v>
      </c>
      <c r="B1956" s="230" t="s">
        <v>58</v>
      </c>
      <c r="C1956" s="230" t="s">
        <v>145</v>
      </c>
      <c r="D1956" s="230" t="s">
        <v>145</v>
      </c>
      <c r="E1956" s="230" t="s">
        <v>145</v>
      </c>
      <c r="F1956" s="230" t="s">
        <v>144</v>
      </c>
      <c r="G1956" s="230" t="s">
        <v>145</v>
      </c>
      <c r="H1956" s="230" t="s">
        <v>144</v>
      </c>
      <c r="I1956" s="230" t="s">
        <v>144</v>
      </c>
      <c r="J1956" s="230" t="s">
        <v>144</v>
      </c>
      <c r="K1956" s="230" t="s">
        <v>144</v>
      </c>
      <c r="L1956" s="230" t="s">
        <v>144</v>
      </c>
      <c r="M1956" s="230" t="s">
        <v>144</v>
      </c>
    </row>
    <row r="1957" spans="1:13" x14ac:dyDescent="0.3">
      <c r="A1957" s="230">
        <v>426167</v>
      </c>
      <c r="B1957" s="230" t="s">
        <v>58</v>
      </c>
      <c r="E1957" s="230" t="s">
        <v>143</v>
      </c>
      <c r="I1957" s="230" t="s">
        <v>144</v>
      </c>
      <c r="J1957" s="230" t="s">
        <v>144</v>
      </c>
      <c r="K1957" s="230" t="s">
        <v>145</v>
      </c>
      <c r="L1957" s="230" t="s">
        <v>145</v>
      </c>
      <c r="M1957" s="230" t="s">
        <v>144</v>
      </c>
    </row>
    <row r="1958" spans="1:13" x14ac:dyDescent="0.3">
      <c r="A1958" s="230">
        <v>426169</v>
      </c>
      <c r="B1958" s="230" t="s">
        <v>58</v>
      </c>
      <c r="C1958" s="230" t="s">
        <v>144</v>
      </c>
      <c r="D1958" s="230" t="s">
        <v>144</v>
      </c>
      <c r="E1958" s="230" t="s">
        <v>144</v>
      </c>
      <c r="F1958" s="230" t="s">
        <v>144</v>
      </c>
      <c r="G1958" s="230" t="s">
        <v>144</v>
      </c>
      <c r="H1958" s="230" t="s">
        <v>144</v>
      </c>
      <c r="I1958" s="230" t="s">
        <v>144</v>
      </c>
      <c r="J1958" s="230" t="s">
        <v>144</v>
      </c>
      <c r="K1958" s="230" t="s">
        <v>144</v>
      </c>
      <c r="L1958" s="230" t="s">
        <v>144</v>
      </c>
      <c r="M1958" s="230" t="s">
        <v>144</v>
      </c>
    </row>
    <row r="1959" spans="1:13" x14ac:dyDescent="0.3">
      <c r="A1959" s="230">
        <v>426171</v>
      </c>
      <c r="B1959" s="230" t="s">
        <v>58</v>
      </c>
      <c r="C1959" s="230" t="s">
        <v>143</v>
      </c>
      <c r="E1959" s="230" t="s">
        <v>143</v>
      </c>
      <c r="F1959" s="230" t="s">
        <v>145</v>
      </c>
      <c r="H1959" s="230" t="s">
        <v>143</v>
      </c>
      <c r="I1959" s="230" t="s">
        <v>145</v>
      </c>
      <c r="J1959" s="230" t="s">
        <v>144</v>
      </c>
      <c r="K1959" s="230" t="s">
        <v>145</v>
      </c>
      <c r="L1959" s="230" t="s">
        <v>144</v>
      </c>
    </row>
    <row r="1960" spans="1:13" x14ac:dyDescent="0.3">
      <c r="A1960" s="230">
        <v>426173</v>
      </c>
      <c r="B1960" s="230" t="s">
        <v>58</v>
      </c>
      <c r="D1960" s="230" t="s">
        <v>145</v>
      </c>
      <c r="E1960" s="230" t="s">
        <v>144</v>
      </c>
      <c r="F1960" s="230" t="s">
        <v>144</v>
      </c>
      <c r="G1960" s="230" t="s">
        <v>144</v>
      </c>
      <c r="H1960" s="230" t="s">
        <v>145</v>
      </c>
      <c r="I1960" s="230" t="s">
        <v>144</v>
      </c>
      <c r="J1960" s="230" t="s">
        <v>144</v>
      </c>
      <c r="K1960" s="230" t="s">
        <v>144</v>
      </c>
      <c r="L1960" s="230" t="s">
        <v>144</v>
      </c>
      <c r="M1960" s="230" t="s">
        <v>144</v>
      </c>
    </row>
    <row r="1961" spans="1:13" x14ac:dyDescent="0.3">
      <c r="A1961" s="230">
        <v>426185</v>
      </c>
      <c r="B1961" s="230" t="s">
        <v>58</v>
      </c>
      <c r="D1961" s="230" t="s">
        <v>144</v>
      </c>
      <c r="E1961" s="230" t="s">
        <v>145</v>
      </c>
      <c r="F1961" s="230" t="s">
        <v>145</v>
      </c>
      <c r="G1961" s="230" t="s">
        <v>144</v>
      </c>
      <c r="H1961" s="230" t="s">
        <v>144</v>
      </c>
      <c r="I1961" s="230" t="s">
        <v>144</v>
      </c>
      <c r="J1961" s="230" t="s">
        <v>144</v>
      </c>
      <c r="K1961" s="230" t="s">
        <v>144</v>
      </c>
      <c r="L1961" s="230" t="s">
        <v>144</v>
      </c>
      <c r="M1961" s="230" t="s">
        <v>144</v>
      </c>
    </row>
    <row r="1962" spans="1:13" x14ac:dyDescent="0.3">
      <c r="A1962" s="230">
        <v>426186</v>
      </c>
      <c r="B1962" s="230" t="s">
        <v>58</v>
      </c>
      <c r="C1962" s="230" t="s">
        <v>145</v>
      </c>
      <c r="D1962" s="230" t="s">
        <v>145</v>
      </c>
      <c r="E1962" s="230" t="s">
        <v>145</v>
      </c>
      <c r="F1962" s="230" t="s">
        <v>144</v>
      </c>
      <c r="G1962" s="230" t="s">
        <v>145</v>
      </c>
      <c r="H1962" s="230" t="s">
        <v>144</v>
      </c>
      <c r="I1962" s="230" t="s">
        <v>144</v>
      </c>
      <c r="J1962" s="230" t="s">
        <v>144</v>
      </c>
      <c r="K1962" s="230" t="s">
        <v>144</v>
      </c>
      <c r="L1962" s="230" t="s">
        <v>144</v>
      </c>
      <c r="M1962" s="230" t="s">
        <v>144</v>
      </c>
    </row>
    <row r="1963" spans="1:13" x14ac:dyDescent="0.3">
      <c r="A1963" s="230">
        <v>426191</v>
      </c>
      <c r="B1963" s="230" t="s">
        <v>58</v>
      </c>
      <c r="C1963" s="230" t="s">
        <v>145</v>
      </c>
      <c r="E1963" s="230" t="s">
        <v>145</v>
      </c>
      <c r="F1963" s="230" t="s">
        <v>144</v>
      </c>
      <c r="G1963" s="230" t="s">
        <v>145</v>
      </c>
      <c r="H1963" s="230" t="s">
        <v>144</v>
      </c>
      <c r="I1963" s="230" t="s">
        <v>144</v>
      </c>
      <c r="J1963" s="230" t="s">
        <v>144</v>
      </c>
      <c r="K1963" s="230" t="s">
        <v>144</v>
      </c>
      <c r="L1963" s="230" t="s">
        <v>144</v>
      </c>
      <c r="M1963" s="230" t="s">
        <v>144</v>
      </c>
    </row>
    <row r="1964" spans="1:13" x14ac:dyDescent="0.3">
      <c r="A1964" s="230">
        <v>426193</v>
      </c>
      <c r="B1964" s="230" t="s">
        <v>58</v>
      </c>
      <c r="C1964" s="230" t="s">
        <v>144</v>
      </c>
      <c r="D1964" s="230" t="s">
        <v>144</v>
      </c>
      <c r="E1964" s="230" t="s">
        <v>144</v>
      </c>
      <c r="F1964" s="230" t="s">
        <v>144</v>
      </c>
      <c r="G1964" s="230" t="s">
        <v>144</v>
      </c>
      <c r="H1964" s="230" t="s">
        <v>144</v>
      </c>
      <c r="I1964" s="230" t="s">
        <v>144</v>
      </c>
      <c r="J1964" s="230" t="s">
        <v>144</v>
      </c>
      <c r="K1964" s="230" t="s">
        <v>144</v>
      </c>
      <c r="L1964" s="230" t="s">
        <v>144</v>
      </c>
      <c r="M1964" s="230" t="s">
        <v>144</v>
      </c>
    </row>
    <row r="1965" spans="1:13" x14ac:dyDescent="0.3">
      <c r="A1965" s="230">
        <v>426195</v>
      </c>
      <c r="B1965" s="230" t="s">
        <v>58</v>
      </c>
      <c r="C1965" s="230" t="s">
        <v>144</v>
      </c>
      <c r="D1965" s="230" t="s">
        <v>144</v>
      </c>
      <c r="E1965" s="230" t="s">
        <v>144</v>
      </c>
      <c r="F1965" s="230" t="s">
        <v>144</v>
      </c>
      <c r="I1965" s="230" t="s">
        <v>144</v>
      </c>
      <c r="J1965" s="230" t="s">
        <v>144</v>
      </c>
      <c r="K1965" s="230" t="s">
        <v>144</v>
      </c>
      <c r="M1965" s="230" t="s">
        <v>144</v>
      </c>
    </row>
    <row r="1966" spans="1:13" x14ac:dyDescent="0.3">
      <c r="A1966" s="230">
        <v>426207</v>
      </c>
      <c r="B1966" s="230" t="s">
        <v>58</v>
      </c>
      <c r="C1966" s="230" t="s">
        <v>144</v>
      </c>
      <c r="D1966" s="230" t="s">
        <v>144</v>
      </c>
      <c r="E1966" s="230" t="s">
        <v>144</v>
      </c>
      <c r="F1966" s="230" t="s">
        <v>144</v>
      </c>
      <c r="G1966" s="230" t="s">
        <v>144</v>
      </c>
      <c r="H1966" s="230" t="s">
        <v>144</v>
      </c>
      <c r="I1966" s="230" t="s">
        <v>144</v>
      </c>
      <c r="J1966" s="230" t="s">
        <v>144</v>
      </c>
      <c r="K1966" s="230" t="s">
        <v>144</v>
      </c>
      <c r="L1966" s="230" t="s">
        <v>144</v>
      </c>
      <c r="M1966" s="230" t="s">
        <v>144</v>
      </c>
    </row>
    <row r="1967" spans="1:13" x14ac:dyDescent="0.3">
      <c r="A1967" s="230">
        <v>426208</v>
      </c>
      <c r="B1967" s="230" t="s">
        <v>58</v>
      </c>
      <c r="C1967" s="230" t="s">
        <v>145</v>
      </c>
      <c r="D1967" s="230" t="s">
        <v>145</v>
      </c>
      <c r="E1967" s="230" t="s">
        <v>145</v>
      </c>
      <c r="F1967" s="230" t="s">
        <v>145</v>
      </c>
      <c r="G1967" s="230" t="s">
        <v>145</v>
      </c>
      <c r="H1967" s="230" t="s">
        <v>145</v>
      </c>
      <c r="I1967" s="230" t="s">
        <v>144</v>
      </c>
      <c r="J1967" s="230" t="s">
        <v>144</v>
      </c>
      <c r="K1967" s="230" t="s">
        <v>144</v>
      </c>
      <c r="L1967" s="230" t="s">
        <v>144</v>
      </c>
      <c r="M1967" s="230" t="s">
        <v>144</v>
      </c>
    </row>
    <row r="1968" spans="1:13" x14ac:dyDescent="0.3">
      <c r="A1968" s="230">
        <v>426209</v>
      </c>
      <c r="B1968" s="230" t="s">
        <v>58</v>
      </c>
      <c r="D1968" s="230" t="s">
        <v>144</v>
      </c>
      <c r="E1968" s="230" t="s">
        <v>144</v>
      </c>
      <c r="F1968" s="230" t="s">
        <v>145</v>
      </c>
      <c r="G1968" s="230" t="s">
        <v>144</v>
      </c>
      <c r="H1968" s="230" t="s">
        <v>144</v>
      </c>
      <c r="I1968" s="230" t="s">
        <v>144</v>
      </c>
      <c r="J1968" s="230" t="s">
        <v>144</v>
      </c>
      <c r="K1968" s="230" t="s">
        <v>144</v>
      </c>
      <c r="L1968" s="230" t="s">
        <v>144</v>
      </c>
      <c r="M1968" s="230" t="s">
        <v>144</v>
      </c>
    </row>
    <row r="1969" spans="1:13" x14ac:dyDescent="0.3">
      <c r="A1969" s="230">
        <v>426210</v>
      </c>
      <c r="B1969" s="230" t="s">
        <v>58</v>
      </c>
      <c r="D1969" s="230" t="s">
        <v>145</v>
      </c>
      <c r="E1969" s="230" t="s">
        <v>145</v>
      </c>
      <c r="F1969" s="230" t="s">
        <v>145</v>
      </c>
      <c r="G1969" s="230" t="s">
        <v>145</v>
      </c>
      <c r="H1969" s="230" t="s">
        <v>145</v>
      </c>
      <c r="I1969" s="230" t="s">
        <v>144</v>
      </c>
      <c r="J1969" s="230" t="s">
        <v>144</v>
      </c>
      <c r="K1969" s="230" t="s">
        <v>144</v>
      </c>
      <c r="L1969" s="230" t="s">
        <v>144</v>
      </c>
      <c r="M1969" s="230" t="s">
        <v>144</v>
      </c>
    </row>
    <row r="1970" spans="1:13" x14ac:dyDescent="0.3">
      <c r="A1970" s="230">
        <v>426211</v>
      </c>
      <c r="B1970" s="230" t="s">
        <v>58</v>
      </c>
      <c r="D1970" s="230" t="s">
        <v>144</v>
      </c>
      <c r="E1970" s="230" t="s">
        <v>144</v>
      </c>
      <c r="F1970" s="230" t="s">
        <v>144</v>
      </c>
      <c r="I1970" s="230" t="s">
        <v>144</v>
      </c>
      <c r="J1970" s="230" t="s">
        <v>144</v>
      </c>
      <c r="K1970" s="230" t="s">
        <v>144</v>
      </c>
      <c r="M1970" s="230" t="s">
        <v>144</v>
      </c>
    </row>
    <row r="1971" spans="1:13" x14ac:dyDescent="0.3">
      <c r="A1971" s="230">
        <v>426214</v>
      </c>
      <c r="B1971" s="230" t="s">
        <v>58</v>
      </c>
      <c r="C1971" s="230" t="s">
        <v>145</v>
      </c>
      <c r="D1971" s="230" t="s">
        <v>144</v>
      </c>
      <c r="E1971" s="230" t="s">
        <v>144</v>
      </c>
      <c r="F1971" s="230" t="s">
        <v>144</v>
      </c>
      <c r="G1971" s="230" t="s">
        <v>145</v>
      </c>
      <c r="H1971" s="230" t="s">
        <v>144</v>
      </c>
      <c r="I1971" s="230" t="s">
        <v>144</v>
      </c>
      <c r="J1971" s="230" t="s">
        <v>144</v>
      </c>
      <c r="K1971" s="230" t="s">
        <v>144</v>
      </c>
      <c r="L1971" s="230" t="s">
        <v>144</v>
      </c>
      <c r="M1971" s="230" t="s">
        <v>144</v>
      </c>
    </row>
    <row r="1972" spans="1:13" x14ac:dyDescent="0.3">
      <c r="A1972" s="230">
        <v>426220</v>
      </c>
      <c r="B1972" s="230" t="s">
        <v>58</v>
      </c>
      <c r="C1972" s="230" t="s">
        <v>144</v>
      </c>
      <c r="D1972" s="230" t="s">
        <v>144</v>
      </c>
      <c r="E1972" s="230" t="s">
        <v>144</v>
      </c>
      <c r="F1972" s="230" t="s">
        <v>144</v>
      </c>
      <c r="G1972" s="230" t="s">
        <v>144</v>
      </c>
      <c r="H1972" s="230" t="s">
        <v>144</v>
      </c>
      <c r="I1972" s="230" t="s">
        <v>144</v>
      </c>
      <c r="J1972" s="230" t="s">
        <v>144</v>
      </c>
      <c r="K1972" s="230" t="s">
        <v>144</v>
      </c>
      <c r="L1972" s="230" t="s">
        <v>144</v>
      </c>
      <c r="M1972" s="230" t="s">
        <v>144</v>
      </c>
    </row>
    <row r="1973" spans="1:13" x14ac:dyDescent="0.3">
      <c r="A1973" s="230">
        <v>426231</v>
      </c>
      <c r="B1973" s="230" t="s">
        <v>58</v>
      </c>
      <c r="C1973" s="230" t="s">
        <v>145</v>
      </c>
      <c r="D1973" s="230" t="s">
        <v>144</v>
      </c>
      <c r="G1973" s="230" t="s">
        <v>145</v>
      </c>
      <c r="H1973" s="230" t="s">
        <v>145</v>
      </c>
      <c r="I1973" s="230" t="s">
        <v>144</v>
      </c>
      <c r="K1973" s="230" t="s">
        <v>145</v>
      </c>
      <c r="L1973" s="230" t="s">
        <v>145</v>
      </c>
    </row>
    <row r="1974" spans="1:13" x14ac:dyDescent="0.3">
      <c r="A1974" s="230">
        <v>426238</v>
      </c>
      <c r="B1974" s="230" t="s">
        <v>58</v>
      </c>
      <c r="C1974" s="230" t="s">
        <v>145</v>
      </c>
      <c r="D1974" s="230" t="s">
        <v>145</v>
      </c>
      <c r="E1974" s="230" t="s">
        <v>145</v>
      </c>
      <c r="F1974" s="230" t="s">
        <v>144</v>
      </c>
      <c r="G1974" s="230" t="s">
        <v>144</v>
      </c>
      <c r="H1974" s="230" t="s">
        <v>145</v>
      </c>
      <c r="I1974" s="230" t="s">
        <v>144</v>
      </c>
      <c r="J1974" s="230" t="s">
        <v>144</v>
      </c>
      <c r="K1974" s="230" t="s">
        <v>144</v>
      </c>
      <c r="L1974" s="230" t="s">
        <v>144</v>
      </c>
      <c r="M1974" s="230" t="s">
        <v>144</v>
      </c>
    </row>
    <row r="1975" spans="1:13" x14ac:dyDescent="0.3">
      <c r="A1975" s="230">
        <v>426243</v>
      </c>
      <c r="B1975" s="230" t="s">
        <v>58</v>
      </c>
      <c r="D1975" s="230" t="s">
        <v>144</v>
      </c>
      <c r="F1975" s="230" t="s">
        <v>145</v>
      </c>
      <c r="G1975" s="230" t="s">
        <v>144</v>
      </c>
      <c r="I1975" s="230" t="s">
        <v>144</v>
      </c>
      <c r="J1975" s="230" t="s">
        <v>144</v>
      </c>
      <c r="K1975" s="230" t="s">
        <v>144</v>
      </c>
      <c r="L1975" s="230" t="s">
        <v>144</v>
      </c>
      <c r="M1975" s="230" t="s">
        <v>144</v>
      </c>
    </row>
    <row r="1976" spans="1:13" x14ac:dyDescent="0.3">
      <c r="A1976" s="230">
        <v>426249</v>
      </c>
      <c r="B1976" s="230" t="s">
        <v>58</v>
      </c>
      <c r="C1976" s="230" t="s">
        <v>145</v>
      </c>
      <c r="D1976" s="230" t="s">
        <v>145</v>
      </c>
      <c r="E1976" s="230" t="s">
        <v>145</v>
      </c>
      <c r="F1976" s="230" t="s">
        <v>144</v>
      </c>
      <c r="G1976" s="230" t="s">
        <v>145</v>
      </c>
      <c r="H1976" s="230" t="s">
        <v>144</v>
      </c>
      <c r="I1976" s="230" t="s">
        <v>144</v>
      </c>
      <c r="J1976" s="230" t="s">
        <v>144</v>
      </c>
      <c r="K1976" s="230" t="s">
        <v>144</v>
      </c>
      <c r="L1976" s="230" t="s">
        <v>144</v>
      </c>
      <c r="M1976" s="230" t="s">
        <v>144</v>
      </c>
    </row>
    <row r="1977" spans="1:13" x14ac:dyDescent="0.3">
      <c r="A1977" s="230">
        <v>426250</v>
      </c>
      <c r="B1977" s="230" t="s">
        <v>58</v>
      </c>
      <c r="C1977" s="230" t="s">
        <v>145</v>
      </c>
      <c r="D1977" s="230" t="s">
        <v>144</v>
      </c>
      <c r="E1977" s="230" t="s">
        <v>145</v>
      </c>
      <c r="F1977" s="230" t="s">
        <v>145</v>
      </c>
      <c r="G1977" s="230" t="s">
        <v>145</v>
      </c>
      <c r="H1977" s="230" t="s">
        <v>144</v>
      </c>
      <c r="I1977" s="230" t="s">
        <v>144</v>
      </c>
      <c r="J1977" s="230" t="s">
        <v>144</v>
      </c>
      <c r="K1977" s="230" t="s">
        <v>144</v>
      </c>
      <c r="L1977" s="230" t="s">
        <v>144</v>
      </c>
      <c r="M1977" s="230" t="s">
        <v>144</v>
      </c>
    </row>
    <row r="1978" spans="1:13" x14ac:dyDescent="0.3">
      <c r="A1978" s="230">
        <v>426251</v>
      </c>
      <c r="B1978" s="230" t="s">
        <v>58</v>
      </c>
      <c r="C1978" s="230" t="s">
        <v>145</v>
      </c>
      <c r="D1978" s="230" t="s">
        <v>144</v>
      </c>
      <c r="E1978" s="230" t="s">
        <v>145</v>
      </c>
      <c r="F1978" s="230" t="s">
        <v>145</v>
      </c>
      <c r="G1978" s="230" t="s">
        <v>144</v>
      </c>
      <c r="H1978" s="230" t="s">
        <v>144</v>
      </c>
      <c r="I1978" s="230" t="s">
        <v>144</v>
      </c>
      <c r="J1978" s="230" t="s">
        <v>144</v>
      </c>
      <c r="K1978" s="230" t="s">
        <v>144</v>
      </c>
      <c r="L1978" s="230" t="s">
        <v>144</v>
      </c>
      <c r="M1978" s="230" t="s">
        <v>144</v>
      </c>
    </row>
    <row r="1979" spans="1:13" x14ac:dyDescent="0.3">
      <c r="A1979" s="230">
        <v>426252</v>
      </c>
      <c r="B1979" s="230" t="s">
        <v>58</v>
      </c>
      <c r="C1979" s="230" t="s">
        <v>145</v>
      </c>
      <c r="D1979" s="230" t="s">
        <v>145</v>
      </c>
      <c r="E1979" s="230" t="s">
        <v>145</v>
      </c>
      <c r="F1979" s="230" t="s">
        <v>144</v>
      </c>
      <c r="G1979" s="230" t="s">
        <v>144</v>
      </c>
      <c r="H1979" s="230" t="s">
        <v>145</v>
      </c>
      <c r="I1979" s="230" t="s">
        <v>144</v>
      </c>
      <c r="J1979" s="230" t="s">
        <v>144</v>
      </c>
      <c r="K1979" s="230" t="s">
        <v>144</v>
      </c>
      <c r="L1979" s="230" t="s">
        <v>144</v>
      </c>
      <c r="M1979" s="230" t="s">
        <v>144</v>
      </c>
    </row>
    <row r="1980" spans="1:13" x14ac:dyDescent="0.3">
      <c r="A1980" s="230">
        <v>426256</v>
      </c>
      <c r="B1980" s="230" t="s">
        <v>58</v>
      </c>
      <c r="G1980" s="230" t="s">
        <v>144</v>
      </c>
      <c r="I1980" s="230" t="s">
        <v>145</v>
      </c>
      <c r="J1980" s="230" t="s">
        <v>144</v>
      </c>
      <c r="K1980" s="230" t="s">
        <v>145</v>
      </c>
      <c r="L1980" s="230" t="s">
        <v>144</v>
      </c>
      <c r="M1980" s="230" t="s">
        <v>145</v>
      </c>
    </row>
    <row r="1981" spans="1:13" x14ac:dyDescent="0.3">
      <c r="A1981" s="230">
        <v>426261</v>
      </c>
      <c r="B1981" s="230" t="s">
        <v>58</v>
      </c>
      <c r="D1981" s="230" t="s">
        <v>145</v>
      </c>
      <c r="E1981" s="230" t="s">
        <v>145</v>
      </c>
      <c r="F1981" s="230" t="s">
        <v>145</v>
      </c>
      <c r="G1981" s="230" t="s">
        <v>144</v>
      </c>
      <c r="H1981" s="230" t="s">
        <v>145</v>
      </c>
      <c r="I1981" s="230" t="s">
        <v>144</v>
      </c>
      <c r="J1981" s="230" t="s">
        <v>144</v>
      </c>
      <c r="K1981" s="230" t="s">
        <v>144</v>
      </c>
      <c r="L1981" s="230" t="s">
        <v>144</v>
      </c>
      <c r="M1981" s="230" t="s">
        <v>144</v>
      </c>
    </row>
    <row r="1982" spans="1:13" x14ac:dyDescent="0.3">
      <c r="A1982" s="230">
        <v>426263</v>
      </c>
      <c r="B1982" s="230" t="s">
        <v>58</v>
      </c>
      <c r="C1982" s="230" t="s">
        <v>145</v>
      </c>
      <c r="D1982" s="230" t="s">
        <v>145</v>
      </c>
      <c r="E1982" s="230" t="s">
        <v>145</v>
      </c>
      <c r="F1982" s="230" t="s">
        <v>145</v>
      </c>
      <c r="G1982" s="230" t="s">
        <v>145</v>
      </c>
      <c r="H1982" s="230" t="s">
        <v>145</v>
      </c>
      <c r="I1982" s="230" t="s">
        <v>144</v>
      </c>
      <c r="J1982" s="230" t="s">
        <v>144</v>
      </c>
      <c r="K1982" s="230" t="s">
        <v>144</v>
      </c>
      <c r="L1982" s="230" t="s">
        <v>144</v>
      </c>
      <c r="M1982" s="230" t="s">
        <v>144</v>
      </c>
    </row>
    <row r="1983" spans="1:13" x14ac:dyDescent="0.3">
      <c r="A1983" s="230">
        <v>426267</v>
      </c>
      <c r="B1983" s="230" t="s">
        <v>58</v>
      </c>
      <c r="C1983" s="230" t="s">
        <v>145</v>
      </c>
      <c r="D1983" s="230" t="s">
        <v>144</v>
      </c>
      <c r="E1983" s="230" t="s">
        <v>144</v>
      </c>
      <c r="F1983" s="230" t="s">
        <v>144</v>
      </c>
      <c r="G1983" s="230" t="s">
        <v>145</v>
      </c>
      <c r="H1983" s="230" t="s">
        <v>145</v>
      </c>
      <c r="I1983" s="230" t="s">
        <v>144</v>
      </c>
      <c r="J1983" s="230" t="s">
        <v>144</v>
      </c>
      <c r="K1983" s="230" t="s">
        <v>144</v>
      </c>
      <c r="L1983" s="230" t="s">
        <v>144</v>
      </c>
      <c r="M1983" s="230" t="s">
        <v>144</v>
      </c>
    </row>
    <row r="1984" spans="1:13" x14ac:dyDescent="0.3">
      <c r="A1984" s="230">
        <v>426278</v>
      </c>
      <c r="B1984" s="230" t="s">
        <v>58</v>
      </c>
      <c r="C1984" s="230" t="s">
        <v>144</v>
      </c>
      <c r="D1984" s="230" t="s">
        <v>144</v>
      </c>
      <c r="E1984" s="230" t="s">
        <v>145</v>
      </c>
      <c r="F1984" s="230" t="s">
        <v>145</v>
      </c>
      <c r="G1984" s="230" t="s">
        <v>144</v>
      </c>
      <c r="H1984" s="230" t="s">
        <v>144</v>
      </c>
      <c r="I1984" s="230" t="s">
        <v>144</v>
      </c>
      <c r="J1984" s="230" t="s">
        <v>144</v>
      </c>
      <c r="K1984" s="230" t="s">
        <v>144</v>
      </c>
      <c r="L1984" s="230" t="s">
        <v>144</v>
      </c>
      <c r="M1984" s="230" t="s">
        <v>144</v>
      </c>
    </row>
    <row r="1985" spans="1:13" x14ac:dyDescent="0.3">
      <c r="A1985" s="230">
        <v>426282</v>
      </c>
      <c r="B1985" s="230" t="s">
        <v>58</v>
      </c>
      <c r="D1985" s="230" t="s">
        <v>145</v>
      </c>
      <c r="E1985" s="230" t="s">
        <v>145</v>
      </c>
      <c r="F1985" s="230" t="s">
        <v>144</v>
      </c>
      <c r="G1985" s="230" t="s">
        <v>144</v>
      </c>
      <c r="H1985" s="230" t="s">
        <v>145</v>
      </c>
      <c r="I1985" s="230" t="s">
        <v>144</v>
      </c>
      <c r="J1985" s="230" t="s">
        <v>144</v>
      </c>
      <c r="K1985" s="230" t="s">
        <v>144</v>
      </c>
      <c r="L1985" s="230" t="s">
        <v>144</v>
      </c>
      <c r="M1985" s="230" t="s">
        <v>144</v>
      </c>
    </row>
    <row r="1986" spans="1:13" x14ac:dyDescent="0.3">
      <c r="A1986" s="230">
        <v>426284</v>
      </c>
      <c r="B1986" s="230" t="s">
        <v>58</v>
      </c>
      <c r="D1986" s="230" t="s">
        <v>145</v>
      </c>
      <c r="E1986" s="230" t="s">
        <v>145</v>
      </c>
      <c r="F1986" s="230" t="s">
        <v>144</v>
      </c>
      <c r="G1986" s="230" t="s">
        <v>145</v>
      </c>
      <c r="H1986" s="230" t="s">
        <v>144</v>
      </c>
      <c r="I1986" s="230" t="s">
        <v>144</v>
      </c>
      <c r="J1986" s="230" t="s">
        <v>144</v>
      </c>
      <c r="K1986" s="230" t="s">
        <v>144</v>
      </c>
      <c r="L1986" s="230" t="s">
        <v>144</v>
      </c>
      <c r="M1986" s="230" t="s">
        <v>144</v>
      </c>
    </row>
    <row r="1987" spans="1:13" x14ac:dyDescent="0.3">
      <c r="A1987" s="230">
        <v>426289</v>
      </c>
      <c r="B1987" s="230" t="s">
        <v>58</v>
      </c>
      <c r="C1987" s="230" t="s">
        <v>145</v>
      </c>
      <c r="D1987" s="230" t="s">
        <v>145</v>
      </c>
      <c r="E1987" s="230" t="s">
        <v>144</v>
      </c>
      <c r="F1987" s="230" t="s">
        <v>145</v>
      </c>
      <c r="G1987" s="230" t="s">
        <v>144</v>
      </c>
      <c r="H1987" s="230" t="s">
        <v>144</v>
      </c>
      <c r="I1987" s="230" t="s">
        <v>144</v>
      </c>
      <c r="J1987" s="230" t="s">
        <v>144</v>
      </c>
      <c r="K1987" s="230" t="s">
        <v>144</v>
      </c>
      <c r="L1987" s="230" t="s">
        <v>144</v>
      </c>
      <c r="M1987" s="230" t="s">
        <v>144</v>
      </c>
    </row>
    <row r="1988" spans="1:13" x14ac:dyDescent="0.3">
      <c r="A1988" s="230">
        <v>426292</v>
      </c>
      <c r="B1988" s="230" t="s">
        <v>58</v>
      </c>
      <c r="C1988" s="230" t="s">
        <v>145</v>
      </c>
      <c r="D1988" s="230" t="s">
        <v>145</v>
      </c>
      <c r="E1988" s="230" t="s">
        <v>145</v>
      </c>
      <c r="F1988" s="230" t="s">
        <v>145</v>
      </c>
      <c r="H1988" s="230" t="s">
        <v>145</v>
      </c>
      <c r="I1988" s="230" t="s">
        <v>144</v>
      </c>
      <c r="J1988" s="230" t="s">
        <v>144</v>
      </c>
      <c r="K1988" s="230" t="s">
        <v>144</v>
      </c>
      <c r="L1988" s="230" t="s">
        <v>144</v>
      </c>
      <c r="M1988" s="230" t="s">
        <v>144</v>
      </c>
    </row>
    <row r="1989" spans="1:13" x14ac:dyDescent="0.3">
      <c r="A1989" s="230">
        <v>426299</v>
      </c>
      <c r="B1989" s="230" t="s">
        <v>58</v>
      </c>
      <c r="C1989" s="230" t="s">
        <v>145</v>
      </c>
      <c r="E1989" s="230" t="s">
        <v>145</v>
      </c>
      <c r="G1989" s="230" t="s">
        <v>145</v>
      </c>
      <c r="H1989" s="230" t="s">
        <v>145</v>
      </c>
      <c r="I1989" s="230" t="s">
        <v>144</v>
      </c>
      <c r="J1989" s="230" t="s">
        <v>144</v>
      </c>
      <c r="K1989" s="230" t="s">
        <v>144</v>
      </c>
      <c r="L1989" s="230" t="s">
        <v>144</v>
      </c>
      <c r="M1989" s="230" t="s">
        <v>144</v>
      </c>
    </row>
    <row r="1990" spans="1:13" x14ac:dyDescent="0.3">
      <c r="A1990" s="230">
        <v>426305</v>
      </c>
      <c r="B1990" s="230" t="s">
        <v>58</v>
      </c>
      <c r="C1990" s="230" t="s">
        <v>145</v>
      </c>
      <c r="E1990" s="230" t="s">
        <v>145</v>
      </c>
      <c r="F1990" s="230" t="s">
        <v>143</v>
      </c>
      <c r="H1990" s="230" t="s">
        <v>143</v>
      </c>
      <c r="I1990" s="230" t="s">
        <v>145</v>
      </c>
      <c r="J1990" s="230" t="s">
        <v>145</v>
      </c>
      <c r="K1990" s="230" t="s">
        <v>144</v>
      </c>
      <c r="L1990" s="230" t="s">
        <v>145</v>
      </c>
      <c r="M1990" s="230" t="s">
        <v>145</v>
      </c>
    </row>
    <row r="1991" spans="1:13" x14ac:dyDescent="0.3">
      <c r="A1991" s="230">
        <v>426306</v>
      </c>
      <c r="B1991" s="230" t="s">
        <v>58</v>
      </c>
      <c r="C1991" s="230" t="s">
        <v>145</v>
      </c>
      <c r="D1991" s="230" t="s">
        <v>144</v>
      </c>
      <c r="E1991" s="230" t="s">
        <v>145</v>
      </c>
      <c r="F1991" s="230" t="s">
        <v>144</v>
      </c>
      <c r="G1991" s="230" t="s">
        <v>144</v>
      </c>
      <c r="H1991" s="230" t="s">
        <v>145</v>
      </c>
      <c r="I1991" s="230" t="s">
        <v>144</v>
      </c>
      <c r="J1991" s="230" t="s">
        <v>144</v>
      </c>
      <c r="K1991" s="230" t="s">
        <v>144</v>
      </c>
      <c r="L1991" s="230" t="s">
        <v>144</v>
      </c>
      <c r="M1991" s="230" t="s">
        <v>144</v>
      </c>
    </row>
    <row r="1992" spans="1:13" x14ac:dyDescent="0.3">
      <c r="A1992" s="230">
        <v>426309</v>
      </c>
      <c r="B1992" s="230" t="s">
        <v>58</v>
      </c>
      <c r="E1992" s="230" t="s">
        <v>145</v>
      </c>
      <c r="F1992" s="230" t="s">
        <v>144</v>
      </c>
      <c r="I1992" s="230" t="s">
        <v>144</v>
      </c>
      <c r="J1992" s="230" t="s">
        <v>144</v>
      </c>
      <c r="K1992" s="230" t="s">
        <v>144</v>
      </c>
      <c r="L1992" s="230" t="s">
        <v>144</v>
      </c>
      <c r="M1992" s="230" t="s">
        <v>144</v>
      </c>
    </row>
    <row r="1993" spans="1:13" x14ac:dyDescent="0.3">
      <c r="A1993" s="230">
        <v>426310</v>
      </c>
      <c r="B1993" s="230" t="s">
        <v>58</v>
      </c>
      <c r="D1993" s="230" t="s">
        <v>145</v>
      </c>
      <c r="E1993" s="230" t="s">
        <v>145</v>
      </c>
      <c r="F1993" s="230" t="s">
        <v>145</v>
      </c>
      <c r="G1993" s="230" t="s">
        <v>145</v>
      </c>
      <c r="H1993" s="230" t="s">
        <v>145</v>
      </c>
      <c r="I1993" s="230" t="s">
        <v>144</v>
      </c>
      <c r="J1993" s="230" t="s">
        <v>144</v>
      </c>
      <c r="K1993" s="230" t="s">
        <v>144</v>
      </c>
      <c r="L1993" s="230" t="s">
        <v>144</v>
      </c>
      <c r="M1993" s="230" t="s">
        <v>144</v>
      </c>
    </row>
    <row r="1994" spans="1:13" x14ac:dyDescent="0.3">
      <c r="A1994" s="230">
        <v>426311</v>
      </c>
      <c r="B1994" s="230" t="s">
        <v>58</v>
      </c>
      <c r="I1994" s="230" t="s">
        <v>144</v>
      </c>
      <c r="J1994" s="230" t="s">
        <v>144</v>
      </c>
      <c r="K1994" s="230" t="s">
        <v>144</v>
      </c>
      <c r="L1994" s="230" t="s">
        <v>144</v>
      </c>
      <c r="M1994" s="230" t="s">
        <v>144</v>
      </c>
    </row>
    <row r="1995" spans="1:13" x14ac:dyDescent="0.3">
      <c r="A1995" s="230">
        <v>426313</v>
      </c>
      <c r="B1995" s="230" t="s">
        <v>58</v>
      </c>
      <c r="C1995" s="230" t="s">
        <v>145</v>
      </c>
      <c r="D1995" s="230" t="s">
        <v>145</v>
      </c>
      <c r="E1995" s="230" t="s">
        <v>145</v>
      </c>
      <c r="F1995" s="230" t="s">
        <v>144</v>
      </c>
      <c r="G1995" s="230" t="s">
        <v>144</v>
      </c>
      <c r="H1995" s="230" t="s">
        <v>144</v>
      </c>
      <c r="I1995" s="230" t="s">
        <v>144</v>
      </c>
      <c r="J1995" s="230" t="s">
        <v>144</v>
      </c>
      <c r="K1995" s="230" t="s">
        <v>144</v>
      </c>
      <c r="L1995" s="230" t="s">
        <v>144</v>
      </c>
      <c r="M1995" s="230" t="s">
        <v>144</v>
      </c>
    </row>
    <row r="1996" spans="1:13" x14ac:dyDescent="0.3">
      <c r="A1996" s="230">
        <v>426314</v>
      </c>
      <c r="B1996" s="230" t="s">
        <v>58</v>
      </c>
      <c r="D1996" s="230" t="s">
        <v>145</v>
      </c>
      <c r="E1996" s="230" t="s">
        <v>145</v>
      </c>
      <c r="G1996" s="230" t="s">
        <v>145</v>
      </c>
      <c r="H1996" s="230" t="s">
        <v>145</v>
      </c>
      <c r="I1996" s="230" t="s">
        <v>145</v>
      </c>
      <c r="J1996" s="230" t="s">
        <v>145</v>
      </c>
      <c r="K1996" s="230" t="s">
        <v>144</v>
      </c>
      <c r="L1996" s="230" t="s">
        <v>144</v>
      </c>
      <c r="M1996" s="230" t="s">
        <v>145</v>
      </c>
    </row>
    <row r="1997" spans="1:13" x14ac:dyDescent="0.3">
      <c r="A1997" s="230">
        <v>426319</v>
      </c>
      <c r="B1997" s="230" t="s">
        <v>58</v>
      </c>
      <c r="F1997" s="230" t="s">
        <v>144</v>
      </c>
      <c r="J1997" s="230" t="s">
        <v>144</v>
      </c>
      <c r="K1997" s="230" t="s">
        <v>144</v>
      </c>
      <c r="L1997" s="230" t="s">
        <v>144</v>
      </c>
      <c r="M1997" s="230" t="s">
        <v>144</v>
      </c>
    </row>
    <row r="1998" spans="1:13" x14ac:dyDescent="0.3">
      <c r="A1998" s="230">
        <v>426321</v>
      </c>
      <c r="B1998" s="230" t="s">
        <v>58</v>
      </c>
      <c r="C1998" s="230" t="s">
        <v>145</v>
      </c>
      <c r="D1998" s="230" t="s">
        <v>145</v>
      </c>
      <c r="E1998" s="230" t="s">
        <v>145</v>
      </c>
      <c r="G1998" s="230" t="s">
        <v>145</v>
      </c>
      <c r="H1998" s="230" t="s">
        <v>145</v>
      </c>
      <c r="I1998" s="230" t="s">
        <v>144</v>
      </c>
      <c r="J1998" s="230" t="s">
        <v>144</v>
      </c>
      <c r="K1998" s="230" t="s">
        <v>144</v>
      </c>
      <c r="L1998" s="230" t="s">
        <v>144</v>
      </c>
      <c r="M1998" s="230" t="s">
        <v>144</v>
      </c>
    </row>
    <row r="1999" spans="1:13" x14ac:dyDescent="0.3">
      <c r="A1999" s="230">
        <v>426328</v>
      </c>
      <c r="B1999" s="230" t="s">
        <v>58</v>
      </c>
      <c r="D1999" s="230" t="s">
        <v>145</v>
      </c>
      <c r="E1999" s="230" t="s">
        <v>144</v>
      </c>
      <c r="F1999" s="230" t="s">
        <v>144</v>
      </c>
      <c r="H1999" s="230" t="s">
        <v>145</v>
      </c>
      <c r="I1999" s="230" t="s">
        <v>144</v>
      </c>
      <c r="J1999" s="230" t="s">
        <v>144</v>
      </c>
      <c r="K1999" s="230" t="s">
        <v>144</v>
      </c>
      <c r="L1999" s="230" t="s">
        <v>144</v>
      </c>
      <c r="M1999" s="230" t="s">
        <v>144</v>
      </c>
    </row>
    <row r="2000" spans="1:13" x14ac:dyDescent="0.3">
      <c r="A2000" s="230">
        <v>426330</v>
      </c>
      <c r="B2000" s="230" t="s">
        <v>58</v>
      </c>
      <c r="C2000" s="230" t="s">
        <v>145</v>
      </c>
      <c r="D2000" s="230" t="s">
        <v>145</v>
      </c>
      <c r="E2000" s="230" t="s">
        <v>144</v>
      </c>
      <c r="F2000" s="230" t="s">
        <v>144</v>
      </c>
      <c r="G2000" s="230" t="s">
        <v>144</v>
      </c>
      <c r="H2000" s="230" t="s">
        <v>145</v>
      </c>
      <c r="I2000" s="230" t="s">
        <v>144</v>
      </c>
      <c r="J2000" s="230" t="s">
        <v>144</v>
      </c>
      <c r="K2000" s="230" t="s">
        <v>144</v>
      </c>
      <c r="L2000" s="230" t="s">
        <v>144</v>
      </c>
      <c r="M2000" s="230" t="s">
        <v>144</v>
      </c>
    </row>
    <row r="2001" spans="1:13" x14ac:dyDescent="0.3">
      <c r="A2001" s="230">
        <v>426333</v>
      </c>
      <c r="B2001" s="230" t="s">
        <v>58</v>
      </c>
      <c r="E2001" s="230" t="s">
        <v>143</v>
      </c>
      <c r="H2001" s="230" t="s">
        <v>143</v>
      </c>
      <c r="J2001" s="230" t="s">
        <v>144</v>
      </c>
      <c r="K2001" s="230" t="s">
        <v>145</v>
      </c>
      <c r="L2001" s="230" t="s">
        <v>144</v>
      </c>
      <c r="M2001" s="230" t="s">
        <v>144</v>
      </c>
    </row>
    <row r="2002" spans="1:13" x14ac:dyDescent="0.3">
      <c r="A2002" s="230">
        <v>426335</v>
      </c>
      <c r="B2002" s="230" t="s">
        <v>58</v>
      </c>
      <c r="C2002" s="230" t="s">
        <v>145</v>
      </c>
      <c r="D2002" s="230" t="s">
        <v>144</v>
      </c>
      <c r="E2002" s="230" t="s">
        <v>145</v>
      </c>
      <c r="F2002" s="230" t="s">
        <v>145</v>
      </c>
      <c r="G2002" s="230" t="s">
        <v>144</v>
      </c>
      <c r="H2002" s="230" t="s">
        <v>145</v>
      </c>
      <c r="I2002" s="230" t="s">
        <v>144</v>
      </c>
      <c r="J2002" s="230" t="s">
        <v>144</v>
      </c>
      <c r="K2002" s="230" t="s">
        <v>144</v>
      </c>
      <c r="L2002" s="230" t="s">
        <v>144</v>
      </c>
      <c r="M2002" s="230" t="s">
        <v>144</v>
      </c>
    </row>
    <row r="2003" spans="1:13" x14ac:dyDescent="0.3">
      <c r="A2003" s="230">
        <v>426336</v>
      </c>
      <c r="B2003" s="230" t="s">
        <v>58</v>
      </c>
      <c r="C2003" s="230" t="s">
        <v>145</v>
      </c>
      <c r="D2003" s="230" t="s">
        <v>144</v>
      </c>
      <c r="E2003" s="230" t="s">
        <v>144</v>
      </c>
      <c r="F2003" s="230" t="s">
        <v>144</v>
      </c>
      <c r="G2003" s="230" t="s">
        <v>144</v>
      </c>
      <c r="I2003" s="230" t="s">
        <v>144</v>
      </c>
      <c r="J2003" s="230" t="s">
        <v>144</v>
      </c>
      <c r="K2003" s="230" t="s">
        <v>144</v>
      </c>
      <c r="L2003" s="230" t="s">
        <v>144</v>
      </c>
      <c r="M2003" s="230" t="s">
        <v>144</v>
      </c>
    </row>
    <row r="2004" spans="1:13" x14ac:dyDescent="0.3">
      <c r="A2004" s="230">
        <v>426337</v>
      </c>
      <c r="B2004" s="230" t="s">
        <v>58</v>
      </c>
      <c r="D2004" s="230" t="s">
        <v>144</v>
      </c>
      <c r="E2004" s="230" t="s">
        <v>144</v>
      </c>
      <c r="F2004" s="230" t="s">
        <v>144</v>
      </c>
      <c r="I2004" s="230" t="s">
        <v>144</v>
      </c>
      <c r="J2004" s="230" t="s">
        <v>144</v>
      </c>
      <c r="K2004" s="230" t="s">
        <v>144</v>
      </c>
      <c r="M2004" s="230" t="s">
        <v>144</v>
      </c>
    </row>
    <row r="2005" spans="1:13" x14ac:dyDescent="0.3">
      <c r="A2005" s="230">
        <v>426338</v>
      </c>
      <c r="B2005" s="230" t="s">
        <v>58</v>
      </c>
      <c r="C2005" s="230" t="s">
        <v>143</v>
      </c>
      <c r="D2005" s="230" t="s">
        <v>145</v>
      </c>
      <c r="E2005" s="230" t="s">
        <v>143</v>
      </c>
      <c r="G2005" s="230" t="s">
        <v>143</v>
      </c>
      <c r="H2005" s="230" t="s">
        <v>143</v>
      </c>
      <c r="I2005" s="230" t="s">
        <v>145</v>
      </c>
      <c r="J2005" s="230" t="s">
        <v>145</v>
      </c>
      <c r="K2005" s="230" t="s">
        <v>145</v>
      </c>
      <c r="L2005" s="230" t="s">
        <v>145</v>
      </c>
    </row>
    <row r="2006" spans="1:13" x14ac:dyDescent="0.3">
      <c r="A2006" s="230">
        <v>426339</v>
      </c>
      <c r="B2006" s="230" t="s">
        <v>58</v>
      </c>
      <c r="C2006" s="230" t="s">
        <v>144</v>
      </c>
      <c r="D2006" s="230" t="s">
        <v>144</v>
      </c>
      <c r="E2006" s="230" t="s">
        <v>144</v>
      </c>
      <c r="F2006" s="230" t="s">
        <v>144</v>
      </c>
      <c r="G2006" s="230" t="s">
        <v>144</v>
      </c>
      <c r="H2006" s="230" t="s">
        <v>144</v>
      </c>
      <c r="I2006" s="230" t="s">
        <v>144</v>
      </c>
      <c r="J2006" s="230" t="s">
        <v>144</v>
      </c>
      <c r="K2006" s="230" t="s">
        <v>144</v>
      </c>
      <c r="L2006" s="230" t="s">
        <v>144</v>
      </c>
      <c r="M2006" s="230" t="s">
        <v>144</v>
      </c>
    </row>
    <row r="2007" spans="1:13" x14ac:dyDescent="0.3">
      <c r="A2007" s="230">
        <v>426340</v>
      </c>
      <c r="B2007" s="230" t="s">
        <v>58</v>
      </c>
      <c r="C2007" s="230" t="s">
        <v>145</v>
      </c>
      <c r="D2007" s="230" t="s">
        <v>145</v>
      </c>
      <c r="E2007" s="230" t="s">
        <v>145</v>
      </c>
      <c r="F2007" s="230" t="s">
        <v>144</v>
      </c>
      <c r="G2007" s="230" t="s">
        <v>145</v>
      </c>
      <c r="H2007" s="230" t="s">
        <v>144</v>
      </c>
      <c r="I2007" s="230" t="s">
        <v>144</v>
      </c>
      <c r="J2007" s="230" t="s">
        <v>144</v>
      </c>
      <c r="K2007" s="230" t="s">
        <v>144</v>
      </c>
      <c r="L2007" s="230" t="s">
        <v>144</v>
      </c>
      <c r="M2007" s="230" t="s">
        <v>144</v>
      </c>
    </row>
    <row r="2008" spans="1:13" x14ac:dyDescent="0.3">
      <c r="A2008" s="230">
        <v>426349</v>
      </c>
      <c r="B2008" s="230" t="s">
        <v>58</v>
      </c>
      <c r="C2008" s="230" t="s">
        <v>145</v>
      </c>
      <c r="D2008" s="230" t="s">
        <v>144</v>
      </c>
      <c r="E2008" s="230" t="s">
        <v>145</v>
      </c>
      <c r="F2008" s="230" t="s">
        <v>145</v>
      </c>
      <c r="G2008" s="230" t="s">
        <v>145</v>
      </c>
      <c r="H2008" s="230" t="s">
        <v>145</v>
      </c>
      <c r="I2008" s="230" t="s">
        <v>144</v>
      </c>
      <c r="J2008" s="230" t="s">
        <v>144</v>
      </c>
      <c r="K2008" s="230" t="s">
        <v>144</v>
      </c>
      <c r="L2008" s="230" t="s">
        <v>144</v>
      </c>
      <c r="M2008" s="230" t="s">
        <v>144</v>
      </c>
    </row>
    <row r="2009" spans="1:13" x14ac:dyDescent="0.3">
      <c r="A2009" s="230">
        <v>426350</v>
      </c>
      <c r="B2009" s="230" t="s">
        <v>58</v>
      </c>
      <c r="D2009" s="230" t="s">
        <v>145</v>
      </c>
      <c r="E2009" s="230" t="s">
        <v>145</v>
      </c>
      <c r="F2009" s="230" t="s">
        <v>145</v>
      </c>
      <c r="G2009" s="230" t="s">
        <v>145</v>
      </c>
      <c r="H2009" s="230" t="s">
        <v>145</v>
      </c>
      <c r="I2009" s="230" t="s">
        <v>145</v>
      </c>
      <c r="J2009" s="230" t="s">
        <v>144</v>
      </c>
      <c r="K2009" s="230" t="s">
        <v>144</v>
      </c>
      <c r="L2009" s="230" t="s">
        <v>145</v>
      </c>
      <c r="M2009" s="230" t="s">
        <v>145</v>
      </c>
    </row>
    <row r="2010" spans="1:13" x14ac:dyDescent="0.3">
      <c r="A2010" s="230">
        <v>426351</v>
      </c>
      <c r="B2010" s="230" t="s">
        <v>58</v>
      </c>
      <c r="C2010" s="230" t="s">
        <v>145</v>
      </c>
      <c r="D2010" s="230" t="s">
        <v>144</v>
      </c>
      <c r="E2010" s="230" t="s">
        <v>145</v>
      </c>
      <c r="F2010" s="230" t="s">
        <v>145</v>
      </c>
      <c r="G2010" s="230" t="s">
        <v>144</v>
      </c>
      <c r="H2010" s="230" t="s">
        <v>144</v>
      </c>
      <c r="I2010" s="230" t="s">
        <v>144</v>
      </c>
      <c r="J2010" s="230" t="s">
        <v>144</v>
      </c>
      <c r="K2010" s="230" t="s">
        <v>144</v>
      </c>
      <c r="L2010" s="230" t="s">
        <v>144</v>
      </c>
      <c r="M2010" s="230" t="s">
        <v>144</v>
      </c>
    </row>
    <row r="2011" spans="1:13" x14ac:dyDescent="0.3">
      <c r="A2011" s="230">
        <v>426355</v>
      </c>
      <c r="B2011" s="230" t="s">
        <v>58</v>
      </c>
      <c r="C2011" s="230" t="s">
        <v>145</v>
      </c>
      <c r="D2011" s="230" t="s">
        <v>144</v>
      </c>
      <c r="E2011" s="230" t="s">
        <v>143</v>
      </c>
      <c r="G2011" s="230" t="s">
        <v>145</v>
      </c>
      <c r="H2011" s="230" t="s">
        <v>144</v>
      </c>
      <c r="I2011" s="230" t="s">
        <v>144</v>
      </c>
      <c r="J2011" s="230" t="s">
        <v>144</v>
      </c>
      <c r="K2011" s="230" t="s">
        <v>145</v>
      </c>
      <c r="L2011" s="230" t="s">
        <v>144</v>
      </c>
      <c r="M2011" s="230" t="s">
        <v>144</v>
      </c>
    </row>
    <row r="2012" spans="1:13" x14ac:dyDescent="0.3">
      <c r="A2012" s="230">
        <v>426358</v>
      </c>
      <c r="B2012" s="230" t="s">
        <v>58</v>
      </c>
      <c r="C2012" s="230" t="s">
        <v>145</v>
      </c>
      <c r="D2012" s="230" t="s">
        <v>145</v>
      </c>
      <c r="E2012" s="230" t="s">
        <v>144</v>
      </c>
      <c r="F2012" s="230" t="s">
        <v>145</v>
      </c>
      <c r="G2012" s="230" t="s">
        <v>145</v>
      </c>
      <c r="H2012" s="230" t="s">
        <v>145</v>
      </c>
      <c r="I2012" s="230" t="s">
        <v>144</v>
      </c>
      <c r="J2012" s="230" t="s">
        <v>144</v>
      </c>
      <c r="K2012" s="230" t="s">
        <v>144</v>
      </c>
      <c r="L2012" s="230" t="s">
        <v>144</v>
      </c>
      <c r="M2012" s="230" t="s">
        <v>144</v>
      </c>
    </row>
    <row r="2013" spans="1:13" x14ac:dyDescent="0.3">
      <c r="A2013" s="230">
        <v>426365</v>
      </c>
      <c r="B2013" s="230" t="s">
        <v>58</v>
      </c>
      <c r="C2013" s="230" t="s">
        <v>144</v>
      </c>
      <c r="D2013" s="230" t="s">
        <v>144</v>
      </c>
      <c r="E2013" s="230" t="s">
        <v>144</v>
      </c>
      <c r="F2013" s="230" t="s">
        <v>144</v>
      </c>
      <c r="G2013" s="230" t="s">
        <v>144</v>
      </c>
      <c r="H2013" s="230" t="s">
        <v>144</v>
      </c>
      <c r="I2013" s="230" t="s">
        <v>144</v>
      </c>
      <c r="J2013" s="230" t="s">
        <v>144</v>
      </c>
      <c r="K2013" s="230" t="s">
        <v>144</v>
      </c>
      <c r="L2013" s="230" t="s">
        <v>144</v>
      </c>
      <c r="M2013" s="230" t="s">
        <v>144</v>
      </c>
    </row>
    <row r="2014" spans="1:13" x14ac:dyDescent="0.3">
      <c r="A2014" s="230">
        <v>426373</v>
      </c>
      <c r="B2014" s="230" t="s">
        <v>58</v>
      </c>
      <c r="E2014" s="230" t="s">
        <v>143</v>
      </c>
      <c r="G2014" s="230" t="s">
        <v>144</v>
      </c>
      <c r="H2014" s="230" t="s">
        <v>143</v>
      </c>
      <c r="K2014" s="230" t="s">
        <v>144</v>
      </c>
      <c r="L2014" s="230" t="s">
        <v>145</v>
      </c>
    </row>
    <row r="2015" spans="1:13" x14ac:dyDescent="0.3">
      <c r="A2015" s="230">
        <v>426374</v>
      </c>
      <c r="B2015" s="230" t="s">
        <v>58</v>
      </c>
      <c r="C2015" s="230" t="s">
        <v>144</v>
      </c>
      <c r="D2015" s="230" t="s">
        <v>144</v>
      </c>
      <c r="E2015" s="230" t="s">
        <v>145</v>
      </c>
      <c r="F2015" s="230" t="s">
        <v>145</v>
      </c>
      <c r="G2015" s="230" t="s">
        <v>145</v>
      </c>
      <c r="H2015" s="230" t="s">
        <v>144</v>
      </c>
      <c r="I2015" s="230" t="s">
        <v>144</v>
      </c>
      <c r="J2015" s="230" t="s">
        <v>144</v>
      </c>
      <c r="K2015" s="230" t="s">
        <v>144</v>
      </c>
      <c r="L2015" s="230" t="s">
        <v>144</v>
      </c>
      <c r="M2015" s="230" t="s">
        <v>144</v>
      </c>
    </row>
    <row r="2016" spans="1:13" x14ac:dyDescent="0.3">
      <c r="A2016" s="230">
        <v>426375</v>
      </c>
      <c r="B2016" s="230" t="s">
        <v>58</v>
      </c>
      <c r="C2016" s="230" t="s">
        <v>144</v>
      </c>
      <c r="D2016" s="230" t="s">
        <v>144</v>
      </c>
      <c r="E2016" s="230" t="s">
        <v>145</v>
      </c>
      <c r="G2016" s="230" t="s">
        <v>144</v>
      </c>
      <c r="H2016" s="230" t="s">
        <v>144</v>
      </c>
      <c r="I2016" s="230" t="s">
        <v>144</v>
      </c>
      <c r="J2016" s="230" t="s">
        <v>144</v>
      </c>
      <c r="K2016" s="230" t="s">
        <v>144</v>
      </c>
      <c r="L2016" s="230" t="s">
        <v>144</v>
      </c>
      <c r="M2016" s="230" t="s">
        <v>144</v>
      </c>
    </row>
    <row r="2017" spans="1:13" x14ac:dyDescent="0.3">
      <c r="A2017" s="230">
        <v>426376</v>
      </c>
      <c r="B2017" s="230" t="s">
        <v>58</v>
      </c>
      <c r="C2017" s="230" t="s">
        <v>144</v>
      </c>
      <c r="D2017" s="230" t="s">
        <v>144</v>
      </c>
      <c r="E2017" s="230" t="s">
        <v>144</v>
      </c>
      <c r="F2017" s="230" t="s">
        <v>144</v>
      </c>
      <c r="G2017" s="230" t="s">
        <v>144</v>
      </c>
      <c r="H2017" s="230" t="s">
        <v>144</v>
      </c>
      <c r="I2017" s="230" t="s">
        <v>144</v>
      </c>
      <c r="J2017" s="230" t="s">
        <v>144</v>
      </c>
      <c r="K2017" s="230" t="s">
        <v>144</v>
      </c>
      <c r="L2017" s="230" t="s">
        <v>144</v>
      </c>
      <c r="M2017" s="230" t="s">
        <v>144</v>
      </c>
    </row>
    <row r="2018" spans="1:13" x14ac:dyDescent="0.3">
      <c r="A2018" s="230">
        <v>426384</v>
      </c>
      <c r="B2018" s="230" t="s">
        <v>58</v>
      </c>
      <c r="C2018" s="230" t="s">
        <v>145</v>
      </c>
      <c r="D2018" s="230" t="s">
        <v>145</v>
      </c>
      <c r="E2018" s="230" t="s">
        <v>145</v>
      </c>
      <c r="F2018" s="230" t="s">
        <v>145</v>
      </c>
      <c r="G2018" s="230" t="s">
        <v>145</v>
      </c>
      <c r="H2018" s="230" t="s">
        <v>145</v>
      </c>
      <c r="I2018" s="230" t="s">
        <v>144</v>
      </c>
      <c r="J2018" s="230" t="s">
        <v>144</v>
      </c>
      <c r="K2018" s="230" t="s">
        <v>144</v>
      </c>
      <c r="L2018" s="230" t="s">
        <v>144</v>
      </c>
      <c r="M2018" s="230" t="s">
        <v>144</v>
      </c>
    </row>
    <row r="2019" spans="1:13" x14ac:dyDescent="0.3">
      <c r="A2019" s="230">
        <v>426388</v>
      </c>
      <c r="B2019" s="230" t="s">
        <v>58</v>
      </c>
      <c r="C2019" s="230" t="s">
        <v>144</v>
      </c>
      <c r="D2019" s="230" t="s">
        <v>144</v>
      </c>
      <c r="E2019" s="230" t="s">
        <v>145</v>
      </c>
      <c r="F2019" s="230" t="s">
        <v>145</v>
      </c>
      <c r="G2019" s="230" t="s">
        <v>144</v>
      </c>
      <c r="H2019" s="230" t="s">
        <v>144</v>
      </c>
      <c r="I2019" s="230" t="s">
        <v>144</v>
      </c>
      <c r="J2019" s="230" t="s">
        <v>144</v>
      </c>
      <c r="K2019" s="230" t="s">
        <v>144</v>
      </c>
      <c r="L2019" s="230" t="s">
        <v>144</v>
      </c>
      <c r="M2019" s="230" t="s">
        <v>144</v>
      </c>
    </row>
    <row r="2020" spans="1:13" x14ac:dyDescent="0.3">
      <c r="A2020" s="230">
        <v>426398</v>
      </c>
      <c r="B2020" s="230" t="s">
        <v>58</v>
      </c>
      <c r="D2020" s="230" t="s">
        <v>143</v>
      </c>
      <c r="E2020" s="230" t="s">
        <v>144</v>
      </c>
      <c r="F2020" s="230" t="s">
        <v>144</v>
      </c>
      <c r="G2020" s="230" t="s">
        <v>143</v>
      </c>
      <c r="H2020" s="230" t="s">
        <v>143</v>
      </c>
      <c r="I2020" s="230" t="s">
        <v>145</v>
      </c>
      <c r="J2020" s="230" t="s">
        <v>144</v>
      </c>
      <c r="K2020" s="230" t="s">
        <v>144</v>
      </c>
      <c r="L2020" s="230" t="s">
        <v>144</v>
      </c>
      <c r="M2020" s="230" t="s">
        <v>144</v>
      </c>
    </row>
    <row r="2021" spans="1:13" x14ac:dyDescent="0.3">
      <c r="A2021" s="230">
        <v>426399</v>
      </c>
      <c r="B2021" s="230" t="s">
        <v>58</v>
      </c>
      <c r="C2021" s="230" t="s">
        <v>144</v>
      </c>
      <c r="D2021" s="230" t="s">
        <v>145</v>
      </c>
      <c r="E2021" s="230" t="s">
        <v>145</v>
      </c>
      <c r="F2021" s="230" t="s">
        <v>145</v>
      </c>
      <c r="G2021" s="230" t="s">
        <v>145</v>
      </c>
      <c r="H2021" s="230" t="s">
        <v>145</v>
      </c>
      <c r="I2021" s="230" t="s">
        <v>144</v>
      </c>
      <c r="J2021" s="230" t="s">
        <v>144</v>
      </c>
      <c r="K2021" s="230" t="s">
        <v>144</v>
      </c>
      <c r="L2021" s="230" t="s">
        <v>144</v>
      </c>
      <c r="M2021" s="230" t="s">
        <v>144</v>
      </c>
    </row>
    <row r="2022" spans="1:13" x14ac:dyDescent="0.3">
      <c r="A2022" s="230">
        <v>426402</v>
      </c>
      <c r="B2022" s="230" t="s">
        <v>58</v>
      </c>
      <c r="C2022" s="230" t="s">
        <v>144</v>
      </c>
      <c r="D2022" s="230" t="s">
        <v>144</v>
      </c>
      <c r="E2022" s="230" t="s">
        <v>144</v>
      </c>
      <c r="F2022" s="230" t="s">
        <v>144</v>
      </c>
      <c r="G2022" s="230" t="s">
        <v>144</v>
      </c>
      <c r="H2022" s="230" t="s">
        <v>144</v>
      </c>
      <c r="I2022" s="230" t="s">
        <v>144</v>
      </c>
      <c r="J2022" s="230" t="s">
        <v>144</v>
      </c>
      <c r="K2022" s="230" t="s">
        <v>144</v>
      </c>
      <c r="L2022" s="230" t="s">
        <v>144</v>
      </c>
      <c r="M2022" s="230" t="s">
        <v>144</v>
      </c>
    </row>
    <row r="2023" spans="1:13" x14ac:dyDescent="0.3">
      <c r="A2023" s="230">
        <v>426406</v>
      </c>
      <c r="B2023" s="230" t="s">
        <v>58</v>
      </c>
      <c r="E2023" s="230" t="s">
        <v>145</v>
      </c>
      <c r="F2023" s="230" t="s">
        <v>144</v>
      </c>
      <c r="H2023" s="230" t="s">
        <v>144</v>
      </c>
      <c r="I2023" s="230" t="s">
        <v>144</v>
      </c>
      <c r="J2023" s="230" t="s">
        <v>144</v>
      </c>
      <c r="K2023" s="230" t="s">
        <v>144</v>
      </c>
      <c r="L2023" s="230" t="s">
        <v>144</v>
      </c>
      <c r="M2023" s="230" t="s">
        <v>144</v>
      </c>
    </row>
    <row r="2024" spans="1:13" x14ac:dyDescent="0.3">
      <c r="A2024" s="230">
        <v>426407</v>
      </c>
      <c r="B2024" s="230" t="s">
        <v>58</v>
      </c>
      <c r="C2024" s="230" t="s">
        <v>145</v>
      </c>
      <c r="D2024" s="230" t="s">
        <v>145</v>
      </c>
      <c r="E2024" s="230" t="s">
        <v>145</v>
      </c>
      <c r="F2024" s="230" t="s">
        <v>145</v>
      </c>
      <c r="G2024" s="230" t="s">
        <v>144</v>
      </c>
      <c r="H2024" s="230" t="s">
        <v>144</v>
      </c>
      <c r="I2024" s="230" t="s">
        <v>145</v>
      </c>
      <c r="J2024" s="230" t="s">
        <v>144</v>
      </c>
      <c r="K2024" s="230" t="s">
        <v>145</v>
      </c>
      <c r="L2024" s="230" t="s">
        <v>145</v>
      </c>
      <c r="M2024" s="230" t="s">
        <v>145</v>
      </c>
    </row>
    <row r="2025" spans="1:13" x14ac:dyDescent="0.3">
      <c r="A2025" s="230">
        <v>426409</v>
      </c>
      <c r="B2025" s="230" t="s">
        <v>58</v>
      </c>
      <c r="D2025" s="230" t="s">
        <v>144</v>
      </c>
      <c r="E2025" s="230" t="s">
        <v>145</v>
      </c>
      <c r="F2025" s="230" t="s">
        <v>145</v>
      </c>
      <c r="G2025" s="230" t="s">
        <v>144</v>
      </c>
      <c r="H2025" s="230" t="s">
        <v>145</v>
      </c>
      <c r="I2025" s="230" t="s">
        <v>144</v>
      </c>
      <c r="J2025" s="230" t="s">
        <v>144</v>
      </c>
      <c r="K2025" s="230" t="s">
        <v>144</v>
      </c>
      <c r="L2025" s="230" t="s">
        <v>144</v>
      </c>
      <c r="M2025" s="230" t="s">
        <v>144</v>
      </c>
    </row>
    <row r="2026" spans="1:13" x14ac:dyDescent="0.3">
      <c r="A2026" s="230">
        <v>426414</v>
      </c>
      <c r="B2026" s="230" t="s">
        <v>58</v>
      </c>
      <c r="D2026" s="230" t="s">
        <v>145</v>
      </c>
      <c r="F2026" s="230" t="s">
        <v>145</v>
      </c>
      <c r="G2026" s="230" t="s">
        <v>145</v>
      </c>
      <c r="I2026" s="230" t="s">
        <v>144</v>
      </c>
      <c r="J2026" s="230" t="s">
        <v>145</v>
      </c>
      <c r="K2026" s="230" t="s">
        <v>145</v>
      </c>
      <c r="L2026" s="230" t="s">
        <v>144</v>
      </c>
    </row>
    <row r="2027" spans="1:13" x14ac:dyDescent="0.3">
      <c r="A2027" s="230">
        <v>426417</v>
      </c>
      <c r="B2027" s="230" t="s">
        <v>58</v>
      </c>
      <c r="C2027" s="230" t="s">
        <v>145</v>
      </c>
      <c r="D2027" s="230" t="s">
        <v>145</v>
      </c>
      <c r="E2027" s="230" t="s">
        <v>145</v>
      </c>
      <c r="F2027" s="230" t="s">
        <v>144</v>
      </c>
      <c r="G2027" s="230" t="s">
        <v>144</v>
      </c>
      <c r="H2027" s="230" t="s">
        <v>144</v>
      </c>
      <c r="I2027" s="230" t="s">
        <v>144</v>
      </c>
      <c r="J2027" s="230" t="s">
        <v>144</v>
      </c>
      <c r="K2027" s="230" t="s">
        <v>144</v>
      </c>
      <c r="L2027" s="230" t="s">
        <v>144</v>
      </c>
      <c r="M2027" s="230" t="s">
        <v>144</v>
      </c>
    </row>
    <row r="2028" spans="1:13" x14ac:dyDescent="0.3">
      <c r="A2028" s="230">
        <v>426421</v>
      </c>
      <c r="B2028" s="230" t="s">
        <v>58</v>
      </c>
      <c r="C2028" s="230" t="s">
        <v>144</v>
      </c>
      <c r="D2028" s="230" t="s">
        <v>144</v>
      </c>
      <c r="E2028" s="230" t="s">
        <v>144</v>
      </c>
      <c r="F2028" s="230" t="s">
        <v>144</v>
      </c>
      <c r="G2028" s="230" t="s">
        <v>144</v>
      </c>
      <c r="H2028" s="230" t="s">
        <v>144</v>
      </c>
      <c r="I2028" s="230" t="s">
        <v>144</v>
      </c>
      <c r="J2028" s="230" t="s">
        <v>144</v>
      </c>
      <c r="K2028" s="230" t="s">
        <v>144</v>
      </c>
      <c r="L2028" s="230" t="s">
        <v>144</v>
      </c>
      <c r="M2028" s="230" t="s">
        <v>144</v>
      </c>
    </row>
    <row r="2029" spans="1:13" x14ac:dyDescent="0.3">
      <c r="A2029" s="230">
        <v>426423</v>
      </c>
      <c r="B2029" s="230" t="s">
        <v>58</v>
      </c>
      <c r="D2029" s="230" t="s">
        <v>145</v>
      </c>
      <c r="E2029" s="230" t="s">
        <v>145</v>
      </c>
      <c r="F2029" s="230" t="s">
        <v>145</v>
      </c>
      <c r="G2029" s="230" t="s">
        <v>145</v>
      </c>
      <c r="H2029" s="230" t="s">
        <v>145</v>
      </c>
      <c r="I2029" s="230" t="s">
        <v>144</v>
      </c>
      <c r="J2029" s="230" t="s">
        <v>144</v>
      </c>
      <c r="K2029" s="230" t="s">
        <v>144</v>
      </c>
      <c r="L2029" s="230" t="s">
        <v>144</v>
      </c>
      <c r="M2029" s="230" t="s">
        <v>144</v>
      </c>
    </row>
    <row r="2030" spans="1:13" x14ac:dyDescent="0.3">
      <c r="A2030" s="230">
        <v>426430</v>
      </c>
      <c r="B2030" s="230" t="s">
        <v>58</v>
      </c>
      <c r="C2030" s="230" t="s">
        <v>145</v>
      </c>
      <c r="E2030" s="230" t="s">
        <v>143</v>
      </c>
      <c r="H2030" s="230" t="s">
        <v>145</v>
      </c>
      <c r="I2030" s="230" t="s">
        <v>144</v>
      </c>
      <c r="J2030" s="230" t="s">
        <v>145</v>
      </c>
      <c r="K2030" s="230" t="s">
        <v>145</v>
      </c>
      <c r="L2030" s="230" t="s">
        <v>144</v>
      </c>
      <c r="M2030" s="230" t="s">
        <v>145</v>
      </c>
    </row>
    <row r="2031" spans="1:13" x14ac:dyDescent="0.3">
      <c r="A2031" s="230">
        <v>426434</v>
      </c>
      <c r="B2031" s="230" t="s">
        <v>58</v>
      </c>
      <c r="C2031" s="230" t="s">
        <v>145</v>
      </c>
      <c r="D2031" s="230" t="s">
        <v>145</v>
      </c>
      <c r="E2031" s="230" t="s">
        <v>145</v>
      </c>
      <c r="F2031" s="230" t="s">
        <v>145</v>
      </c>
      <c r="G2031" s="230" t="s">
        <v>145</v>
      </c>
      <c r="H2031" s="230" t="s">
        <v>145</v>
      </c>
      <c r="I2031" s="230" t="s">
        <v>144</v>
      </c>
      <c r="J2031" s="230" t="s">
        <v>144</v>
      </c>
      <c r="K2031" s="230" t="s">
        <v>144</v>
      </c>
      <c r="L2031" s="230" t="s">
        <v>144</v>
      </c>
      <c r="M2031" s="230" t="s">
        <v>144</v>
      </c>
    </row>
    <row r="2032" spans="1:13" x14ac:dyDescent="0.3">
      <c r="A2032" s="230">
        <v>426440</v>
      </c>
      <c r="B2032" s="230" t="s">
        <v>58</v>
      </c>
      <c r="C2032" s="230" t="s">
        <v>145</v>
      </c>
      <c r="D2032" s="230" t="s">
        <v>145</v>
      </c>
      <c r="E2032" s="230" t="s">
        <v>145</v>
      </c>
      <c r="G2032" s="230" t="s">
        <v>144</v>
      </c>
      <c r="H2032" s="230" t="s">
        <v>144</v>
      </c>
      <c r="I2032" s="230" t="s">
        <v>144</v>
      </c>
      <c r="J2032" s="230" t="s">
        <v>144</v>
      </c>
      <c r="K2032" s="230" t="s">
        <v>144</v>
      </c>
      <c r="L2032" s="230" t="s">
        <v>144</v>
      </c>
      <c r="M2032" s="230" t="s">
        <v>144</v>
      </c>
    </row>
    <row r="2033" spans="1:13" x14ac:dyDescent="0.3">
      <c r="A2033" s="230">
        <v>426441</v>
      </c>
      <c r="B2033" s="230" t="s">
        <v>58</v>
      </c>
      <c r="C2033" s="230" t="s">
        <v>145</v>
      </c>
      <c r="D2033" s="230" t="s">
        <v>145</v>
      </c>
      <c r="F2033" s="230" t="s">
        <v>145</v>
      </c>
      <c r="G2033" s="230" t="s">
        <v>144</v>
      </c>
      <c r="H2033" s="230" t="s">
        <v>144</v>
      </c>
      <c r="I2033" s="230" t="s">
        <v>144</v>
      </c>
      <c r="J2033" s="230" t="s">
        <v>144</v>
      </c>
      <c r="K2033" s="230" t="s">
        <v>144</v>
      </c>
      <c r="L2033" s="230" t="s">
        <v>144</v>
      </c>
      <c r="M2033" s="230" t="s">
        <v>144</v>
      </c>
    </row>
    <row r="2034" spans="1:13" x14ac:dyDescent="0.3">
      <c r="A2034" s="230">
        <v>426444</v>
      </c>
      <c r="B2034" s="230" t="s">
        <v>58</v>
      </c>
      <c r="C2034" s="230" t="s">
        <v>144</v>
      </c>
      <c r="D2034" s="230" t="s">
        <v>144</v>
      </c>
      <c r="E2034" s="230" t="s">
        <v>145</v>
      </c>
      <c r="F2034" s="230" t="s">
        <v>145</v>
      </c>
      <c r="G2034" s="230" t="s">
        <v>144</v>
      </c>
      <c r="H2034" s="230" t="s">
        <v>145</v>
      </c>
      <c r="I2034" s="230" t="s">
        <v>144</v>
      </c>
      <c r="J2034" s="230" t="s">
        <v>144</v>
      </c>
      <c r="K2034" s="230" t="s">
        <v>144</v>
      </c>
      <c r="L2034" s="230" t="s">
        <v>144</v>
      </c>
      <c r="M2034" s="230" t="s">
        <v>144</v>
      </c>
    </row>
    <row r="2035" spans="1:13" x14ac:dyDescent="0.3">
      <c r="A2035" s="230">
        <v>426448</v>
      </c>
      <c r="B2035" s="230" t="s">
        <v>58</v>
      </c>
      <c r="C2035" s="230" t="s">
        <v>145</v>
      </c>
      <c r="E2035" s="230" t="s">
        <v>143</v>
      </c>
      <c r="G2035" s="230" t="s">
        <v>143</v>
      </c>
      <c r="I2035" s="230" t="s">
        <v>144</v>
      </c>
      <c r="J2035" s="230" t="s">
        <v>145</v>
      </c>
      <c r="K2035" s="230" t="s">
        <v>145</v>
      </c>
      <c r="L2035" s="230" t="s">
        <v>144</v>
      </c>
    </row>
    <row r="2036" spans="1:13" x14ac:dyDescent="0.3">
      <c r="A2036" s="230">
        <v>426459</v>
      </c>
      <c r="B2036" s="230" t="s">
        <v>58</v>
      </c>
      <c r="C2036" s="230" t="s">
        <v>144</v>
      </c>
      <c r="D2036" s="230" t="s">
        <v>144</v>
      </c>
      <c r="E2036" s="230" t="s">
        <v>144</v>
      </c>
      <c r="G2036" s="230" t="s">
        <v>145</v>
      </c>
      <c r="H2036" s="230" t="s">
        <v>144</v>
      </c>
      <c r="I2036" s="230" t="s">
        <v>144</v>
      </c>
      <c r="J2036" s="230" t="s">
        <v>144</v>
      </c>
      <c r="K2036" s="230" t="s">
        <v>144</v>
      </c>
      <c r="L2036" s="230" t="s">
        <v>144</v>
      </c>
      <c r="M2036" s="230" t="s">
        <v>144</v>
      </c>
    </row>
    <row r="2037" spans="1:13" x14ac:dyDescent="0.3">
      <c r="A2037" s="230">
        <v>426467</v>
      </c>
      <c r="B2037" s="230" t="s">
        <v>58</v>
      </c>
      <c r="C2037" s="230" t="s">
        <v>145</v>
      </c>
      <c r="D2037" s="230" t="s">
        <v>144</v>
      </c>
      <c r="E2037" s="230" t="s">
        <v>145</v>
      </c>
      <c r="G2037" s="230" t="s">
        <v>144</v>
      </c>
      <c r="H2037" s="230" t="s">
        <v>144</v>
      </c>
      <c r="I2037" s="230" t="s">
        <v>144</v>
      </c>
      <c r="J2037" s="230" t="s">
        <v>144</v>
      </c>
      <c r="K2037" s="230" t="s">
        <v>144</v>
      </c>
      <c r="L2037" s="230" t="s">
        <v>144</v>
      </c>
      <c r="M2037" s="230" t="s">
        <v>144</v>
      </c>
    </row>
    <row r="2038" spans="1:13" x14ac:dyDescent="0.3">
      <c r="A2038" s="230">
        <v>426469</v>
      </c>
      <c r="B2038" s="230" t="s">
        <v>58</v>
      </c>
      <c r="C2038" s="230" t="s">
        <v>145</v>
      </c>
      <c r="D2038" s="230" t="s">
        <v>144</v>
      </c>
      <c r="E2038" s="230" t="s">
        <v>145</v>
      </c>
      <c r="F2038" s="230" t="s">
        <v>145</v>
      </c>
      <c r="G2038" s="230" t="s">
        <v>145</v>
      </c>
      <c r="H2038" s="230" t="s">
        <v>144</v>
      </c>
      <c r="I2038" s="230" t="s">
        <v>144</v>
      </c>
      <c r="J2038" s="230" t="s">
        <v>144</v>
      </c>
      <c r="K2038" s="230" t="s">
        <v>144</v>
      </c>
      <c r="L2038" s="230" t="s">
        <v>144</v>
      </c>
      <c r="M2038" s="230" t="s">
        <v>144</v>
      </c>
    </row>
    <row r="2039" spans="1:13" x14ac:dyDescent="0.3">
      <c r="A2039" s="230">
        <v>426470</v>
      </c>
      <c r="B2039" s="230" t="s">
        <v>58</v>
      </c>
      <c r="D2039" s="230" t="s">
        <v>143</v>
      </c>
      <c r="E2039" s="230" t="s">
        <v>143</v>
      </c>
      <c r="H2039" s="230" t="s">
        <v>144</v>
      </c>
      <c r="I2039" s="230" t="s">
        <v>145</v>
      </c>
      <c r="J2039" s="230" t="s">
        <v>145</v>
      </c>
      <c r="K2039" s="230" t="s">
        <v>145</v>
      </c>
      <c r="L2039" s="230" t="s">
        <v>145</v>
      </c>
      <c r="M2039" s="230" t="s">
        <v>145</v>
      </c>
    </row>
    <row r="2040" spans="1:13" x14ac:dyDescent="0.3">
      <c r="A2040" s="230">
        <v>426473</v>
      </c>
      <c r="B2040" s="230" t="s">
        <v>58</v>
      </c>
      <c r="D2040" s="230" t="s">
        <v>145</v>
      </c>
      <c r="E2040" s="230" t="s">
        <v>145</v>
      </c>
      <c r="F2040" s="230" t="s">
        <v>144</v>
      </c>
      <c r="G2040" s="230" t="s">
        <v>145</v>
      </c>
      <c r="H2040" s="230" t="s">
        <v>144</v>
      </c>
      <c r="I2040" s="230" t="s">
        <v>144</v>
      </c>
      <c r="J2040" s="230" t="s">
        <v>144</v>
      </c>
      <c r="K2040" s="230" t="s">
        <v>144</v>
      </c>
      <c r="L2040" s="230" t="s">
        <v>144</v>
      </c>
      <c r="M2040" s="230" t="s">
        <v>144</v>
      </c>
    </row>
    <row r="2041" spans="1:13" x14ac:dyDescent="0.3">
      <c r="A2041" s="230">
        <v>426474</v>
      </c>
      <c r="B2041" s="230" t="s">
        <v>58</v>
      </c>
      <c r="C2041" s="230" t="s">
        <v>145</v>
      </c>
      <c r="D2041" s="230" t="s">
        <v>145</v>
      </c>
      <c r="E2041" s="230" t="s">
        <v>145</v>
      </c>
      <c r="F2041" s="230" t="s">
        <v>145</v>
      </c>
      <c r="G2041" s="230" t="s">
        <v>144</v>
      </c>
      <c r="H2041" s="230" t="s">
        <v>144</v>
      </c>
      <c r="I2041" s="230" t="s">
        <v>144</v>
      </c>
      <c r="J2041" s="230" t="s">
        <v>144</v>
      </c>
      <c r="K2041" s="230" t="s">
        <v>144</v>
      </c>
      <c r="L2041" s="230" t="s">
        <v>144</v>
      </c>
      <c r="M2041" s="230" t="s">
        <v>144</v>
      </c>
    </row>
    <row r="2042" spans="1:13" x14ac:dyDescent="0.3">
      <c r="A2042" s="230">
        <v>426475</v>
      </c>
      <c r="B2042" s="230" t="s">
        <v>58</v>
      </c>
      <c r="C2042" s="230" t="s">
        <v>145</v>
      </c>
      <c r="D2042" s="230" t="s">
        <v>145</v>
      </c>
      <c r="E2042" s="230" t="s">
        <v>145</v>
      </c>
      <c r="F2042" s="230" t="s">
        <v>144</v>
      </c>
      <c r="G2042" s="230" t="s">
        <v>145</v>
      </c>
      <c r="H2042" s="230" t="s">
        <v>144</v>
      </c>
      <c r="I2042" s="230" t="s">
        <v>144</v>
      </c>
      <c r="J2042" s="230" t="s">
        <v>144</v>
      </c>
      <c r="K2042" s="230" t="s">
        <v>144</v>
      </c>
      <c r="L2042" s="230" t="s">
        <v>144</v>
      </c>
      <c r="M2042" s="230" t="s">
        <v>144</v>
      </c>
    </row>
    <row r="2043" spans="1:13" x14ac:dyDescent="0.3">
      <c r="A2043" s="230">
        <v>426476</v>
      </c>
      <c r="B2043" s="230" t="s">
        <v>58</v>
      </c>
      <c r="E2043" s="230" t="s">
        <v>145</v>
      </c>
      <c r="G2043" s="230" t="s">
        <v>144</v>
      </c>
      <c r="H2043" s="230" t="s">
        <v>145</v>
      </c>
      <c r="I2043" s="230" t="s">
        <v>144</v>
      </c>
      <c r="J2043" s="230" t="s">
        <v>144</v>
      </c>
      <c r="K2043" s="230" t="s">
        <v>144</v>
      </c>
      <c r="L2043" s="230" t="s">
        <v>144</v>
      </c>
      <c r="M2043" s="230" t="s">
        <v>144</v>
      </c>
    </row>
    <row r="2044" spans="1:13" x14ac:dyDescent="0.3">
      <c r="A2044" s="230">
        <v>426477</v>
      </c>
      <c r="B2044" s="230" t="s">
        <v>58</v>
      </c>
      <c r="C2044" s="230" t="s">
        <v>145</v>
      </c>
      <c r="D2044" s="230" t="s">
        <v>143</v>
      </c>
      <c r="E2044" s="230" t="s">
        <v>144</v>
      </c>
      <c r="F2044" s="230" t="s">
        <v>144</v>
      </c>
      <c r="G2044" s="230" t="s">
        <v>145</v>
      </c>
      <c r="H2044" s="230" t="s">
        <v>143</v>
      </c>
      <c r="I2044" s="230" t="s">
        <v>144</v>
      </c>
      <c r="J2044" s="230" t="s">
        <v>144</v>
      </c>
      <c r="K2044" s="230" t="s">
        <v>144</v>
      </c>
      <c r="L2044" s="230" t="s">
        <v>144</v>
      </c>
      <c r="M2044" s="230" t="s">
        <v>144</v>
      </c>
    </row>
    <row r="2045" spans="1:13" x14ac:dyDescent="0.3">
      <c r="A2045" s="230">
        <v>426478</v>
      </c>
      <c r="B2045" s="230" t="s">
        <v>58</v>
      </c>
      <c r="C2045" s="230" t="s">
        <v>144</v>
      </c>
      <c r="D2045" s="230" t="s">
        <v>144</v>
      </c>
      <c r="E2045" s="230" t="s">
        <v>145</v>
      </c>
      <c r="F2045" s="230" t="s">
        <v>145</v>
      </c>
      <c r="G2045" s="230" t="s">
        <v>144</v>
      </c>
      <c r="H2045" s="230" t="s">
        <v>145</v>
      </c>
      <c r="I2045" s="230" t="s">
        <v>144</v>
      </c>
      <c r="J2045" s="230" t="s">
        <v>144</v>
      </c>
      <c r="K2045" s="230" t="s">
        <v>144</v>
      </c>
      <c r="L2045" s="230" t="s">
        <v>144</v>
      </c>
      <c r="M2045" s="230" t="s">
        <v>144</v>
      </c>
    </row>
    <row r="2046" spans="1:13" x14ac:dyDescent="0.3">
      <c r="A2046" s="230">
        <v>426481</v>
      </c>
      <c r="B2046" s="230" t="s">
        <v>58</v>
      </c>
      <c r="D2046" s="230" t="s">
        <v>145</v>
      </c>
      <c r="E2046" s="230" t="s">
        <v>143</v>
      </c>
      <c r="H2046" s="230" t="s">
        <v>143</v>
      </c>
      <c r="I2046" s="230" t="s">
        <v>144</v>
      </c>
      <c r="J2046" s="230" t="s">
        <v>144</v>
      </c>
      <c r="K2046" s="230" t="s">
        <v>145</v>
      </c>
      <c r="L2046" s="230" t="s">
        <v>145</v>
      </c>
      <c r="M2046" s="230" t="s">
        <v>144</v>
      </c>
    </row>
    <row r="2047" spans="1:13" x14ac:dyDescent="0.3">
      <c r="A2047" s="230">
        <v>426482</v>
      </c>
      <c r="B2047" s="230" t="s">
        <v>58</v>
      </c>
      <c r="D2047" s="230" t="s">
        <v>145</v>
      </c>
      <c r="E2047" s="230" t="s">
        <v>145</v>
      </c>
      <c r="F2047" s="230" t="s">
        <v>144</v>
      </c>
      <c r="G2047" s="230" t="s">
        <v>144</v>
      </c>
      <c r="H2047" s="230" t="s">
        <v>145</v>
      </c>
      <c r="I2047" s="230" t="s">
        <v>144</v>
      </c>
      <c r="J2047" s="230" t="s">
        <v>144</v>
      </c>
      <c r="K2047" s="230" t="s">
        <v>144</v>
      </c>
      <c r="L2047" s="230" t="s">
        <v>145</v>
      </c>
      <c r="M2047" s="230" t="s">
        <v>144</v>
      </c>
    </row>
    <row r="2048" spans="1:13" x14ac:dyDescent="0.3">
      <c r="A2048" s="230">
        <v>426484</v>
      </c>
      <c r="B2048" s="230" t="s">
        <v>58</v>
      </c>
      <c r="D2048" s="230" t="s">
        <v>145</v>
      </c>
      <c r="E2048" s="230" t="s">
        <v>145</v>
      </c>
      <c r="G2048" s="230" t="s">
        <v>145</v>
      </c>
      <c r="H2048" s="230" t="s">
        <v>145</v>
      </c>
      <c r="I2048" s="230" t="s">
        <v>144</v>
      </c>
      <c r="J2048" s="230" t="s">
        <v>144</v>
      </c>
      <c r="K2048" s="230" t="s">
        <v>144</v>
      </c>
      <c r="L2048" s="230" t="s">
        <v>144</v>
      </c>
      <c r="M2048" s="230" t="s">
        <v>144</v>
      </c>
    </row>
    <row r="2049" spans="1:13" x14ac:dyDescent="0.3">
      <c r="A2049" s="230">
        <v>426485</v>
      </c>
      <c r="B2049" s="230" t="s">
        <v>58</v>
      </c>
      <c r="C2049" s="230" t="s">
        <v>145</v>
      </c>
      <c r="D2049" s="230" t="s">
        <v>145</v>
      </c>
      <c r="E2049" s="230" t="s">
        <v>145</v>
      </c>
      <c r="F2049" s="230" t="s">
        <v>145</v>
      </c>
      <c r="G2049" s="230" t="s">
        <v>144</v>
      </c>
      <c r="H2049" s="230" t="s">
        <v>144</v>
      </c>
      <c r="I2049" s="230" t="s">
        <v>144</v>
      </c>
      <c r="J2049" s="230" t="s">
        <v>144</v>
      </c>
      <c r="K2049" s="230" t="s">
        <v>144</v>
      </c>
      <c r="L2049" s="230" t="s">
        <v>144</v>
      </c>
      <c r="M2049" s="230" t="s">
        <v>144</v>
      </c>
    </row>
    <row r="2050" spans="1:13" x14ac:dyDescent="0.3">
      <c r="A2050" s="230">
        <v>426486</v>
      </c>
      <c r="B2050" s="230" t="s">
        <v>58</v>
      </c>
      <c r="C2050" s="230" t="s">
        <v>145</v>
      </c>
      <c r="D2050" s="230" t="s">
        <v>145</v>
      </c>
      <c r="E2050" s="230" t="s">
        <v>145</v>
      </c>
      <c r="H2050" s="230" t="s">
        <v>145</v>
      </c>
      <c r="I2050" s="230" t="s">
        <v>144</v>
      </c>
      <c r="J2050" s="230" t="s">
        <v>144</v>
      </c>
      <c r="K2050" s="230" t="s">
        <v>144</v>
      </c>
      <c r="L2050" s="230" t="s">
        <v>144</v>
      </c>
      <c r="M2050" s="230" t="s">
        <v>144</v>
      </c>
    </row>
    <row r="2051" spans="1:13" x14ac:dyDescent="0.3">
      <c r="A2051" s="230">
        <v>426503</v>
      </c>
      <c r="B2051" s="230" t="s">
        <v>58</v>
      </c>
      <c r="C2051" s="230" t="s">
        <v>145</v>
      </c>
      <c r="D2051" s="230" t="s">
        <v>145</v>
      </c>
      <c r="E2051" s="230" t="s">
        <v>145</v>
      </c>
      <c r="F2051" s="230" t="s">
        <v>144</v>
      </c>
      <c r="G2051" s="230" t="s">
        <v>144</v>
      </c>
      <c r="H2051" s="230" t="s">
        <v>145</v>
      </c>
      <c r="I2051" s="230" t="s">
        <v>144</v>
      </c>
      <c r="J2051" s="230" t="s">
        <v>144</v>
      </c>
      <c r="K2051" s="230" t="s">
        <v>144</v>
      </c>
      <c r="L2051" s="230" t="s">
        <v>144</v>
      </c>
      <c r="M2051" s="230" t="s">
        <v>144</v>
      </c>
    </row>
    <row r="2052" spans="1:13" x14ac:dyDescent="0.3">
      <c r="A2052" s="230">
        <v>426510</v>
      </c>
      <c r="B2052" s="230" t="s">
        <v>58</v>
      </c>
      <c r="C2052" s="230" t="s">
        <v>144</v>
      </c>
      <c r="D2052" s="230" t="s">
        <v>144</v>
      </c>
      <c r="E2052" s="230" t="s">
        <v>145</v>
      </c>
      <c r="F2052" s="230" t="s">
        <v>145</v>
      </c>
      <c r="G2052" s="230" t="s">
        <v>144</v>
      </c>
      <c r="H2052" s="230" t="s">
        <v>144</v>
      </c>
      <c r="I2052" s="230" t="s">
        <v>144</v>
      </c>
      <c r="J2052" s="230" t="s">
        <v>144</v>
      </c>
      <c r="K2052" s="230" t="s">
        <v>144</v>
      </c>
      <c r="L2052" s="230" t="s">
        <v>144</v>
      </c>
      <c r="M2052" s="230" t="s">
        <v>144</v>
      </c>
    </row>
    <row r="2053" spans="1:13" x14ac:dyDescent="0.3">
      <c r="A2053" s="230">
        <v>426519</v>
      </c>
      <c r="B2053" s="230" t="s">
        <v>58</v>
      </c>
      <c r="D2053" s="230" t="s">
        <v>143</v>
      </c>
      <c r="E2053" s="230" t="s">
        <v>143</v>
      </c>
      <c r="I2053" s="230" t="s">
        <v>144</v>
      </c>
      <c r="J2053" s="230" t="s">
        <v>145</v>
      </c>
      <c r="K2053" s="230" t="s">
        <v>145</v>
      </c>
      <c r="L2053" s="230" t="s">
        <v>145</v>
      </c>
      <c r="M2053" s="230" t="s">
        <v>145</v>
      </c>
    </row>
    <row r="2054" spans="1:13" x14ac:dyDescent="0.3">
      <c r="A2054" s="230">
        <v>426526</v>
      </c>
      <c r="B2054" s="230" t="s">
        <v>58</v>
      </c>
      <c r="D2054" s="230" t="s">
        <v>144</v>
      </c>
      <c r="E2054" s="230" t="s">
        <v>143</v>
      </c>
      <c r="F2054" s="230" t="s">
        <v>143</v>
      </c>
      <c r="G2054" s="230" t="s">
        <v>145</v>
      </c>
      <c r="H2054" s="230" t="s">
        <v>143</v>
      </c>
      <c r="I2054" s="230" t="s">
        <v>144</v>
      </c>
      <c r="K2054" s="230" t="s">
        <v>144</v>
      </c>
      <c r="L2054" s="230" t="s">
        <v>144</v>
      </c>
      <c r="M2054" s="230" t="s">
        <v>144</v>
      </c>
    </row>
    <row r="2055" spans="1:13" x14ac:dyDescent="0.3">
      <c r="A2055" s="230">
        <v>426532</v>
      </c>
      <c r="B2055" s="230" t="s">
        <v>58</v>
      </c>
      <c r="C2055" s="230" t="s">
        <v>145</v>
      </c>
      <c r="D2055" s="230" t="s">
        <v>145</v>
      </c>
      <c r="E2055" s="230" t="s">
        <v>145</v>
      </c>
      <c r="F2055" s="230" t="s">
        <v>145</v>
      </c>
      <c r="G2055" s="230" t="s">
        <v>144</v>
      </c>
      <c r="H2055" s="230" t="s">
        <v>145</v>
      </c>
      <c r="I2055" s="230" t="s">
        <v>144</v>
      </c>
      <c r="J2055" s="230" t="s">
        <v>144</v>
      </c>
      <c r="K2055" s="230" t="s">
        <v>144</v>
      </c>
      <c r="L2055" s="230" t="s">
        <v>144</v>
      </c>
      <c r="M2055" s="230" t="s">
        <v>144</v>
      </c>
    </row>
    <row r="2056" spans="1:13" x14ac:dyDescent="0.3">
      <c r="A2056" s="230">
        <v>426537</v>
      </c>
      <c r="B2056" s="230" t="s">
        <v>58</v>
      </c>
      <c r="C2056" s="230" t="s">
        <v>144</v>
      </c>
      <c r="E2056" s="230" t="s">
        <v>145</v>
      </c>
      <c r="F2056" s="230" t="s">
        <v>145</v>
      </c>
      <c r="G2056" s="230" t="s">
        <v>144</v>
      </c>
      <c r="H2056" s="230" t="s">
        <v>145</v>
      </c>
      <c r="I2056" s="230" t="s">
        <v>144</v>
      </c>
      <c r="J2056" s="230" t="s">
        <v>144</v>
      </c>
      <c r="K2056" s="230" t="s">
        <v>144</v>
      </c>
      <c r="L2056" s="230" t="s">
        <v>144</v>
      </c>
      <c r="M2056" s="230" t="s">
        <v>144</v>
      </c>
    </row>
    <row r="2057" spans="1:13" x14ac:dyDescent="0.3">
      <c r="A2057" s="230">
        <v>426543</v>
      </c>
      <c r="B2057" s="230" t="s">
        <v>58</v>
      </c>
      <c r="C2057" s="230" t="s">
        <v>144</v>
      </c>
      <c r="D2057" s="230" t="s">
        <v>145</v>
      </c>
      <c r="E2057" s="230" t="s">
        <v>145</v>
      </c>
      <c r="F2057" s="230" t="s">
        <v>144</v>
      </c>
      <c r="G2057" s="230" t="s">
        <v>144</v>
      </c>
      <c r="H2057" s="230" t="s">
        <v>144</v>
      </c>
      <c r="I2057" s="230" t="s">
        <v>144</v>
      </c>
      <c r="J2057" s="230" t="s">
        <v>144</v>
      </c>
      <c r="K2057" s="230" t="s">
        <v>144</v>
      </c>
      <c r="L2057" s="230" t="s">
        <v>144</v>
      </c>
      <c r="M2057" s="230" t="s">
        <v>144</v>
      </c>
    </row>
    <row r="2058" spans="1:13" x14ac:dyDescent="0.3">
      <c r="A2058" s="230">
        <v>426548</v>
      </c>
      <c r="B2058" s="230" t="s">
        <v>58</v>
      </c>
      <c r="D2058" s="230" t="s">
        <v>144</v>
      </c>
      <c r="G2058" s="230" t="s">
        <v>144</v>
      </c>
      <c r="I2058" s="230" t="s">
        <v>145</v>
      </c>
      <c r="J2058" s="230" t="s">
        <v>145</v>
      </c>
      <c r="K2058" s="230" t="s">
        <v>145</v>
      </c>
      <c r="L2058" s="230" t="s">
        <v>145</v>
      </c>
      <c r="M2058" s="230" t="s">
        <v>145</v>
      </c>
    </row>
    <row r="2059" spans="1:13" x14ac:dyDescent="0.3">
      <c r="A2059" s="230">
        <v>426559</v>
      </c>
      <c r="B2059" s="230" t="s">
        <v>58</v>
      </c>
      <c r="C2059" s="230" t="s">
        <v>145</v>
      </c>
      <c r="D2059" s="230" t="s">
        <v>145</v>
      </c>
      <c r="E2059" s="230" t="s">
        <v>144</v>
      </c>
      <c r="F2059" s="230" t="s">
        <v>145</v>
      </c>
      <c r="G2059" s="230" t="s">
        <v>145</v>
      </c>
      <c r="H2059" s="230" t="s">
        <v>144</v>
      </c>
      <c r="I2059" s="230" t="s">
        <v>144</v>
      </c>
      <c r="J2059" s="230" t="s">
        <v>144</v>
      </c>
      <c r="K2059" s="230" t="s">
        <v>144</v>
      </c>
      <c r="L2059" s="230" t="s">
        <v>144</v>
      </c>
      <c r="M2059" s="230" t="s">
        <v>144</v>
      </c>
    </row>
    <row r="2060" spans="1:13" x14ac:dyDescent="0.3">
      <c r="A2060" s="230">
        <v>426561</v>
      </c>
      <c r="B2060" s="230" t="s">
        <v>58</v>
      </c>
      <c r="C2060" s="230" t="s">
        <v>145</v>
      </c>
      <c r="D2060" s="230" t="s">
        <v>144</v>
      </c>
      <c r="E2060" s="230" t="s">
        <v>145</v>
      </c>
      <c r="F2060" s="230" t="s">
        <v>145</v>
      </c>
      <c r="G2060" s="230" t="s">
        <v>145</v>
      </c>
      <c r="H2060" s="230" t="s">
        <v>144</v>
      </c>
      <c r="I2060" s="230" t="s">
        <v>144</v>
      </c>
      <c r="J2060" s="230" t="s">
        <v>144</v>
      </c>
      <c r="K2060" s="230" t="s">
        <v>144</v>
      </c>
      <c r="L2060" s="230" t="s">
        <v>144</v>
      </c>
      <c r="M2060" s="230" t="s">
        <v>144</v>
      </c>
    </row>
    <row r="2061" spans="1:13" x14ac:dyDescent="0.3">
      <c r="A2061" s="230">
        <v>426563</v>
      </c>
      <c r="B2061" s="230" t="s">
        <v>58</v>
      </c>
      <c r="C2061" s="230" t="s">
        <v>145</v>
      </c>
      <c r="D2061" s="230" t="s">
        <v>145</v>
      </c>
      <c r="E2061" s="230" t="s">
        <v>145</v>
      </c>
      <c r="F2061" s="230" t="s">
        <v>144</v>
      </c>
      <c r="G2061" s="230" t="s">
        <v>145</v>
      </c>
      <c r="H2061" s="230" t="s">
        <v>144</v>
      </c>
      <c r="I2061" s="230" t="s">
        <v>144</v>
      </c>
      <c r="J2061" s="230" t="s">
        <v>144</v>
      </c>
      <c r="K2061" s="230" t="s">
        <v>144</v>
      </c>
      <c r="L2061" s="230" t="s">
        <v>144</v>
      </c>
      <c r="M2061" s="230" t="s">
        <v>144</v>
      </c>
    </row>
    <row r="2062" spans="1:13" x14ac:dyDescent="0.3">
      <c r="A2062" s="230">
        <v>426564</v>
      </c>
      <c r="B2062" s="230" t="s">
        <v>58</v>
      </c>
      <c r="D2062" s="230" t="s">
        <v>145</v>
      </c>
      <c r="E2062" s="230" t="s">
        <v>145</v>
      </c>
      <c r="G2062" s="230" t="s">
        <v>144</v>
      </c>
      <c r="H2062" s="230" t="s">
        <v>145</v>
      </c>
      <c r="I2062" s="230" t="s">
        <v>144</v>
      </c>
      <c r="J2062" s="230" t="s">
        <v>144</v>
      </c>
      <c r="K2062" s="230" t="s">
        <v>144</v>
      </c>
      <c r="L2062" s="230" t="s">
        <v>144</v>
      </c>
      <c r="M2062" s="230" t="s">
        <v>144</v>
      </c>
    </row>
    <row r="2063" spans="1:13" x14ac:dyDescent="0.3">
      <c r="A2063" s="230">
        <v>426565</v>
      </c>
      <c r="B2063" s="230" t="s">
        <v>58</v>
      </c>
      <c r="E2063" s="230" t="s">
        <v>144</v>
      </c>
      <c r="F2063" s="230" t="s">
        <v>144</v>
      </c>
      <c r="G2063" s="230" t="s">
        <v>144</v>
      </c>
      <c r="H2063" s="230" t="s">
        <v>145</v>
      </c>
      <c r="I2063" s="230" t="s">
        <v>144</v>
      </c>
      <c r="J2063" s="230" t="s">
        <v>144</v>
      </c>
      <c r="K2063" s="230" t="s">
        <v>144</v>
      </c>
      <c r="L2063" s="230" t="s">
        <v>144</v>
      </c>
      <c r="M2063" s="230" t="s">
        <v>144</v>
      </c>
    </row>
    <row r="2064" spans="1:13" x14ac:dyDescent="0.3">
      <c r="A2064" s="230">
        <v>426566</v>
      </c>
      <c r="B2064" s="230" t="s">
        <v>58</v>
      </c>
      <c r="C2064" s="230" t="s">
        <v>145</v>
      </c>
      <c r="D2064" s="230" t="s">
        <v>145</v>
      </c>
      <c r="E2064" s="230" t="s">
        <v>145</v>
      </c>
      <c r="F2064" s="230" t="s">
        <v>145</v>
      </c>
      <c r="G2064" s="230" t="s">
        <v>145</v>
      </c>
      <c r="H2064" s="230" t="s">
        <v>145</v>
      </c>
      <c r="I2064" s="230" t="s">
        <v>144</v>
      </c>
      <c r="J2064" s="230" t="s">
        <v>144</v>
      </c>
      <c r="K2064" s="230" t="s">
        <v>144</v>
      </c>
      <c r="L2064" s="230" t="s">
        <v>144</v>
      </c>
      <c r="M2064" s="230" t="s">
        <v>144</v>
      </c>
    </row>
    <row r="2065" spans="1:13" x14ac:dyDescent="0.3">
      <c r="A2065" s="230">
        <v>426576</v>
      </c>
      <c r="B2065" s="230" t="s">
        <v>58</v>
      </c>
      <c r="C2065" s="230" t="s">
        <v>145</v>
      </c>
      <c r="D2065" s="230" t="s">
        <v>145</v>
      </c>
      <c r="E2065" s="230" t="s">
        <v>145</v>
      </c>
      <c r="F2065" s="230" t="s">
        <v>144</v>
      </c>
      <c r="G2065" s="230" t="s">
        <v>144</v>
      </c>
      <c r="H2065" s="230" t="s">
        <v>144</v>
      </c>
      <c r="I2065" s="230" t="s">
        <v>144</v>
      </c>
      <c r="J2065" s="230" t="s">
        <v>144</v>
      </c>
      <c r="K2065" s="230" t="s">
        <v>144</v>
      </c>
      <c r="L2065" s="230" t="s">
        <v>144</v>
      </c>
      <c r="M2065" s="230" t="s">
        <v>144</v>
      </c>
    </row>
    <row r="2066" spans="1:13" x14ac:dyDescent="0.3">
      <c r="A2066" s="230">
        <v>426577</v>
      </c>
      <c r="B2066" s="230" t="s">
        <v>58</v>
      </c>
      <c r="C2066" s="230" t="s">
        <v>145</v>
      </c>
      <c r="D2066" s="230" t="s">
        <v>145</v>
      </c>
      <c r="E2066" s="230" t="s">
        <v>143</v>
      </c>
      <c r="G2066" s="230" t="s">
        <v>143</v>
      </c>
      <c r="H2066" s="230" t="s">
        <v>145</v>
      </c>
      <c r="I2066" s="230" t="s">
        <v>145</v>
      </c>
      <c r="J2066" s="230" t="s">
        <v>145</v>
      </c>
      <c r="K2066" s="230" t="s">
        <v>145</v>
      </c>
      <c r="L2066" s="230" t="s">
        <v>144</v>
      </c>
      <c r="M2066" s="230" t="s">
        <v>145</v>
      </c>
    </row>
    <row r="2067" spans="1:13" x14ac:dyDescent="0.3">
      <c r="A2067" s="230">
        <v>426578</v>
      </c>
      <c r="B2067" s="230" t="s">
        <v>58</v>
      </c>
      <c r="D2067" s="230" t="s">
        <v>145</v>
      </c>
      <c r="E2067" s="230" t="s">
        <v>145</v>
      </c>
      <c r="F2067" s="230" t="s">
        <v>145</v>
      </c>
      <c r="G2067" s="230" t="s">
        <v>145</v>
      </c>
      <c r="H2067" s="230" t="s">
        <v>145</v>
      </c>
      <c r="I2067" s="230" t="s">
        <v>144</v>
      </c>
      <c r="J2067" s="230" t="s">
        <v>144</v>
      </c>
      <c r="K2067" s="230" t="s">
        <v>144</v>
      </c>
      <c r="L2067" s="230" t="s">
        <v>144</v>
      </c>
      <c r="M2067" s="230" t="s">
        <v>144</v>
      </c>
    </row>
    <row r="2068" spans="1:13" x14ac:dyDescent="0.3">
      <c r="A2068" s="230">
        <v>426582</v>
      </c>
      <c r="B2068" s="230" t="s">
        <v>58</v>
      </c>
      <c r="C2068" s="230" t="s">
        <v>145</v>
      </c>
      <c r="D2068" s="230" t="s">
        <v>144</v>
      </c>
      <c r="E2068" s="230" t="s">
        <v>145</v>
      </c>
      <c r="F2068" s="230" t="s">
        <v>144</v>
      </c>
      <c r="G2068" s="230" t="s">
        <v>144</v>
      </c>
      <c r="H2068" s="230" t="s">
        <v>144</v>
      </c>
      <c r="I2068" s="230" t="s">
        <v>144</v>
      </c>
      <c r="J2068" s="230" t="s">
        <v>144</v>
      </c>
      <c r="K2068" s="230" t="s">
        <v>144</v>
      </c>
      <c r="L2068" s="230" t="s">
        <v>144</v>
      </c>
      <c r="M2068" s="230" t="s">
        <v>144</v>
      </c>
    </row>
    <row r="2069" spans="1:13" x14ac:dyDescent="0.3">
      <c r="A2069" s="230">
        <v>426585</v>
      </c>
      <c r="B2069" s="230" t="s">
        <v>58</v>
      </c>
      <c r="G2069" s="230" t="s">
        <v>144</v>
      </c>
      <c r="H2069" s="230" t="s">
        <v>145</v>
      </c>
      <c r="I2069" s="230" t="s">
        <v>144</v>
      </c>
      <c r="J2069" s="230" t="s">
        <v>144</v>
      </c>
      <c r="K2069" s="230" t="s">
        <v>144</v>
      </c>
      <c r="L2069" s="230" t="s">
        <v>144</v>
      </c>
      <c r="M2069" s="230" t="s">
        <v>144</v>
      </c>
    </row>
    <row r="2070" spans="1:13" x14ac:dyDescent="0.3">
      <c r="A2070" s="230">
        <v>426597</v>
      </c>
      <c r="B2070" s="230" t="s">
        <v>58</v>
      </c>
      <c r="C2070" s="230" t="s">
        <v>145</v>
      </c>
      <c r="D2070" s="230" t="s">
        <v>145</v>
      </c>
      <c r="E2070" s="230" t="s">
        <v>145</v>
      </c>
      <c r="F2070" s="230" t="s">
        <v>145</v>
      </c>
      <c r="G2070" s="230" t="s">
        <v>145</v>
      </c>
      <c r="H2070" s="230" t="s">
        <v>145</v>
      </c>
      <c r="I2070" s="230" t="s">
        <v>144</v>
      </c>
      <c r="J2070" s="230" t="s">
        <v>144</v>
      </c>
      <c r="K2070" s="230" t="s">
        <v>144</v>
      </c>
      <c r="L2070" s="230" t="s">
        <v>144</v>
      </c>
      <c r="M2070" s="230" t="s">
        <v>144</v>
      </c>
    </row>
    <row r="2071" spans="1:13" x14ac:dyDescent="0.3">
      <c r="A2071" s="230">
        <v>426598</v>
      </c>
      <c r="B2071" s="230" t="s">
        <v>58</v>
      </c>
      <c r="C2071" s="230" t="s">
        <v>145</v>
      </c>
      <c r="D2071" s="230" t="s">
        <v>145</v>
      </c>
      <c r="E2071" s="230" t="s">
        <v>145</v>
      </c>
      <c r="F2071" s="230" t="s">
        <v>145</v>
      </c>
      <c r="G2071" s="230" t="s">
        <v>145</v>
      </c>
      <c r="H2071" s="230" t="s">
        <v>145</v>
      </c>
      <c r="I2071" s="230" t="s">
        <v>144</v>
      </c>
      <c r="J2071" s="230" t="s">
        <v>144</v>
      </c>
      <c r="K2071" s="230" t="s">
        <v>144</v>
      </c>
      <c r="L2071" s="230" t="s">
        <v>144</v>
      </c>
      <c r="M2071" s="230" t="s">
        <v>144</v>
      </c>
    </row>
    <row r="2072" spans="1:13" x14ac:dyDescent="0.3">
      <c r="A2072" s="230">
        <v>426600</v>
      </c>
      <c r="B2072" s="230" t="s">
        <v>58</v>
      </c>
      <c r="C2072" s="230" t="s">
        <v>145</v>
      </c>
      <c r="D2072" s="230" t="s">
        <v>145</v>
      </c>
      <c r="E2072" s="230" t="s">
        <v>144</v>
      </c>
      <c r="F2072" s="230" t="s">
        <v>144</v>
      </c>
      <c r="G2072" s="230" t="s">
        <v>144</v>
      </c>
      <c r="H2072" s="230" t="s">
        <v>144</v>
      </c>
      <c r="I2072" s="230" t="s">
        <v>144</v>
      </c>
      <c r="J2072" s="230" t="s">
        <v>144</v>
      </c>
      <c r="K2072" s="230" t="s">
        <v>144</v>
      </c>
      <c r="L2072" s="230" t="s">
        <v>144</v>
      </c>
      <c r="M2072" s="230" t="s">
        <v>144</v>
      </c>
    </row>
    <row r="2073" spans="1:13" x14ac:dyDescent="0.3">
      <c r="A2073" s="230">
        <v>426603</v>
      </c>
      <c r="B2073" s="230" t="s">
        <v>58</v>
      </c>
      <c r="C2073" s="230" t="s">
        <v>144</v>
      </c>
      <c r="D2073" s="230" t="s">
        <v>144</v>
      </c>
      <c r="E2073" s="230" t="s">
        <v>145</v>
      </c>
      <c r="F2073" s="230" t="s">
        <v>144</v>
      </c>
      <c r="G2073" s="230" t="s">
        <v>144</v>
      </c>
      <c r="H2073" s="230" t="s">
        <v>145</v>
      </c>
      <c r="I2073" s="230" t="s">
        <v>144</v>
      </c>
      <c r="J2073" s="230" t="s">
        <v>144</v>
      </c>
      <c r="K2073" s="230" t="s">
        <v>144</v>
      </c>
      <c r="L2073" s="230" t="s">
        <v>144</v>
      </c>
      <c r="M2073" s="230" t="s">
        <v>144</v>
      </c>
    </row>
    <row r="2074" spans="1:13" x14ac:dyDescent="0.3">
      <c r="A2074" s="230">
        <v>426608</v>
      </c>
      <c r="B2074" s="230" t="s">
        <v>58</v>
      </c>
      <c r="C2074" s="230" t="s">
        <v>144</v>
      </c>
      <c r="D2074" s="230" t="s">
        <v>145</v>
      </c>
      <c r="E2074" s="230" t="s">
        <v>145</v>
      </c>
      <c r="F2074" s="230" t="s">
        <v>145</v>
      </c>
      <c r="G2074" s="230" t="s">
        <v>144</v>
      </c>
      <c r="H2074" s="230" t="s">
        <v>145</v>
      </c>
      <c r="I2074" s="230" t="s">
        <v>144</v>
      </c>
      <c r="J2074" s="230" t="s">
        <v>144</v>
      </c>
      <c r="K2074" s="230" t="s">
        <v>144</v>
      </c>
      <c r="L2074" s="230" t="s">
        <v>144</v>
      </c>
      <c r="M2074" s="230" t="s">
        <v>144</v>
      </c>
    </row>
    <row r="2075" spans="1:13" x14ac:dyDescent="0.3">
      <c r="A2075" s="230">
        <v>426612</v>
      </c>
      <c r="B2075" s="230" t="s">
        <v>58</v>
      </c>
      <c r="C2075" s="230" t="s">
        <v>144</v>
      </c>
      <c r="D2075" s="230" t="s">
        <v>144</v>
      </c>
      <c r="E2075" s="230" t="s">
        <v>144</v>
      </c>
      <c r="F2075" s="230" t="s">
        <v>144</v>
      </c>
      <c r="G2075" s="230" t="s">
        <v>144</v>
      </c>
      <c r="H2075" s="230" t="s">
        <v>144</v>
      </c>
      <c r="I2075" s="230" t="s">
        <v>144</v>
      </c>
      <c r="J2075" s="230" t="s">
        <v>144</v>
      </c>
      <c r="K2075" s="230" t="s">
        <v>144</v>
      </c>
      <c r="L2075" s="230" t="s">
        <v>144</v>
      </c>
      <c r="M2075" s="230" t="s">
        <v>144</v>
      </c>
    </row>
    <row r="2076" spans="1:13" x14ac:dyDescent="0.3">
      <c r="A2076" s="230">
        <v>426614</v>
      </c>
      <c r="B2076" s="230" t="s">
        <v>58</v>
      </c>
      <c r="D2076" s="230" t="s">
        <v>144</v>
      </c>
      <c r="E2076" s="230" t="s">
        <v>144</v>
      </c>
      <c r="F2076" s="230" t="s">
        <v>145</v>
      </c>
      <c r="G2076" s="230" t="s">
        <v>144</v>
      </c>
      <c r="H2076" s="230" t="s">
        <v>144</v>
      </c>
      <c r="I2076" s="230" t="s">
        <v>144</v>
      </c>
      <c r="J2076" s="230" t="s">
        <v>144</v>
      </c>
      <c r="K2076" s="230" t="s">
        <v>144</v>
      </c>
      <c r="L2076" s="230" t="s">
        <v>144</v>
      </c>
      <c r="M2076" s="230" t="s">
        <v>144</v>
      </c>
    </row>
    <row r="2077" spans="1:13" x14ac:dyDescent="0.3">
      <c r="A2077" s="230">
        <v>426615</v>
      </c>
      <c r="B2077" s="230" t="s">
        <v>58</v>
      </c>
      <c r="C2077" s="230" t="s">
        <v>144</v>
      </c>
      <c r="D2077" s="230" t="s">
        <v>145</v>
      </c>
      <c r="E2077" s="230" t="s">
        <v>144</v>
      </c>
      <c r="F2077" s="230" t="s">
        <v>144</v>
      </c>
      <c r="G2077" s="230" t="s">
        <v>144</v>
      </c>
      <c r="H2077" s="230" t="s">
        <v>145</v>
      </c>
      <c r="I2077" s="230" t="s">
        <v>144</v>
      </c>
      <c r="J2077" s="230" t="s">
        <v>144</v>
      </c>
      <c r="K2077" s="230" t="s">
        <v>144</v>
      </c>
      <c r="L2077" s="230" t="s">
        <v>144</v>
      </c>
      <c r="M2077" s="230" t="s">
        <v>144</v>
      </c>
    </row>
    <row r="2078" spans="1:13" x14ac:dyDescent="0.3">
      <c r="A2078" s="230">
        <v>426616</v>
      </c>
      <c r="B2078" s="230" t="s">
        <v>58</v>
      </c>
      <c r="C2078" s="230" t="s">
        <v>143</v>
      </c>
      <c r="D2078" s="230" t="s">
        <v>145</v>
      </c>
      <c r="E2078" s="230" t="s">
        <v>143</v>
      </c>
      <c r="F2078" s="230" t="s">
        <v>143</v>
      </c>
      <c r="G2078" s="230" t="s">
        <v>143</v>
      </c>
      <c r="I2078" s="230" t="s">
        <v>144</v>
      </c>
      <c r="J2078" s="230" t="s">
        <v>144</v>
      </c>
      <c r="K2078" s="230" t="s">
        <v>144</v>
      </c>
      <c r="L2078" s="230" t="s">
        <v>144</v>
      </c>
      <c r="M2078" s="230" t="s">
        <v>144</v>
      </c>
    </row>
    <row r="2079" spans="1:13" x14ac:dyDescent="0.3">
      <c r="A2079" s="230">
        <v>426625</v>
      </c>
      <c r="B2079" s="230" t="s">
        <v>58</v>
      </c>
      <c r="E2079" s="230" t="s">
        <v>143</v>
      </c>
      <c r="F2079" s="230" t="s">
        <v>143</v>
      </c>
      <c r="H2079" s="230" t="s">
        <v>143</v>
      </c>
      <c r="J2079" s="230" t="s">
        <v>145</v>
      </c>
      <c r="L2079" s="230" t="s">
        <v>145</v>
      </c>
    </row>
    <row r="2080" spans="1:13" x14ac:dyDescent="0.3">
      <c r="A2080" s="230">
        <v>426630</v>
      </c>
      <c r="B2080" s="230" t="s">
        <v>58</v>
      </c>
      <c r="C2080" s="230" t="s">
        <v>144</v>
      </c>
      <c r="D2080" s="230" t="s">
        <v>145</v>
      </c>
      <c r="E2080" s="230" t="s">
        <v>144</v>
      </c>
      <c r="F2080" s="230" t="s">
        <v>144</v>
      </c>
      <c r="G2080" s="230" t="s">
        <v>144</v>
      </c>
      <c r="H2080" s="230" t="s">
        <v>144</v>
      </c>
      <c r="I2080" s="230" t="s">
        <v>144</v>
      </c>
      <c r="J2080" s="230" t="s">
        <v>144</v>
      </c>
      <c r="K2080" s="230" t="s">
        <v>144</v>
      </c>
      <c r="L2080" s="230" t="s">
        <v>144</v>
      </c>
      <c r="M2080" s="230" t="s">
        <v>144</v>
      </c>
    </row>
    <row r="2081" spans="1:13" x14ac:dyDescent="0.3">
      <c r="A2081" s="230">
        <v>426631</v>
      </c>
      <c r="B2081" s="230" t="s">
        <v>58</v>
      </c>
      <c r="C2081" s="230" t="s">
        <v>144</v>
      </c>
      <c r="D2081" s="230" t="s">
        <v>144</v>
      </c>
      <c r="E2081" s="230" t="s">
        <v>144</v>
      </c>
      <c r="F2081" s="230" t="s">
        <v>144</v>
      </c>
      <c r="G2081" s="230" t="s">
        <v>144</v>
      </c>
      <c r="H2081" s="230" t="s">
        <v>144</v>
      </c>
      <c r="I2081" s="230" t="s">
        <v>144</v>
      </c>
      <c r="J2081" s="230" t="s">
        <v>144</v>
      </c>
      <c r="K2081" s="230" t="s">
        <v>144</v>
      </c>
      <c r="L2081" s="230" t="s">
        <v>144</v>
      </c>
      <c r="M2081" s="230" t="s">
        <v>144</v>
      </c>
    </row>
    <row r="2082" spans="1:13" x14ac:dyDescent="0.3">
      <c r="A2082" s="230">
        <v>426634</v>
      </c>
      <c r="B2082" s="230" t="s">
        <v>58</v>
      </c>
      <c r="C2082" s="230" t="s">
        <v>145</v>
      </c>
      <c r="D2082" s="230" t="s">
        <v>145</v>
      </c>
      <c r="E2082" s="230" t="s">
        <v>145</v>
      </c>
      <c r="F2082" s="230" t="s">
        <v>144</v>
      </c>
      <c r="G2082" s="230" t="s">
        <v>145</v>
      </c>
      <c r="H2082" s="230" t="s">
        <v>144</v>
      </c>
      <c r="I2082" s="230" t="s">
        <v>144</v>
      </c>
      <c r="J2082" s="230" t="s">
        <v>144</v>
      </c>
      <c r="K2082" s="230" t="s">
        <v>144</v>
      </c>
      <c r="L2082" s="230" t="s">
        <v>144</v>
      </c>
      <c r="M2082" s="230" t="s">
        <v>144</v>
      </c>
    </row>
    <row r="2083" spans="1:13" x14ac:dyDescent="0.3">
      <c r="A2083" s="230">
        <v>426643</v>
      </c>
      <c r="B2083" s="230" t="s">
        <v>58</v>
      </c>
      <c r="C2083" s="230" t="s">
        <v>145</v>
      </c>
      <c r="D2083" s="230" t="s">
        <v>144</v>
      </c>
      <c r="E2083" s="230" t="s">
        <v>145</v>
      </c>
      <c r="G2083" s="230" t="s">
        <v>145</v>
      </c>
      <c r="H2083" s="230" t="s">
        <v>144</v>
      </c>
      <c r="I2083" s="230" t="s">
        <v>144</v>
      </c>
      <c r="J2083" s="230" t="s">
        <v>144</v>
      </c>
      <c r="K2083" s="230" t="s">
        <v>144</v>
      </c>
      <c r="L2083" s="230" t="s">
        <v>144</v>
      </c>
      <c r="M2083" s="230" t="s">
        <v>144</v>
      </c>
    </row>
    <row r="2084" spans="1:13" x14ac:dyDescent="0.3">
      <c r="A2084" s="230">
        <v>426644</v>
      </c>
      <c r="B2084" s="230" t="s">
        <v>58</v>
      </c>
      <c r="C2084" s="230" t="s">
        <v>143</v>
      </c>
      <c r="D2084" s="230" t="s">
        <v>143</v>
      </c>
      <c r="E2084" s="230" t="s">
        <v>143</v>
      </c>
      <c r="G2084" s="230" t="s">
        <v>143</v>
      </c>
      <c r="H2084" s="230" t="s">
        <v>143</v>
      </c>
      <c r="I2084" s="230" t="s">
        <v>145</v>
      </c>
      <c r="J2084" s="230" t="s">
        <v>145</v>
      </c>
      <c r="K2084" s="230" t="s">
        <v>145</v>
      </c>
      <c r="L2084" s="230" t="s">
        <v>145</v>
      </c>
      <c r="M2084" s="230" t="s">
        <v>145</v>
      </c>
    </row>
    <row r="2085" spans="1:13" x14ac:dyDescent="0.3">
      <c r="A2085" s="230">
        <v>426649</v>
      </c>
      <c r="B2085" s="230" t="s">
        <v>58</v>
      </c>
      <c r="C2085" s="230" t="s">
        <v>145</v>
      </c>
      <c r="D2085" s="230" t="s">
        <v>145</v>
      </c>
      <c r="E2085" s="230" t="s">
        <v>145</v>
      </c>
      <c r="G2085" s="230" t="s">
        <v>145</v>
      </c>
      <c r="H2085" s="230" t="s">
        <v>145</v>
      </c>
      <c r="I2085" s="230" t="s">
        <v>144</v>
      </c>
      <c r="J2085" s="230" t="s">
        <v>144</v>
      </c>
      <c r="K2085" s="230" t="s">
        <v>144</v>
      </c>
      <c r="L2085" s="230" t="s">
        <v>144</v>
      </c>
      <c r="M2085" s="230" t="s">
        <v>144</v>
      </c>
    </row>
    <row r="2086" spans="1:13" x14ac:dyDescent="0.3">
      <c r="A2086" s="230">
        <v>426652</v>
      </c>
      <c r="B2086" s="230" t="s">
        <v>58</v>
      </c>
      <c r="C2086" s="230" t="s">
        <v>145</v>
      </c>
      <c r="D2086" s="230" t="s">
        <v>145</v>
      </c>
      <c r="E2086" s="230" t="s">
        <v>145</v>
      </c>
      <c r="F2086" s="230" t="s">
        <v>145</v>
      </c>
      <c r="G2086" s="230" t="s">
        <v>145</v>
      </c>
      <c r="H2086" s="230" t="s">
        <v>145</v>
      </c>
      <c r="I2086" s="230" t="s">
        <v>144</v>
      </c>
      <c r="J2086" s="230" t="s">
        <v>144</v>
      </c>
      <c r="K2086" s="230" t="s">
        <v>144</v>
      </c>
      <c r="L2086" s="230" t="s">
        <v>144</v>
      </c>
      <c r="M2086" s="230" t="s">
        <v>144</v>
      </c>
    </row>
    <row r="2087" spans="1:13" x14ac:dyDescent="0.3">
      <c r="A2087" s="230">
        <v>426656</v>
      </c>
      <c r="B2087" s="230" t="s">
        <v>58</v>
      </c>
      <c r="D2087" s="230" t="s">
        <v>145</v>
      </c>
      <c r="E2087" s="230" t="s">
        <v>145</v>
      </c>
      <c r="H2087" s="230" t="s">
        <v>144</v>
      </c>
      <c r="I2087" s="230" t="s">
        <v>144</v>
      </c>
      <c r="J2087" s="230" t="s">
        <v>144</v>
      </c>
      <c r="K2087" s="230" t="s">
        <v>144</v>
      </c>
      <c r="L2087" s="230" t="s">
        <v>144</v>
      </c>
      <c r="M2087" s="230" t="s">
        <v>144</v>
      </c>
    </row>
    <row r="2088" spans="1:13" x14ac:dyDescent="0.3">
      <c r="A2088" s="230">
        <v>426658</v>
      </c>
      <c r="B2088" s="230" t="s">
        <v>58</v>
      </c>
      <c r="C2088" s="230" t="s">
        <v>145</v>
      </c>
      <c r="D2088" s="230" t="s">
        <v>145</v>
      </c>
      <c r="E2088" s="230" t="s">
        <v>145</v>
      </c>
      <c r="F2088" s="230" t="s">
        <v>145</v>
      </c>
      <c r="G2088" s="230" t="s">
        <v>145</v>
      </c>
      <c r="H2088" s="230" t="s">
        <v>145</v>
      </c>
      <c r="I2088" s="230" t="s">
        <v>144</v>
      </c>
      <c r="J2088" s="230" t="s">
        <v>144</v>
      </c>
      <c r="K2088" s="230" t="s">
        <v>144</v>
      </c>
      <c r="L2088" s="230" t="s">
        <v>144</v>
      </c>
      <c r="M2088" s="230" t="s">
        <v>144</v>
      </c>
    </row>
    <row r="2089" spans="1:13" x14ac:dyDescent="0.3">
      <c r="A2089" s="230">
        <v>426659</v>
      </c>
      <c r="B2089" s="230" t="s">
        <v>58</v>
      </c>
      <c r="C2089" s="230" t="s">
        <v>145</v>
      </c>
      <c r="D2089" s="230" t="s">
        <v>145</v>
      </c>
      <c r="E2089" s="230" t="s">
        <v>145</v>
      </c>
      <c r="F2089" s="230" t="s">
        <v>144</v>
      </c>
      <c r="G2089" s="230" t="s">
        <v>145</v>
      </c>
      <c r="H2089" s="230" t="s">
        <v>144</v>
      </c>
      <c r="I2089" s="230" t="s">
        <v>144</v>
      </c>
      <c r="J2089" s="230" t="s">
        <v>144</v>
      </c>
      <c r="K2089" s="230" t="s">
        <v>144</v>
      </c>
      <c r="L2089" s="230" t="s">
        <v>144</v>
      </c>
      <c r="M2089" s="230" t="s">
        <v>144</v>
      </c>
    </row>
    <row r="2090" spans="1:13" x14ac:dyDescent="0.3">
      <c r="A2090" s="230">
        <v>426660</v>
      </c>
      <c r="B2090" s="230" t="s">
        <v>58</v>
      </c>
      <c r="C2090" s="230" t="s">
        <v>145</v>
      </c>
      <c r="D2090" s="230" t="s">
        <v>145</v>
      </c>
      <c r="E2090" s="230" t="s">
        <v>145</v>
      </c>
      <c r="F2090" s="230" t="s">
        <v>144</v>
      </c>
      <c r="H2090" s="230" t="s">
        <v>145</v>
      </c>
      <c r="I2090" s="230" t="s">
        <v>144</v>
      </c>
      <c r="J2090" s="230" t="s">
        <v>144</v>
      </c>
      <c r="K2090" s="230" t="s">
        <v>144</v>
      </c>
      <c r="L2090" s="230" t="s">
        <v>144</v>
      </c>
      <c r="M2090" s="230" t="s">
        <v>144</v>
      </c>
    </row>
    <row r="2091" spans="1:13" x14ac:dyDescent="0.3">
      <c r="A2091" s="230">
        <v>426661</v>
      </c>
      <c r="B2091" s="230" t="s">
        <v>58</v>
      </c>
      <c r="D2091" s="230" t="s">
        <v>144</v>
      </c>
      <c r="E2091" s="230" t="s">
        <v>145</v>
      </c>
      <c r="G2091" s="230" t="s">
        <v>144</v>
      </c>
      <c r="I2091" s="230" t="s">
        <v>144</v>
      </c>
      <c r="J2091" s="230" t="s">
        <v>144</v>
      </c>
      <c r="K2091" s="230" t="s">
        <v>144</v>
      </c>
      <c r="L2091" s="230" t="s">
        <v>144</v>
      </c>
      <c r="M2091" s="230" t="s">
        <v>144</v>
      </c>
    </row>
    <row r="2092" spans="1:13" x14ac:dyDescent="0.3">
      <c r="A2092" s="230">
        <v>426662</v>
      </c>
      <c r="B2092" s="230" t="s">
        <v>58</v>
      </c>
      <c r="D2092" s="230" t="s">
        <v>145</v>
      </c>
      <c r="H2092" s="230" t="s">
        <v>143</v>
      </c>
      <c r="J2092" s="230" t="s">
        <v>145</v>
      </c>
      <c r="K2092" s="230" t="s">
        <v>145</v>
      </c>
      <c r="L2092" s="230" t="s">
        <v>144</v>
      </c>
    </row>
    <row r="2093" spans="1:13" x14ac:dyDescent="0.3">
      <c r="A2093" s="230">
        <v>426663</v>
      </c>
      <c r="B2093" s="230" t="s">
        <v>58</v>
      </c>
      <c r="C2093" s="230" t="s">
        <v>145</v>
      </c>
      <c r="D2093" s="230" t="s">
        <v>145</v>
      </c>
      <c r="E2093" s="230" t="s">
        <v>145</v>
      </c>
      <c r="F2093" s="230" t="s">
        <v>145</v>
      </c>
      <c r="G2093" s="230" t="s">
        <v>144</v>
      </c>
      <c r="H2093" s="230" t="s">
        <v>144</v>
      </c>
      <c r="I2093" s="230" t="s">
        <v>144</v>
      </c>
      <c r="J2093" s="230" t="s">
        <v>144</v>
      </c>
      <c r="K2093" s="230" t="s">
        <v>144</v>
      </c>
      <c r="L2093" s="230" t="s">
        <v>144</v>
      </c>
      <c r="M2093" s="230" t="s">
        <v>144</v>
      </c>
    </row>
    <row r="2094" spans="1:13" x14ac:dyDescent="0.3">
      <c r="A2094" s="230">
        <v>426665</v>
      </c>
      <c r="B2094" s="230" t="s">
        <v>58</v>
      </c>
      <c r="C2094" s="230" t="s">
        <v>144</v>
      </c>
      <c r="E2094" s="230" t="s">
        <v>145</v>
      </c>
      <c r="F2094" s="230" t="s">
        <v>144</v>
      </c>
      <c r="G2094" s="230" t="s">
        <v>145</v>
      </c>
      <c r="H2094" s="230" t="s">
        <v>145</v>
      </c>
      <c r="I2094" s="230" t="s">
        <v>144</v>
      </c>
      <c r="J2094" s="230" t="s">
        <v>144</v>
      </c>
      <c r="K2094" s="230" t="s">
        <v>144</v>
      </c>
      <c r="L2094" s="230" t="s">
        <v>144</v>
      </c>
      <c r="M2094" s="230" t="s">
        <v>144</v>
      </c>
    </row>
    <row r="2095" spans="1:13" x14ac:dyDescent="0.3">
      <c r="A2095" s="230">
        <v>426669</v>
      </c>
      <c r="B2095" s="230" t="s">
        <v>58</v>
      </c>
      <c r="D2095" s="230" t="s">
        <v>145</v>
      </c>
      <c r="E2095" s="230" t="s">
        <v>145</v>
      </c>
      <c r="F2095" s="230" t="s">
        <v>144</v>
      </c>
      <c r="G2095" s="230" t="s">
        <v>144</v>
      </c>
      <c r="H2095" s="230" t="s">
        <v>144</v>
      </c>
      <c r="I2095" s="230" t="s">
        <v>144</v>
      </c>
      <c r="J2095" s="230" t="s">
        <v>144</v>
      </c>
      <c r="K2095" s="230" t="s">
        <v>144</v>
      </c>
      <c r="L2095" s="230" t="s">
        <v>144</v>
      </c>
      <c r="M2095" s="230" t="s">
        <v>144</v>
      </c>
    </row>
    <row r="2096" spans="1:13" x14ac:dyDescent="0.3">
      <c r="A2096" s="230">
        <v>426670</v>
      </c>
      <c r="B2096" s="230" t="s">
        <v>58</v>
      </c>
      <c r="C2096" s="230" t="s">
        <v>145</v>
      </c>
      <c r="D2096" s="230" t="s">
        <v>145</v>
      </c>
      <c r="E2096" s="230" t="s">
        <v>145</v>
      </c>
      <c r="F2096" s="230" t="s">
        <v>144</v>
      </c>
      <c r="G2096" s="230" t="s">
        <v>145</v>
      </c>
      <c r="H2096" s="230" t="s">
        <v>144</v>
      </c>
      <c r="I2096" s="230" t="s">
        <v>144</v>
      </c>
      <c r="J2096" s="230" t="s">
        <v>144</v>
      </c>
      <c r="K2096" s="230" t="s">
        <v>144</v>
      </c>
      <c r="L2096" s="230" t="s">
        <v>144</v>
      </c>
      <c r="M2096" s="230" t="s">
        <v>144</v>
      </c>
    </row>
    <row r="2097" spans="1:13" x14ac:dyDescent="0.3">
      <c r="A2097" s="230">
        <v>426671</v>
      </c>
      <c r="B2097" s="230" t="s">
        <v>58</v>
      </c>
      <c r="C2097" s="230" t="s">
        <v>144</v>
      </c>
      <c r="D2097" s="230" t="s">
        <v>144</v>
      </c>
      <c r="E2097" s="230" t="s">
        <v>144</v>
      </c>
      <c r="F2097" s="230" t="s">
        <v>144</v>
      </c>
      <c r="G2097" s="230" t="s">
        <v>144</v>
      </c>
      <c r="H2097" s="230" t="s">
        <v>144</v>
      </c>
      <c r="I2097" s="230" t="s">
        <v>144</v>
      </c>
      <c r="J2097" s="230" t="s">
        <v>144</v>
      </c>
      <c r="K2097" s="230" t="s">
        <v>144</v>
      </c>
      <c r="L2097" s="230" t="s">
        <v>144</v>
      </c>
      <c r="M2097" s="230" t="s">
        <v>144</v>
      </c>
    </row>
    <row r="2098" spans="1:13" x14ac:dyDescent="0.3">
      <c r="A2098" s="230">
        <v>426677</v>
      </c>
      <c r="B2098" s="230" t="s">
        <v>58</v>
      </c>
      <c r="E2098" s="230" t="s">
        <v>145</v>
      </c>
      <c r="F2098" s="230" t="s">
        <v>144</v>
      </c>
      <c r="I2098" s="230" t="s">
        <v>144</v>
      </c>
      <c r="J2098" s="230" t="s">
        <v>144</v>
      </c>
      <c r="K2098" s="230" t="s">
        <v>144</v>
      </c>
      <c r="L2098" s="230" t="s">
        <v>144</v>
      </c>
      <c r="M2098" s="230" t="s">
        <v>144</v>
      </c>
    </row>
    <row r="2099" spans="1:13" x14ac:dyDescent="0.3">
      <c r="A2099" s="230">
        <v>426681</v>
      </c>
      <c r="B2099" s="230" t="s">
        <v>58</v>
      </c>
      <c r="C2099" s="230" t="s">
        <v>145</v>
      </c>
      <c r="D2099" s="230" t="s">
        <v>145</v>
      </c>
      <c r="E2099" s="230" t="s">
        <v>145</v>
      </c>
      <c r="F2099" s="230" t="s">
        <v>145</v>
      </c>
      <c r="G2099" s="230" t="s">
        <v>144</v>
      </c>
      <c r="H2099" s="230" t="s">
        <v>145</v>
      </c>
      <c r="I2099" s="230" t="s">
        <v>144</v>
      </c>
      <c r="J2099" s="230" t="s">
        <v>144</v>
      </c>
      <c r="K2099" s="230" t="s">
        <v>144</v>
      </c>
      <c r="L2099" s="230" t="s">
        <v>144</v>
      </c>
      <c r="M2099" s="230" t="s">
        <v>144</v>
      </c>
    </row>
    <row r="2100" spans="1:13" x14ac:dyDescent="0.3">
      <c r="A2100" s="230">
        <v>426685</v>
      </c>
      <c r="B2100" s="230" t="s">
        <v>58</v>
      </c>
      <c r="D2100" s="230" t="s">
        <v>145</v>
      </c>
      <c r="G2100" s="230" t="s">
        <v>145</v>
      </c>
      <c r="I2100" s="230" t="s">
        <v>145</v>
      </c>
      <c r="J2100" s="230" t="s">
        <v>145</v>
      </c>
      <c r="K2100" s="230" t="s">
        <v>145</v>
      </c>
      <c r="L2100" s="230" t="s">
        <v>144</v>
      </c>
      <c r="M2100" s="230" t="s">
        <v>144</v>
      </c>
    </row>
    <row r="2101" spans="1:13" x14ac:dyDescent="0.3">
      <c r="A2101" s="230">
        <v>426688</v>
      </c>
      <c r="B2101" s="230" t="s">
        <v>58</v>
      </c>
      <c r="G2101" s="230" t="s">
        <v>143</v>
      </c>
      <c r="H2101" s="230" t="s">
        <v>143</v>
      </c>
      <c r="J2101" s="230" t="s">
        <v>145</v>
      </c>
      <c r="K2101" s="230" t="s">
        <v>145</v>
      </c>
      <c r="L2101" s="230" t="s">
        <v>145</v>
      </c>
      <c r="M2101" s="230" t="s">
        <v>145</v>
      </c>
    </row>
    <row r="2102" spans="1:13" x14ac:dyDescent="0.3">
      <c r="A2102" s="230">
        <v>426689</v>
      </c>
      <c r="B2102" s="230" t="s">
        <v>58</v>
      </c>
      <c r="D2102" s="230" t="s">
        <v>145</v>
      </c>
      <c r="F2102" s="230" t="s">
        <v>143</v>
      </c>
      <c r="H2102" s="230" t="s">
        <v>144</v>
      </c>
      <c r="J2102" s="230" t="s">
        <v>145</v>
      </c>
      <c r="K2102" s="230" t="s">
        <v>145</v>
      </c>
      <c r="L2102" s="230" t="s">
        <v>145</v>
      </c>
    </row>
    <row r="2103" spans="1:13" x14ac:dyDescent="0.3">
      <c r="A2103" s="230">
        <v>426691</v>
      </c>
      <c r="B2103" s="230" t="s">
        <v>58</v>
      </c>
      <c r="C2103" s="230" t="s">
        <v>145</v>
      </c>
      <c r="D2103" s="230" t="s">
        <v>145</v>
      </c>
      <c r="E2103" s="230" t="s">
        <v>145</v>
      </c>
      <c r="F2103" s="230" t="s">
        <v>145</v>
      </c>
      <c r="G2103" s="230" t="s">
        <v>145</v>
      </c>
      <c r="H2103" s="230" t="s">
        <v>144</v>
      </c>
      <c r="I2103" s="230" t="s">
        <v>144</v>
      </c>
      <c r="J2103" s="230" t="s">
        <v>144</v>
      </c>
      <c r="K2103" s="230" t="s">
        <v>144</v>
      </c>
      <c r="L2103" s="230" t="s">
        <v>144</v>
      </c>
      <c r="M2103" s="230" t="s">
        <v>144</v>
      </c>
    </row>
    <row r="2104" spans="1:13" x14ac:dyDescent="0.3">
      <c r="A2104" s="230">
        <v>426693</v>
      </c>
      <c r="B2104" s="230" t="s">
        <v>58</v>
      </c>
      <c r="C2104" s="230" t="s">
        <v>145</v>
      </c>
      <c r="D2104" s="230" t="s">
        <v>144</v>
      </c>
      <c r="E2104" s="230" t="s">
        <v>145</v>
      </c>
      <c r="F2104" s="230" t="s">
        <v>145</v>
      </c>
      <c r="G2104" s="230" t="s">
        <v>144</v>
      </c>
      <c r="H2104" s="230" t="s">
        <v>145</v>
      </c>
      <c r="I2104" s="230" t="s">
        <v>144</v>
      </c>
      <c r="J2104" s="230" t="s">
        <v>144</v>
      </c>
      <c r="K2104" s="230" t="s">
        <v>144</v>
      </c>
      <c r="L2104" s="230" t="s">
        <v>144</v>
      </c>
      <c r="M2104" s="230" t="s">
        <v>144</v>
      </c>
    </row>
    <row r="2105" spans="1:13" x14ac:dyDescent="0.3">
      <c r="A2105" s="230">
        <v>426694</v>
      </c>
      <c r="B2105" s="230" t="s">
        <v>58</v>
      </c>
      <c r="C2105" s="230" t="s">
        <v>145</v>
      </c>
      <c r="D2105" s="230" t="s">
        <v>145</v>
      </c>
      <c r="E2105" s="230" t="s">
        <v>145</v>
      </c>
      <c r="F2105" s="230" t="s">
        <v>145</v>
      </c>
      <c r="G2105" s="230" t="s">
        <v>145</v>
      </c>
      <c r="H2105" s="230" t="s">
        <v>145</v>
      </c>
      <c r="I2105" s="230" t="s">
        <v>144</v>
      </c>
      <c r="J2105" s="230" t="s">
        <v>144</v>
      </c>
      <c r="K2105" s="230" t="s">
        <v>144</v>
      </c>
      <c r="L2105" s="230" t="s">
        <v>144</v>
      </c>
      <c r="M2105" s="230" t="s">
        <v>144</v>
      </c>
    </row>
    <row r="2106" spans="1:13" x14ac:dyDescent="0.3">
      <c r="A2106" s="230">
        <v>426695</v>
      </c>
      <c r="B2106" s="230" t="s">
        <v>58</v>
      </c>
      <c r="C2106" s="230" t="s">
        <v>145</v>
      </c>
      <c r="D2106" s="230" t="s">
        <v>145</v>
      </c>
      <c r="E2106" s="230" t="s">
        <v>145</v>
      </c>
      <c r="G2106" s="230" t="s">
        <v>145</v>
      </c>
      <c r="H2106" s="230" t="s">
        <v>145</v>
      </c>
      <c r="I2106" s="230" t="s">
        <v>144</v>
      </c>
      <c r="J2106" s="230" t="s">
        <v>144</v>
      </c>
      <c r="K2106" s="230" t="s">
        <v>144</v>
      </c>
      <c r="L2106" s="230" t="s">
        <v>144</v>
      </c>
      <c r="M2106" s="230" t="s">
        <v>144</v>
      </c>
    </row>
    <row r="2107" spans="1:13" x14ac:dyDescent="0.3">
      <c r="A2107" s="230">
        <v>426696</v>
      </c>
      <c r="B2107" s="230" t="s">
        <v>58</v>
      </c>
      <c r="C2107" s="230" t="s">
        <v>145</v>
      </c>
      <c r="D2107" s="230" t="s">
        <v>145</v>
      </c>
      <c r="E2107" s="230" t="s">
        <v>144</v>
      </c>
      <c r="F2107" s="230" t="s">
        <v>145</v>
      </c>
      <c r="G2107" s="230" t="s">
        <v>144</v>
      </c>
      <c r="H2107" s="230" t="s">
        <v>144</v>
      </c>
      <c r="I2107" s="230" t="s">
        <v>144</v>
      </c>
      <c r="J2107" s="230" t="s">
        <v>144</v>
      </c>
      <c r="K2107" s="230" t="s">
        <v>144</v>
      </c>
      <c r="L2107" s="230" t="s">
        <v>144</v>
      </c>
      <c r="M2107" s="230" t="s">
        <v>144</v>
      </c>
    </row>
    <row r="2108" spans="1:13" x14ac:dyDescent="0.3">
      <c r="A2108" s="230">
        <v>426701</v>
      </c>
      <c r="B2108" s="230" t="s">
        <v>58</v>
      </c>
      <c r="C2108" s="230" t="s">
        <v>144</v>
      </c>
      <c r="D2108" s="230" t="s">
        <v>144</v>
      </c>
      <c r="E2108" s="230" t="s">
        <v>145</v>
      </c>
      <c r="F2108" s="230" t="s">
        <v>144</v>
      </c>
      <c r="G2108" s="230" t="s">
        <v>144</v>
      </c>
      <c r="H2108" s="230" t="s">
        <v>145</v>
      </c>
      <c r="I2108" s="230" t="s">
        <v>144</v>
      </c>
      <c r="J2108" s="230" t="s">
        <v>144</v>
      </c>
      <c r="K2108" s="230" t="s">
        <v>144</v>
      </c>
      <c r="L2108" s="230" t="s">
        <v>144</v>
      </c>
      <c r="M2108" s="230" t="s">
        <v>144</v>
      </c>
    </row>
    <row r="2109" spans="1:13" x14ac:dyDescent="0.3">
      <c r="A2109" s="230">
        <v>426706</v>
      </c>
      <c r="B2109" s="230" t="s">
        <v>58</v>
      </c>
      <c r="C2109" s="230" t="s">
        <v>145</v>
      </c>
      <c r="D2109" s="230" t="s">
        <v>145</v>
      </c>
      <c r="E2109" s="230" t="s">
        <v>143</v>
      </c>
      <c r="G2109" s="230" t="s">
        <v>145</v>
      </c>
      <c r="H2109" s="230" t="s">
        <v>143</v>
      </c>
      <c r="I2109" s="230" t="s">
        <v>145</v>
      </c>
      <c r="J2109" s="230" t="s">
        <v>144</v>
      </c>
      <c r="K2109" s="230" t="s">
        <v>145</v>
      </c>
      <c r="L2109" s="230" t="s">
        <v>144</v>
      </c>
      <c r="M2109" s="230" t="s">
        <v>144</v>
      </c>
    </row>
    <row r="2110" spans="1:13" x14ac:dyDescent="0.3">
      <c r="A2110" s="230">
        <v>426708</v>
      </c>
      <c r="B2110" s="230" t="s">
        <v>58</v>
      </c>
      <c r="C2110" s="230" t="s">
        <v>145</v>
      </c>
      <c r="D2110" s="230" t="s">
        <v>145</v>
      </c>
      <c r="E2110" s="230" t="s">
        <v>144</v>
      </c>
      <c r="G2110" s="230" t="s">
        <v>144</v>
      </c>
      <c r="H2110" s="230" t="s">
        <v>144</v>
      </c>
      <c r="I2110" s="230" t="s">
        <v>144</v>
      </c>
      <c r="J2110" s="230" t="s">
        <v>144</v>
      </c>
      <c r="K2110" s="230" t="s">
        <v>144</v>
      </c>
      <c r="L2110" s="230" t="s">
        <v>144</v>
      </c>
      <c r="M2110" s="230" t="s">
        <v>144</v>
      </c>
    </row>
    <row r="2111" spans="1:13" x14ac:dyDescent="0.3">
      <c r="A2111" s="230">
        <v>426714</v>
      </c>
      <c r="B2111" s="230" t="s">
        <v>58</v>
      </c>
      <c r="E2111" s="230" t="s">
        <v>145</v>
      </c>
      <c r="H2111" s="230" t="s">
        <v>145</v>
      </c>
      <c r="I2111" s="230" t="s">
        <v>144</v>
      </c>
      <c r="J2111" s="230" t="s">
        <v>144</v>
      </c>
      <c r="K2111" s="230" t="s">
        <v>144</v>
      </c>
      <c r="L2111" s="230" t="s">
        <v>144</v>
      </c>
      <c r="M2111" s="230" t="s">
        <v>144</v>
      </c>
    </row>
    <row r="2112" spans="1:13" x14ac:dyDescent="0.3">
      <c r="A2112" s="230">
        <v>426715</v>
      </c>
      <c r="B2112" s="230" t="s">
        <v>58</v>
      </c>
      <c r="C2112" s="230" t="s">
        <v>145</v>
      </c>
      <c r="D2112" s="230" t="s">
        <v>145</v>
      </c>
      <c r="E2112" s="230" t="s">
        <v>145</v>
      </c>
      <c r="G2112" s="230" t="s">
        <v>145</v>
      </c>
      <c r="H2112" s="230" t="s">
        <v>145</v>
      </c>
      <c r="I2112" s="230" t="s">
        <v>144</v>
      </c>
      <c r="J2112" s="230" t="s">
        <v>144</v>
      </c>
      <c r="K2112" s="230" t="s">
        <v>144</v>
      </c>
      <c r="L2112" s="230" t="s">
        <v>144</v>
      </c>
      <c r="M2112" s="230" t="s">
        <v>144</v>
      </c>
    </row>
    <row r="2113" spans="1:13" x14ac:dyDescent="0.3">
      <c r="A2113" s="230">
        <v>426716</v>
      </c>
      <c r="B2113" s="230" t="s">
        <v>58</v>
      </c>
      <c r="C2113" s="230" t="s">
        <v>144</v>
      </c>
      <c r="D2113" s="230" t="s">
        <v>144</v>
      </c>
      <c r="E2113" s="230" t="s">
        <v>145</v>
      </c>
      <c r="F2113" s="230" t="s">
        <v>145</v>
      </c>
      <c r="G2113" s="230" t="s">
        <v>145</v>
      </c>
      <c r="H2113" s="230" t="s">
        <v>144</v>
      </c>
      <c r="I2113" s="230" t="s">
        <v>144</v>
      </c>
      <c r="J2113" s="230" t="s">
        <v>144</v>
      </c>
      <c r="K2113" s="230" t="s">
        <v>144</v>
      </c>
      <c r="L2113" s="230" t="s">
        <v>144</v>
      </c>
      <c r="M2113" s="230" t="s">
        <v>144</v>
      </c>
    </row>
    <row r="2114" spans="1:13" x14ac:dyDescent="0.3">
      <c r="A2114" s="230">
        <v>426719</v>
      </c>
      <c r="B2114" s="230" t="s">
        <v>58</v>
      </c>
      <c r="C2114" s="230" t="s">
        <v>145</v>
      </c>
      <c r="E2114" s="230" t="s">
        <v>145</v>
      </c>
      <c r="F2114" s="230" t="s">
        <v>144</v>
      </c>
      <c r="G2114" s="230" t="s">
        <v>144</v>
      </c>
      <c r="H2114" s="230" t="s">
        <v>144</v>
      </c>
      <c r="I2114" s="230" t="s">
        <v>144</v>
      </c>
      <c r="J2114" s="230" t="s">
        <v>144</v>
      </c>
      <c r="K2114" s="230" t="s">
        <v>144</v>
      </c>
      <c r="L2114" s="230" t="s">
        <v>144</v>
      </c>
      <c r="M2114" s="230" t="s">
        <v>144</v>
      </c>
    </row>
    <row r="2115" spans="1:13" x14ac:dyDescent="0.3">
      <c r="A2115" s="230">
        <v>426728</v>
      </c>
      <c r="B2115" s="230" t="s">
        <v>58</v>
      </c>
      <c r="C2115" s="230" t="s">
        <v>145</v>
      </c>
      <c r="D2115" s="230" t="s">
        <v>145</v>
      </c>
      <c r="E2115" s="230" t="s">
        <v>145</v>
      </c>
      <c r="F2115" s="230" t="s">
        <v>145</v>
      </c>
      <c r="G2115" s="230" t="s">
        <v>145</v>
      </c>
      <c r="H2115" s="230" t="s">
        <v>145</v>
      </c>
      <c r="I2115" s="230" t="s">
        <v>144</v>
      </c>
      <c r="J2115" s="230" t="s">
        <v>144</v>
      </c>
      <c r="K2115" s="230" t="s">
        <v>144</v>
      </c>
      <c r="L2115" s="230" t="s">
        <v>144</v>
      </c>
      <c r="M2115" s="230" t="s">
        <v>144</v>
      </c>
    </row>
    <row r="2116" spans="1:13" x14ac:dyDescent="0.3">
      <c r="A2116" s="230">
        <v>426735</v>
      </c>
      <c r="B2116" s="230" t="s">
        <v>58</v>
      </c>
      <c r="C2116" s="230" t="s">
        <v>145</v>
      </c>
      <c r="D2116" s="230" t="s">
        <v>144</v>
      </c>
      <c r="E2116" s="230" t="s">
        <v>144</v>
      </c>
      <c r="F2116" s="230" t="s">
        <v>145</v>
      </c>
      <c r="G2116" s="230" t="s">
        <v>145</v>
      </c>
      <c r="H2116" s="230" t="s">
        <v>144</v>
      </c>
      <c r="I2116" s="230" t="s">
        <v>144</v>
      </c>
      <c r="J2116" s="230" t="s">
        <v>144</v>
      </c>
      <c r="K2116" s="230" t="s">
        <v>144</v>
      </c>
      <c r="L2116" s="230" t="s">
        <v>144</v>
      </c>
      <c r="M2116" s="230" t="s">
        <v>144</v>
      </c>
    </row>
    <row r="2117" spans="1:13" x14ac:dyDescent="0.3">
      <c r="A2117" s="230">
        <v>426736</v>
      </c>
      <c r="B2117" s="230" t="s">
        <v>58</v>
      </c>
      <c r="D2117" s="230" t="s">
        <v>145</v>
      </c>
      <c r="H2117" s="230" t="s">
        <v>145</v>
      </c>
      <c r="I2117" s="230" t="s">
        <v>144</v>
      </c>
      <c r="J2117" s="230" t="s">
        <v>144</v>
      </c>
      <c r="K2117" s="230" t="s">
        <v>144</v>
      </c>
      <c r="L2117" s="230" t="s">
        <v>144</v>
      </c>
      <c r="M2117" s="230" t="s">
        <v>144</v>
      </c>
    </row>
    <row r="2118" spans="1:13" x14ac:dyDescent="0.3">
      <c r="A2118" s="230">
        <v>426746</v>
      </c>
      <c r="B2118" s="230" t="s">
        <v>58</v>
      </c>
      <c r="C2118" s="230" t="s">
        <v>145</v>
      </c>
      <c r="D2118" s="230" t="s">
        <v>145</v>
      </c>
      <c r="E2118" s="230" t="s">
        <v>144</v>
      </c>
      <c r="F2118" s="230" t="s">
        <v>145</v>
      </c>
      <c r="G2118" s="230" t="s">
        <v>144</v>
      </c>
      <c r="H2118" s="230" t="s">
        <v>144</v>
      </c>
      <c r="I2118" s="230" t="s">
        <v>144</v>
      </c>
      <c r="J2118" s="230" t="s">
        <v>144</v>
      </c>
      <c r="K2118" s="230" t="s">
        <v>144</v>
      </c>
      <c r="L2118" s="230" t="s">
        <v>144</v>
      </c>
      <c r="M2118" s="230" t="s">
        <v>144</v>
      </c>
    </row>
    <row r="2119" spans="1:13" x14ac:dyDescent="0.3">
      <c r="A2119" s="230">
        <v>426752</v>
      </c>
      <c r="B2119" s="230" t="s">
        <v>58</v>
      </c>
      <c r="G2119" s="230" t="s">
        <v>145</v>
      </c>
      <c r="H2119" s="230" t="s">
        <v>144</v>
      </c>
      <c r="I2119" s="230" t="s">
        <v>145</v>
      </c>
      <c r="K2119" s="230" t="s">
        <v>145</v>
      </c>
      <c r="L2119" s="230" t="s">
        <v>144</v>
      </c>
    </row>
    <row r="2120" spans="1:13" x14ac:dyDescent="0.3">
      <c r="A2120" s="230">
        <v>426759</v>
      </c>
      <c r="B2120" s="230" t="s">
        <v>58</v>
      </c>
      <c r="C2120" s="230" t="s">
        <v>145</v>
      </c>
      <c r="D2120" s="230" t="s">
        <v>144</v>
      </c>
      <c r="E2120" s="230" t="s">
        <v>145</v>
      </c>
      <c r="F2120" s="230" t="s">
        <v>145</v>
      </c>
      <c r="G2120" s="230" t="s">
        <v>145</v>
      </c>
      <c r="H2120" s="230" t="s">
        <v>145</v>
      </c>
      <c r="I2120" s="230" t="s">
        <v>144</v>
      </c>
      <c r="J2120" s="230" t="s">
        <v>144</v>
      </c>
      <c r="K2120" s="230" t="s">
        <v>144</v>
      </c>
      <c r="L2120" s="230" t="s">
        <v>144</v>
      </c>
      <c r="M2120" s="230" t="s">
        <v>144</v>
      </c>
    </row>
    <row r="2121" spans="1:13" x14ac:dyDescent="0.3">
      <c r="A2121" s="230">
        <v>426760</v>
      </c>
      <c r="B2121" s="230" t="s">
        <v>58</v>
      </c>
      <c r="E2121" s="230" t="s">
        <v>145</v>
      </c>
      <c r="F2121" s="230" t="s">
        <v>145</v>
      </c>
      <c r="G2121" s="230" t="s">
        <v>145</v>
      </c>
      <c r="H2121" s="230" t="s">
        <v>144</v>
      </c>
      <c r="I2121" s="230" t="s">
        <v>144</v>
      </c>
      <c r="J2121" s="230" t="s">
        <v>144</v>
      </c>
      <c r="K2121" s="230" t="s">
        <v>144</v>
      </c>
      <c r="L2121" s="230" t="s">
        <v>144</v>
      </c>
      <c r="M2121" s="230" t="s">
        <v>144</v>
      </c>
    </row>
    <row r="2122" spans="1:13" x14ac:dyDescent="0.3">
      <c r="A2122" s="230">
        <v>426763</v>
      </c>
      <c r="B2122" s="230" t="s">
        <v>58</v>
      </c>
      <c r="D2122" s="230" t="s">
        <v>145</v>
      </c>
      <c r="E2122" s="230" t="s">
        <v>145</v>
      </c>
      <c r="F2122" s="230" t="s">
        <v>145</v>
      </c>
      <c r="G2122" s="230" t="s">
        <v>145</v>
      </c>
      <c r="H2122" s="230" t="s">
        <v>145</v>
      </c>
      <c r="I2122" s="230" t="s">
        <v>145</v>
      </c>
      <c r="K2122" s="230" t="s">
        <v>145</v>
      </c>
      <c r="L2122" s="230" t="s">
        <v>145</v>
      </c>
    </row>
    <row r="2123" spans="1:13" x14ac:dyDescent="0.3">
      <c r="A2123" s="230">
        <v>426766</v>
      </c>
      <c r="B2123" s="230" t="s">
        <v>58</v>
      </c>
      <c r="D2123" s="230" t="s">
        <v>145</v>
      </c>
      <c r="E2123" s="230" t="s">
        <v>145</v>
      </c>
      <c r="F2123" s="230" t="s">
        <v>145</v>
      </c>
      <c r="G2123" s="230" t="s">
        <v>145</v>
      </c>
      <c r="H2123" s="230" t="s">
        <v>145</v>
      </c>
      <c r="I2123" s="230" t="s">
        <v>144</v>
      </c>
      <c r="J2123" s="230" t="s">
        <v>144</v>
      </c>
      <c r="K2123" s="230" t="s">
        <v>144</v>
      </c>
      <c r="L2123" s="230" t="s">
        <v>144</v>
      </c>
      <c r="M2123" s="230" t="s">
        <v>144</v>
      </c>
    </row>
    <row r="2124" spans="1:13" x14ac:dyDescent="0.3">
      <c r="A2124" s="230">
        <v>426767</v>
      </c>
      <c r="B2124" s="230" t="s">
        <v>58</v>
      </c>
      <c r="C2124" s="230" t="s">
        <v>143</v>
      </c>
      <c r="D2124" s="230" t="s">
        <v>143</v>
      </c>
      <c r="E2124" s="230" t="s">
        <v>145</v>
      </c>
      <c r="G2124" s="230" t="s">
        <v>145</v>
      </c>
      <c r="H2124" s="230" t="s">
        <v>145</v>
      </c>
      <c r="I2124" s="230" t="s">
        <v>144</v>
      </c>
      <c r="J2124" s="230" t="s">
        <v>144</v>
      </c>
      <c r="K2124" s="230" t="s">
        <v>144</v>
      </c>
      <c r="L2124" s="230" t="s">
        <v>144</v>
      </c>
      <c r="M2124" s="230" t="s">
        <v>144</v>
      </c>
    </row>
    <row r="2125" spans="1:13" x14ac:dyDescent="0.3">
      <c r="A2125" s="230">
        <v>426768</v>
      </c>
      <c r="B2125" s="230" t="s">
        <v>58</v>
      </c>
      <c r="E2125" s="230" t="s">
        <v>145</v>
      </c>
      <c r="F2125" s="230" t="s">
        <v>145</v>
      </c>
      <c r="I2125" s="230" t="s">
        <v>145</v>
      </c>
      <c r="J2125" s="230" t="s">
        <v>145</v>
      </c>
      <c r="K2125" s="230" t="s">
        <v>144</v>
      </c>
      <c r="L2125" s="230" t="s">
        <v>145</v>
      </c>
      <c r="M2125" s="230" t="s">
        <v>145</v>
      </c>
    </row>
    <row r="2126" spans="1:13" x14ac:dyDescent="0.3">
      <c r="A2126" s="230">
        <v>426769</v>
      </c>
      <c r="B2126" s="230" t="s">
        <v>58</v>
      </c>
      <c r="C2126" s="230" t="s">
        <v>145</v>
      </c>
      <c r="D2126" s="230" t="s">
        <v>145</v>
      </c>
      <c r="E2126" s="230" t="s">
        <v>145</v>
      </c>
      <c r="F2126" s="230" t="s">
        <v>145</v>
      </c>
      <c r="G2126" s="230" t="s">
        <v>145</v>
      </c>
      <c r="H2126" s="230" t="s">
        <v>145</v>
      </c>
      <c r="I2126" s="230" t="s">
        <v>144</v>
      </c>
      <c r="J2126" s="230" t="s">
        <v>144</v>
      </c>
      <c r="K2126" s="230" t="s">
        <v>144</v>
      </c>
      <c r="L2126" s="230" t="s">
        <v>144</v>
      </c>
      <c r="M2126" s="230" t="s">
        <v>144</v>
      </c>
    </row>
    <row r="2127" spans="1:13" x14ac:dyDescent="0.3">
      <c r="A2127" s="230">
        <v>426772</v>
      </c>
      <c r="B2127" s="230" t="s">
        <v>58</v>
      </c>
      <c r="D2127" s="230" t="s">
        <v>145</v>
      </c>
      <c r="E2127" s="230" t="s">
        <v>145</v>
      </c>
      <c r="G2127" s="230" t="s">
        <v>145</v>
      </c>
      <c r="H2127" s="230" t="s">
        <v>145</v>
      </c>
      <c r="I2127" s="230" t="s">
        <v>144</v>
      </c>
      <c r="J2127" s="230" t="s">
        <v>144</v>
      </c>
      <c r="K2127" s="230" t="s">
        <v>144</v>
      </c>
      <c r="L2127" s="230" t="s">
        <v>144</v>
      </c>
      <c r="M2127" s="230" t="s">
        <v>144</v>
      </c>
    </row>
    <row r="2128" spans="1:13" x14ac:dyDescent="0.3">
      <c r="A2128" s="230">
        <v>426775</v>
      </c>
      <c r="B2128" s="230" t="s">
        <v>58</v>
      </c>
      <c r="C2128" s="230" t="s">
        <v>144</v>
      </c>
      <c r="D2128" s="230" t="s">
        <v>144</v>
      </c>
      <c r="E2128" s="230" t="s">
        <v>145</v>
      </c>
      <c r="H2128" s="230" t="s">
        <v>145</v>
      </c>
      <c r="I2128" s="230" t="s">
        <v>144</v>
      </c>
      <c r="J2128" s="230" t="s">
        <v>144</v>
      </c>
      <c r="K2128" s="230" t="s">
        <v>144</v>
      </c>
      <c r="L2128" s="230" t="s">
        <v>144</v>
      </c>
      <c r="M2128" s="230" t="s">
        <v>144</v>
      </c>
    </row>
    <row r="2129" spans="1:13" x14ac:dyDescent="0.3">
      <c r="A2129" s="230">
        <v>426776</v>
      </c>
      <c r="B2129" s="230" t="s">
        <v>58</v>
      </c>
      <c r="C2129" s="230" t="s">
        <v>145</v>
      </c>
      <c r="D2129" s="230" t="s">
        <v>144</v>
      </c>
      <c r="E2129" s="230" t="s">
        <v>145</v>
      </c>
      <c r="F2129" s="230" t="s">
        <v>145</v>
      </c>
      <c r="G2129" s="230" t="s">
        <v>145</v>
      </c>
      <c r="H2129" s="230" t="s">
        <v>145</v>
      </c>
      <c r="I2129" s="230" t="s">
        <v>144</v>
      </c>
      <c r="J2129" s="230" t="s">
        <v>144</v>
      </c>
      <c r="K2129" s="230" t="s">
        <v>144</v>
      </c>
      <c r="L2129" s="230" t="s">
        <v>144</v>
      </c>
      <c r="M2129" s="230" t="s">
        <v>144</v>
      </c>
    </row>
    <row r="2130" spans="1:13" x14ac:dyDescent="0.3">
      <c r="A2130" s="230">
        <v>426779</v>
      </c>
      <c r="B2130" s="230" t="s">
        <v>58</v>
      </c>
      <c r="C2130" s="230" t="s">
        <v>145</v>
      </c>
      <c r="D2130" s="230" t="s">
        <v>144</v>
      </c>
      <c r="E2130" s="230" t="s">
        <v>144</v>
      </c>
      <c r="F2130" s="230" t="s">
        <v>145</v>
      </c>
      <c r="G2130" s="230" t="s">
        <v>145</v>
      </c>
      <c r="H2130" s="230" t="s">
        <v>145</v>
      </c>
      <c r="I2130" s="230" t="s">
        <v>144</v>
      </c>
      <c r="J2130" s="230" t="s">
        <v>144</v>
      </c>
      <c r="K2130" s="230" t="s">
        <v>144</v>
      </c>
      <c r="L2130" s="230" t="s">
        <v>144</v>
      </c>
      <c r="M2130" s="230" t="s">
        <v>144</v>
      </c>
    </row>
    <row r="2131" spans="1:13" x14ac:dyDescent="0.3">
      <c r="A2131" s="230">
        <v>426782</v>
      </c>
      <c r="B2131" s="230" t="s">
        <v>58</v>
      </c>
      <c r="D2131" s="230" t="s">
        <v>145</v>
      </c>
      <c r="E2131" s="230" t="s">
        <v>145</v>
      </c>
      <c r="F2131" s="230" t="s">
        <v>145</v>
      </c>
      <c r="G2131" s="230" t="s">
        <v>145</v>
      </c>
      <c r="H2131" s="230" t="s">
        <v>145</v>
      </c>
      <c r="I2131" s="230" t="s">
        <v>144</v>
      </c>
      <c r="J2131" s="230" t="s">
        <v>144</v>
      </c>
      <c r="K2131" s="230" t="s">
        <v>144</v>
      </c>
      <c r="L2131" s="230" t="s">
        <v>144</v>
      </c>
      <c r="M2131" s="230" t="s">
        <v>144</v>
      </c>
    </row>
    <row r="2132" spans="1:13" x14ac:dyDescent="0.3">
      <c r="A2132" s="230">
        <v>426783</v>
      </c>
      <c r="B2132" s="230" t="s">
        <v>58</v>
      </c>
      <c r="D2132" s="230" t="s">
        <v>144</v>
      </c>
      <c r="E2132" s="230" t="s">
        <v>145</v>
      </c>
      <c r="F2132" s="230" t="s">
        <v>145</v>
      </c>
      <c r="G2132" s="230" t="s">
        <v>145</v>
      </c>
      <c r="H2132" s="230" t="s">
        <v>145</v>
      </c>
      <c r="I2132" s="230" t="s">
        <v>144</v>
      </c>
      <c r="J2132" s="230" t="s">
        <v>144</v>
      </c>
      <c r="K2132" s="230" t="s">
        <v>144</v>
      </c>
      <c r="L2132" s="230" t="s">
        <v>144</v>
      </c>
      <c r="M2132" s="230" t="s">
        <v>144</v>
      </c>
    </row>
    <row r="2133" spans="1:13" x14ac:dyDescent="0.3">
      <c r="A2133" s="230">
        <v>426786</v>
      </c>
      <c r="B2133" s="230" t="s">
        <v>58</v>
      </c>
      <c r="C2133" s="230" t="s">
        <v>145</v>
      </c>
      <c r="D2133" s="230" t="s">
        <v>145</v>
      </c>
      <c r="E2133" s="230" t="s">
        <v>145</v>
      </c>
      <c r="F2133" s="230" t="s">
        <v>145</v>
      </c>
      <c r="G2133" s="230" t="s">
        <v>144</v>
      </c>
      <c r="H2133" s="230" t="s">
        <v>144</v>
      </c>
      <c r="I2133" s="230" t="s">
        <v>144</v>
      </c>
      <c r="J2133" s="230" t="s">
        <v>144</v>
      </c>
      <c r="K2133" s="230" t="s">
        <v>144</v>
      </c>
      <c r="L2133" s="230" t="s">
        <v>144</v>
      </c>
      <c r="M2133" s="230" t="s">
        <v>144</v>
      </c>
    </row>
    <row r="2134" spans="1:13" x14ac:dyDescent="0.3">
      <c r="A2134" s="230">
        <v>426802</v>
      </c>
      <c r="B2134" s="230" t="s">
        <v>58</v>
      </c>
      <c r="C2134" s="230" t="s">
        <v>143</v>
      </c>
      <c r="D2134" s="230" t="s">
        <v>145</v>
      </c>
      <c r="E2134" s="230" t="s">
        <v>143</v>
      </c>
      <c r="G2134" s="230" t="s">
        <v>143</v>
      </c>
      <c r="H2134" s="230" t="s">
        <v>144</v>
      </c>
      <c r="I2134" s="230" t="s">
        <v>145</v>
      </c>
      <c r="J2134" s="230" t="s">
        <v>145</v>
      </c>
      <c r="K2134" s="230" t="s">
        <v>145</v>
      </c>
      <c r="L2134" s="230" t="s">
        <v>144</v>
      </c>
      <c r="M2134" s="230" t="s">
        <v>145</v>
      </c>
    </row>
    <row r="2135" spans="1:13" x14ac:dyDescent="0.3">
      <c r="A2135" s="230">
        <v>426804</v>
      </c>
      <c r="B2135" s="230" t="s">
        <v>58</v>
      </c>
      <c r="C2135" s="230" t="s">
        <v>145</v>
      </c>
      <c r="D2135" s="230" t="s">
        <v>144</v>
      </c>
      <c r="E2135" s="230" t="s">
        <v>145</v>
      </c>
      <c r="F2135" s="230" t="s">
        <v>144</v>
      </c>
      <c r="G2135" s="230" t="s">
        <v>145</v>
      </c>
      <c r="H2135" s="230" t="s">
        <v>145</v>
      </c>
      <c r="I2135" s="230" t="s">
        <v>144</v>
      </c>
      <c r="J2135" s="230" t="s">
        <v>144</v>
      </c>
      <c r="K2135" s="230" t="s">
        <v>144</v>
      </c>
      <c r="L2135" s="230" t="s">
        <v>144</v>
      </c>
      <c r="M2135" s="230" t="s">
        <v>144</v>
      </c>
    </row>
    <row r="2136" spans="1:13" x14ac:dyDescent="0.3">
      <c r="A2136" s="230">
        <v>426806</v>
      </c>
      <c r="B2136" s="230" t="s">
        <v>58</v>
      </c>
      <c r="C2136" s="230" t="s">
        <v>145</v>
      </c>
      <c r="D2136" s="230" t="s">
        <v>144</v>
      </c>
      <c r="E2136" s="230" t="s">
        <v>145</v>
      </c>
      <c r="F2136" s="230" t="s">
        <v>145</v>
      </c>
      <c r="G2136" s="230" t="s">
        <v>144</v>
      </c>
      <c r="H2136" s="230" t="s">
        <v>145</v>
      </c>
      <c r="I2136" s="230" t="s">
        <v>144</v>
      </c>
      <c r="J2136" s="230" t="s">
        <v>144</v>
      </c>
      <c r="L2136" s="230" t="s">
        <v>144</v>
      </c>
      <c r="M2136" s="230" t="s">
        <v>144</v>
      </c>
    </row>
    <row r="2137" spans="1:13" x14ac:dyDescent="0.3">
      <c r="A2137" s="230">
        <v>426807</v>
      </c>
      <c r="B2137" s="230" t="s">
        <v>58</v>
      </c>
      <c r="C2137" s="230" t="s">
        <v>145</v>
      </c>
      <c r="D2137" s="230" t="s">
        <v>145</v>
      </c>
      <c r="E2137" s="230" t="s">
        <v>145</v>
      </c>
      <c r="F2137" s="230" t="s">
        <v>144</v>
      </c>
      <c r="G2137" s="230" t="s">
        <v>144</v>
      </c>
      <c r="H2137" s="230" t="s">
        <v>144</v>
      </c>
      <c r="I2137" s="230" t="s">
        <v>144</v>
      </c>
      <c r="J2137" s="230" t="s">
        <v>144</v>
      </c>
      <c r="K2137" s="230" t="s">
        <v>144</v>
      </c>
      <c r="L2137" s="230" t="s">
        <v>144</v>
      </c>
      <c r="M2137" s="230" t="s">
        <v>144</v>
      </c>
    </row>
    <row r="2138" spans="1:13" x14ac:dyDescent="0.3">
      <c r="A2138" s="230">
        <v>426808</v>
      </c>
      <c r="B2138" s="230" t="s">
        <v>58</v>
      </c>
      <c r="C2138" s="230" t="s">
        <v>144</v>
      </c>
      <c r="D2138" s="230" t="s">
        <v>144</v>
      </c>
      <c r="E2138" s="230" t="s">
        <v>145</v>
      </c>
      <c r="F2138" s="230" t="s">
        <v>145</v>
      </c>
      <c r="G2138" s="230" t="s">
        <v>144</v>
      </c>
      <c r="H2138" s="230" t="s">
        <v>144</v>
      </c>
      <c r="I2138" s="230" t="s">
        <v>144</v>
      </c>
      <c r="J2138" s="230" t="s">
        <v>144</v>
      </c>
      <c r="K2138" s="230" t="s">
        <v>144</v>
      </c>
      <c r="L2138" s="230" t="s">
        <v>144</v>
      </c>
      <c r="M2138" s="230" t="s">
        <v>144</v>
      </c>
    </row>
    <row r="2139" spans="1:13" x14ac:dyDescent="0.3">
      <c r="A2139" s="230">
        <v>426809</v>
      </c>
      <c r="B2139" s="230" t="s">
        <v>58</v>
      </c>
      <c r="C2139" s="230" t="s">
        <v>144</v>
      </c>
      <c r="D2139" s="230" t="s">
        <v>144</v>
      </c>
      <c r="E2139" s="230" t="s">
        <v>145</v>
      </c>
      <c r="F2139" s="230" t="s">
        <v>144</v>
      </c>
      <c r="G2139" s="230" t="s">
        <v>145</v>
      </c>
      <c r="H2139" s="230" t="s">
        <v>144</v>
      </c>
      <c r="I2139" s="230" t="s">
        <v>144</v>
      </c>
      <c r="J2139" s="230" t="s">
        <v>144</v>
      </c>
      <c r="K2139" s="230" t="s">
        <v>144</v>
      </c>
      <c r="L2139" s="230" t="s">
        <v>144</v>
      </c>
      <c r="M2139" s="230" t="s">
        <v>144</v>
      </c>
    </row>
    <row r="2140" spans="1:13" x14ac:dyDescent="0.3">
      <c r="A2140" s="230">
        <v>426810</v>
      </c>
      <c r="B2140" s="230" t="s">
        <v>58</v>
      </c>
      <c r="C2140" s="230" t="s">
        <v>144</v>
      </c>
      <c r="D2140" s="230" t="s">
        <v>144</v>
      </c>
      <c r="E2140" s="230" t="s">
        <v>145</v>
      </c>
      <c r="F2140" s="230" t="s">
        <v>145</v>
      </c>
      <c r="G2140" s="230" t="s">
        <v>144</v>
      </c>
      <c r="H2140" s="230" t="s">
        <v>144</v>
      </c>
      <c r="I2140" s="230" t="s">
        <v>144</v>
      </c>
      <c r="J2140" s="230" t="s">
        <v>144</v>
      </c>
      <c r="K2140" s="230" t="s">
        <v>144</v>
      </c>
      <c r="L2140" s="230" t="s">
        <v>144</v>
      </c>
      <c r="M2140" s="230" t="s">
        <v>144</v>
      </c>
    </row>
    <row r="2141" spans="1:13" x14ac:dyDescent="0.3">
      <c r="A2141" s="230">
        <v>426812</v>
      </c>
      <c r="B2141" s="230" t="s">
        <v>58</v>
      </c>
      <c r="C2141" s="230" t="s">
        <v>145</v>
      </c>
      <c r="D2141" s="230" t="s">
        <v>144</v>
      </c>
      <c r="E2141" s="230" t="s">
        <v>145</v>
      </c>
      <c r="F2141" s="230" t="s">
        <v>145</v>
      </c>
      <c r="G2141" s="230" t="s">
        <v>144</v>
      </c>
      <c r="H2141" s="230" t="s">
        <v>144</v>
      </c>
      <c r="I2141" s="230" t="s">
        <v>144</v>
      </c>
      <c r="J2141" s="230" t="s">
        <v>144</v>
      </c>
      <c r="K2141" s="230" t="s">
        <v>144</v>
      </c>
      <c r="L2141" s="230" t="s">
        <v>144</v>
      </c>
      <c r="M2141" s="230" t="s">
        <v>144</v>
      </c>
    </row>
    <row r="2142" spans="1:13" x14ac:dyDescent="0.3">
      <c r="A2142" s="230">
        <v>426818</v>
      </c>
      <c r="B2142" s="230" t="s">
        <v>58</v>
      </c>
      <c r="D2142" s="230" t="s">
        <v>145</v>
      </c>
      <c r="E2142" s="230" t="s">
        <v>145</v>
      </c>
      <c r="F2142" s="230" t="s">
        <v>143</v>
      </c>
      <c r="G2142" s="230" t="s">
        <v>144</v>
      </c>
      <c r="H2142" s="230" t="s">
        <v>144</v>
      </c>
      <c r="I2142" s="230" t="s">
        <v>145</v>
      </c>
      <c r="J2142" s="230" t="s">
        <v>145</v>
      </c>
      <c r="K2142" s="230" t="s">
        <v>145</v>
      </c>
      <c r="L2142" s="230" t="s">
        <v>144</v>
      </c>
      <c r="M2142" s="230" t="s">
        <v>145</v>
      </c>
    </row>
    <row r="2143" spans="1:13" x14ac:dyDescent="0.3">
      <c r="A2143" s="230">
        <v>426820</v>
      </c>
      <c r="B2143" s="230" t="s">
        <v>58</v>
      </c>
      <c r="D2143" s="230" t="s">
        <v>145</v>
      </c>
      <c r="E2143" s="230" t="s">
        <v>145</v>
      </c>
      <c r="F2143" s="230" t="s">
        <v>145</v>
      </c>
      <c r="G2143" s="230" t="s">
        <v>145</v>
      </c>
      <c r="H2143" s="230" t="s">
        <v>145</v>
      </c>
      <c r="I2143" s="230" t="s">
        <v>144</v>
      </c>
      <c r="J2143" s="230" t="s">
        <v>144</v>
      </c>
      <c r="K2143" s="230" t="s">
        <v>144</v>
      </c>
      <c r="L2143" s="230" t="s">
        <v>144</v>
      </c>
      <c r="M2143" s="230" t="s">
        <v>144</v>
      </c>
    </row>
    <row r="2144" spans="1:13" x14ac:dyDescent="0.3">
      <c r="A2144" s="230">
        <v>426823</v>
      </c>
      <c r="B2144" s="230" t="s">
        <v>58</v>
      </c>
      <c r="C2144" s="230" t="s">
        <v>144</v>
      </c>
      <c r="D2144" s="230" t="s">
        <v>144</v>
      </c>
      <c r="E2144" s="230" t="s">
        <v>145</v>
      </c>
      <c r="G2144" s="230" t="s">
        <v>144</v>
      </c>
      <c r="H2144" s="230" t="s">
        <v>144</v>
      </c>
      <c r="I2144" s="230" t="s">
        <v>144</v>
      </c>
      <c r="J2144" s="230" t="s">
        <v>144</v>
      </c>
      <c r="K2144" s="230" t="s">
        <v>144</v>
      </c>
      <c r="L2144" s="230" t="s">
        <v>144</v>
      </c>
      <c r="M2144" s="230" t="s">
        <v>144</v>
      </c>
    </row>
    <row r="2145" spans="1:13" x14ac:dyDescent="0.3">
      <c r="A2145" s="230">
        <v>426826</v>
      </c>
      <c r="B2145" s="230" t="s">
        <v>58</v>
      </c>
      <c r="C2145" s="230" t="s">
        <v>145</v>
      </c>
      <c r="D2145" s="230" t="s">
        <v>144</v>
      </c>
      <c r="E2145" s="230" t="s">
        <v>144</v>
      </c>
      <c r="F2145" s="230" t="s">
        <v>144</v>
      </c>
      <c r="G2145" s="230" t="s">
        <v>144</v>
      </c>
      <c r="H2145" s="230" t="s">
        <v>145</v>
      </c>
      <c r="I2145" s="230" t="s">
        <v>144</v>
      </c>
      <c r="J2145" s="230" t="s">
        <v>144</v>
      </c>
      <c r="K2145" s="230" t="s">
        <v>144</v>
      </c>
      <c r="L2145" s="230" t="s">
        <v>144</v>
      </c>
      <c r="M2145" s="230" t="s">
        <v>144</v>
      </c>
    </row>
    <row r="2146" spans="1:13" x14ac:dyDescent="0.3">
      <c r="A2146" s="230">
        <v>426837</v>
      </c>
      <c r="B2146" s="230" t="s">
        <v>58</v>
      </c>
      <c r="D2146" s="230" t="s">
        <v>145</v>
      </c>
      <c r="E2146" s="230" t="s">
        <v>144</v>
      </c>
      <c r="G2146" s="230" t="s">
        <v>144</v>
      </c>
      <c r="H2146" s="230" t="s">
        <v>144</v>
      </c>
      <c r="I2146" s="230" t="s">
        <v>144</v>
      </c>
      <c r="J2146" s="230" t="s">
        <v>144</v>
      </c>
      <c r="K2146" s="230" t="s">
        <v>144</v>
      </c>
      <c r="L2146" s="230" t="s">
        <v>144</v>
      </c>
      <c r="M2146" s="230" t="s">
        <v>144</v>
      </c>
    </row>
    <row r="2147" spans="1:13" x14ac:dyDescent="0.3">
      <c r="A2147" s="230">
        <v>426843</v>
      </c>
      <c r="B2147" s="230" t="s">
        <v>58</v>
      </c>
      <c r="C2147" s="230" t="s">
        <v>144</v>
      </c>
      <c r="D2147" s="230" t="s">
        <v>145</v>
      </c>
      <c r="E2147" s="230" t="s">
        <v>145</v>
      </c>
      <c r="F2147" s="230" t="s">
        <v>145</v>
      </c>
      <c r="G2147" s="230" t="s">
        <v>145</v>
      </c>
      <c r="H2147" s="230" t="s">
        <v>145</v>
      </c>
      <c r="I2147" s="230" t="s">
        <v>144</v>
      </c>
      <c r="J2147" s="230" t="s">
        <v>144</v>
      </c>
      <c r="K2147" s="230" t="s">
        <v>144</v>
      </c>
      <c r="L2147" s="230" t="s">
        <v>144</v>
      </c>
      <c r="M2147" s="230" t="s">
        <v>144</v>
      </c>
    </row>
    <row r="2148" spans="1:13" x14ac:dyDescent="0.3">
      <c r="A2148" s="230">
        <v>426849</v>
      </c>
      <c r="B2148" s="230" t="s">
        <v>58</v>
      </c>
      <c r="D2148" s="230" t="s">
        <v>145</v>
      </c>
      <c r="E2148" s="230" t="s">
        <v>145</v>
      </c>
      <c r="G2148" s="230" t="s">
        <v>145</v>
      </c>
      <c r="H2148" s="230" t="s">
        <v>145</v>
      </c>
      <c r="I2148" s="230" t="s">
        <v>144</v>
      </c>
      <c r="J2148" s="230" t="s">
        <v>144</v>
      </c>
      <c r="K2148" s="230" t="s">
        <v>144</v>
      </c>
      <c r="L2148" s="230" t="s">
        <v>144</v>
      </c>
      <c r="M2148" s="230" t="s">
        <v>144</v>
      </c>
    </row>
    <row r="2149" spans="1:13" x14ac:dyDescent="0.3">
      <c r="A2149" s="230">
        <v>426851</v>
      </c>
      <c r="B2149" s="230" t="s">
        <v>58</v>
      </c>
      <c r="C2149" s="230" t="s">
        <v>145</v>
      </c>
      <c r="D2149" s="230" t="s">
        <v>145</v>
      </c>
      <c r="E2149" s="230" t="s">
        <v>145</v>
      </c>
      <c r="G2149" s="230" t="s">
        <v>145</v>
      </c>
      <c r="H2149" s="230" t="s">
        <v>145</v>
      </c>
      <c r="I2149" s="230" t="s">
        <v>144</v>
      </c>
      <c r="J2149" s="230" t="s">
        <v>144</v>
      </c>
      <c r="K2149" s="230" t="s">
        <v>144</v>
      </c>
      <c r="L2149" s="230" t="s">
        <v>144</v>
      </c>
      <c r="M2149" s="230" t="s">
        <v>144</v>
      </c>
    </row>
    <row r="2150" spans="1:13" x14ac:dyDescent="0.3">
      <c r="A2150" s="230">
        <v>426852</v>
      </c>
      <c r="B2150" s="230" t="s">
        <v>58</v>
      </c>
      <c r="I2150" s="230" t="s">
        <v>145</v>
      </c>
      <c r="J2150" s="230" t="s">
        <v>145</v>
      </c>
      <c r="K2150" s="230" t="s">
        <v>144</v>
      </c>
      <c r="L2150" s="230" t="s">
        <v>144</v>
      </c>
      <c r="M2150" s="230" t="s">
        <v>145</v>
      </c>
    </row>
    <row r="2151" spans="1:13" x14ac:dyDescent="0.3">
      <c r="A2151" s="230">
        <v>426860</v>
      </c>
      <c r="B2151" s="230" t="s">
        <v>58</v>
      </c>
      <c r="E2151" s="230" t="s">
        <v>144</v>
      </c>
      <c r="I2151" s="230" t="s">
        <v>145</v>
      </c>
      <c r="J2151" s="230" t="s">
        <v>144</v>
      </c>
      <c r="K2151" s="230" t="s">
        <v>145</v>
      </c>
      <c r="L2151" s="230" t="s">
        <v>144</v>
      </c>
      <c r="M2151" s="230" t="s">
        <v>144</v>
      </c>
    </row>
    <row r="2152" spans="1:13" x14ac:dyDescent="0.3">
      <c r="A2152" s="230">
        <v>426865</v>
      </c>
      <c r="B2152" s="230" t="s">
        <v>58</v>
      </c>
      <c r="C2152" s="230" t="s">
        <v>144</v>
      </c>
      <c r="D2152" s="230" t="s">
        <v>144</v>
      </c>
      <c r="E2152" s="230" t="s">
        <v>145</v>
      </c>
      <c r="F2152" s="230" t="s">
        <v>145</v>
      </c>
      <c r="G2152" s="230" t="s">
        <v>144</v>
      </c>
      <c r="H2152" s="230" t="s">
        <v>144</v>
      </c>
      <c r="I2152" s="230" t="s">
        <v>144</v>
      </c>
      <c r="J2152" s="230" t="s">
        <v>144</v>
      </c>
      <c r="K2152" s="230" t="s">
        <v>144</v>
      </c>
      <c r="L2152" s="230" t="s">
        <v>144</v>
      </c>
      <c r="M2152" s="230" t="s">
        <v>144</v>
      </c>
    </row>
    <row r="2153" spans="1:13" x14ac:dyDescent="0.3">
      <c r="A2153" s="230">
        <v>426869</v>
      </c>
      <c r="B2153" s="230" t="s">
        <v>58</v>
      </c>
      <c r="D2153" s="230" t="s">
        <v>145</v>
      </c>
      <c r="E2153" s="230" t="s">
        <v>145</v>
      </c>
      <c r="F2153" s="230" t="s">
        <v>145</v>
      </c>
      <c r="G2153" s="230" t="s">
        <v>145</v>
      </c>
      <c r="H2153" s="230" t="s">
        <v>145</v>
      </c>
      <c r="I2153" s="230" t="s">
        <v>144</v>
      </c>
      <c r="J2153" s="230" t="s">
        <v>144</v>
      </c>
      <c r="K2153" s="230" t="s">
        <v>144</v>
      </c>
      <c r="L2153" s="230" t="s">
        <v>144</v>
      </c>
      <c r="M2153" s="230" t="s">
        <v>144</v>
      </c>
    </row>
    <row r="2154" spans="1:13" x14ac:dyDescent="0.3">
      <c r="A2154" s="230">
        <v>426872</v>
      </c>
      <c r="B2154" s="230" t="s">
        <v>58</v>
      </c>
      <c r="C2154" s="230" t="s">
        <v>145</v>
      </c>
      <c r="D2154" s="230" t="s">
        <v>145</v>
      </c>
      <c r="E2154" s="230" t="s">
        <v>145</v>
      </c>
      <c r="F2154" s="230" t="s">
        <v>145</v>
      </c>
      <c r="G2154" s="230" t="s">
        <v>145</v>
      </c>
      <c r="H2154" s="230" t="s">
        <v>144</v>
      </c>
      <c r="I2154" s="230" t="s">
        <v>144</v>
      </c>
      <c r="J2154" s="230" t="s">
        <v>144</v>
      </c>
      <c r="K2154" s="230" t="s">
        <v>144</v>
      </c>
      <c r="L2154" s="230" t="s">
        <v>144</v>
      </c>
      <c r="M2154" s="230" t="s">
        <v>144</v>
      </c>
    </row>
    <row r="2155" spans="1:13" x14ac:dyDescent="0.3">
      <c r="A2155" s="230">
        <v>426874</v>
      </c>
      <c r="B2155" s="230" t="s">
        <v>58</v>
      </c>
      <c r="D2155" s="230" t="s">
        <v>145</v>
      </c>
      <c r="E2155" s="230" t="s">
        <v>145</v>
      </c>
      <c r="F2155" s="230" t="s">
        <v>145</v>
      </c>
      <c r="G2155" s="230" t="s">
        <v>145</v>
      </c>
      <c r="H2155" s="230" t="s">
        <v>145</v>
      </c>
      <c r="I2155" s="230" t="s">
        <v>144</v>
      </c>
      <c r="J2155" s="230" t="s">
        <v>144</v>
      </c>
      <c r="K2155" s="230" t="s">
        <v>144</v>
      </c>
      <c r="L2155" s="230" t="s">
        <v>144</v>
      </c>
      <c r="M2155" s="230" t="s">
        <v>144</v>
      </c>
    </row>
    <row r="2156" spans="1:13" x14ac:dyDescent="0.3">
      <c r="A2156" s="230">
        <v>426875</v>
      </c>
      <c r="B2156" s="230" t="s">
        <v>58</v>
      </c>
      <c r="C2156" s="230" t="s">
        <v>145</v>
      </c>
      <c r="D2156" s="230" t="s">
        <v>145</v>
      </c>
      <c r="E2156" s="230" t="s">
        <v>145</v>
      </c>
      <c r="F2156" s="230" t="s">
        <v>144</v>
      </c>
      <c r="G2156" s="230" t="s">
        <v>145</v>
      </c>
      <c r="H2156" s="230" t="s">
        <v>145</v>
      </c>
      <c r="I2156" s="230" t="s">
        <v>144</v>
      </c>
      <c r="J2156" s="230" t="s">
        <v>144</v>
      </c>
      <c r="K2156" s="230" t="s">
        <v>144</v>
      </c>
      <c r="L2156" s="230" t="s">
        <v>144</v>
      </c>
      <c r="M2156" s="230" t="s">
        <v>144</v>
      </c>
    </row>
    <row r="2157" spans="1:13" x14ac:dyDescent="0.3">
      <c r="A2157" s="230">
        <v>426877</v>
      </c>
      <c r="B2157" s="230" t="s">
        <v>58</v>
      </c>
      <c r="D2157" s="230" t="s">
        <v>145</v>
      </c>
      <c r="E2157" s="230" t="s">
        <v>145</v>
      </c>
      <c r="F2157" s="230" t="s">
        <v>144</v>
      </c>
      <c r="G2157" s="230" t="s">
        <v>145</v>
      </c>
      <c r="H2157" s="230" t="s">
        <v>144</v>
      </c>
      <c r="I2157" s="230" t="s">
        <v>144</v>
      </c>
      <c r="J2157" s="230" t="s">
        <v>144</v>
      </c>
      <c r="K2157" s="230" t="s">
        <v>144</v>
      </c>
      <c r="L2157" s="230" t="s">
        <v>144</v>
      </c>
      <c r="M2157" s="230" t="s">
        <v>144</v>
      </c>
    </row>
    <row r="2158" spans="1:13" x14ac:dyDescent="0.3">
      <c r="A2158" s="230">
        <v>426880</v>
      </c>
      <c r="B2158" s="230" t="s">
        <v>58</v>
      </c>
      <c r="C2158" s="230" t="s">
        <v>144</v>
      </c>
      <c r="D2158" s="230" t="s">
        <v>145</v>
      </c>
      <c r="E2158" s="230" t="s">
        <v>145</v>
      </c>
      <c r="F2158" s="230" t="s">
        <v>145</v>
      </c>
      <c r="G2158" s="230" t="s">
        <v>145</v>
      </c>
      <c r="H2158" s="230" t="s">
        <v>145</v>
      </c>
      <c r="I2158" s="230" t="s">
        <v>144</v>
      </c>
      <c r="J2158" s="230" t="s">
        <v>144</v>
      </c>
      <c r="K2158" s="230" t="s">
        <v>144</v>
      </c>
      <c r="L2158" s="230" t="s">
        <v>144</v>
      </c>
      <c r="M2158" s="230" t="s">
        <v>144</v>
      </c>
    </row>
    <row r="2159" spans="1:13" x14ac:dyDescent="0.3">
      <c r="A2159" s="230">
        <v>426881</v>
      </c>
      <c r="B2159" s="230" t="s">
        <v>58</v>
      </c>
      <c r="C2159" s="230" t="s">
        <v>145</v>
      </c>
      <c r="D2159" s="230" t="s">
        <v>145</v>
      </c>
      <c r="E2159" s="230" t="s">
        <v>145</v>
      </c>
      <c r="F2159" s="230" t="s">
        <v>145</v>
      </c>
      <c r="G2159" s="230" t="s">
        <v>145</v>
      </c>
      <c r="H2159" s="230" t="s">
        <v>144</v>
      </c>
      <c r="I2159" s="230" t="s">
        <v>144</v>
      </c>
      <c r="J2159" s="230" t="s">
        <v>144</v>
      </c>
      <c r="K2159" s="230" t="s">
        <v>144</v>
      </c>
      <c r="L2159" s="230" t="s">
        <v>144</v>
      </c>
      <c r="M2159" s="230" t="s">
        <v>144</v>
      </c>
    </row>
    <row r="2160" spans="1:13" x14ac:dyDescent="0.3">
      <c r="A2160" s="230">
        <v>426884</v>
      </c>
      <c r="B2160" s="230" t="s">
        <v>58</v>
      </c>
      <c r="E2160" s="230" t="s">
        <v>144</v>
      </c>
      <c r="I2160" s="230" t="s">
        <v>144</v>
      </c>
      <c r="J2160" s="230" t="s">
        <v>144</v>
      </c>
      <c r="K2160" s="230" t="s">
        <v>144</v>
      </c>
      <c r="L2160" s="230" t="s">
        <v>144</v>
      </c>
      <c r="M2160" s="230" t="s">
        <v>144</v>
      </c>
    </row>
    <row r="2161" spans="1:13" x14ac:dyDescent="0.3">
      <c r="A2161" s="230">
        <v>426887</v>
      </c>
      <c r="B2161" s="230" t="s">
        <v>58</v>
      </c>
      <c r="C2161" s="230" t="s">
        <v>145</v>
      </c>
      <c r="D2161" s="230" t="s">
        <v>145</v>
      </c>
      <c r="E2161" s="230" t="s">
        <v>145</v>
      </c>
      <c r="F2161" s="230" t="s">
        <v>145</v>
      </c>
      <c r="G2161" s="230" t="s">
        <v>144</v>
      </c>
      <c r="H2161" s="230" t="s">
        <v>145</v>
      </c>
      <c r="I2161" s="230" t="s">
        <v>144</v>
      </c>
      <c r="J2161" s="230" t="s">
        <v>144</v>
      </c>
      <c r="K2161" s="230" t="s">
        <v>144</v>
      </c>
      <c r="L2161" s="230" t="s">
        <v>144</v>
      </c>
      <c r="M2161" s="230" t="s">
        <v>144</v>
      </c>
    </row>
    <row r="2162" spans="1:13" x14ac:dyDescent="0.3">
      <c r="A2162" s="230">
        <v>426894</v>
      </c>
      <c r="B2162" s="230" t="s">
        <v>58</v>
      </c>
      <c r="C2162" s="230" t="s">
        <v>143</v>
      </c>
      <c r="D2162" s="230" t="s">
        <v>145</v>
      </c>
      <c r="E2162" s="230" t="s">
        <v>143</v>
      </c>
      <c r="F2162" s="230" t="s">
        <v>145</v>
      </c>
      <c r="G2162" s="230" t="s">
        <v>145</v>
      </c>
      <c r="H2162" s="230" t="s">
        <v>143</v>
      </c>
      <c r="I2162" s="230" t="s">
        <v>144</v>
      </c>
      <c r="J2162" s="230" t="s">
        <v>144</v>
      </c>
      <c r="K2162" s="230" t="s">
        <v>144</v>
      </c>
      <c r="L2162" s="230" t="s">
        <v>144</v>
      </c>
      <c r="M2162" s="230" t="s">
        <v>144</v>
      </c>
    </row>
    <row r="2163" spans="1:13" x14ac:dyDescent="0.3">
      <c r="A2163" s="230">
        <v>426895</v>
      </c>
      <c r="B2163" s="230" t="s">
        <v>58</v>
      </c>
      <c r="E2163" s="230" t="s">
        <v>144</v>
      </c>
      <c r="F2163" s="230" t="s">
        <v>144</v>
      </c>
      <c r="I2163" s="230" t="s">
        <v>144</v>
      </c>
      <c r="J2163" s="230" t="s">
        <v>145</v>
      </c>
      <c r="K2163" s="230" t="s">
        <v>144</v>
      </c>
      <c r="L2163" s="230" t="s">
        <v>145</v>
      </c>
      <c r="M2163" s="230" t="s">
        <v>144</v>
      </c>
    </row>
    <row r="2164" spans="1:13" x14ac:dyDescent="0.3">
      <c r="A2164" s="230">
        <v>426897</v>
      </c>
      <c r="B2164" s="230" t="s">
        <v>58</v>
      </c>
      <c r="C2164" s="230" t="s">
        <v>145</v>
      </c>
      <c r="D2164" s="230" t="s">
        <v>145</v>
      </c>
      <c r="E2164" s="230" t="s">
        <v>145</v>
      </c>
      <c r="F2164" s="230" t="s">
        <v>145</v>
      </c>
      <c r="G2164" s="230" t="s">
        <v>144</v>
      </c>
      <c r="H2164" s="230" t="s">
        <v>144</v>
      </c>
      <c r="I2164" s="230" t="s">
        <v>144</v>
      </c>
      <c r="J2164" s="230" t="s">
        <v>144</v>
      </c>
      <c r="K2164" s="230" t="s">
        <v>144</v>
      </c>
      <c r="L2164" s="230" t="s">
        <v>144</v>
      </c>
      <c r="M2164" s="230" t="s">
        <v>144</v>
      </c>
    </row>
    <row r="2165" spans="1:13" x14ac:dyDescent="0.3">
      <c r="A2165" s="230">
        <v>426902</v>
      </c>
      <c r="B2165" s="230" t="s">
        <v>58</v>
      </c>
      <c r="C2165" s="230" t="s">
        <v>144</v>
      </c>
      <c r="E2165" s="230" t="s">
        <v>143</v>
      </c>
      <c r="H2165" s="230" t="s">
        <v>144</v>
      </c>
      <c r="I2165" s="230" t="s">
        <v>144</v>
      </c>
      <c r="J2165" s="230" t="s">
        <v>144</v>
      </c>
      <c r="K2165" s="230" t="s">
        <v>144</v>
      </c>
      <c r="L2165" s="230" t="s">
        <v>144</v>
      </c>
      <c r="M2165" s="230" t="s">
        <v>144</v>
      </c>
    </row>
    <row r="2166" spans="1:13" x14ac:dyDescent="0.3">
      <c r="A2166" s="230">
        <v>426905</v>
      </c>
      <c r="B2166" s="230" t="s">
        <v>58</v>
      </c>
      <c r="C2166" s="230" t="s">
        <v>144</v>
      </c>
      <c r="D2166" s="230" t="s">
        <v>144</v>
      </c>
      <c r="E2166" s="230" t="s">
        <v>144</v>
      </c>
      <c r="F2166" s="230" t="s">
        <v>144</v>
      </c>
      <c r="G2166" s="230" t="s">
        <v>144</v>
      </c>
      <c r="H2166" s="230" t="s">
        <v>144</v>
      </c>
      <c r="I2166" s="230" t="s">
        <v>144</v>
      </c>
      <c r="J2166" s="230" t="s">
        <v>144</v>
      </c>
      <c r="K2166" s="230" t="s">
        <v>144</v>
      </c>
      <c r="L2166" s="230" t="s">
        <v>144</v>
      </c>
      <c r="M2166" s="230" t="s">
        <v>144</v>
      </c>
    </row>
    <row r="2167" spans="1:13" x14ac:dyDescent="0.3">
      <c r="A2167" s="230">
        <v>426906</v>
      </c>
      <c r="B2167" s="230" t="s">
        <v>58</v>
      </c>
      <c r="C2167" s="230" t="s">
        <v>145</v>
      </c>
      <c r="D2167" s="230" t="s">
        <v>145</v>
      </c>
      <c r="E2167" s="230" t="s">
        <v>145</v>
      </c>
      <c r="F2167" s="230" t="s">
        <v>145</v>
      </c>
      <c r="G2167" s="230" t="s">
        <v>144</v>
      </c>
      <c r="H2167" s="230" t="s">
        <v>145</v>
      </c>
      <c r="I2167" s="230" t="s">
        <v>144</v>
      </c>
      <c r="J2167" s="230" t="s">
        <v>144</v>
      </c>
      <c r="K2167" s="230" t="s">
        <v>144</v>
      </c>
      <c r="L2167" s="230" t="s">
        <v>144</v>
      </c>
      <c r="M2167" s="230" t="s">
        <v>144</v>
      </c>
    </row>
    <row r="2168" spans="1:13" x14ac:dyDescent="0.3">
      <c r="A2168" s="230">
        <v>426914</v>
      </c>
      <c r="B2168" s="230" t="s">
        <v>58</v>
      </c>
      <c r="D2168" s="230" t="s">
        <v>144</v>
      </c>
      <c r="E2168" s="230" t="s">
        <v>145</v>
      </c>
      <c r="G2168" s="230" t="s">
        <v>144</v>
      </c>
      <c r="H2168" s="230" t="s">
        <v>144</v>
      </c>
      <c r="I2168" s="230" t="s">
        <v>144</v>
      </c>
      <c r="J2168" s="230" t="s">
        <v>144</v>
      </c>
      <c r="K2168" s="230" t="s">
        <v>144</v>
      </c>
      <c r="L2168" s="230" t="s">
        <v>144</v>
      </c>
      <c r="M2168" s="230" t="s">
        <v>144</v>
      </c>
    </row>
    <row r="2169" spans="1:13" x14ac:dyDescent="0.3">
      <c r="A2169" s="230">
        <v>426916</v>
      </c>
      <c r="B2169" s="230" t="s">
        <v>58</v>
      </c>
      <c r="C2169" s="230" t="s">
        <v>145</v>
      </c>
      <c r="D2169" s="230" t="s">
        <v>145</v>
      </c>
      <c r="E2169" s="230" t="s">
        <v>144</v>
      </c>
      <c r="F2169" s="230" t="s">
        <v>144</v>
      </c>
      <c r="G2169" s="230" t="s">
        <v>144</v>
      </c>
      <c r="H2169" s="230" t="s">
        <v>144</v>
      </c>
      <c r="I2169" s="230" t="s">
        <v>144</v>
      </c>
      <c r="J2169" s="230" t="s">
        <v>144</v>
      </c>
      <c r="K2169" s="230" t="s">
        <v>144</v>
      </c>
      <c r="L2169" s="230" t="s">
        <v>144</v>
      </c>
      <c r="M2169" s="230" t="s">
        <v>144</v>
      </c>
    </row>
    <row r="2170" spans="1:13" x14ac:dyDescent="0.3">
      <c r="A2170" s="230">
        <v>426918</v>
      </c>
      <c r="B2170" s="230" t="s">
        <v>58</v>
      </c>
      <c r="C2170" s="230" t="s">
        <v>145</v>
      </c>
      <c r="E2170" s="230" t="s">
        <v>145</v>
      </c>
      <c r="F2170" s="230" t="s">
        <v>145</v>
      </c>
      <c r="G2170" s="230" t="s">
        <v>144</v>
      </c>
      <c r="H2170" s="230" t="s">
        <v>144</v>
      </c>
      <c r="I2170" s="230" t="s">
        <v>144</v>
      </c>
      <c r="J2170" s="230" t="s">
        <v>144</v>
      </c>
      <c r="K2170" s="230" t="s">
        <v>144</v>
      </c>
      <c r="L2170" s="230" t="s">
        <v>144</v>
      </c>
      <c r="M2170" s="230" t="s">
        <v>144</v>
      </c>
    </row>
    <row r="2171" spans="1:13" x14ac:dyDescent="0.3">
      <c r="A2171" s="230">
        <v>426930</v>
      </c>
      <c r="B2171" s="230" t="s">
        <v>58</v>
      </c>
      <c r="D2171" s="230" t="s">
        <v>145</v>
      </c>
      <c r="E2171" s="230" t="s">
        <v>145</v>
      </c>
      <c r="F2171" s="230" t="s">
        <v>144</v>
      </c>
      <c r="G2171" s="230" t="s">
        <v>144</v>
      </c>
      <c r="H2171" s="230" t="s">
        <v>144</v>
      </c>
      <c r="I2171" s="230" t="s">
        <v>145</v>
      </c>
      <c r="J2171" s="230" t="s">
        <v>144</v>
      </c>
      <c r="K2171" s="230" t="s">
        <v>145</v>
      </c>
      <c r="L2171" s="230" t="s">
        <v>144</v>
      </c>
      <c r="M2171" s="230" t="s">
        <v>144</v>
      </c>
    </row>
    <row r="2172" spans="1:13" x14ac:dyDescent="0.3">
      <c r="A2172" s="230">
        <v>426935</v>
      </c>
      <c r="B2172" s="230" t="s">
        <v>58</v>
      </c>
      <c r="C2172" s="230" t="s">
        <v>145</v>
      </c>
      <c r="D2172" s="230" t="s">
        <v>144</v>
      </c>
      <c r="E2172" s="230" t="s">
        <v>145</v>
      </c>
      <c r="F2172" s="230" t="s">
        <v>144</v>
      </c>
      <c r="G2172" s="230" t="s">
        <v>144</v>
      </c>
      <c r="H2172" s="230" t="s">
        <v>143</v>
      </c>
      <c r="I2172" s="230" t="s">
        <v>144</v>
      </c>
      <c r="J2172" s="230" t="s">
        <v>144</v>
      </c>
      <c r="K2172" s="230" t="s">
        <v>144</v>
      </c>
      <c r="L2172" s="230" t="s">
        <v>144</v>
      </c>
      <c r="M2172" s="230" t="s">
        <v>144</v>
      </c>
    </row>
    <row r="2173" spans="1:13" x14ac:dyDescent="0.3">
      <c r="A2173" s="230">
        <v>426936</v>
      </c>
      <c r="B2173" s="230" t="s">
        <v>58</v>
      </c>
      <c r="D2173" s="230" t="s">
        <v>144</v>
      </c>
      <c r="E2173" s="230" t="s">
        <v>143</v>
      </c>
      <c r="F2173" s="230" t="s">
        <v>143</v>
      </c>
      <c r="G2173" s="230" t="s">
        <v>144</v>
      </c>
      <c r="H2173" s="230" t="s">
        <v>145</v>
      </c>
      <c r="I2173" s="230" t="s">
        <v>144</v>
      </c>
      <c r="J2173" s="230" t="s">
        <v>144</v>
      </c>
      <c r="K2173" s="230" t="s">
        <v>144</v>
      </c>
      <c r="L2173" s="230" t="s">
        <v>144</v>
      </c>
      <c r="M2173" s="230" t="s">
        <v>144</v>
      </c>
    </row>
    <row r="2174" spans="1:13" x14ac:dyDescent="0.3">
      <c r="A2174" s="230">
        <v>426939</v>
      </c>
      <c r="B2174" s="230" t="s">
        <v>58</v>
      </c>
      <c r="H2174" s="230" t="s">
        <v>144</v>
      </c>
      <c r="I2174" s="230" t="s">
        <v>145</v>
      </c>
      <c r="J2174" s="230" t="s">
        <v>145</v>
      </c>
      <c r="K2174" s="230" t="s">
        <v>145</v>
      </c>
      <c r="L2174" s="230" t="s">
        <v>144</v>
      </c>
    </row>
    <row r="2175" spans="1:13" x14ac:dyDescent="0.3">
      <c r="A2175" s="230">
        <v>426940</v>
      </c>
      <c r="B2175" s="230" t="s">
        <v>58</v>
      </c>
      <c r="D2175" s="230" t="s">
        <v>144</v>
      </c>
      <c r="F2175" s="230" t="s">
        <v>144</v>
      </c>
      <c r="G2175" s="230" t="s">
        <v>144</v>
      </c>
      <c r="I2175" s="230" t="s">
        <v>145</v>
      </c>
      <c r="K2175" s="230" t="s">
        <v>145</v>
      </c>
      <c r="L2175" s="230" t="s">
        <v>145</v>
      </c>
    </row>
    <row r="2176" spans="1:13" x14ac:dyDescent="0.3">
      <c r="A2176" s="230">
        <v>426942</v>
      </c>
      <c r="B2176" s="230" t="s">
        <v>58</v>
      </c>
      <c r="D2176" s="230" t="s">
        <v>145</v>
      </c>
      <c r="E2176" s="230" t="s">
        <v>145</v>
      </c>
      <c r="G2176" s="230" t="s">
        <v>144</v>
      </c>
      <c r="H2176" s="230" t="s">
        <v>144</v>
      </c>
      <c r="I2176" s="230" t="s">
        <v>144</v>
      </c>
      <c r="J2176" s="230" t="s">
        <v>144</v>
      </c>
      <c r="K2176" s="230" t="s">
        <v>144</v>
      </c>
      <c r="L2176" s="230" t="s">
        <v>144</v>
      </c>
      <c r="M2176" s="230" t="s">
        <v>144</v>
      </c>
    </row>
    <row r="2177" spans="1:13" x14ac:dyDescent="0.3">
      <c r="A2177" s="230">
        <v>426945</v>
      </c>
      <c r="B2177" s="230" t="s">
        <v>58</v>
      </c>
      <c r="C2177" s="230" t="s">
        <v>144</v>
      </c>
      <c r="D2177" s="230" t="s">
        <v>145</v>
      </c>
      <c r="E2177" s="230" t="s">
        <v>145</v>
      </c>
      <c r="G2177" s="230" t="s">
        <v>144</v>
      </c>
      <c r="H2177" s="230" t="s">
        <v>144</v>
      </c>
      <c r="I2177" s="230" t="s">
        <v>144</v>
      </c>
      <c r="J2177" s="230" t="s">
        <v>144</v>
      </c>
      <c r="K2177" s="230" t="s">
        <v>144</v>
      </c>
      <c r="L2177" s="230" t="s">
        <v>144</v>
      </c>
      <c r="M2177" s="230" t="s">
        <v>144</v>
      </c>
    </row>
    <row r="2178" spans="1:13" x14ac:dyDescent="0.3">
      <c r="A2178" s="230">
        <v>426947</v>
      </c>
      <c r="B2178" s="230" t="s">
        <v>58</v>
      </c>
      <c r="F2178" s="230" t="s">
        <v>145</v>
      </c>
      <c r="G2178" s="230" t="s">
        <v>145</v>
      </c>
      <c r="H2178" s="230" t="s">
        <v>145</v>
      </c>
      <c r="I2178" s="230" t="s">
        <v>144</v>
      </c>
      <c r="J2178" s="230" t="s">
        <v>144</v>
      </c>
      <c r="K2178" s="230" t="s">
        <v>144</v>
      </c>
      <c r="L2178" s="230" t="s">
        <v>144</v>
      </c>
      <c r="M2178" s="230" t="s">
        <v>144</v>
      </c>
    </row>
    <row r="2179" spans="1:13" x14ac:dyDescent="0.3">
      <c r="A2179" s="230">
        <v>426948</v>
      </c>
      <c r="B2179" s="230" t="s">
        <v>58</v>
      </c>
      <c r="D2179" s="230" t="s">
        <v>145</v>
      </c>
      <c r="E2179" s="230" t="s">
        <v>145</v>
      </c>
      <c r="F2179" s="230" t="s">
        <v>144</v>
      </c>
      <c r="H2179" s="230" t="s">
        <v>145</v>
      </c>
      <c r="I2179" s="230" t="s">
        <v>144</v>
      </c>
      <c r="J2179" s="230" t="s">
        <v>144</v>
      </c>
      <c r="K2179" s="230" t="s">
        <v>144</v>
      </c>
      <c r="L2179" s="230" t="s">
        <v>144</v>
      </c>
      <c r="M2179" s="230" t="s">
        <v>144</v>
      </c>
    </row>
    <row r="2180" spans="1:13" x14ac:dyDescent="0.3">
      <c r="A2180" s="230">
        <v>426955</v>
      </c>
      <c r="B2180" s="230" t="s">
        <v>58</v>
      </c>
      <c r="D2180" s="230" t="s">
        <v>144</v>
      </c>
      <c r="E2180" s="230" t="s">
        <v>144</v>
      </c>
      <c r="F2180" s="230" t="s">
        <v>145</v>
      </c>
      <c r="G2180" s="230" t="s">
        <v>144</v>
      </c>
      <c r="H2180" s="230" t="s">
        <v>145</v>
      </c>
      <c r="I2180" s="230" t="s">
        <v>144</v>
      </c>
      <c r="J2180" s="230" t="s">
        <v>144</v>
      </c>
      <c r="K2180" s="230" t="s">
        <v>144</v>
      </c>
      <c r="L2180" s="230" t="s">
        <v>144</v>
      </c>
      <c r="M2180" s="230" t="s">
        <v>144</v>
      </c>
    </row>
    <row r="2181" spans="1:13" x14ac:dyDescent="0.3">
      <c r="A2181" s="230">
        <v>426963</v>
      </c>
      <c r="B2181" s="230" t="s">
        <v>58</v>
      </c>
      <c r="C2181" s="230" t="s">
        <v>144</v>
      </c>
      <c r="D2181" s="230" t="s">
        <v>144</v>
      </c>
      <c r="E2181" s="230" t="s">
        <v>145</v>
      </c>
      <c r="F2181" s="230" t="s">
        <v>145</v>
      </c>
      <c r="G2181" s="230" t="s">
        <v>144</v>
      </c>
      <c r="H2181" s="230" t="s">
        <v>144</v>
      </c>
      <c r="I2181" s="230" t="s">
        <v>144</v>
      </c>
      <c r="J2181" s="230" t="s">
        <v>144</v>
      </c>
      <c r="K2181" s="230" t="s">
        <v>144</v>
      </c>
      <c r="L2181" s="230" t="s">
        <v>144</v>
      </c>
      <c r="M2181" s="230" t="s">
        <v>144</v>
      </c>
    </row>
    <row r="2182" spans="1:13" x14ac:dyDescent="0.3">
      <c r="A2182" s="230">
        <v>426971</v>
      </c>
      <c r="B2182" s="230" t="s">
        <v>58</v>
      </c>
      <c r="D2182" s="230" t="s">
        <v>144</v>
      </c>
      <c r="E2182" s="230" t="s">
        <v>145</v>
      </c>
      <c r="F2182" s="230" t="s">
        <v>145</v>
      </c>
      <c r="G2182" s="230" t="s">
        <v>144</v>
      </c>
      <c r="H2182" s="230" t="s">
        <v>145</v>
      </c>
      <c r="I2182" s="230" t="s">
        <v>144</v>
      </c>
      <c r="J2182" s="230" t="s">
        <v>144</v>
      </c>
      <c r="K2182" s="230" t="s">
        <v>144</v>
      </c>
      <c r="L2182" s="230" t="s">
        <v>144</v>
      </c>
      <c r="M2182" s="230" t="s">
        <v>144</v>
      </c>
    </row>
    <row r="2183" spans="1:13" x14ac:dyDescent="0.3">
      <c r="A2183" s="230">
        <v>426978</v>
      </c>
      <c r="B2183" s="230" t="s">
        <v>58</v>
      </c>
      <c r="C2183" s="230" t="s">
        <v>145</v>
      </c>
      <c r="D2183" s="230" t="s">
        <v>145</v>
      </c>
      <c r="E2183" s="230" t="s">
        <v>145</v>
      </c>
      <c r="F2183" s="230" t="s">
        <v>144</v>
      </c>
      <c r="G2183" s="230" t="s">
        <v>144</v>
      </c>
      <c r="H2183" s="230" t="s">
        <v>144</v>
      </c>
      <c r="I2183" s="230" t="s">
        <v>144</v>
      </c>
      <c r="J2183" s="230" t="s">
        <v>144</v>
      </c>
      <c r="K2183" s="230" t="s">
        <v>144</v>
      </c>
      <c r="L2183" s="230" t="s">
        <v>144</v>
      </c>
      <c r="M2183" s="230" t="s">
        <v>144</v>
      </c>
    </row>
    <row r="2184" spans="1:13" x14ac:dyDescent="0.3">
      <c r="A2184" s="230">
        <v>426979</v>
      </c>
      <c r="B2184" s="230" t="s">
        <v>58</v>
      </c>
      <c r="D2184" s="230" t="s">
        <v>144</v>
      </c>
      <c r="E2184" s="230" t="s">
        <v>145</v>
      </c>
      <c r="F2184" s="230" t="s">
        <v>144</v>
      </c>
      <c r="H2184" s="230" t="s">
        <v>145</v>
      </c>
      <c r="I2184" s="230" t="s">
        <v>144</v>
      </c>
      <c r="J2184" s="230" t="s">
        <v>144</v>
      </c>
      <c r="K2184" s="230" t="s">
        <v>144</v>
      </c>
      <c r="L2184" s="230" t="s">
        <v>144</v>
      </c>
      <c r="M2184" s="230" t="s">
        <v>144</v>
      </c>
    </row>
    <row r="2185" spans="1:13" x14ac:dyDescent="0.3">
      <c r="A2185" s="230">
        <v>426982</v>
      </c>
      <c r="B2185" s="230" t="s">
        <v>58</v>
      </c>
      <c r="D2185" s="230" t="s">
        <v>145</v>
      </c>
      <c r="E2185" s="230" t="s">
        <v>145</v>
      </c>
      <c r="F2185" s="230" t="s">
        <v>144</v>
      </c>
      <c r="G2185" s="230" t="s">
        <v>144</v>
      </c>
      <c r="I2185" s="230" t="s">
        <v>144</v>
      </c>
      <c r="J2185" s="230" t="s">
        <v>144</v>
      </c>
      <c r="K2185" s="230" t="s">
        <v>144</v>
      </c>
      <c r="L2185" s="230" t="s">
        <v>144</v>
      </c>
      <c r="M2185" s="230" t="s">
        <v>144</v>
      </c>
    </row>
    <row r="2186" spans="1:13" x14ac:dyDescent="0.3">
      <c r="A2186" s="230">
        <v>426988</v>
      </c>
      <c r="B2186" s="230" t="s">
        <v>58</v>
      </c>
      <c r="C2186" s="230" t="s">
        <v>145</v>
      </c>
      <c r="D2186" s="230" t="s">
        <v>145</v>
      </c>
      <c r="E2186" s="230" t="s">
        <v>144</v>
      </c>
      <c r="F2186" s="230" t="s">
        <v>144</v>
      </c>
      <c r="G2186" s="230" t="s">
        <v>145</v>
      </c>
      <c r="H2186" s="230" t="s">
        <v>145</v>
      </c>
      <c r="I2186" s="230" t="s">
        <v>144</v>
      </c>
      <c r="J2186" s="230" t="s">
        <v>144</v>
      </c>
      <c r="K2186" s="230" t="s">
        <v>144</v>
      </c>
      <c r="L2186" s="230" t="s">
        <v>144</v>
      </c>
      <c r="M2186" s="230" t="s">
        <v>144</v>
      </c>
    </row>
    <row r="2187" spans="1:13" x14ac:dyDescent="0.3">
      <c r="A2187" s="230">
        <v>426997</v>
      </c>
      <c r="B2187" s="230" t="s">
        <v>58</v>
      </c>
      <c r="E2187" s="230" t="s">
        <v>143</v>
      </c>
      <c r="G2187" s="230" t="s">
        <v>145</v>
      </c>
      <c r="H2187" s="230" t="s">
        <v>145</v>
      </c>
      <c r="K2187" s="230" t="s">
        <v>145</v>
      </c>
      <c r="L2187" s="230" t="s">
        <v>144</v>
      </c>
    </row>
    <row r="2188" spans="1:13" x14ac:dyDescent="0.3">
      <c r="A2188" s="230">
        <v>427008</v>
      </c>
      <c r="B2188" s="230" t="s">
        <v>58</v>
      </c>
      <c r="C2188" s="230" t="s">
        <v>145</v>
      </c>
      <c r="D2188" s="230" t="s">
        <v>145</v>
      </c>
      <c r="E2188" s="230" t="s">
        <v>144</v>
      </c>
      <c r="F2188" s="230" t="s">
        <v>145</v>
      </c>
      <c r="G2188" s="230" t="s">
        <v>144</v>
      </c>
      <c r="H2188" s="230" t="s">
        <v>145</v>
      </c>
      <c r="I2188" s="230" t="s">
        <v>144</v>
      </c>
      <c r="J2188" s="230" t="s">
        <v>144</v>
      </c>
      <c r="K2188" s="230" t="s">
        <v>144</v>
      </c>
      <c r="L2188" s="230" t="s">
        <v>144</v>
      </c>
      <c r="M2188" s="230" t="s">
        <v>144</v>
      </c>
    </row>
    <row r="2189" spans="1:13" x14ac:dyDescent="0.3">
      <c r="A2189" s="230">
        <v>427016</v>
      </c>
      <c r="B2189" s="230" t="s">
        <v>58</v>
      </c>
      <c r="D2189" s="230" t="s">
        <v>145</v>
      </c>
      <c r="E2189" s="230" t="s">
        <v>145</v>
      </c>
      <c r="F2189" s="230" t="s">
        <v>144</v>
      </c>
      <c r="G2189" s="230" t="s">
        <v>144</v>
      </c>
      <c r="H2189" s="230" t="s">
        <v>144</v>
      </c>
      <c r="I2189" s="230" t="s">
        <v>144</v>
      </c>
      <c r="J2189" s="230" t="s">
        <v>144</v>
      </c>
      <c r="K2189" s="230" t="s">
        <v>144</v>
      </c>
      <c r="L2189" s="230" t="s">
        <v>144</v>
      </c>
      <c r="M2189" s="230" t="s">
        <v>144</v>
      </c>
    </row>
    <row r="2190" spans="1:13" x14ac:dyDescent="0.3">
      <c r="A2190" s="230">
        <v>427024</v>
      </c>
      <c r="B2190" s="230" t="s">
        <v>58</v>
      </c>
      <c r="C2190" s="230" t="s">
        <v>145</v>
      </c>
      <c r="D2190" s="230" t="s">
        <v>145</v>
      </c>
      <c r="E2190" s="230" t="s">
        <v>145</v>
      </c>
      <c r="F2190" s="230" t="s">
        <v>144</v>
      </c>
      <c r="G2190" s="230" t="s">
        <v>144</v>
      </c>
      <c r="H2190" s="230" t="s">
        <v>144</v>
      </c>
      <c r="I2190" s="230" t="s">
        <v>144</v>
      </c>
      <c r="J2190" s="230" t="s">
        <v>144</v>
      </c>
      <c r="K2190" s="230" t="s">
        <v>144</v>
      </c>
      <c r="L2190" s="230" t="s">
        <v>144</v>
      </c>
      <c r="M2190" s="230" t="s">
        <v>144</v>
      </c>
    </row>
    <row r="2191" spans="1:13" x14ac:dyDescent="0.3">
      <c r="A2191" s="230">
        <v>427034</v>
      </c>
      <c r="B2191" s="230" t="s">
        <v>58</v>
      </c>
      <c r="E2191" s="230" t="s">
        <v>145</v>
      </c>
      <c r="F2191" s="230" t="s">
        <v>145</v>
      </c>
      <c r="G2191" s="230" t="s">
        <v>145</v>
      </c>
      <c r="H2191" s="230" t="s">
        <v>145</v>
      </c>
      <c r="I2191" s="230" t="s">
        <v>144</v>
      </c>
      <c r="J2191" s="230" t="s">
        <v>144</v>
      </c>
      <c r="K2191" s="230" t="s">
        <v>144</v>
      </c>
      <c r="L2191" s="230" t="s">
        <v>144</v>
      </c>
      <c r="M2191" s="230" t="s">
        <v>144</v>
      </c>
    </row>
    <row r="2192" spans="1:13" x14ac:dyDescent="0.3">
      <c r="A2192" s="230">
        <v>427036</v>
      </c>
      <c r="B2192" s="230" t="s">
        <v>58</v>
      </c>
      <c r="C2192" s="230" t="s">
        <v>145</v>
      </c>
      <c r="D2192" s="230" t="s">
        <v>145</v>
      </c>
      <c r="E2192" s="230" t="s">
        <v>144</v>
      </c>
      <c r="F2192" s="230" t="s">
        <v>144</v>
      </c>
      <c r="G2192" s="230" t="s">
        <v>144</v>
      </c>
      <c r="H2192" s="230" t="s">
        <v>144</v>
      </c>
      <c r="I2192" s="230" t="s">
        <v>144</v>
      </c>
      <c r="J2192" s="230" t="s">
        <v>144</v>
      </c>
      <c r="K2192" s="230" t="s">
        <v>144</v>
      </c>
      <c r="L2192" s="230" t="s">
        <v>144</v>
      </c>
      <c r="M2192" s="230" t="s">
        <v>144</v>
      </c>
    </row>
    <row r="2193" spans="1:13" x14ac:dyDescent="0.3">
      <c r="A2193" s="230">
        <v>427039</v>
      </c>
      <c r="B2193" s="230" t="s">
        <v>58</v>
      </c>
      <c r="D2193" s="230" t="s">
        <v>145</v>
      </c>
      <c r="E2193" s="230" t="s">
        <v>145</v>
      </c>
      <c r="G2193" s="230" t="s">
        <v>145</v>
      </c>
      <c r="I2193" s="230" t="s">
        <v>145</v>
      </c>
      <c r="J2193" s="230" t="s">
        <v>144</v>
      </c>
      <c r="K2193" s="230" t="s">
        <v>145</v>
      </c>
      <c r="L2193" s="230" t="s">
        <v>144</v>
      </c>
      <c r="M2193" s="230" t="s">
        <v>144</v>
      </c>
    </row>
    <row r="2194" spans="1:13" x14ac:dyDescent="0.3">
      <c r="A2194" s="230">
        <v>427042</v>
      </c>
      <c r="B2194" s="230" t="s">
        <v>58</v>
      </c>
      <c r="C2194" s="230" t="s">
        <v>145</v>
      </c>
      <c r="D2194" s="230" t="s">
        <v>145</v>
      </c>
      <c r="E2194" s="230" t="s">
        <v>145</v>
      </c>
      <c r="G2194" s="230" t="s">
        <v>144</v>
      </c>
      <c r="H2194" s="230" t="s">
        <v>144</v>
      </c>
      <c r="I2194" s="230" t="s">
        <v>144</v>
      </c>
      <c r="J2194" s="230" t="s">
        <v>144</v>
      </c>
      <c r="K2194" s="230" t="s">
        <v>144</v>
      </c>
      <c r="L2194" s="230" t="s">
        <v>144</v>
      </c>
      <c r="M2194" s="230" t="s">
        <v>144</v>
      </c>
    </row>
    <row r="2195" spans="1:13" x14ac:dyDescent="0.3">
      <c r="A2195" s="230">
        <v>427043</v>
      </c>
      <c r="B2195" s="230" t="s">
        <v>58</v>
      </c>
      <c r="C2195" s="230" t="s">
        <v>144</v>
      </c>
      <c r="D2195" s="230" t="s">
        <v>144</v>
      </c>
      <c r="G2195" s="230" t="s">
        <v>144</v>
      </c>
      <c r="I2195" s="230" t="s">
        <v>144</v>
      </c>
      <c r="J2195" s="230" t="s">
        <v>144</v>
      </c>
      <c r="L2195" s="230" t="s">
        <v>144</v>
      </c>
      <c r="M2195" s="230" t="s">
        <v>144</v>
      </c>
    </row>
    <row r="2196" spans="1:13" x14ac:dyDescent="0.3">
      <c r="A2196" s="230">
        <v>427049</v>
      </c>
      <c r="B2196" s="230" t="s">
        <v>58</v>
      </c>
      <c r="D2196" s="230" t="s">
        <v>145</v>
      </c>
      <c r="E2196" s="230" t="s">
        <v>145</v>
      </c>
      <c r="F2196" s="230" t="s">
        <v>144</v>
      </c>
      <c r="G2196" s="230" t="s">
        <v>145</v>
      </c>
      <c r="H2196" s="230" t="s">
        <v>145</v>
      </c>
      <c r="I2196" s="230" t="s">
        <v>144</v>
      </c>
      <c r="J2196" s="230" t="s">
        <v>144</v>
      </c>
      <c r="K2196" s="230" t="s">
        <v>144</v>
      </c>
      <c r="L2196" s="230" t="s">
        <v>144</v>
      </c>
      <c r="M2196" s="230" t="s">
        <v>144</v>
      </c>
    </row>
    <row r="2197" spans="1:13" x14ac:dyDescent="0.3">
      <c r="A2197" s="230">
        <v>427050</v>
      </c>
      <c r="B2197" s="230" t="s">
        <v>58</v>
      </c>
      <c r="C2197" s="230" t="s">
        <v>144</v>
      </c>
      <c r="D2197" s="230" t="s">
        <v>144</v>
      </c>
      <c r="E2197" s="230" t="s">
        <v>145</v>
      </c>
      <c r="F2197" s="230" t="s">
        <v>144</v>
      </c>
      <c r="G2197" s="230" t="s">
        <v>145</v>
      </c>
      <c r="H2197" s="230" t="s">
        <v>145</v>
      </c>
      <c r="I2197" s="230" t="s">
        <v>144</v>
      </c>
      <c r="J2197" s="230" t="s">
        <v>144</v>
      </c>
      <c r="K2197" s="230" t="s">
        <v>144</v>
      </c>
      <c r="L2197" s="230" t="s">
        <v>144</v>
      </c>
      <c r="M2197" s="230" t="s">
        <v>144</v>
      </c>
    </row>
    <row r="2198" spans="1:13" x14ac:dyDescent="0.3">
      <c r="A2198" s="230">
        <v>427054</v>
      </c>
      <c r="B2198" s="230" t="s">
        <v>58</v>
      </c>
      <c r="D2198" s="230" t="s">
        <v>145</v>
      </c>
      <c r="F2198" s="230" t="s">
        <v>144</v>
      </c>
      <c r="H2198" s="230" t="s">
        <v>145</v>
      </c>
      <c r="I2198" s="230" t="s">
        <v>144</v>
      </c>
      <c r="J2198" s="230" t="s">
        <v>144</v>
      </c>
      <c r="K2198" s="230" t="s">
        <v>144</v>
      </c>
      <c r="L2198" s="230" t="s">
        <v>144</v>
      </c>
      <c r="M2198" s="230" t="s">
        <v>144</v>
      </c>
    </row>
    <row r="2199" spans="1:13" x14ac:dyDescent="0.3">
      <c r="A2199" s="230">
        <v>427064</v>
      </c>
      <c r="B2199" s="230" t="s">
        <v>58</v>
      </c>
      <c r="D2199" s="230" t="s">
        <v>145</v>
      </c>
      <c r="E2199" s="230" t="s">
        <v>145</v>
      </c>
      <c r="I2199" s="230" t="s">
        <v>144</v>
      </c>
      <c r="J2199" s="230" t="s">
        <v>144</v>
      </c>
      <c r="K2199" s="230" t="s">
        <v>144</v>
      </c>
      <c r="L2199" s="230" t="s">
        <v>144</v>
      </c>
      <c r="M2199" s="230" t="s">
        <v>144</v>
      </c>
    </row>
    <row r="2200" spans="1:13" x14ac:dyDescent="0.3">
      <c r="A2200" s="230">
        <v>427070</v>
      </c>
      <c r="B2200" s="230" t="s">
        <v>58</v>
      </c>
      <c r="D2200" s="230" t="s">
        <v>145</v>
      </c>
      <c r="E2200" s="230" t="s">
        <v>145</v>
      </c>
      <c r="F2200" s="230" t="s">
        <v>144</v>
      </c>
      <c r="G2200" s="230" t="s">
        <v>145</v>
      </c>
      <c r="H2200" s="230" t="s">
        <v>144</v>
      </c>
      <c r="I2200" s="230" t="s">
        <v>145</v>
      </c>
      <c r="J2200" s="230" t="s">
        <v>144</v>
      </c>
      <c r="K2200" s="230" t="s">
        <v>145</v>
      </c>
      <c r="L2200" s="230" t="s">
        <v>144</v>
      </c>
      <c r="M2200" s="230" t="s">
        <v>145</v>
      </c>
    </row>
    <row r="2201" spans="1:13" x14ac:dyDescent="0.3">
      <c r="A2201" s="230">
        <v>427072</v>
      </c>
      <c r="B2201" s="230" t="s">
        <v>58</v>
      </c>
      <c r="D2201" s="230" t="s">
        <v>144</v>
      </c>
      <c r="E2201" s="230" t="s">
        <v>145</v>
      </c>
      <c r="F2201" s="230" t="s">
        <v>145</v>
      </c>
      <c r="G2201" s="230" t="s">
        <v>144</v>
      </c>
      <c r="H2201" s="230" t="s">
        <v>144</v>
      </c>
      <c r="I2201" s="230" t="s">
        <v>144</v>
      </c>
      <c r="J2201" s="230" t="s">
        <v>144</v>
      </c>
      <c r="K2201" s="230" t="s">
        <v>144</v>
      </c>
      <c r="L2201" s="230" t="s">
        <v>144</v>
      </c>
      <c r="M2201" s="230" t="s">
        <v>144</v>
      </c>
    </row>
    <row r="2202" spans="1:13" x14ac:dyDescent="0.3">
      <c r="A2202" s="230">
        <v>427074</v>
      </c>
      <c r="B2202" s="230" t="s">
        <v>58</v>
      </c>
      <c r="C2202" s="230" t="s">
        <v>145</v>
      </c>
      <c r="D2202" s="230" t="s">
        <v>144</v>
      </c>
      <c r="E2202" s="230" t="s">
        <v>145</v>
      </c>
      <c r="F2202" s="230" t="s">
        <v>145</v>
      </c>
      <c r="G2202" s="230" t="s">
        <v>144</v>
      </c>
      <c r="H2202" s="230" t="s">
        <v>145</v>
      </c>
      <c r="I2202" s="230" t="s">
        <v>144</v>
      </c>
      <c r="J2202" s="230" t="s">
        <v>144</v>
      </c>
      <c r="K2202" s="230" t="s">
        <v>144</v>
      </c>
      <c r="L2202" s="230" t="s">
        <v>144</v>
      </c>
      <c r="M2202" s="230" t="s">
        <v>144</v>
      </c>
    </row>
    <row r="2203" spans="1:13" x14ac:dyDescent="0.3">
      <c r="A2203" s="230">
        <v>427077</v>
      </c>
      <c r="B2203" s="230" t="s">
        <v>58</v>
      </c>
      <c r="C2203" s="230" t="s">
        <v>145</v>
      </c>
      <c r="D2203" s="230" t="s">
        <v>145</v>
      </c>
      <c r="E2203" s="230" t="s">
        <v>145</v>
      </c>
      <c r="F2203" s="230" t="s">
        <v>145</v>
      </c>
      <c r="G2203" s="230" t="s">
        <v>145</v>
      </c>
      <c r="H2203" s="230" t="s">
        <v>145</v>
      </c>
      <c r="I2203" s="230" t="s">
        <v>144</v>
      </c>
      <c r="J2203" s="230" t="s">
        <v>144</v>
      </c>
      <c r="K2203" s="230" t="s">
        <v>144</v>
      </c>
      <c r="L2203" s="230" t="s">
        <v>144</v>
      </c>
      <c r="M2203" s="230" t="s">
        <v>144</v>
      </c>
    </row>
    <row r="2204" spans="1:13" x14ac:dyDescent="0.3">
      <c r="A2204" s="230">
        <v>427081</v>
      </c>
      <c r="B2204" s="230" t="s">
        <v>58</v>
      </c>
      <c r="C2204" s="230" t="s">
        <v>145</v>
      </c>
      <c r="D2204" s="230" t="s">
        <v>144</v>
      </c>
      <c r="E2204" s="230" t="s">
        <v>145</v>
      </c>
      <c r="F2204" s="230" t="s">
        <v>144</v>
      </c>
      <c r="G2204" s="230" t="s">
        <v>144</v>
      </c>
      <c r="H2204" s="230" t="s">
        <v>144</v>
      </c>
      <c r="I2204" s="230" t="s">
        <v>144</v>
      </c>
      <c r="J2204" s="230" t="s">
        <v>144</v>
      </c>
      <c r="K2204" s="230" t="s">
        <v>144</v>
      </c>
      <c r="L2204" s="230" t="s">
        <v>144</v>
      </c>
      <c r="M2204" s="230" t="s">
        <v>144</v>
      </c>
    </row>
    <row r="2205" spans="1:13" x14ac:dyDescent="0.3">
      <c r="A2205" s="230">
        <v>427084</v>
      </c>
      <c r="B2205" s="230" t="s">
        <v>58</v>
      </c>
      <c r="C2205" s="230" t="s">
        <v>145</v>
      </c>
      <c r="D2205" s="230" t="s">
        <v>145</v>
      </c>
      <c r="E2205" s="230" t="s">
        <v>145</v>
      </c>
      <c r="F2205" s="230" t="s">
        <v>145</v>
      </c>
      <c r="G2205" s="230" t="s">
        <v>145</v>
      </c>
      <c r="H2205" s="230" t="s">
        <v>145</v>
      </c>
      <c r="I2205" s="230" t="s">
        <v>144</v>
      </c>
      <c r="J2205" s="230" t="s">
        <v>144</v>
      </c>
      <c r="K2205" s="230" t="s">
        <v>144</v>
      </c>
      <c r="L2205" s="230" t="s">
        <v>144</v>
      </c>
      <c r="M2205" s="230" t="s">
        <v>144</v>
      </c>
    </row>
    <row r="2206" spans="1:13" x14ac:dyDescent="0.3">
      <c r="A2206" s="230">
        <v>427085</v>
      </c>
      <c r="B2206" s="230" t="s">
        <v>58</v>
      </c>
      <c r="C2206" s="230" t="s">
        <v>144</v>
      </c>
      <c r="D2206" s="230" t="s">
        <v>145</v>
      </c>
      <c r="E2206" s="230" t="s">
        <v>145</v>
      </c>
      <c r="F2206" s="230" t="s">
        <v>145</v>
      </c>
      <c r="G2206" s="230" t="s">
        <v>144</v>
      </c>
      <c r="H2206" s="230" t="s">
        <v>145</v>
      </c>
      <c r="I2206" s="230" t="s">
        <v>144</v>
      </c>
      <c r="J2206" s="230" t="s">
        <v>144</v>
      </c>
      <c r="K2206" s="230" t="s">
        <v>144</v>
      </c>
      <c r="L2206" s="230" t="s">
        <v>144</v>
      </c>
      <c r="M2206" s="230" t="s">
        <v>144</v>
      </c>
    </row>
    <row r="2207" spans="1:13" x14ac:dyDescent="0.3">
      <c r="A2207" s="230">
        <v>427088</v>
      </c>
      <c r="B2207" s="230" t="s">
        <v>58</v>
      </c>
      <c r="C2207" s="230" t="s">
        <v>145</v>
      </c>
      <c r="D2207" s="230" t="s">
        <v>145</v>
      </c>
      <c r="E2207" s="230" t="s">
        <v>145</v>
      </c>
      <c r="F2207" s="230" t="s">
        <v>144</v>
      </c>
      <c r="G2207" s="230" t="s">
        <v>144</v>
      </c>
      <c r="H2207" s="230" t="s">
        <v>144</v>
      </c>
      <c r="I2207" s="230" t="s">
        <v>144</v>
      </c>
      <c r="J2207" s="230" t="s">
        <v>144</v>
      </c>
      <c r="K2207" s="230" t="s">
        <v>144</v>
      </c>
      <c r="L2207" s="230" t="s">
        <v>144</v>
      </c>
      <c r="M2207" s="230" t="s">
        <v>144</v>
      </c>
    </row>
    <row r="2208" spans="1:13" x14ac:dyDescent="0.3">
      <c r="A2208" s="230">
        <v>427090</v>
      </c>
      <c r="B2208" s="230" t="s">
        <v>58</v>
      </c>
      <c r="C2208" s="230" t="s">
        <v>145</v>
      </c>
      <c r="D2208" s="230" t="s">
        <v>145</v>
      </c>
      <c r="E2208" s="230" t="s">
        <v>145</v>
      </c>
      <c r="F2208" s="230" t="s">
        <v>145</v>
      </c>
      <c r="G2208" s="230" t="s">
        <v>145</v>
      </c>
      <c r="H2208" s="230" t="s">
        <v>145</v>
      </c>
      <c r="I2208" s="230" t="s">
        <v>144</v>
      </c>
      <c r="J2208" s="230" t="s">
        <v>144</v>
      </c>
      <c r="K2208" s="230" t="s">
        <v>144</v>
      </c>
      <c r="L2208" s="230" t="s">
        <v>144</v>
      </c>
      <c r="M2208" s="230" t="s">
        <v>144</v>
      </c>
    </row>
    <row r="2209" spans="1:13" x14ac:dyDescent="0.3">
      <c r="A2209" s="230">
        <v>427091</v>
      </c>
      <c r="B2209" s="230" t="s">
        <v>58</v>
      </c>
      <c r="D2209" s="230" t="s">
        <v>144</v>
      </c>
      <c r="F2209" s="230" t="s">
        <v>144</v>
      </c>
      <c r="G2209" s="230" t="s">
        <v>144</v>
      </c>
      <c r="H2209" s="230" t="s">
        <v>144</v>
      </c>
      <c r="J2209" s="230" t="s">
        <v>145</v>
      </c>
      <c r="K2209" s="230" t="s">
        <v>145</v>
      </c>
      <c r="L2209" s="230" t="s">
        <v>144</v>
      </c>
      <c r="M2209" s="230" t="s">
        <v>144</v>
      </c>
    </row>
    <row r="2210" spans="1:13" x14ac:dyDescent="0.3">
      <c r="A2210" s="230">
        <v>427093</v>
      </c>
      <c r="B2210" s="230" t="s">
        <v>58</v>
      </c>
      <c r="E2210" s="230" t="s">
        <v>143</v>
      </c>
      <c r="G2210" s="230" t="s">
        <v>145</v>
      </c>
      <c r="H2210" s="230" t="s">
        <v>145</v>
      </c>
      <c r="J2210" s="230" t="s">
        <v>144</v>
      </c>
      <c r="K2210" s="230" t="s">
        <v>145</v>
      </c>
      <c r="L2210" s="230" t="s">
        <v>144</v>
      </c>
    </row>
    <row r="2211" spans="1:13" x14ac:dyDescent="0.3">
      <c r="A2211" s="230">
        <v>427095</v>
      </c>
      <c r="B2211" s="230" t="s">
        <v>58</v>
      </c>
      <c r="C2211" s="230" t="s">
        <v>145</v>
      </c>
      <c r="D2211" s="230" t="s">
        <v>145</v>
      </c>
      <c r="E2211" s="230" t="s">
        <v>145</v>
      </c>
      <c r="F2211" s="230" t="s">
        <v>145</v>
      </c>
      <c r="G2211" s="230" t="s">
        <v>145</v>
      </c>
      <c r="H2211" s="230" t="s">
        <v>144</v>
      </c>
      <c r="I2211" s="230" t="s">
        <v>144</v>
      </c>
      <c r="J2211" s="230" t="s">
        <v>144</v>
      </c>
      <c r="K2211" s="230" t="s">
        <v>144</v>
      </c>
      <c r="L2211" s="230" t="s">
        <v>144</v>
      </c>
      <c r="M2211" s="230" t="s">
        <v>144</v>
      </c>
    </row>
    <row r="2212" spans="1:13" x14ac:dyDescent="0.3">
      <c r="A2212" s="230">
        <v>427096</v>
      </c>
      <c r="B2212" s="230" t="s">
        <v>58</v>
      </c>
      <c r="C2212" s="230" t="s">
        <v>144</v>
      </c>
      <c r="D2212" s="230" t="s">
        <v>144</v>
      </c>
      <c r="E2212" s="230" t="s">
        <v>145</v>
      </c>
      <c r="F2212" s="230" t="s">
        <v>145</v>
      </c>
      <c r="G2212" s="230" t="s">
        <v>145</v>
      </c>
      <c r="H2212" s="230" t="s">
        <v>145</v>
      </c>
      <c r="I2212" s="230" t="s">
        <v>144</v>
      </c>
      <c r="J2212" s="230" t="s">
        <v>144</v>
      </c>
      <c r="K2212" s="230" t="s">
        <v>144</v>
      </c>
      <c r="L2212" s="230" t="s">
        <v>144</v>
      </c>
      <c r="M2212" s="230" t="s">
        <v>144</v>
      </c>
    </row>
    <row r="2213" spans="1:13" x14ac:dyDescent="0.3">
      <c r="A2213" s="230">
        <v>427097</v>
      </c>
      <c r="B2213" s="230" t="s">
        <v>58</v>
      </c>
      <c r="C2213" s="230" t="s">
        <v>145</v>
      </c>
      <c r="E2213" s="230" t="s">
        <v>145</v>
      </c>
      <c r="F2213" s="230" t="s">
        <v>145</v>
      </c>
      <c r="G2213" s="230" t="s">
        <v>145</v>
      </c>
      <c r="H2213" s="230" t="s">
        <v>145</v>
      </c>
      <c r="I2213" s="230" t="s">
        <v>144</v>
      </c>
      <c r="J2213" s="230" t="s">
        <v>144</v>
      </c>
      <c r="K2213" s="230" t="s">
        <v>144</v>
      </c>
      <c r="L2213" s="230" t="s">
        <v>144</v>
      </c>
      <c r="M2213" s="230" t="s">
        <v>144</v>
      </c>
    </row>
    <row r="2214" spans="1:13" x14ac:dyDescent="0.3">
      <c r="A2214" s="230">
        <v>427105</v>
      </c>
      <c r="B2214" s="230" t="s">
        <v>58</v>
      </c>
      <c r="C2214" s="230" t="s">
        <v>143</v>
      </c>
      <c r="F2214" s="230" t="s">
        <v>143</v>
      </c>
      <c r="G2214" s="230" t="s">
        <v>143</v>
      </c>
      <c r="I2214" s="230" t="s">
        <v>144</v>
      </c>
      <c r="J2214" s="230" t="s">
        <v>144</v>
      </c>
      <c r="K2214" s="230" t="s">
        <v>145</v>
      </c>
      <c r="L2214" s="230" t="s">
        <v>145</v>
      </c>
      <c r="M2214" s="230" t="s">
        <v>145</v>
      </c>
    </row>
    <row r="2215" spans="1:13" x14ac:dyDescent="0.3">
      <c r="A2215" s="230">
        <v>427106</v>
      </c>
      <c r="B2215" s="230" t="s">
        <v>58</v>
      </c>
      <c r="C2215" s="230" t="s">
        <v>145</v>
      </c>
      <c r="D2215" s="230" t="s">
        <v>144</v>
      </c>
      <c r="E2215" s="230" t="s">
        <v>145</v>
      </c>
      <c r="F2215" s="230" t="s">
        <v>144</v>
      </c>
      <c r="G2215" s="230" t="s">
        <v>144</v>
      </c>
      <c r="H2215" s="230" t="s">
        <v>144</v>
      </c>
      <c r="I2215" s="230" t="s">
        <v>144</v>
      </c>
      <c r="J2215" s="230" t="s">
        <v>144</v>
      </c>
      <c r="K2215" s="230" t="s">
        <v>144</v>
      </c>
      <c r="L2215" s="230" t="s">
        <v>144</v>
      </c>
      <c r="M2215" s="230" t="s">
        <v>144</v>
      </c>
    </row>
    <row r="2216" spans="1:13" x14ac:dyDescent="0.3">
      <c r="A2216" s="230">
        <v>427107</v>
      </c>
      <c r="B2216" s="230" t="s">
        <v>58</v>
      </c>
      <c r="C2216" s="230" t="s">
        <v>144</v>
      </c>
      <c r="D2216" s="230" t="s">
        <v>145</v>
      </c>
      <c r="E2216" s="230" t="s">
        <v>145</v>
      </c>
      <c r="F2216" s="230" t="s">
        <v>145</v>
      </c>
      <c r="G2216" s="230" t="s">
        <v>144</v>
      </c>
      <c r="H2216" s="230" t="s">
        <v>145</v>
      </c>
      <c r="I2216" s="230" t="s">
        <v>144</v>
      </c>
      <c r="J2216" s="230" t="s">
        <v>144</v>
      </c>
      <c r="K2216" s="230" t="s">
        <v>144</v>
      </c>
      <c r="L2216" s="230" t="s">
        <v>144</v>
      </c>
      <c r="M2216" s="230" t="s">
        <v>144</v>
      </c>
    </row>
    <row r="2217" spans="1:13" x14ac:dyDescent="0.3">
      <c r="A2217" s="230">
        <v>427108</v>
      </c>
      <c r="B2217" s="230" t="s">
        <v>58</v>
      </c>
      <c r="C2217" s="230" t="s">
        <v>145</v>
      </c>
      <c r="D2217" s="230" t="s">
        <v>144</v>
      </c>
      <c r="E2217" s="230" t="s">
        <v>145</v>
      </c>
      <c r="F2217" s="230" t="s">
        <v>145</v>
      </c>
      <c r="G2217" s="230" t="s">
        <v>145</v>
      </c>
      <c r="H2217" s="230" t="s">
        <v>144</v>
      </c>
      <c r="I2217" s="230" t="s">
        <v>144</v>
      </c>
      <c r="J2217" s="230" t="s">
        <v>144</v>
      </c>
      <c r="K2217" s="230" t="s">
        <v>144</v>
      </c>
      <c r="L2217" s="230" t="s">
        <v>144</v>
      </c>
      <c r="M2217" s="230" t="s">
        <v>144</v>
      </c>
    </row>
    <row r="2218" spans="1:13" x14ac:dyDescent="0.3">
      <c r="A2218" s="230">
        <v>427111</v>
      </c>
      <c r="B2218" s="230" t="s">
        <v>58</v>
      </c>
      <c r="C2218" s="230" t="s">
        <v>143</v>
      </c>
      <c r="D2218" s="230" t="s">
        <v>145</v>
      </c>
      <c r="E2218" s="230" t="s">
        <v>143</v>
      </c>
      <c r="F2218" s="230" t="s">
        <v>145</v>
      </c>
      <c r="G2218" s="230" t="s">
        <v>145</v>
      </c>
      <c r="H2218" s="230" t="s">
        <v>145</v>
      </c>
      <c r="I2218" s="230" t="s">
        <v>144</v>
      </c>
      <c r="J2218" s="230" t="s">
        <v>145</v>
      </c>
      <c r="K2218" s="230" t="s">
        <v>144</v>
      </c>
      <c r="L2218" s="230" t="s">
        <v>145</v>
      </c>
      <c r="M2218" s="230" t="s">
        <v>145</v>
      </c>
    </row>
    <row r="2219" spans="1:13" x14ac:dyDescent="0.3">
      <c r="A2219" s="230">
        <v>427112</v>
      </c>
      <c r="B2219" s="230" t="s">
        <v>58</v>
      </c>
      <c r="C2219" s="230" t="s">
        <v>144</v>
      </c>
      <c r="D2219" s="230" t="s">
        <v>145</v>
      </c>
      <c r="E2219" s="230" t="s">
        <v>144</v>
      </c>
      <c r="G2219" s="230" t="s">
        <v>144</v>
      </c>
      <c r="I2219" s="230" t="s">
        <v>144</v>
      </c>
      <c r="J2219" s="230" t="s">
        <v>144</v>
      </c>
      <c r="K2219" s="230" t="s">
        <v>144</v>
      </c>
      <c r="L2219" s="230" t="s">
        <v>144</v>
      </c>
      <c r="M2219" s="230" t="s">
        <v>144</v>
      </c>
    </row>
    <row r="2220" spans="1:13" x14ac:dyDescent="0.3">
      <c r="A2220" s="230">
        <v>427114</v>
      </c>
      <c r="B2220" s="230" t="s">
        <v>58</v>
      </c>
      <c r="C2220" s="230" t="s">
        <v>144</v>
      </c>
      <c r="D2220" s="230" t="s">
        <v>145</v>
      </c>
      <c r="G2220" s="230" t="s">
        <v>144</v>
      </c>
      <c r="H2220" s="230" t="s">
        <v>144</v>
      </c>
      <c r="I2220" s="230" t="s">
        <v>144</v>
      </c>
      <c r="J2220" s="230" t="s">
        <v>145</v>
      </c>
      <c r="K2220" s="230" t="s">
        <v>145</v>
      </c>
      <c r="L2220" s="230" t="s">
        <v>144</v>
      </c>
      <c r="M2220" s="230" t="s">
        <v>144</v>
      </c>
    </row>
    <row r="2221" spans="1:13" x14ac:dyDescent="0.3">
      <c r="A2221" s="230">
        <v>427117</v>
      </c>
      <c r="B2221" s="230" t="s">
        <v>58</v>
      </c>
      <c r="C2221" s="230" t="s">
        <v>145</v>
      </c>
      <c r="D2221" s="230" t="s">
        <v>145</v>
      </c>
      <c r="E2221" s="230" t="s">
        <v>145</v>
      </c>
      <c r="F2221" s="230" t="s">
        <v>145</v>
      </c>
      <c r="G2221" s="230" t="s">
        <v>145</v>
      </c>
      <c r="H2221" s="230" t="s">
        <v>145</v>
      </c>
      <c r="I2221" s="230" t="s">
        <v>144</v>
      </c>
      <c r="J2221" s="230" t="s">
        <v>144</v>
      </c>
      <c r="K2221" s="230" t="s">
        <v>144</v>
      </c>
      <c r="L2221" s="230" t="s">
        <v>144</v>
      </c>
      <c r="M2221" s="230" t="s">
        <v>144</v>
      </c>
    </row>
    <row r="2222" spans="1:13" x14ac:dyDescent="0.3">
      <c r="A2222" s="230">
        <v>427119</v>
      </c>
      <c r="B2222" s="230" t="s">
        <v>58</v>
      </c>
      <c r="C2222" s="230" t="s">
        <v>144</v>
      </c>
      <c r="D2222" s="230" t="s">
        <v>144</v>
      </c>
      <c r="E2222" s="230" t="s">
        <v>145</v>
      </c>
      <c r="F2222" s="230" t="s">
        <v>144</v>
      </c>
      <c r="G2222" s="230" t="s">
        <v>145</v>
      </c>
      <c r="H2222" s="230" t="s">
        <v>144</v>
      </c>
      <c r="I2222" s="230" t="s">
        <v>144</v>
      </c>
      <c r="J2222" s="230" t="s">
        <v>144</v>
      </c>
      <c r="K2222" s="230" t="s">
        <v>144</v>
      </c>
      <c r="L2222" s="230" t="s">
        <v>144</v>
      </c>
      <c r="M2222" s="230" t="s">
        <v>144</v>
      </c>
    </row>
    <row r="2223" spans="1:13" x14ac:dyDescent="0.3">
      <c r="A2223" s="230">
        <v>426676</v>
      </c>
      <c r="B2223" s="230" t="s">
        <v>58</v>
      </c>
      <c r="G2223" s="230" t="s">
        <v>145</v>
      </c>
      <c r="I2223" s="230" t="s">
        <v>145</v>
      </c>
      <c r="J2223" s="230" t="s">
        <v>145</v>
      </c>
      <c r="K2223" s="230" t="s">
        <v>143</v>
      </c>
      <c r="L2223" s="230" t="s">
        <v>144</v>
      </c>
      <c r="M2223" s="230" t="s">
        <v>143</v>
      </c>
    </row>
    <row r="2224" spans="1:13" x14ac:dyDescent="0.3">
      <c r="A2224" s="230">
        <v>402707</v>
      </c>
      <c r="B2224" s="230" t="s">
        <v>58</v>
      </c>
      <c r="C2224" s="230" t="s">
        <v>143</v>
      </c>
      <c r="D2224" s="230" t="s">
        <v>145</v>
      </c>
      <c r="E2224" s="230" t="s">
        <v>143</v>
      </c>
      <c r="F2224" s="230" t="s">
        <v>143</v>
      </c>
      <c r="G2224" s="230" t="s">
        <v>143</v>
      </c>
      <c r="I2224" s="230" t="s">
        <v>144</v>
      </c>
      <c r="J2224" s="230" t="s">
        <v>144</v>
      </c>
      <c r="K2224" s="230" t="s">
        <v>144</v>
      </c>
      <c r="L2224" s="230" t="s">
        <v>144</v>
      </c>
      <c r="M2224" s="230" t="s">
        <v>144</v>
      </c>
    </row>
    <row r="2225" spans="1:13" x14ac:dyDescent="0.3">
      <c r="A2225" s="230">
        <v>408976</v>
      </c>
      <c r="B2225" s="230" t="s">
        <v>58</v>
      </c>
      <c r="I2225" s="230" t="s">
        <v>143</v>
      </c>
      <c r="J2225" s="230" t="s">
        <v>143</v>
      </c>
      <c r="K2225" s="230" t="s">
        <v>143</v>
      </c>
      <c r="L2225" s="230" t="s">
        <v>143</v>
      </c>
      <c r="M2225" s="230" t="s">
        <v>143</v>
      </c>
    </row>
    <row r="2226" spans="1:13" x14ac:dyDescent="0.3">
      <c r="A2226" s="230">
        <v>414504</v>
      </c>
      <c r="B2226" s="230" t="s">
        <v>58</v>
      </c>
      <c r="C2226" s="230" t="s">
        <v>143</v>
      </c>
      <c r="G2226" s="230" t="s">
        <v>143</v>
      </c>
      <c r="I2226" s="230" t="s">
        <v>145</v>
      </c>
      <c r="J2226" s="230" t="s">
        <v>143</v>
      </c>
      <c r="L2226" s="230" t="s">
        <v>143</v>
      </c>
      <c r="M2226" s="230" t="s">
        <v>143</v>
      </c>
    </row>
    <row r="2227" spans="1:13" x14ac:dyDescent="0.3">
      <c r="A2227" s="230">
        <v>418246</v>
      </c>
      <c r="B2227" s="230" t="s">
        <v>58</v>
      </c>
      <c r="H2227" s="230" t="s">
        <v>144</v>
      </c>
      <c r="I2227" s="230" t="s">
        <v>144</v>
      </c>
      <c r="J2227" s="230" t="s">
        <v>143</v>
      </c>
      <c r="K2227" s="230" t="s">
        <v>143</v>
      </c>
      <c r="L2227" s="230" t="s">
        <v>144</v>
      </c>
    </row>
    <row r="2228" spans="1:13" x14ac:dyDescent="0.3">
      <c r="A2228" s="230">
        <v>418658</v>
      </c>
      <c r="B2228" s="230" t="s">
        <v>58</v>
      </c>
      <c r="E2228" s="230" t="s">
        <v>143</v>
      </c>
      <c r="G2228" s="230" t="s">
        <v>143</v>
      </c>
      <c r="H2228" s="230" t="s">
        <v>144</v>
      </c>
      <c r="I2228" s="230" t="s">
        <v>143</v>
      </c>
      <c r="J2228" s="230" t="s">
        <v>143</v>
      </c>
      <c r="K2228" s="230" t="s">
        <v>143</v>
      </c>
      <c r="L2228" s="230" t="s">
        <v>145</v>
      </c>
      <c r="M2228" s="230" t="s">
        <v>143</v>
      </c>
    </row>
    <row r="2229" spans="1:13" x14ac:dyDescent="0.3">
      <c r="A2229" s="230">
        <v>418959</v>
      </c>
      <c r="B2229" s="230" t="s">
        <v>58</v>
      </c>
      <c r="C2229" s="230" t="s">
        <v>143</v>
      </c>
      <c r="D2229" s="230" t="s">
        <v>143</v>
      </c>
      <c r="E2229" s="230" t="s">
        <v>143</v>
      </c>
      <c r="F2229" s="230" t="s">
        <v>143</v>
      </c>
      <c r="G2229" s="230" t="s">
        <v>144</v>
      </c>
      <c r="H2229" s="230" t="s">
        <v>144</v>
      </c>
      <c r="I2229" s="230" t="s">
        <v>143</v>
      </c>
      <c r="J2229" s="230" t="s">
        <v>143</v>
      </c>
      <c r="K2229" s="230" t="s">
        <v>145</v>
      </c>
      <c r="L2229" s="230" t="s">
        <v>144</v>
      </c>
      <c r="M2229" s="230" t="s">
        <v>143</v>
      </c>
    </row>
    <row r="2230" spans="1:13" x14ac:dyDescent="0.3">
      <c r="A2230" s="230">
        <v>419073</v>
      </c>
      <c r="B2230" s="230" t="s">
        <v>58</v>
      </c>
      <c r="C2230" s="230" t="s">
        <v>145</v>
      </c>
      <c r="D2230" s="230" t="s">
        <v>144</v>
      </c>
      <c r="F2230" s="230" t="s">
        <v>145</v>
      </c>
      <c r="G2230" s="230" t="s">
        <v>143</v>
      </c>
      <c r="H2230" s="230" t="s">
        <v>143</v>
      </c>
      <c r="I2230" s="230" t="s">
        <v>144</v>
      </c>
      <c r="J2230" s="230" t="s">
        <v>144</v>
      </c>
      <c r="K2230" s="230" t="s">
        <v>144</v>
      </c>
      <c r="L2230" s="230" t="s">
        <v>144</v>
      </c>
      <c r="M2230" s="230" t="s">
        <v>144</v>
      </c>
    </row>
    <row r="2231" spans="1:13" x14ac:dyDescent="0.3">
      <c r="A2231" s="230">
        <v>419117</v>
      </c>
      <c r="B2231" s="230" t="s">
        <v>58</v>
      </c>
      <c r="G2231" s="230" t="s">
        <v>143</v>
      </c>
      <c r="H2231" s="230" t="s">
        <v>145</v>
      </c>
      <c r="K2231" s="230" t="s">
        <v>145</v>
      </c>
      <c r="L2231" s="230" t="s">
        <v>144</v>
      </c>
      <c r="M2231" s="230" t="s">
        <v>145</v>
      </c>
    </row>
    <row r="2232" spans="1:13" x14ac:dyDescent="0.3">
      <c r="A2232" s="230">
        <v>419273</v>
      </c>
      <c r="B2232" s="230" t="s">
        <v>58</v>
      </c>
      <c r="C2232" s="230" t="s">
        <v>143</v>
      </c>
      <c r="D2232" s="230" t="s">
        <v>145</v>
      </c>
      <c r="E2232" s="230" t="s">
        <v>143</v>
      </c>
      <c r="F2232" s="230" t="s">
        <v>143</v>
      </c>
      <c r="G2232" s="230" t="s">
        <v>144</v>
      </c>
      <c r="H2232" s="230" t="s">
        <v>144</v>
      </c>
      <c r="I2232" s="230" t="s">
        <v>144</v>
      </c>
      <c r="J2232" s="230" t="s">
        <v>144</v>
      </c>
      <c r="K2232" s="230" t="s">
        <v>144</v>
      </c>
      <c r="L2232" s="230" t="s">
        <v>144</v>
      </c>
      <c r="M2232" s="230" t="s">
        <v>144</v>
      </c>
    </row>
    <row r="2233" spans="1:13" x14ac:dyDescent="0.3">
      <c r="A2233" s="230">
        <v>419705</v>
      </c>
      <c r="B2233" s="230" t="s">
        <v>58</v>
      </c>
      <c r="D2233" s="230" t="s">
        <v>143</v>
      </c>
      <c r="G2233" s="230" t="s">
        <v>145</v>
      </c>
      <c r="J2233" s="230" t="s">
        <v>143</v>
      </c>
      <c r="K2233" s="230" t="s">
        <v>143</v>
      </c>
      <c r="L2233" s="230" t="s">
        <v>143</v>
      </c>
      <c r="M2233" s="230" t="s">
        <v>143</v>
      </c>
    </row>
    <row r="2234" spans="1:13" x14ac:dyDescent="0.3">
      <c r="A2234" s="230">
        <v>419846</v>
      </c>
      <c r="B2234" s="230" t="s">
        <v>58</v>
      </c>
      <c r="C2234" s="230" t="s">
        <v>143</v>
      </c>
      <c r="D2234" s="230" t="s">
        <v>143</v>
      </c>
      <c r="E2234" s="230" t="s">
        <v>143</v>
      </c>
      <c r="F2234" s="230" t="s">
        <v>143</v>
      </c>
      <c r="G2234" s="230" t="s">
        <v>143</v>
      </c>
      <c r="H2234" s="230" t="s">
        <v>143</v>
      </c>
      <c r="I2234" s="230" t="s">
        <v>143</v>
      </c>
      <c r="J2234" s="230" t="s">
        <v>143</v>
      </c>
      <c r="K2234" s="230" t="s">
        <v>145</v>
      </c>
      <c r="L2234" s="230" t="s">
        <v>145</v>
      </c>
      <c r="M2234" s="230" t="s">
        <v>143</v>
      </c>
    </row>
    <row r="2235" spans="1:13" x14ac:dyDescent="0.3">
      <c r="A2235" s="230">
        <v>419867</v>
      </c>
      <c r="B2235" s="230" t="s">
        <v>58</v>
      </c>
      <c r="C2235" s="230" t="s">
        <v>143</v>
      </c>
      <c r="E2235" s="230" t="s">
        <v>143</v>
      </c>
      <c r="F2235" s="230" t="s">
        <v>143</v>
      </c>
      <c r="H2235" s="230" t="s">
        <v>143</v>
      </c>
      <c r="I2235" s="230" t="s">
        <v>144</v>
      </c>
      <c r="J2235" s="230" t="s">
        <v>145</v>
      </c>
      <c r="K2235" s="230" t="s">
        <v>143</v>
      </c>
      <c r="L2235" s="230" t="s">
        <v>144</v>
      </c>
    </row>
    <row r="2236" spans="1:13" x14ac:dyDescent="0.3">
      <c r="A2236" s="230">
        <v>419988</v>
      </c>
      <c r="B2236" s="230" t="s">
        <v>58</v>
      </c>
      <c r="D2236" s="230" t="s">
        <v>145</v>
      </c>
      <c r="F2236" s="230" t="s">
        <v>143</v>
      </c>
      <c r="H2236" s="230" t="s">
        <v>143</v>
      </c>
      <c r="I2236" s="230" t="s">
        <v>143</v>
      </c>
      <c r="J2236" s="230" t="s">
        <v>144</v>
      </c>
      <c r="M2236" s="230" t="s">
        <v>145</v>
      </c>
    </row>
    <row r="2237" spans="1:13" x14ac:dyDescent="0.3">
      <c r="A2237" s="230">
        <v>420051</v>
      </c>
      <c r="B2237" s="230" t="s">
        <v>58</v>
      </c>
      <c r="E2237" s="230" t="s">
        <v>143</v>
      </c>
      <c r="F2237" s="230" t="s">
        <v>143</v>
      </c>
      <c r="G2237" s="230" t="s">
        <v>145</v>
      </c>
      <c r="J2237" s="230" t="s">
        <v>145</v>
      </c>
      <c r="K2237" s="230" t="s">
        <v>145</v>
      </c>
      <c r="M2237" s="230" t="s">
        <v>143</v>
      </c>
    </row>
    <row r="2238" spans="1:13" x14ac:dyDescent="0.3">
      <c r="A2238" s="230">
        <v>421881</v>
      </c>
      <c r="B2238" s="230" t="s">
        <v>58</v>
      </c>
      <c r="C2238" s="230" t="s">
        <v>143</v>
      </c>
      <c r="D2238" s="230" t="s">
        <v>143</v>
      </c>
      <c r="E2238" s="230" t="s">
        <v>143</v>
      </c>
      <c r="F2238" s="230" t="s">
        <v>145</v>
      </c>
      <c r="G2238" s="230" t="s">
        <v>144</v>
      </c>
      <c r="H2238" s="230" t="s">
        <v>143</v>
      </c>
      <c r="I2238" s="230" t="s">
        <v>145</v>
      </c>
      <c r="J2238" s="230" t="s">
        <v>144</v>
      </c>
      <c r="K2238" s="230" t="s">
        <v>145</v>
      </c>
      <c r="L2238" s="230" t="s">
        <v>145</v>
      </c>
      <c r="M2238" s="230" t="s">
        <v>145</v>
      </c>
    </row>
    <row r="2239" spans="1:13" x14ac:dyDescent="0.3">
      <c r="A2239" s="230">
        <v>422205</v>
      </c>
      <c r="B2239" s="230" t="s">
        <v>58</v>
      </c>
      <c r="D2239" s="230" t="s">
        <v>143</v>
      </c>
      <c r="F2239" s="230" t="s">
        <v>143</v>
      </c>
      <c r="G2239" s="230" t="s">
        <v>144</v>
      </c>
      <c r="H2239" s="230" t="s">
        <v>145</v>
      </c>
      <c r="J2239" s="230" t="s">
        <v>143</v>
      </c>
      <c r="K2239" s="230" t="s">
        <v>143</v>
      </c>
      <c r="L2239" s="230" t="s">
        <v>144</v>
      </c>
    </row>
    <row r="2240" spans="1:13" x14ac:dyDescent="0.3">
      <c r="A2240" s="230">
        <v>422403</v>
      </c>
      <c r="B2240" s="230" t="s">
        <v>58</v>
      </c>
      <c r="C2240" s="230" t="s">
        <v>143</v>
      </c>
      <c r="D2240" s="230" t="s">
        <v>143</v>
      </c>
      <c r="E2240" s="230" t="s">
        <v>143</v>
      </c>
      <c r="F2240" s="230" t="s">
        <v>143</v>
      </c>
      <c r="G2240" s="230" t="s">
        <v>143</v>
      </c>
      <c r="H2240" s="230" t="s">
        <v>143</v>
      </c>
      <c r="I2240" s="230" t="s">
        <v>144</v>
      </c>
      <c r="J2240" s="230" t="s">
        <v>144</v>
      </c>
      <c r="K2240" s="230" t="s">
        <v>144</v>
      </c>
      <c r="L2240" s="230" t="s">
        <v>144</v>
      </c>
      <c r="M2240" s="230" t="s">
        <v>144</v>
      </c>
    </row>
    <row r="2241" spans="1:13" x14ac:dyDescent="0.3">
      <c r="A2241" s="230">
        <v>423064</v>
      </c>
      <c r="B2241" s="230" t="s">
        <v>58</v>
      </c>
      <c r="E2241" s="230" t="s">
        <v>143</v>
      </c>
      <c r="G2241" s="230" t="s">
        <v>143</v>
      </c>
      <c r="H2241" s="230" t="s">
        <v>143</v>
      </c>
      <c r="J2241" s="230" t="s">
        <v>145</v>
      </c>
      <c r="K2241" s="230" t="s">
        <v>145</v>
      </c>
      <c r="L2241" s="230" t="s">
        <v>145</v>
      </c>
      <c r="M2241" s="230" t="s">
        <v>144</v>
      </c>
    </row>
    <row r="2242" spans="1:13" x14ac:dyDescent="0.3">
      <c r="A2242" s="230">
        <v>423168</v>
      </c>
      <c r="B2242" s="230" t="s">
        <v>58</v>
      </c>
      <c r="C2242" s="230" t="s">
        <v>143</v>
      </c>
      <c r="E2242" s="230" t="s">
        <v>143</v>
      </c>
      <c r="G2242" s="230" t="s">
        <v>143</v>
      </c>
      <c r="H2242" s="230" t="s">
        <v>143</v>
      </c>
      <c r="I2242" s="230" t="s">
        <v>144</v>
      </c>
      <c r="J2242" s="230" t="s">
        <v>144</v>
      </c>
      <c r="K2242" s="230" t="s">
        <v>144</v>
      </c>
      <c r="L2242" s="230" t="s">
        <v>144</v>
      </c>
      <c r="M2242" s="230" t="s">
        <v>144</v>
      </c>
    </row>
    <row r="2243" spans="1:13" x14ac:dyDescent="0.3">
      <c r="A2243" s="230">
        <v>423215</v>
      </c>
      <c r="B2243" s="230" t="s">
        <v>58</v>
      </c>
      <c r="E2243" s="230" t="s">
        <v>143</v>
      </c>
      <c r="G2243" s="230" t="s">
        <v>143</v>
      </c>
      <c r="H2243" s="230" t="s">
        <v>145</v>
      </c>
      <c r="I2243" s="230" t="s">
        <v>143</v>
      </c>
      <c r="J2243" s="230" t="s">
        <v>145</v>
      </c>
      <c r="K2243" s="230" t="s">
        <v>143</v>
      </c>
      <c r="L2243" s="230" t="s">
        <v>144</v>
      </c>
    </row>
    <row r="2244" spans="1:13" x14ac:dyDescent="0.3">
      <c r="A2244" s="230">
        <v>423282</v>
      </c>
      <c r="B2244" s="230" t="s">
        <v>58</v>
      </c>
      <c r="E2244" s="230" t="s">
        <v>143</v>
      </c>
      <c r="G2244" s="230" t="s">
        <v>143</v>
      </c>
      <c r="H2244" s="230" t="s">
        <v>143</v>
      </c>
      <c r="I2244" s="230" t="s">
        <v>143</v>
      </c>
      <c r="K2244" s="230" t="s">
        <v>143</v>
      </c>
      <c r="M2244" s="230" t="s">
        <v>143</v>
      </c>
    </row>
    <row r="2245" spans="1:13" x14ac:dyDescent="0.3">
      <c r="A2245" s="230">
        <v>423688</v>
      </c>
      <c r="B2245" s="230" t="s">
        <v>58</v>
      </c>
      <c r="E2245" s="230" t="s">
        <v>143</v>
      </c>
      <c r="F2245" s="230" t="s">
        <v>143</v>
      </c>
      <c r="I2245" s="230" t="s">
        <v>143</v>
      </c>
      <c r="J2245" s="230" t="s">
        <v>145</v>
      </c>
      <c r="K2245" s="230" t="s">
        <v>143</v>
      </c>
      <c r="L2245" s="230" t="s">
        <v>144</v>
      </c>
      <c r="M2245" s="230" t="s">
        <v>145</v>
      </c>
    </row>
    <row r="2246" spans="1:13" x14ac:dyDescent="0.3">
      <c r="A2246" s="230">
        <v>424204</v>
      </c>
      <c r="B2246" s="230" t="s">
        <v>58</v>
      </c>
      <c r="D2246" s="230" t="s">
        <v>143</v>
      </c>
      <c r="E2246" s="230" t="s">
        <v>143</v>
      </c>
      <c r="F2246" s="230" t="s">
        <v>143</v>
      </c>
      <c r="G2246" s="230" t="s">
        <v>143</v>
      </c>
      <c r="I2246" s="230" t="s">
        <v>145</v>
      </c>
      <c r="J2246" s="230" t="s">
        <v>144</v>
      </c>
      <c r="K2246" s="230" t="s">
        <v>144</v>
      </c>
      <c r="L2246" s="230" t="s">
        <v>144</v>
      </c>
      <c r="M2246" s="230" t="s">
        <v>145</v>
      </c>
    </row>
    <row r="2247" spans="1:13" x14ac:dyDescent="0.3">
      <c r="A2247" s="230">
        <v>424244</v>
      </c>
      <c r="B2247" s="230" t="s">
        <v>58</v>
      </c>
      <c r="F2247" s="230" t="s">
        <v>144</v>
      </c>
      <c r="G2247" s="230" t="s">
        <v>143</v>
      </c>
      <c r="I2247" s="230" t="s">
        <v>143</v>
      </c>
      <c r="J2247" s="230" t="s">
        <v>145</v>
      </c>
      <c r="K2247" s="230" t="s">
        <v>143</v>
      </c>
    </row>
    <row r="2248" spans="1:13" x14ac:dyDescent="0.3">
      <c r="A2248" s="230">
        <v>424422</v>
      </c>
      <c r="B2248" s="230" t="s">
        <v>58</v>
      </c>
      <c r="C2248" s="230" t="s">
        <v>143</v>
      </c>
      <c r="D2248" s="230" t="s">
        <v>143</v>
      </c>
      <c r="E2248" s="230" t="s">
        <v>143</v>
      </c>
      <c r="F2248" s="230" t="s">
        <v>145</v>
      </c>
      <c r="G2248" s="230" t="s">
        <v>143</v>
      </c>
      <c r="H2248" s="230" t="s">
        <v>145</v>
      </c>
      <c r="I2248" s="230" t="s">
        <v>144</v>
      </c>
      <c r="J2248" s="230" t="s">
        <v>144</v>
      </c>
      <c r="K2248" s="230" t="s">
        <v>144</v>
      </c>
      <c r="L2248" s="230" t="s">
        <v>144</v>
      </c>
      <c r="M2248" s="230" t="s">
        <v>144</v>
      </c>
    </row>
    <row r="2249" spans="1:13" x14ac:dyDescent="0.3">
      <c r="A2249" s="230">
        <v>424521</v>
      </c>
      <c r="B2249" s="230" t="s">
        <v>58</v>
      </c>
      <c r="C2249" s="230" t="s">
        <v>143</v>
      </c>
      <c r="D2249" s="230" t="s">
        <v>145</v>
      </c>
      <c r="G2249" s="230" t="s">
        <v>145</v>
      </c>
      <c r="I2249" s="230" t="s">
        <v>144</v>
      </c>
      <c r="J2249" s="230" t="s">
        <v>144</v>
      </c>
      <c r="K2249" s="230" t="s">
        <v>144</v>
      </c>
      <c r="L2249" s="230" t="s">
        <v>144</v>
      </c>
      <c r="M2249" s="230" t="s">
        <v>144</v>
      </c>
    </row>
    <row r="2250" spans="1:13" x14ac:dyDescent="0.3">
      <c r="A2250" s="230">
        <v>424540</v>
      </c>
      <c r="B2250" s="230" t="s">
        <v>58</v>
      </c>
      <c r="C2250" s="230" t="s">
        <v>143</v>
      </c>
      <c r="D2250" s="230" t="s">
        <v>145</v>
      </c>
      <c r="F2250" s="230" t="s">
        <v>143</v>
      </c>
      <c r="G2250" s="230" t="s">
        <v>143</v>
      </c>
      <c r="I2250" s="230" t="s">
        <v>145</v>
      </c>
      <c r="J2250" s="230" t="s">
        <v>143</v>
      </c>
      <c r="K2250" s="230" t="s">
        <v>145</v>
      </c>
      <c r="L2250" s="230" t="s">
        <v>143</v>
      </c>
      <c r="M2250" s="230" t="s">
        <v>143</v>
      </c>
    </row>
    <row r="2251" spans="1:13" x14ac:dyDescent="0.3">
      <c r="A2251" s="230">
        <v>424547</v>
      </c>
      <c r="B2251" s="230" t="s">
        <v>58</v>
      </c>
      <c r="C2251" s="230" t="s">
        <v>143</v>
      </c>
      <c r="E2251" s="230" t="s">
        <v>143</v>
      </c>
      <c r="F2251" s="230" t="s">
        <v>143</v>
      </c>
      <c r="I2251" s="230" t="s">
        <v>144</v>
      </c>
      <c r="J2251" s="230" t="s">
        <v>144</v>
      </c>
      <c r="K2251" s="230" t="s">
        <v>144</v>
      </c>
      <c r="L2251" s="230" t="s">
        <v>145</v>
      </c>
      <c r="M2251" s="230" t="s">
        <v>145</v>
      </c>
    </row>
    <row r="2252" spans="1:13" x14ac:dyDescent="0.3">
      <c r="A2252" s="230">
        <v>424554</v>
      </c>
      <c r="B2252" s="230" t="s">
        <v>58</v>
      </c>
      <c r="C2252" s="230" t="s">
        <v>145</v>
      </c>
      <c r="D2252" s="230" t="s">
        <v>145</v>
      </c>
      <c r="E2252" s="230" t="s">
        <v>143</v>
      </c>
      <c r="F2252" s="230" t="s">
        <v>144</v>
      </c>
      <c r="G2252" s="230" t="s">
        <v>143</v>
      </c>
      <c r="H2252" s="230" t="s">
        <v>145</v>
      </c>
      <c r="I2252" s="230" t="s">
        <v>144</v>
      </c>
      <c r="J2252" s="230" t="s">
        <v>145</v>
      </c>
      <c r="K2252" s="230" t="s">
        <v>144</v>
      </c>
      <c r="L2252" s="230" t="s">
        <v>144</v>
      </c>
      <c r="M2252" s="230" t="s">
        <v>144</v>
      </c>
    </row>
    <row r="2253" spans="1:13" x14ac:dyDescent="0.3">
      <c r="A2253" s="230">
        <v>424737</v>
      </c>
      <c r="B2253" s="230" t="s">
        <v>58</v>
      </c>
      <c r="D2253" s="230" t="s">
        <v>144</v>
      </c>
      <c r="G2253" s="230" t="s">
        <v>144</v>
      </c>
      <c r="I2253" s="230" t="s">
        <v>144</v>
      </c>
      <c r="J2253" s="230" t="s">
        <v>143</v>
      </c>
      <c r="M2253" s="230" t="s">
        <v>143</v>
      </c>
    </row>
    <row r="2254" spans="1:13" x14ac:dyDescent="0.3">
      <c r="A2254" s="230">
        <v>424965</v>
      </c>
      <c r="B2254" s="230" t="s">
        <v>58</v>
      </c>
      <c r="D2254" s="230" t="s">
        <v>143</v>
      </c>
      <c r="E2254" s="230" t="s">
        <v>143</v>
      </c>
      <c r="G2254" s="230" t="s">
        <v>144</v>
      </c>
      <c r="H2254" s="230" t="s">
        <v>143</v>
      </c>
      <c r="J2254" s="230" t="s">
        <v>145</v>
      </c>
      <c r="K2254" s="230" t="s">
        <v>144</v>
      </c>
      <c r="L2254" s="230" t="s">
        <v>144</v>
      </c>
    </row>
    <row r="2255" spans="1:13" x14ac:dyDescent="0.3">
      <c r="A2255" s="230">
        <v>424988</v>
      </c>
      <c r="B2255" s="230" t="s">
        <v>58</v>
      </c>
      <c r="C2255" s="230" t="s">
        <v>144</v>
      </c>
      <c r="D2255" s="230" t="s">
        <v>144</v>
      </c>
      <c r="E2255" s="230" t="s">
        <v>143</v>
      </c>
      <c r="F2255" s="230" t="s">
        <v>143</v>
      </c>
      <c r="G2255" s="230" t="s">
        <v>143</v>
      </c>
      <c r="H2255" s="230" t="s">
        <v>144</v>
      </c>
      <c r="I2255" s="230" t="s">
        <v>144</v>
      </c>
      <c r="J2255" s="230" t="s">
        <v>144</v>
      </c>
      <c r="K2255" s="230" t="s">
        <v>144</v>
      </c>
      <c r="L2255" s="230" t="s">
        <v>144</v>
      </c>
      <c r="M2255" s="230" t="s">
        <v>144</v>
      </c>
    </row>
    <row r="2256" spans="1:13" x14ac:dyDescent="0.3">
      <c r="A2256" s="230">
        <v>425065</v>
      </c>
      <c r="B2256" s="230" t="s">
        <v>58</v>
      </c>
      <c r="C2256" s="230" t="s">
        <v>145</v>
      </c>
      <c r="D2256" s="230" t="s">
        <v>143</v>
      </c>
      <c r="E2256" s="230" t="s">
        <v>143</v>
      </c>
      <c r="I2256" s="230" t="s">
        <v>144</v>
      </c>
      <c r="J2256" s="230" t="s">
        <v>144</v>
      </c>
      <c r="K2256" s="230" t="s">
        <v>145</v>
      </c>
      <c r="L2256" s="230" t="s">
        <v>144</v>
      </c>
      <c r="M2256" s="230" t="s">
        <v>145</v>
      </c>
    </row>
    <row r="2257" spans="1:13" x14ac:dyDescent="0.3">
      <c r="A2257" s="230">
        <v>425094</v>
      </c>
      <c r="B2257" s="230" t="s">
        <v>58</v>
      </c>
      <c r="C2257" s="230" t="s">
        <v>145</v>
      </c>
      <c r="D2257" s="230" t="s">
        <v>144</v>
      </c>
      <c r="E2257" s="230" t="s">
        <v>143</v>
      </c>
      <c r="F2257" s="230" t="s">
        <v>143</v>
      </c>
      <c r="G2257" s="230" t="s">
        <v>145</v>
      </c>
      <c r="H2257" s="230" t="s">
        <v>145</v>
      </c>
      <c r="I2257" s="230" t="s">
        <v>144</v>
      </c>
      <c r="J2257" s="230" t="s">
        <v>144</v>
      </c>
      <c r="K2257" s="230" t="s">
        <v>144</v>
      </c>
      <c r="L2257" s="230" t="s">
        <v>144</v>
      </c>
      <c r="M2257" s="230" t="s">
        <v>144</v>
      </c>
    </row>
    <row r="2258" spans="1:13" x14ac:dyDescent="0.3">
      <c r="A2258" s="230">
        <v>425105</v>
      </c>
      <c r="B2258" s="230" t="s">
        <v>58</v>
      </c>
      <c r="C2258" s="230" t="s">
        <v>145</v>
      </c>
      <c r="E2258" s="230" t="s">
        <v>143</v>
      </c>
      <c r="F2258" s="230" t="s">
        <v>143</v>
      </c>
      <c r="I2258" s="230" t="s">
        <v>144</v>
      </c>
      <c r="J2258" s="230" t="s">
        <v>144</v>
      </c>
      <c r="K2258" s="230" t="s">
        <v>143</v>
      </c>
      <c r="L2258" s="230" t="s">
        <v>144</v>
      </c>
    </row>
    <row r="2259" spans="1:13" x14ac:dyDescent="0.3">
      <c r="A2259" s="230">
        <v>425214</v>
      </c>
      <c r="B2259" s="230" t="s">
        <v>58</v>
      </c>
      <c r="C2259" s="230" t="s">
        <v>143</v>
      </c>
      <c r="G2259" s="230" t="s">
        <v>143</v>
      </c>
      <c r="H2259" s="230" t="s">
        <v>145</v>
      </c>
      <c r="I2259" s="230" t="s">
        <v>145</v>
      </c>
      <c r="J2259" s="230" t="s">
        <v>144</v>
      </c>
      <c r="K2259" s="230" t="s">
        <v>145</v>
      </c>
      <c r="L2259" s="230" t="s">
        <v>145</v>
      </c>
      <c r="M2259" s="230" t="s">
        <v>144</v>
      </c>
    </row>
    <row r="2260" spans="1:13" x14ac:dyDescent="0.3">
      <c r="A2260" s="230">
        <v>425486</v>
      </c>
      <c r="B2260" s="230" t="s">
        <v>58</v>
      </c>
      <c r="C2260" s="230" t="s">
        <v>144</v>
      </c>
      <c r="D2260" s="230" t="s">
        <v>144</v>
      </c>
      <c r="E2260" s="230" t="s">
        <v>144</v>
      </c>
      <c r="F2260" s="230" t="s">
        <v>144</v>
      </c>
      <c r="G2260" s="230" t="s">
        <v>145</v>
      </c>
      <c r="H2260" s="230" t="s">
        <v>145</v>
      </c>
      <c r="I2260" s="230" t="s">
        <v>144</v>
      </c>
      <c r="J2260" s="230" t="s">
        <v>144</v>
      </c>
      <c r="K2260" s="230" t="s">
        <v>144</v>
      </c>
      <c r="L2260" s="230" t="s">
        <v>144</v>
      </c>
      <c r="M2260" s="230" t="s">
        <v>144</v>
      </c>
    </row>
    <row r="2261" spans="1:13" x14ac:dyDescent="0.3">
      <c r="A2261" s="230">
        <v>425510</v>
      </c>
      <c r="B2261" s="230" t="s">
        <v>58</v>
      </c>
      <c r="D2261" s="230" t="s">
        <v>143</v>
      </c>
      <c r="F2261" s="230" t="s">
        <v>143</v>
      </c>
      <c r="G2261" s="230" t="s">
        <v>143</v>
      </c>
      <c r="I2261" s="230" t="s">
        <v>143</v>
      </c>
      <c r="J2261" s="230" t="s">
        <v>143</v>
      </c>
      <c r="L2261" s="230" t="s">
        <v>143</v>
      </c>
    </row>
    <row r="2262" spans="1:13" x14ac:dyDescent="0.3">
      <c r="A2262" s="230">
        <v>425771</v>
      </c>
      <c r="B2262" s="230" t="s">
        <v>58</v>
      </c>
      <c r="C2262" s="230" t="s">
        <v>145</v>
      </c>
      <c r="D2262" s="230" t="s">
        <v>143</v>
      </c>
      <c r="E2262" s="230" t="s">
        <v>143</v>
      </c>
      <c r="F2262" s="230" t="s">
        <v>143</v>
      </c>
      <c r="G2262" s="230" t="s">
        <v>143</v>
      </c>
      <c r="H2262" s="230" t="s">
        <v>145</v>
      </c>
      <c r="I2262" s="230" t="s">
        <v>144</v>
      </c>
      <c r="K2262" s="230" t="s">
        <v>143</v>
      </c>
      <c r="L2262" s="230" t="s">
        <v>143</v>
      </c>
    </row>
    <row r="2263" spans="1:13" x14ac:dyDescent="0.3">
      <c r="A2263" s="230">
        <v>425774</v>
      </c>
      <c r="B2263" s="230" t="s">
        <v>58</v>
      </c>
      <c r="C2263" s="230" t="s">
        <v>145</v>
      </c>
      <c r="D2263" s="230" t="s">
        <v>144</v>
      </c>
      <c r="E2263" s="230" t="s">
        <v>143</v>
      </c>
      <c r="F2263" s="230" t="s">
        <v>145</v>
      </c>
      <c r="G2263" s="230" t="s">
        <v>144</v>
      </c>
      <c r="H2263" s="230" t="s">
        <v>144</v>
      </c>
      <c r="I2263" s="230" t="s">
        <v>144</v>
      </c>
      <c r="J2263" s="230" t="s">
        <v>144</v>
      </c>
      <c r="K2263" s="230" t="s">
        <v>145</v>
      </c>
      <c r="L2263" s="230" t="s">
        <v>144</v>
      </c>
      <c r="M2263" s="230" t="s">
        <v>145</v>
      </c>
    </row>
    <row r="2264" spans="1:13" x14ac:dyDescent="0.3">
      <c r="A2264" s="230">
        <v>425796</v>
      </c>
      <c r="B2264" s="230" t="s">
        <v>58</v>
      </c>
      <c r="E2264" s="230" t="s">
        <v>143</v>
      </c>
      <c r="F2264" s="230" t="s">
        <v>143</v>
      </c>
      <c r="G2264" s="230" t="s">
        <v>143</v>
      </c>
      <c r="H2264" s="230" t="s">
        <v>143</v>
      </c>
      <c r="I2264" s="230" t="s">
        <v>145</v>
      </c>
      <c r="J2264" s="230" t="s">
        <v>144</v>
      </c>
      <c r="K2264" s="230" t="s">
        <v>143</v>
      </c>
      <c r="L2264" s="230" t="s">
        <v>144</v>
      </c>
      <c r="M2264" s="230" t="s">
        <v>145</v>
      </c>
    </row>
    <row r="2265" spans="1:13" x14ac:dyDescent="0.3">
      <c r="A2265" s="230">
        <v>425873</v>
      </c>
      <c r="B2265" s="230" t="s">
        <v>58</v>
      </c>
      <c r="C2265" s="230" t="s">
        <v>143</v>
      </c>
      <c r="D2265" s="230" t="s">
        <v>143</v>
      </c>
      <c r="E2265" s="230" t="s">
        <v>145</v>
      </c>
      <c r="H2265" s="230" t="s">
        <v>143</v>
      </c>
      <c r="I2265" s="230" t="s">
        <v>145</v>
      </c>
      <c r="J2265" s="230" t="s">
        <v>143</v>
      </c>
      <c r="L2265" s="230" t="s">
        <v>145</v>
      </c>
      <c r="M2265" s="230" t="s">
        <v>143</v>
      </c>
    </row>
    <row r="2266" spans="1:13" x14ac:dyDescent="0.3">
      <c r="A2266" s="230">
        <v>425892</v>
      </c>
      <c r="B2266" s="230" t="s">
        <v>58</v>
      </c>
      <c r="C2266" s="230" t="s">
        <v>143</v>
      </c>
      <c r="E2266" s="230" t="s">
        <v>143</v>
      </c>
      <c r="I2266" s="230" t="s">
        <v>144</v>
      </c>
      <c r="J2266" s="230" t="s">
        <v>145</v>
      </c>
      <c r="K2266" s="230" t="s">
        <v>145</v>
      </c>
      <c r="L2266" s="230" t="s">
        <v>144</v>
      </c>
    </row>
    <row r="2267" spans="1:13" x14ac:dyDescent="0.3">
      <c r="A2267" s="230">
        <v>425910</v>
      </c>
      <c r="B2267" s="230" t="s">
        <v>58</v>
      </c>
      <c r="C2267" s="230" t="s">
        <v>145</v>
      </c>
      <c r="E2267" s="230" t="s">
        <v>143</v>
      </c>
      <c r="G2267" s="230" t="s">
        <v>143</v>
      </c>
      <c r="H2267" s="230" t="s">
        <v>144</v>
      </c>
      <c r="I2267" s="230" t="s">
        <v>145</v>
      </c>
      <c r="J2267" s="230" t="s">
        <v>145</v>
      </c>
      <c r="K2267" s="230" t="s">
        <v>145</v>
      </c>
      <c r="L2267" s="230" t="s">
        <v>144</v>
      </c>
    </row>
    <row r="2268" spans="1:13" x14ac:dyDescent="0.3">
      <c r="A2268" s="230">
        <v>425920</v>
      </c>
      <c r="B2268" s="230" t="s">
        <v>58</v>
      </c>
      <c r="D2268" s="230" t="s">
        <v>144</v>
      </c>
      <c r="E2268" s="230" t="s">
        <v>143</v>
      </c>
      <c r="G2268" s="230" t="s">
        <v>143</v>
      </c>
      <c r="H2268" s="230" t="s">
        <v>143</v>
      </c>
      <c r="J2268" s="230" t="s">
        <v>143</v>
      </c>
      <c r="K2268" s="230" t="s">
        <v>145</v>
      </c>
      <c r="L2268" s="230" t="s">
        <v>143</v>
      </c>
    </row>
    <row r="2269" spans="1:13" x14ac:dyDescent="0.3">
      <c r="A2269" s="230">
        <v>425925</v>
      </c>
      <c r="B2269" s="230" t="s">
        <v>58</v>
      </c>
      <c r="D2269" s="230" t="s">
        <v>143</v>
      </c>
      <c r="E2269" s="230" t="s">
        <v>143</v>
      </c>
      <c r="G2269" s="230" t="s">
        <v>143</v>
      </c>
      <c r="H2269" s="230" t="s">
        <v>143</v>
      </c>
      <c r="I2269" s="230" t="s">
        <v>143</v>
      </c>
      <c r="J2269" s="230" t="s">
        <v>143</v>
      </c>
      <c r="K2269" s="230" t="s">
        <v>143</v>
      </c>
      <c r="L2269" s="230" t="s">
        <v>144</v>
      </c>
    </row>
    <row r="2270" spans="1:13" x14ac:dyDescent="0.3">
      <c r="A2270" s="230">
        <v>425970</v>
      </c>
      <c r="B2270" s="230" t="s">
        <v>58</v>
      </c>
      <c r="D2270" s="230" t="s">
        <v>143</v>
      </c>
      <c r="G2270" s="230" t="s">
        <v>143</v>
      </c>
      <c r="I2270" s="230" t="s">
        <v>145</v>
      </c>
      <c r="K2270" s="230" t="s">
        <v>143</v>
      </c>
      <c r="L2270" s="230" t="s">
        <v>143</v>
      </c>
    </row>
    <row r="2271" spans="1:13" x14ac:dyDescent="0.3">
      <c r="A2271" s="230">
        <v>426002</v>
      </c>
      <c r="B2271" s="230" t="s">
        <v>58</v>
      </c>
      <c r="C2271" s="230" t="s">
        <v>143</v>
      </c>
      <c r="D2271" s="230" t="s">
        <v>143</v>
      </c>
      <c r="E2271" s="230" t="s">
        <v>143</v>
      </c>
      <c r="F2271" s="230" t="s">
        <v>144</v>
      </c>
      <c r="G2271" s="230" t="s">
        <v>144</v>
      </c>
      <c r="H2271" s="230" t="s">
        <v>143</v>
      </c>
      <c r="I2271" s="230" t="s">
        <v>145</v>
      </c>
      <c r="J2271" s="230" t="s">
        <v>145</v>
      </c>
      <c r="K2271" s="230" t="s">
        <v>145</v>
      </c>
      <c r="L2271" s="230" t="s">
        <v>145</v>
      </c>
      <c r="M2271" s="230" t="s">
        <v>145</v>
      </c>
    </row>
    <row r="2272" spans="1:13" x14ac:dyDescent="0.3">
      <c r="A2272" s="230">
        <v>426008</v>
      </c>
      <c r="B2272" s="230" t="s">
        <v>58</v>
      </c>
      <c r="D2272" s="230" t="s">
        <v>143</v>
      </c>
      <c r="E2272" s="230" t="s">
        <v>143</v>
      </c>
      <c r="F2272" s="230" t="s">
        <v>143</v>
      </c>
      <c r="G2272" s="230" t="s">
        <v>143</v>
      </c>
      <c r="H2272" s="230" t="s">
        <v>143</v>
      </c>
      <c r="I2272" s="230" t="s">
        <v>144</v>
      </c>
      <c r="J2272" s="230" t="s">
        <v>144</v>
      </c>
      <c r="K2272" s="230" t="s">
        <v>144</v>
      </c>
      <c r="L2272" s="230" t="s">
        <v>144</v>
      </c>
      <c r="M2272" s="230" t="s">
        <v>144</v>
      </c>
    </row>
    <row r="2273" spans="1:13" x14ac:dyDescent="0.3">
      <c r="A2273" s="230">
        <v>426034</v>
      </c>
      <c r="B2273" s="230" t="s">
        <v>58</v>
      </c>
      <c r="E2273" s="230" t="s">
        <v>143</v>
      </c>
      <c r="G2273" s="230" t="s">
        <v>145</v>
      </c>
      <c r="H2273" s="230" t="s">
        <v>145</v>
      </c>
      <c r="I2273" s="230" t="s">
        <v>143</v>
      </c>
      <c r="J2273" s="230" t="s">
        <v>143</v>
      </c>
      <c r="K2273" s="230" t="s">
        <v>145</v>
      </c>
      <c r="L2273" s="230" t="s">
        <v>145</v>
      </c>
    </row>
    <row r="2274" spans="1:13" x14ac:dyDescent="0.3">
      <c r="A2274" s="230">
        <v>426048</v>
      </c>
      <c r="B2274" s="230" t="s">
        <v>58</v>
      </c>
      <c r="E2274" s="230" t="s">
        <v>143</v>
      </c>
      <c r="I2274" s="230" t="s">
        <v>145</v>
      </c>
      <c r="J2274" s="230" t="s">
        <v>145</v>
      </c>
      <c r="K2274" s="230" t="s">
        <v>145</v>
      </c>
      <c r="L2274" s="230" t="s">
        <v>143</v>
      </c>
    </row>
    <row r="2275" spans="1:13" x14ac:dyDescent="0.3">
      <c r="A2275" s="230">
        <v>426051</v>
      </c>
      <c r="B2275" s="230" t="s">
        <v>58</v>
      </c>
      <c r="C2275" s="230" t="s">
        <v>144</v>
      </c>
      <c r="D2275" s="230" t="s">
        <v>145</v>
      </c>
      <c r="E2275" s="230" t="s">
        <v>143</v>
      </c>
      <c r="G2275" s="230" t="s">
        <v>144</v>
      </c>
      <c r="H2275" s="230" t="s">
        <v>143</v>
      </c>
      <c r="I2275" s="230" t="s">
        <v>144</v>
      </c>
      <c r="J2275" s="230" t="s">
        <v>144</v>
      </c>
      <c r="K2275" s="230" t="s">
        <v>144</v>
      </c>
      <c r="L2275" s="230" t="s">
        <v>144</v>
      </c>
      <c r="M2275" s="230" t="s">
        <v>144</v>
      </c>
    </row>
    <row r="2276" spans="1:13" x14ac:dyDescent="0.3">
      <c r="A2276" s="230">
        <v>426092</v>
      </c>
      <c r="B2276" s="230" t="s">
        <v>58</v>
      </c>
      <c r="G2276" s="230" t="s">
        <v>143</v>
      </c>
      <c r="H2276" s="230" t="s">
        <v>143</v>
      </c>
      <c r="K2276" s="230" t="s">
        <v>145</v>
      </c>
      <c r="L2276" s="230" t="s">
        <v>143</v>
      </c>
      <c r="M2276" s="230" t="s">
        <v>145</v>
      </c>
    </row>
    <row r="2277" spans="1:13" x14ac:dyDescent="0.3">
      <c r="A2277" s="230">
        <v>426096</v>
      </c>
      <c r="B2277" s="230" t="s">
        <v>58</v>
      </c>
      <c r="E2277" s="230" t="s">
        <v>143</v>
      </c>
      <c r="F2277" s="230" t="s">
        <v>144</v>
      </c>
      <c r="G2277" s="230" t="s">
        <v>144</v>
      </c>
      <c r="H2277" s="230" t="s">
        <v>143</v>
      </c>
      <c r="I2277" s="230" t="s">
        <v>143</v>
      </c>
      <c r="J2277" s="230" t="s">
        <v>145</v>
      </c>
      <c r="K2277" s="230" t="s">
        <v>145</v>
      </c>
      <c r="L2277" s="230" t="s">
        <v>144</v>
      </c>
    </row>
    <row r="2278" spans="1:13" x14ac:dyDescent="0.3">
      <c r="A2278" s="230">
        <v>426112</v>
      </c>
      <c r="B2278" s="230" t="s">
        <v>58</v>
      </c>
      <c r="E2278" s="230" t="s">
        <v>143</v>
      </c>
      <c r="F2278" s="230" t="s">
        <v>143</v>
      </c>
      <c r="H2278" s="230" t="s">
        <v>143</v>
      </c>
      <c r="I2278" s="230" t="s">
        <v>143</v>
      </c>
      <c r="J2278" s="230" t="s">
        <v>143</v>
      </c>
      <c r="K2278" s="230" t="s">
        <v>143</v>
      </c>
      <c r="L2278" s="230" t="s">
        <v>143</v>
      </c>
    </row>
    <row r="2279" spans="1:13" x14ac:dyDescent="0.3">
      <c r="A2279" s="230">
        <v>426122</v>
      </c>
      <c r="B2279" s="230" t="s">
        <v>58</v>
      </c>
      <c r="E2279" s="230" t="s">
        <v>143</v>
      </c>
      <c r="I2279" s="230" t="s">
        <v>143</v>
      </c>
      <c r="J2279" s="230" t="s">
        <v>143</v>
      </c>
      <c r="K2279" s="230" t="s">
        <v>145</v>
      </c>
      <c r="L2279" s="230" t="s">
        <v>145</v>
      </c>
    </row>
    <row r="2280" spans="1:13" x14ac:dyDescent="0.3">
      <c r="A2280" s="230">
        <v>426123</v>
      </c>
      <c r="B2280" s="230" t="s">
        <v>58</v>
      </c>
      <c r="D2280" s="230" t="s">
        <v>144</v>
      </c>
      <c r="E2280" s="230" t="s">
        <v>145</v>
      </c>
      <c r="F2280" s="230" t="s">
        <v>143</v>
      </c>
      <c r="G2280" s="230" t="s">
        <v>144</v>
      </c>
      <c r="H2280" s="230" t="s">
        <v>144</v>
      </c>
      <c r="I2280" s="230" t="s">
        <v>145</v>
      </c>
      <c r="J2280" s="230" t="s">
        <v>144</v>
      </c>
      <c r="K2280" s="230" t="s">
        <v>144</v>
      </c>
      <c r="L2280" s="230" t="s">
        <v>144</v>
      </c>
      <c r="M2280" s="230" t="s">
        <v>144</v>
      </c>
    </row>
    <row r="2281" spans="1:13" x14ac:dyDescent="0.3">
      <c r="A2281" s="230">
        <v>426125</v>
      </c>
      <c r="B2281" s="230" t="s">
        <v>58</v>
      </c>
      <c r="C2281" s="230" t="s">
        <v>145</v>
      </c>
      <c r="D2281" s="230" t="s">
        <v>143</v>
      </c>
      <c r="E2281" s="230" t="s">
        <v>145</v>
      </c>
      <c r="F2281" s="230" t="s">
        <v>145</v>
      </c>
      <c r="G2281" s="230" t="s">
        <v>143</v>
      </c>
      <c r="H2281" s="230" t="s">
        <v>145</v>
      </c>
      <c r="I2281" s="230" t="s">
        <v>144</v>
      </c>
      <c r="J2281" s="230" t="s">
        <v>144</v>
      </c>
      <c r="K2281" s="230" t="s">
        <v>144</v>
      </c>
      <c r="L2281" s="230" t="s">
        <v>144</v>
      </c>
      <c r="M2281" s="230" t="s">
        <v>144</v>
      </c>
    </row>
    <row r="2282" spans="1:13" x14ac:dyDescent="0.3">
      <c r="A2282" s="230">
        <v>426138</v>
      </c>
      <c r="B2282" s="230" t="s">
        <v>58</v>
      </c>
      <c r="C2282" s="230" t="s">
        <v>143</v>
      </c>
      <c r="D2282" s="230" t="s">
        <v>144</v>
      </c>
      <c r="E2282" s="230" t="s">
        <v>145</v>
      </c>
      <c r="F2282" s="230" t="s">
        <v>143</v>
      </c>
      <c r="G2282" s="230" t="s">
        <v>144</v>
      </c>
      <c r="H2282" s="230" t="s">
        <v>143</v>
      </c>
      <c r="I2282" s="230" t="s">
        <v>144</v>
      </c>
      <c r="J2282" s="230" t="s">
        <v>144</v>
      </c>
      <c r="K2282" s="230" t="s">
        <v>144</v>
      </c>
      <c r="L2282" s="230" t="s">
        <v>144</v>
      </c>
      <c r="M2282" s="230" t="s">
        <v>144</v>
      </c>
    </row>
    <row r="2283" spans="1:13" x14ac:dyDescent="0.3">
      <c r="A2283" s="230">
        <v>426143</v>
      </c>
      <c r="B2283" s="230" t="s">
        <v>58</v>
      </c>
      <c r="C2283" s="230" t="s">
        <v>143</v>
      </c>
      <c r="E2283" s="230" t="s">
        <v>143</v>
      </c>
      <c r="G2283" s="230" t="s">
        <v>145</v>
      </c>
      <c r="H2283" s="230" t="s">
        <v>145</v>
      </c>
      <c r="I2283" s="230" t="s">
        <v>145</v>
      </c>
      <c r="J2283" s="230" t="s">
        <v>144</v>
      </c>
      <c r="K2283" s="230" t="s">
        <v>143</v>
      </c>
      <c r="L2283" s="230" t="s">
        <v>145</v>
      </c>
      <c r="M2283" s="230" t="s">
        <v>145</v>
      </c>
    </row>
    <row r="2284" spans="1:13" x14ac:dyDescent="0.3">
      <c r="A2284" s="230">
        <v>426148</v>
      </c>
      <c r="B2284" s="230" t="s">
        <v>58</v>
      </c>
      <c r="C2284" s="230" t="s">
        <v>145</v>
      </c>
      <c r="D2284" s="230" t="s">
        <v>143</v>
      </c>
      <c r="E2284" s="230" t="s">
        <v>145</v>
      </c>
      <c r="F2284" s="230" t="s">
        <v>144</v>
      </c>
      <c r="G2284" s="230" t="s">
        <v>145</v>
      </c>
      <c r="H2284" s="230" t="s">
        <v>143</v>
      </c>
      <c r="I2284" s="230" t="s">
        <v>144</v>
      </c>
      <c r="J2284" s="230" t="s">
        <v>144</v>
      </c>
      <c r="K2284" s="230" t="s">
        <v>144</v>
      </c>
      <c r="L2284" s="230" t="s">
        <v>145</v>
      </c>
      <c r="M2284" s="230" t="s">
        <v>145</v>
      </c>
    </row>
    <row r="2285" spans="1:13" x14ac:dyDescent="0.3">
      <c r="A2285" s="230">
        <v>426158</v>
      </c>
      <c r="B2285" s="230" t="s">
        <v>58</v>
      </c>
      <c r="C2285" s="230" t="s">
        <v>143</v>
      </c>
      <c r="D2285" s="230" t="s">
        <v>143</v>
      </c>
      <c r="F2285" s="230" t="s">
        <v>145</v>
      </c>
      <c r="G2285" s="230" t="s">
        <v>143</v>
      </c>
      <c r="H2285" s="230" t="s">
        <v>143</v>
      </c>
      <c r="I2285" s="230" t="s">
        <v>144</v>
      </c>
      <c r="J2285" s="230" t="s">
        <v>143</v>
      </c>
      <c r="K2285" s="230" t="s">
        <v>143</v>
      </c>
    </row>
    <row r="2286" spans="1:13" x14ac:dyDescent="0.3">
      <c r="A2286" s="230">
        <v>426170</v>
      </c>
      <c r="B2286" s="230" t="s">
        <v>58</v>
      </c>
      <c r="C2286" s="230" t="s">
        <v>145</v>
      </c>
      <c r="I2286" s="230" t="s">
        <v>145</v>
      </c>
      <c r="J2286" s="230" t="s">
        <v>143</v>
      </c>
      <c r="K2286" s="230" t="s">
        <v>143</v>
      </c>
      <c r="L2286" s="230" t="s">
        <v>145</v>
      </c>
    </row>
    <row r="2287" spans="1:13" x14ac:dyDescent="0.3">
      <c r="A2287" s="230">
        <v>426183</v>
      </c>
      <c r="B2287" s="230" t="s">
        <v>58</v>
      </c>
      <c r="G2287" s="230" t="s">
        <v>143</v>
      </c>
      <c r="I2287" s="230" t="s">
        <v>143</v>
      </c>
      <c r="J2287" s="230" t="s">
        <v>145</v>
      </c>
      <c r="K2287" s="230" t="s">
        <v>143</v>
      </c>
      <c r="L2287" s="230" t="s">
        <v>143</v>
      </c>
    </row>
    <row r="2288" spans="1:13" x14ac:dyDescent="0.3">
      <c r="A2288" s="230">
        <v>426196</v>
      </c>
      <c r="B2288" s="230" t="s">
        <v>58</v>
      </c>
      <c r="D2288" s="230" t="s">
        <v>143</v>
      </c>
      <c r="E2288" s="230" t="s">
        <v>145</v>
      </c>
      <c r="G2288" s="230" t="s">
        <v>144</v>
      </c>
      <c r="H2288" s="230" t="s">
        <v>144</v>
      </c>
      <c r="I2288" s="230" t="s">
        <v>145</v>
      </c>
      <c r="J2288" s="230" t="s">
        <v>145</v>
      </c>
      <c r="K2288" s="230" t="s">
        <v>144</v>
      </c>
      <c r="L2288" s="230" t="s">
        <v>144</v>
      </c>
      <c r="M2288" s="230" t="s">
        <v>145</v>
      </c>
    </row>
    <row r="2289" spans="1:13" x14ac:dyDescent="0.3">
      <c r="A2289" s="230">
        <v>426258</v>
      </c>
      <c r="B2289" s="230" t="s">
        <v>58</v>
      </c>
      <c r="C2289" s="230" t="s">
        <v>145</v>
      </c>
      <c r="E2289" s="230" t="s">
        <v>145</v>
      </c>
      <c r="F2289" s="230" t="s">
        <v>145</v>
      </c>
      <c r="I2289" s="230" t="s">
        <v>144</v>
      </c>
      <c r="J2289" s="230" t="s">
        <v>144</v>
      </c>
      <c r="K2289" s="230" t="s">
        <v>144</v>
      </c>
      <c r="L2289" s="230" t="s">
        <v>144</v>
      </c>
      <c r="M2289" s="230" t="s">
        <v>144</v>
      </c>
    </row>
    <row r="2290" spans="1:13" x14ac:dyDescent="0.3">
      <c r="A2290" s="230">
        <v>426260</v>
      </c>
      <c r="B2290" s="230" t="s">
        <v>58</v>
      </c>
      <c r="E2290" s="230" t="s">
        <v>145</v>
      </c>
      <c r="F2290" s="230" t="s">
        <v>143</v>
      </c>
      <c r="G2290" s="230" t="s">
        <v>143</v>
      </c>
      <c r="J2290" s="230" t="s">
        <v>143</v>
      </c>
      <c r="K2290" s="230" t="s">
        <v>143</v>
      </c>
      <c r="L2290" s="230" t="s">
        <v>143</v>
      </c>
      <c r="M2290" s="230" t="s">
        <v>143</v>
      </c>
    </row>
    <row r="2291" spans="1:13" x14ac:dyDescent="0.3">
      <c r="A2291" s="230">
        <v>426277</v>
      </c>
      <c r="B2291" s="230" t="s">
        <v>58</v>
      </c>
      <c r="G2291" s="230" t="s">
        <v>143</v>
      </c>
      <c r="J2291" s="230" t="s">
        <v>143</v>
      </c>
      <c r="K2291" s="230" t="s">
        <v>144</v>
      </c>
      <c r="L2291" s="230" t="s">
        <v>144</v>
      </c>
      <c r="M2291" s="230" t="s">
        <v>143</v>
      </c>
    </row>
    <row r="2292" spans="1:13" x14ac:dyDescent="0.3">
      <c r="A2292" s="230">
        <v>426293</v>
      </c>
      <c r="B2292" s="230" t="s">
        <v>58</v>
      </c>
      <c r="C2292" s="230" t="s">
        <v>143</v>
      </c>
      <c r="E2292" s="230" t="s">
        <v>143</v>
      </c>
      <c r="F2292" s="230" t="s">
        <v>145</v>
      </c>
      <c r="G2292" s="230" t="s">
        <v>145</v>
      </c>
      <c r="H2292" s="230" t="s">
        <v>143</v>
      </c>
      <c r="J2292" s="230" t="s">
        <v>143</v>
      </c>
      <c r="K2292" s="230" t="s">
        <v>143</v>
      </c>
      <c r="L2292" s="230" t="s">
        <v>144</v>
      </c>
      <c r="M2292" s="230" t="s">
        <v>145</v>
      </c>
    </row>
    <row r="2293" spans="1:13" x14ac:dyDescent="0.3">
      <c r="A2293" s="230">
        <v>426297</v>
      </c>
      <c r="B2293" s="230" t="s">
        <v>58</v>
      </c>
      <c r="C2293" s="230" t="s">
        <v>144</v>
      </c>
      <c r="G2293" s="230" t="s">
        <v>143</v>
      </c>
      <c r="I2293" s="230" t="s">
        <v>144</v>
      </c>
      <c r="J2293" s="230" t="s">
        <v>143</v>
      </c>
      <c r="L2293" s="230" t="s">
        <v>145</v>
      </c>
      <c r="M2293" s="230" t="s">
        <v>144</v>
      </c>
    </row>
    <row r="2294" spans="1:13" x14ac:dyDescent="0.3">
      <c r="A2294" s="230">
        <v>426302</v>
      </c>
      <c r="B2294" s="230" t="s">
        <v>58</v>
      </c>
      <c r="E2294" s="230" t="s">
        <v>143</v>
      </c>
      <c r="F2294" s="230" t="s">
        <v>143</v>
      </c>
      <c r="H2294" s="230" t="s">
        <v>145</v>
      </c>
      <c r="J2294" s="230" t="s">
        <v>145</v>
      </c>
      <c r="K2294" s="230" t="s">
        <v>145</v>
      </c>
      <c r="L2294" s="230" t="s">
        <v>145</v>
      </c>
    </row>
    <row r="2295" spans="1:13" x14ac:dyDescent="0.3">
      <c r="A2295" s="230">
        <v>426347</v>
      </c>
      <c r="B2295" s="230" t="s">
        <v>58</v>
      </c>
      <c r="H2295" s="230" t="s">
        <v>145</v>
      </c>
      <c r="I2295" s="230" t="s">
        <v>143</v>
      </c>
      <c r="J2295" s="230" t="s">
        <v>143</v>
      </c>
      <c r="K2295" s="230" t="s">
        <v>143</v>
      </c>
      <c r="L2295" s="230" t="s">
        <v>145</v>
      </c>
    </row>
    <row r="2296" spans="1:13" x14ac:dyDescent="0.3">
      <c r="A2296" s="230">
        <v>426363</v>
      </c>
      <c r="B2296" s="230" t="s">
        <v>58</v>
      </c>
      <c r="D2296" s="230" t="s">
        <v>143</v>
      </c>
      <c r="E2296" s="230" t="s">
        <v>143</v>
      </c>
      <c r="G2296" s="230" t="s">
        <v>145</v>
      </c>
      <c r="H2296" s="230" t="s">
        <v>143</v>
      </c>
      <c r="I2296" s="230" t="s">
        <v>145</v>
      </c>
      <c r="J2296" s="230" t="s">
        <v>145</v>
      </c>
      <c r="K2296" s="230" t="s">
        <v>145</v>
      </c>
      <c r="L2296" s="230" t="s">
        <v>145</v>
      </c>
      <c r="M2296" s="230" t="s">
        <v>145</v>
      </c>
    </row>
    <row r="2297" spans="1:13" x14ac:dyDescent="0.3">
      <c r="A2297" s="230">
        <v>426385</v>
      </c>
      <c r="B2297" s="230" t="s">
        <v>58</v>
      </c>
      <c r="E2297" s="230" t="s">
        <v>143</v>
      </c>
      <c r="G2297" s="230" t="s">
        <v>143</v>
      </c>
      <c r="H2297" s="230" t="s">
        <v>143</v>
      </c>
      <c r="I2297" s="230" t="s">
        <v>143</v>
      </c>
      <c r="K2297" s="230" t="s">
        <v>143</v>
      </c>
    </row>
    <row r="2298" spans="1:13" x14ac:dyDescent="0.3">
      <c r="A2298" s="230">
        <v>426389</v>
      </c>
      <c r="B2298" s="230" t="s">
        <v>58</v>
      </c>
      <c r="D2298" s="230" t="s">
        <v>143</v>
      </c>
      <c r="F2298" s="230" t="s">
        <v>143</v>
      </c>
      <c r="G2298" s="230" t="s">
        <v>143</v>
      </c>
      <c r="H2298" s="230" t="s">
        <v>143</v>
      </c>
      <c r="J2298" s="230" t="s">
        <v>145</v>
      </c>
      <c r="K2298" s="230" t="s">
        <v>143</v>
      </c>
      <c r="L2298" s="230" t="s">
        <v>145</v>
      </c>
      <c r="M2298" s="230" t="s">
        <v>145</v>
      </c>
    </row>
    <row r="2299" spans="1:13" x14ac:dyDescent="0.3">
      <c r="A2299" s="230">
        <v>426400</v>
      </c>
      <c r="B2299" s="230" t="s">
        <v>58</v>
      </c>
      <c r="C2299" s="230" t="s">
        <v>143</v>
      </c>
      <c r="D2299" s="230" t="s">
        <v>143</v>
      </c>
      <c r="E2299" s="230" t="s">
        <v>145</v>
      </c>
      <c r="G2299" s="230" t="s">
        <v>145</v>
      </c>
      <c r="H2299" s="230" t="s">
        <v>145</v>
      </c>
      <c r="I2299" s="230" t="s">
        <v>145</v>
      </c>
      <c r="J2299" s="230" t="s">
        <v>145</v>
      </c>
      <c r="K2299" s="230" t="s">
        <v>144</v>
      </c>
      <c r="L2299" s="230" t="s">
        <v>145</v>
      </c>
      <c r="M2299" s="230" t="s">
        <v>145</v>
      </c>
    </row>
    <row r="2300" spans="1:13" x14ac:dyDescent="0.3">
      <c r="A2300" s="230">
        <v>426418</v>
      </c>
      <c r="B2300" s="230" t="s">
        <v>58</v>
      </c>
      <c r="C2300" s="230" t="s">
        <v>143</v>
      </c>
      <c r="E2300" s="230" t="s">
        <v>143</v>
      </c>
      <c r="G2300" s="230" t="s">
        <v>143</v>
      </c>
      <c r="H2300" s="230" t="s">
        <v>145</v>
      </c>
      <c r="J2300" s="230" t="s">
        <v>145</v>
      </c>
      <c r="K2300" s="230" t="s">
        <v>143</v>
      </c>
      <c r="L2300" s="230" t="s">
        <v>144</v>
      </c>
    </row>
    <row r="2301" spans="1:13" x14ac:dyDescent="0.3">
      <c r="A2301" s="230">
        <v>426427</v>
      </c>
      <c r="B2301" s="230" t="s">
        <v>58</v>
      </c>
      <c r="D2301" s="230" t="s">
        <v>143</v>
      </c>
      <c r="G2301" s="230" t="s">
        <v>143</v>
      </c>
      <c r="H2301" s="230" t="s">
        <v>143</v>
      </c>
      <c r="I2301" s="230" t="s">
        <v>143</v>
      </c>
      <c r="J2301" s="230" t="s">
        <v>144</v>
      </c>
      <c r="K2301" s="230" t="s">
        <v>144</v>
      </c>
      <c r="L2301" s="230" t="s">
        <v>144</v>
      </c>
      <c r="M2301" s="230" t="s">
        <v>144</v>
      </c>
    </row>
    <row r="2302" spans="1:13" x14ac:dyDescent="0.3">
      <c r="A2302" s="230">
        <v>426436</v>
      </c>
      <c r="B2302" s="230" t="s">
        <v>58</v>
      </c>
      <c r="C2302" s="230" t="s">
        <v>145</v>
      </c>
      <c r="D2302" s="230" t="s">
        <v>143</v>
      </c>
      <c r="E2302" s="230" t="s">
        <v>143</v>
      </c>
      <c r="F2302" s="230" t="s">
        <v>143</v>
      </c>
      <c r="G2302" s="230" t="s">
        <v>145</v>
      </c>
      <c r="H2302" s="230" t="s">
        <v>143</v>
      </c>
      <c r="I2302" s="230" t="s">
        <v>144</v>
      </c>
      <c r="J2302" s="230" t="s">
        <v>145</v>
      </c>
      <c r="K2302" s="230" t="s">
        <v>145</v>
      </c>
      <c r="L2302" s="230" t="s">
        <v>145</v>
      </c>
      <c r="M2302" s="230" t="s">
        <v>145</v>
      </c>
    </row>
    <row r="2303" spans="1:13" x14ac:dyDescent="0.3">
      <c r="A2303" s="230">
        <v>426437</v>
      </c>
      <c r="B2303" s="230" t="s">
        <v>58</v>
      </c>
      <c r="E2303" s="230" t="s">
        <v>143</v>
      </c>
      <c r="F2303" s="230" t="s">
        <v>143</v>
      </c>
      <c r="G2303" s="230" t="s">
        <v>143</v>
      </c>
      <c r="H2303" s="230" t="s">
        <v>145</v>
      </c>
      <c r="K2303" s="230" t="s">
        <v>143</v>
      </c>
      <c r="L2303" s="230" t="s">
        <v>145</v>
      </c>
    </row>
    <row r="2304" spans="1:13" x14ac:dyDescent="0.3">
      <c r="A2304" s="230">
        <v>426442</v>
      </c>
      <c r="B2304" s="230" t="s">
        <v>58</v>
      </c>
      <c r="E2304" s="230" t="s">
        <v>143</v>
      </c>
      <c r="H2304" s="230" t="s">
        <v>145</v>
      </c>
      <c r="J2304" s="230" t="s">
        <v>143</v>
      </c>
      <c r="K2304" s="230" t="s">
        <v>143</v>
      </c>
      <c r="L2304" s="230" t="s">
        <v>144</v>
      </c>
      <c r="M2304" s="230" t="s">
        <v>145</v>
      </c>
    </row>
    <row r="2305" spans="1:13" x14ac:dyDescent="0.3">
      <c r="A2305" s="230">
        <v>426457</v>
      </c>
      <c r="B2305" s="230" t="s">
        <v>58</v>
      </c>
      <c r="C2305" s="230" t="s">
        <v>143</v>
      </c>
      <c r="G2305" s="230" t="s">
        <v>143</v>
      </c>
      <c r="H2305" s="230" t="s">
        <v>143</v>
      </c>
      <c r="I2305" s="230" t="s">
        <v>145</v>
      </c>
      <c r="J2305" s="230" t="s">
        <v>143</v>
      </c>
      <c r="L2305" s="230" t="s">
        <v>143</v>
      </c>
    </row>
    <row r="2306" spans="1:13" x14ac:dyDescent="0.3">
      <c r="A2306" s="230">
        <v>426458</v>
      </c>
      <c r="B2306" s="230" t="s">
        <v>58</v>
      </c>
      <c r="C2306" s="230" t="s">
        <v>143</v>
      </c>
      <c r="D2306" s="230" t="s">
        <v>145</v>
      </c>
      <c r="E2306" s="230" t="s">
        <v>143</v>
      </c>
      <c r="G2306" s="230" t="s">
        <v>145</v>
      </c>
      <c r="H2306" s="230" t="s">
        <v>143</v>
      </c>
      <c r="I2306" s="230" t="s">
        <v>144</v>
      </c>
      <c r="J2306" s="230" t="s">
        <v>144</v>
      </c>
      <c r="K2306" s="230" t="s">
        <v>144</v>
      </c>
      <c r="L2306" s="230" t="s">
        <v>144</v>
      </c>
      <c r="M2306" s="230" t="s">
        <v>144</v>
      </c>
    </row>
    <row r="2307" spans="1:13" x14ac:dyDescent="0.3">
      <c r="A2307" s="230">
        <v>426465</v>
      </c>
      <c r="B2307" s="230" t="s">
        <v>58</v>
      </c>
      <c r="F2307" s="230" t="s">
        <v>143</v>
      </c>
      <c r="G2307" s="230" t="s">
        <v>143</v>
      </c>
      <c r="H2307" s="230" t="s">
        <v>143</v>
      </c>
      <c r="J2307" s="230" t="s">
        <v>143</v>
      </c>
      <c r="K2307" s="230" t="s">
        <v>143</v>
      </c>
      <c r="L2307" s="230" t="s">
        <v>143</v>
      </c>
    </row>
    <row r="2308" spans="1:13" x14ac:dyDescent="0.3">
      <c r="A2308" s="230">
        <v>426546</v>
      </c>
      <c r="B2308" s="230" t="s">
        <v>58</v>
      </c>
      <c r="D2308" s="230" t="s">
        <v>144</v>
      </c>
      <c r="E2308" s="230" t="s">
        <v>143</v>
      </c>
      <c r="F2308" s="230" t="s">
        <v>143</v>
      </c>
      <c r="G2308" s="230" t="s">
        <v>144</v>
      </c>
      <c r="I2308" s="230" t="s">
        <v>143</v>
      </c>
      <c r="J2308" s="230" t="s">
        <v>145</v>
      </c>
      <c r="K2308" s="230" t="s">
        <v>145</v>
      </c>
    </row>
    <row r="2309" spans="1:13" x14ac:dyDescent="0.3">
      <c r="A2309" s="230">
        <v>426556</v>
      </c>
      <c r="B2309" s="230" t="s">
        <v>58</v>
      </c>
      <c r="E2309" s="230" t="s">
        <v>143</v>
      </c>
      <c r="I2309" s="230" t="s">
        <v>144</v>
      </c>
      <c r="J2309" s="230" t="s">
        <v>143</v>
      </c>
      <c r="K2309" s="230" t="s">
        <v>143</v>
      </c>
      <c r="L2309" s="230" t="s">
        <v>144</v>
      </c>
      <c r="M2309" s="230" t="s">
        <v>145</v>
      </c>
    </row>
    <row r="2310" spans="1:13" x14ac:dyDescent="0.3">
      <c r="A2310" s="230">
        <v>426557</v>
      </c>
      <c r="B2310" s="230" t="s">
        <v>58</v>
      </c>
      <c r="D2310" s="230" t="s">
        <v>144</v>
      </c>
      <c r="F2310" s="230" t="s">
        <v>145</v>
      </c>
      <c r="G2310" s="230" t="s">
        <v>143</v>
      </c>
      <c r="I2310" s="230" t="s">
        <v>143</v>
      </c>
      <c r="J2310" s="230" t="s">
        <v>144</v>
      </c>
      <c r="M2310" s="230" t="s">
        <v>145</v>
      </c>
    </row>
    <row r="2311" spans="1:13" x14ac:dyDescent="0.3">
      <c r="A2311" s="230">
        <v>426607</v>
      </c>
      <c r="B2311" s="230" t="s">
        <v>58</v>
      </c>
      <c r="D2311" s="230" t="s">
        <v>143</v>
      </c>
      <c r="E2311" s="230" t="s">
        <v>143</v>
      </c>
      <c r="F2311" s="230" t="s">
        <v>143</v>
      </c>
      <c r="G2311" s="230" t="s">
        <v>143</v>
      </c>
      <c r="H2311" s="230" t="s">
        <v>143</v>
      </c>
      <c r="J2311" s="230" t="s">
        <v>144</v>
      </c>
      <c r="K2311" s="230" t="s">
        <v>144</v>
      </c>
      <c r="L2311" s="230" t="s">
        <v>144</v>
      </c>
    </row>
    <row r="2312" spans="1:13" x14ac:dyDescent="0.3">
      <c r="A2312" s="230">
        <v>426624</v>
      </c>
      <c r="B2312" s="230" t="s">
        <v>58</v>
      </c>
      <c r="D2312" s="230" t="s">
        <v>144</v>
      </c>
      <c r="G2312" s="230" t="s">
        <v>144</v>
      </c>
      <c r="H2312" s="230" t="s">
        <v>143</v>
      </c>
      <c r="J2312" s="230" t="s">
        <v>144</v>
      </c>
      <c r="K2312" s="230" t="s">
        <v>145</v>
      </c>
      <c r="L2312" s="230" t="s">
        <v>145</v>
      </c>
      <c r="M2312" s="230" t="s">
        <v>144</v>
      </c>
    </row>
    <row r="2313" spans="1:13" x14ac:dyDescent="0.3">
      <c r="A2313" s="230">
        <v>426626</v>
      </c>
      <c r="B2313" s="230" t="s">
        <v>58</v>
      </c>
      <c r="D2313" s="230" t="s">
        <v>144</v>
      </c>
      <c r="E2313" s="230" t="s">
        <v>143</v>
      </c>
      <c r="F2313" s="230" t="s">
        <v>145</v>
      </c>
      <c r="G2313" s="230" t="s">
        <v>145</v>
      </c>
      <c r="H2313" s="230" t="s">
        <v>143</v>
      </c>
      <c r="I2313" s="230" t="s">
        <v>143</v>
      </c>
      <c r="J2313" s="230" t="s">
        <v>144</v>
      </c>
      <c r="K2313" s="230" t="s">
        <v>143</v>
      </c>
      <c r="L2313" s="230" t="s">
        <v>143</v>
      </c>
      <c r="M2313" s="230" t="s">
        <v>144</v>
      </c>
    </row>
    <row r="2314" spans="1:13" x14ac:dyDescent="0.3">
      <c r="A2314" s="230">
        <v>426627</v>
      </c>
      <c r="B2314" s="230" t="s">
        <v>58</v>
      </c>
      <c r="C2314" s="230" t="s">
        <v>143</v>
      </c>
      <c r="I2314" s="230" t="s">
        <v>145</v>
      </c>
      <c r="J2314" s="230" t="s">
        <v>145</v>
      </c>
      <c r="K2314" s="230" t="s">
        <v>145</v>
      </c>
      <c r="L2314" s="230" t="s">
        <v>145</v>
      </c>
      <c r="M2314" s="230" t="s">
        <v>145</v>
      </c>
    </row>
    <row r="2315" spans="1:13" x14ac:dyDescent="0.3">
      <c r="A2315" s="230">
        <v>426633</v>
      </c>
      <c r="B2315" s="230" t="s">
        <v>58</v>
      </c>
      <c r="C2315" s="230" t="s">
        <v>143</v>
      </c>
      <c r="D2315" s="230" t="s">
        <v>143</v>
      </c>
      <c r="E2315" s="230" t="s">
        <v>145</v>
      </c>
      <c r="F2315" s="230" t="s">
        <v>145</v>
      </c>
      <c r="G2315" s="230" t="s">
        <v>145</v>
      </c>
      <c r="H2315" s="230" t="s">
        <v>145</v>
      </c>
      <c r="I2315" s="230" t="s">
        <v>145</v>
      </c>
      <c r="J2315" s="230" t="s">
        <v>144</v>
      </c>
      <c r="K2315" s="230" t="s">
        <v>145</v>
      </c>
      <c r="L2315" s="230" t="s">
        <v>144</v>
      </c>
      <c r="M2315" s="230" t="s">
        <v>144</v>
      </c>
    </row>
    <row r="2316" spans="1:13" x14ac:dyDescent="0.3">
      <c r="A2316" s="230">
        <v>426647</v>
      </c>
      <c r="B2316" s="230" t="s">
        <v>58</v>
      </c>
      <c r="D2316" s="230" t="s">
        <v>143</v>
      </c>
      <c r="E2316" s="230" t="s">
        <v>143</v>
      </c>
      <c r="F2316" s="230" t="s">
        <v>145</v>
      </c>
      <c r="G2316" s="230" t="s">
        <v>145</v>
      </c>
      <c r="H2316" s="230" t="s">
        <v>145</v>
      </c>
      <c r="K2316" s="230" t="s">
        <v>145</v>
      </c>
      <c r="L2316" s="230" t="s">
        <v>145</v>
      </c>
    </row>
    <row r="2317" spans="1:13" x14ac:dyDescent="0.3">
      <c r="A2317" s="230">
        <v>426651</v>
      </c>
      <c r="B2317" s="230" t="s">
        <v>58</v>
      </c>
      <c r="D2317" s="230" t="s">
        <v>143</v>
      </c>
      <c r="E2317" s="230" t="s">
        <v>143</v>
      </c>
      <c r="F2317" s="230" t="s">
        <v>143</v>
      </c>
      <c r="G2317" s="230" t="s">
        <v>143</v>
      </c>
      <c r="H2317" s="230" t="s">
        <v>143</v>
      </c>
      <c r="I2317" s="230" t="s">
        <v>143</v>
      </c>
      <c r="J2317" s="230" t="s">
        <v>143</v>
      </c>
      <c r="K2317" s="230" t="s">
        <v>143</v>
      </c>
      <c r="L2317" s="230" t="s">
        <v>144</v>
      </c>
    </row>
    <row r="2318" spans="1:13" x14ac:dyDescent="0.3">
      <c r="A2318" s="230">
        <v>426672</v>
      </c>
      <c r="B2318" s="230" t="s">
        <v>58</v>
      </c>
      <c r="C2318" s="230" t="s">
        <v>143</v>
      </c>
      <c r="D2318" s="230" t="s">
        <v>143</v>
      </c>
      <c r="E2318" s="230" t="s">
        <v>143</v>
      </c>
      <c r="F2318" s="230" t="s">
        <v>145</v>
      </c>
      <c r="G2318" s="230" t="s">
        <v>145</v>
      </c>
      <c r="H2318" s="230" t="s">
        <v>143</v>
      </c>
      <c r="I2318" s="230" t="s">
        <v>144</v>
      </c>
      <c r="J2318" s="230" t="s">
        <v>144</v>
      </c>
      <c r="K2318" s="230" t="s">
        <v>144</v>
      </c>
      <c r="L2318" s="230" t="s">
        <v>144</v>
      </c>
      <c r="M2318" s="230" t="s">
        <v>144</v>
      </c>
    </row>
    <row r="2319" spans="1:13" x14ac:dyDescent="0.3">
      <c r="A2319" s="230">
        <v>426680</v>
      </c>
      <c r="B2319" s="230" t="s">
        <v>58</v>
      </c>
      <c r="E2319" s="230" t="s">
        <v>143</v>
      </c>
      <c r="G2319" s="230" t="s">
        <v>143</v>
      </c>
      <c r="I2319" s="230" t="s">
        <v>143</v>
      </c>
      <c r="J2319" s="230" t="s">
        <v>143</v>
      </c>
      <c r="K2319" s="230" t="s">
        <v>143</v>
      </c>
      <c r="L2319" s="230" t="s">
        <v>145</v>
      </c>
      <c r="M2319" s="230" t="s">
        <v>145</v>
      </c>
    </row>
    <row r="2320" spans="1:13" x14ac:dyDescent="0.3">
      <c r="A2320" s="230">
        <v>426682</v>
      </c>
      <c r="B2320" s="230" t="s">
        <v>58</v>
      </c>
      <c r="C2320" s="230" t="s">
        <v>143</v>
      </c>
      <c r="D2320" s="230" t="s">
        <v>143</v>
      </c>
      <c r="E2320" s="230" t="s">
        <v>143</v>
      </c>
      <c r="F2320" s="230" t="s">
        <v>143</v>
      </c>
      <c r="G2320" s="230" t="s">
        <v>143</v>
      </c>
      <c r="H2320" s="230" t="s">
        <v>145</v>
      </c>
      <c r="I2320" s="230" t="s">
        <v>145</v>
      </c>
      <c r="J2320" s="230" t="s">
        <v>145</v>
      </c>
      <c r="K2320" s="230" t="s">
        <v>145</v>
      </c>
      <c r="L2320" s="230" t="s">
        <v>145</v>
      </c>
      <c r="M2320" s="230" t="s">
        <v>145</v>
      </c>
    </row>
    <row r="2321" spans="1:13" x14ac:dyDescent="0.3">
      <c r="A2321" s="230">
        <v>426702</v>
      </c>
      <c r="B2321" s="230" t="s">
        <v>58</v>
      </c>
      <c r="C2321" s="230" t="s">
        <v>143</v>
      </c>
      <c r="E2321" s="230" t="s">
        <v>143</v>
      </c>
      <c r="G2321" s="230" t="s">
        <v>143</v>
      </c>
      <c r="I2321" s="230" t="s">
        <v>145</v>
      </c>
      <c r="J2321" s="230" t="s">
        <v>143</v>
      </c>
      <c r="K2321" s="230" t="s">
        <v>143</v>
      </c>
      <c r="M2321" s="230" t="s">
        <v>143</v>
      </c>
    </row>
    <row r="2322" spans="1:13" x14ac:dyDescent="0.3">
      <c r="A2322" s="230">
        <v>426703</v>
      </c>
      <c r="B2322" s="230" t="s">
        <v>58</v>
      </c>
      <c r="D2322" s="230" t="s">
        <v>143</v>
      </c>
      <c r="E2322" s="230" t="s">
        <v>143</v>
      </c>
      <c r="G2322" s="230" t="s">
        <v>143</v>
      </c>
      <c r="J2322" s="230" t="s">
        <v>145</v>
      </c>
      <c r="K2322" s="230" t="s">
        <v>143</v>
      </c>
      <c r="M2322" s="230" t="s">
        <v>143</v>
      </c>
    </row>
    <row r="2323" spans="1:13" x14ac:dyDescent="0.3">
      <c r="A2323" s="230">
        <v>426704</v>
      </c>
      <c r="B2323" s="230" t="s">
        <v>58</v>
      </c>
      <c r="C2323" s="230" t="s">
        <v>143</v>
      </c>
      <c r="D2323" s="230" t="s">
        <v>144</v>
      </c>
      <c r="E2323" s="230" t="s">
        <v>143</v>
      </c>
      <c r="F2323" s="230" t="s">
        <v>143</v>
      </c>
      <c r="G2323" s="230" t="s">
        <v>143</v>
      </c>
      <c r="H2323" s="230" t="s">
        <v>143</v>
      </c>
      <c r="I2323" s="230" t="s">
        <v>144</v>
      </c>
      <c r="J2323" s="230" t="s">
        <v>144</v>
      </c>
      <c r="K2323" s="230" t="s">
        <v>144</v>
      </c>
      <c r="L2323" s="230" t="s">
        <v>144</v>
      </c>
      <c r="M2323" s="230" t="s">
        <v>144</v>
      </c>
    </row>
    <row r="2324" spans="1:13" x14ac:dyDescent="0.3">
      <c r="A2324" s="230">
        <v>426711</v>
      </c>
      <c r="B2324" s="230" t="s">
        <v>58</v>
      </c>
      <c r="C2324" s="230" t="s">
        <v>143</v>
      </c>
      <c r="D2324" s="230" t="s">
        <v>143</v>
      </c>
      <c r="F2324" s="230" t="s">
        <v>143</v>
      </c>
      <c r="I2324" s="230" t="s">
        <v>145</v>
      </c>
      <c r="L2324" s="230" t="s">
        <v>144</v>
      </c>
    </row>
    <row r="2325" spans="1:13" x14ac:dyDescent="0.3">
      <c r="A2325" s="230">
        <v>426723</v>
      </c>
      <c r="B2325" s="230" t="s">
        <v>58</v>
      </c>
      <c r="E2325" s="230" t="s">
        <v>143</v>
      </c>
      <c r="G2325" s="230" t="s">
        <v>145</v>
      </c>
      <c r="H2325" s="230" t="s">
        <v>143</v>
      </c>
      <c r="J2325" s="230" t="s">
        <v>143</v>
      </c>
      <c r="K2325" s="230" t="s">
        <v>143</v>
      </c>
      <c r="M2325" s="230" t="s">
        <v>143</v>
      </c>
    </row>
    <row r="2326" spans="1:13" x14ac:dyDescent="0.3">
      <c r="A2326" s="230">
        <v>426727</v>
      </c>
      <c r="B2326" s="230" t="s">
        <v>58</v>
      </c>
      <c r="C2326" s="230" t="s">
        <v>143</v>
      </c>
      <c r="E2326" s="230" t="s">
        <v>143</v>
      </c>
      <c r="F2326" s="230" t="s">
        <v>145</v>
      </c>
      <c r="G2326" s="230" t="s">
        <v>143</v>
      </c>
      <c r="H2326" s="230" t="s">
        <v>143</v>
      </c>
      <c r="I2326" s="230" t="s">
        <v>144</v>
      </c>
      <c r="J2326" s="230" t="s">
        <v>145</v>
      </c>
      <c r="K2326" s="230" t="s">
        <v>144</v>
      </c>
      <c r="L2326" s="230" t="s">
        <v>144</v>
      </c>
      <c r="M2326" s="230" t="s">
        <v>144</v>
      </c>
    </row>
    <row r="2327" spans="1:13" x14ac:dyDescent="0.3">
      <c r="A2327" s="230">
        <v>426740</v>
      </c>
      <c r="B2327" s="230" t="s">
        <v>58</v>
      </c>
      <c r="D2327" s="230" t="s">
        <v>143</v>
      </c>
      <c r="G2327" s="230" t="s">
        <v>143</v>
      </c>
      <c r="H2327" s="230" t="s">
        <v>143</v>
      </c>
      <c r="I2327" s="230" t="s">
        <v>143</v>
      </c>
      <c r="J2327" s="230" t="s">
        <v>145</v>
      </c>
      <c r="K2327" s="230" t="s">
        <v>143</v>
      </c>
      <c r="L2327" s="230" t="s">
        <v>145</v>
      </c>
      <c r="M2327" s="230" t="s">
        <v>145</v>
      </c>
    </row>
    <row r="2328" spans="1:13" x14ac:dyDescent="0.3">
      <c r="A2328" s="230">
        <v>426770</v>
      </c>
      <c r="B2328" s="230" t="s">
        <v>58</v>
      </c>
      <c r="C2328" s="230" t="s">
        <v>145</v>
      </c>
      <c r="D2328" s="230" t="s">
        <v>145</v>
      </c>
      <c r="E2328" s="230" t="s">
        <v>145</v>
      </c>
      <c r="F2328" s="230" t="s">
        <v>145</v>
      </c>
      <c r="G2328" s="230" t="s">
        <v>144</v>
      </c>
      <c r="H2328" s="230" t="s">
        <v>144</v>
      </c>
      <c r="I2328" s="230" t="s">
        <v>144</v>
      </c>
      <c r="J2328" s="230" t="s">
        <v>144</v>
      </c>
      <c r="K2328" s="230" t="s">
        <v>144</v>
      </c>
      <c r="L2328" s="230" t="s">
        <v>144</v>
      </c>
      <c r="M2328" s="230" t="s">
        <v>144</v>
      </c>
    </row>
    <row r="2329" spans="1:13" x14ac:dyDescent="0.3">
      <c r="A2329" s="230">
        <v>426773</v>
      </c>
      <c r="B2329" s="230" t="s">
        <v>58</v>
      </c>
      <c r="C2329" s="230" t="s">
        <v>143</v>
      </c>
      <c r="D2329" s="230" t="s">
        <v>145</v>
      </c>
      <c r="E2329" s="230" t="s">
        <v>145</v>
      </c>
      <c r="F2329" s="230" t="s">
        <v>145</v>
      </c>
      <c r="G2329" s="230" t="s">
        <v>145</v>
      </c>
      <c r="H2329" s="230" t="s">
        <v>143</v>
      </c>
      <c r="I2329" s="230" t="s">
        <v>144</v>
      </c>
      <c r="J2329" s="230" t="s">
        <v>144</v>
      </c>
      <c r="K2329" s="230" t="s">
        <v>144</v>
      </c>
      <c r="L2329" s="230" t="s">
        <v>144</v>
      </c>
      <c r="M2329" s="230" t="s">
        <v>144</v>
      </c>
    </row>
    <row r="2330" spans="1:13" x14ac:dyDescent="0.3">
      <c r="A2330" s="230">
        <v>426784</v>
      </c>
      <c r="B2330" s="230" t="s">
        <v>58</v>
      </c>
      <c r="C2330" s="230" t="s">
        <v>143</v>
      </c>
      <c r="D2330" s="230" t="s">
        <v>145</v>
      </c>
      <c r="E2330" s="230" t="s">
        <v>143</v>
      </c>
      <c r="F2330" s="230" t="s">
        <v>143</v>
      </c>
      <c r="G2330" s="230" t="s">
        <v>145</v>
      </c>
      <c r="H2330" s="230" t="s">
        <v>145</v>
      </c>
      <c r="I2330" s="230" t="s">
        <v>144</v>
      </c>
      <c r="J2330" s="230" t="s">
        <v>144</v>
      </c>
      <c r="K2330" s="230" t="s">
        <v>144</v>
      </c>
      <c r="L2330" s="230" t="s">
        <v>144</v>
      </c>
      <c r="M2330" s="230" t="s">
        <v>144</v>
      </c>
    </row>
    <row r="2331" spans="1:13" x14ac:dyDescent="0.3">
      <c r="A2331" s="230">
        <v>426795</v>
      </c>
      <c r="B2331" s="230" t="s">
        <v>58</v>
      </c>
      <c r="C2331" s="230" t="s">
        <v>145</v>
      </c>
      <c r="D2331" s="230" t="s">
        <v>143</v>
      </c>
      <c r="E2331" s="230" t="s">
        <v>145</v>
      </c>
      <c r="F2331" s="230" t="s">
        <v>145</v>
      </c>
      <c r="G2331" s="230" t="s">
        <v>145</v>
      </c>
      <c r="H2331" s="230" t="s">
        <v>145</v>
      </c>
      <c r="I2331" s="230" t="s">
        <v>145</v>
      </c>
      <c r="J2331" s="230" t="s">
        <v>145</v>
      </c>
      <c r="K2331" s="230" t="s">
        <v>145</v>
      </c>
      <c r="L2331" s="230" t="s">
        <v>144</v>
      </c>
      <c r="M2331" s="230" t="s">
        <v>145</v>
      </c>
    </row>
    <row r="2332" spans="1:13" x14ac:dyDescent="0.3">
      <c r="A2332" s="230">
        <v>426798</v>
      </c>
      <c r="B2332" s="230" t="s">
        <v>58</v>
      </c>
      <c r="C2332" s="230" t="s">
        <v>143</v>
      </c>
      <c r="D2332" s="230" t="s">
        <v>143</v>
      </c>
      <c r="E2332" s="230" t="s">
        <v>143</v>
      </c>
      <c r="F2332" s="230" t="s">
        <v>143</v>
      </c>
      <c r="G2332" s="230" t="s">
        <v>144</v>
      </c>
      <c r="H2332" s="230" t="s">
        <v>144</v>
      </c>
      <c r="I2332" s="230" t="s">
        <v>144</v>
      </c>
      <c r="J2332" s="230" t="s">
        <v>144</v>
      </c>
      <c r="K2332" s="230" t="s">
        <v>144</v>
      </c>
      <c r="L2332" s="230" t="s">
        <v>144</v>
      </c>
      <c r="M2332" s="230" t="s">
        <v>144</v>
      </c>
    </row>
    <row r="2333" spans="1:13" x14ac:dyDescent="0.3">
      <c r="A2333" s="230">
        <v>426799</v>
      </c>
      <c r="B2333" s="230" t="s">
        <v>58</v>
      </c>
      <c r="D2333" s="230" t="s">
        <v>143</v>
      </c>
      <c r="E2333" s="230" t="s">
        <v>143</v>
      </c>
      <c r="H2333" s="230" t="s">
        <v>143</v>
      </c>
      <c r="I2333" s="230" t="s">
        <v>143</v>
      </c>
      <c r="J2333" s="230" t="s">
        <v>144</v>
      </c>
      <c r="K2333" s="230" t="s">
        <v>143</v>
      </c>
      <c r="L2333" s="230" t="s">
        <v>143</v>
      </c>
      <c r="M2333" s="230" t="s">
        <v>144</v>
      </c>
    </row>
    <row r="2334" spans="1:13" x14ac:dyDescent="0.3">
      <c r="A2334" s="230">
        <v>426822</v>
      </c>
      <c r="B2334" s="230" t="s">
        <v>58</v>
      </c>
      <c r="E2334" s="230" t="s">
        <v>143</v>
      </c>
      <c r="I2334" s="230" t="s">
        <v>144</v>
      </c>
      <c r="J2334" s="230" t="s">
        <v>145</v>
      </c>
      <c r="K2334" s="230" t="s">
        <v>143</v>
      </c>
      <c r="L2334" s="230" t="s">
        <v>145</v>
      </c>
      <c r="M2334" s="230" t="s">
        <v>144</v>
      </c>
    </row>
    <row r="2335" spans="1:13" x14ac:dyDescent="0.3">
      <c r="A2335" s="230">
        <v>426871</v>
      </c>
      <c r="B2335" s="230" t="s">
        <v>58</v>
      </c>
      <c r="C2335" s="230" t="s">
        <v>143</v>
      </c>
      <c r="D2335" s="230" t="s">
        <v>145</v>
      </c>
      <c r="E2335" s="230" t="s">
        <v>143</v>
      </c>
      <c r="F2335" s="230" t="s">
        <v>143</v>
      </c>
      <c r="G2335" s="230" t="s">
        <v>145</v>
      </c>
      <c r="H2335" s="230" t="s">
        <v>143</v>
      </c>
      <c r="I2335" s="230" t="s">
        <v>144</v>
      </c>
      <c r="J2335" s="230" t="s">
        <v>144</v>
      </c>
      <c r="K2335" s="230" t="s">
        <v>144</v>
      </c>
      <c r="L2335" s="230" t="s">
        <v>144</v>
      </c>
      <c r="M2335" s="230" t="s">
        <v>144</v>
      </c>
    </row>
    <row r="2336" spans="1:13" x14ac:dyDescent="0.3">
      <c r="A2336" s="230">
        <v>426879</v>
      </c>
      <c r="B2336" s="230" t="s">
        <v>58</v>
      </c>
      <c r="E2336" s="230" t="s">
        <v>145</v>
      </c>
      <c r="G2336" s="230" t="s">
        <v>143</v>
      </c>
      <c r="H2336" s="230" t="s">
        <v>145</v>
      </c>
      <c r="I2336" s="230" t="s">
        <v>145</v>
      </c>
      <c r="J2336" s="230" t="s">
        <v>144</v>
      </c>
      <c r="K2336" s="230" t="s">
        <v>145</v>
      </c>
      <c r="L2336" s="230" t="s">
        <v>144</v>
      </c>
      <c r="M2336" s="230" t="s">
        <v>145</v>
      </c>
    </row>
    <row r="2337" spans="1:13" x14ac:dyDescent="0.3">
      <c r="A2337" s="230">
        <v>426882</v>
      </c>
      <c r="B2337" s="230" t="s">
        <v>58</v>
      </c>
      <c r="C2337" s="230" t="s">
        <v>143</v>
      </c>
      <c r="E2337" s="230" t="s">
        <v>143</v>
      </c>
      <c r="F2337" s="230" t="s">
        <v>143</v>
      </c>
      <c r="G2337" s="230" t="s">
        <v>143</v>
      </c>
      <c r="H2337" s="230" t="s">
        <v>143</v>
      </c>
      <c r="I2337" s="230" t="s">
        <v>144</v>
      </c>
      <c r="J2337" s="230" t="s">
        <v>145</v>
      </c>
      <c r="K2337" s="230" t="s">
        <v>144</v>
      </c>
      <c r="L2337" s="230" t="s">
        <v>144</v>
      </c>
      <c r="M2337" s="230" t="s">
        <v>145</v>
      </c>
    </row>
    <row r="2338" spans="1:13" x14ac:dyDescent="0.3">
      <c r="A2338" s="230">
        <v>426901</v>
      </c>
      <c r="B2338" s="230" t="s">
        <v>58</v>
      </c>
      <c r="C2338" s="230" t="s">
        <v>145</v>
      </c>
      <c r="E2338" s="230" t="s">
        <v>145</v>
      </c>
      <c r="I2338" s="230" t="s">
        <v>144</v>
      </c>
      <c r="J2338" s="230" t="s">
        <v>143</v>
      </c>
      <c r="K2338" s="230" t="s">
        <v>144</v>
      </c>
      <c r="L2338" s="230" t="s">
        <v>144</v>
      </c>
      <c r="M2338" s="230" t="s">
        <v>143</v>
      </c>
    </row>
    <row r="2339" spans="1:13" x14ac:dyDescent="0.3">
      <c r="A2339" s="230">
        <v>426907</v>
      </c>
      <c r="B2339" s="230" t="s">
        <v>58</v>
      </c>
      <c r="C2339" s="230" t="s">
        <v>144</v>
      </c>
      <c r="E2339" s="230" t="s">
        <v>143</v>
      </c>
      <c r="H2339" s="230" t="s">
        <v>143</v>
      </c>
      <c r="I2339" s="230" t="s">
        <v>144</v>
      </c>
      <c r="J2339" s="230" t="s">
        <v>143</v>
      </c>
      <c r="K2339" s="230" t="s">
        <v>143</v>
      </c>
      <c r="L2339" s="230" t="s">
        <v>145</v>
      </c>
      <c r="M2339" s="230" t="s">
        <v>143</v>
      </c>
    </row>
    <row r="2340" spans="1:13" x14ac:dyDescent="0.3">
      <c r="A2340" s="230">
        <v>426927</v>
      </c>
      <c r="B2340" s="230" t="s">
        <v>58</v>
      </c>
      <c r="D2340" s="230" t="s">
        <v>143</v>
      </c>
      <c r="F2340" s="230" t="s">
        <v>145</v>
      </c>
      <c r="I2340" s="230" t="s">
        <v>143</v>
      </c>
      <c r="J2340" s="230" t="s">
        <v>143</v>
      </c>
      <c r="K2340" s="230" t="s">
        <v>145</v>
      </c>
      <c r="L2340" s="230" t="s">
        <v>143</v>
      </c>
    </row>
    <row r="2341" spans="1:13" x14ac:dyDescent="0.3">
      <c r="A2341" s="230">
        <v>426951</v>
      </c>
      <c r="B2341" s="230" t="s">
        <v>58</v>
      </c>
      <c r="D2341" s="230" t="s">
        <v>143</v>
      </c>
      <c r="G2341" s="230" t="s">
        <v>143</v>
      </c>
      <c r="H2341" s="230" t="s">
        <v>143</v>
      </c>
      <c r="J2341" s="230" t="s">
        <v>143</v>
      </c>
      <c r="K2341" s="230" t="s">
        <v>145</v>
      </c>
      <c r="L2341" s="230" t="s">
        <v>145</v>
      </c>
      <c r="M2341" s="230" t="s">
        <v>143</v>
      </c>
    </row>
    <row r="2342" spans="1:13" x14ac:dyDescent="0.3">
      <c r="A2342" s="230">
        <v>426977</v>
      </c>
      <c r="B2342" s="230" t="s">
        <v>58</v>
      </c>
      <c r="C2342" s="230" t="s">
        <v>143</v>
      </c>
      <c r="D2342" s="230" t="s">
        <v>143</v>
      </c>
      <c r="E2342" s="230" t="s">
        <v>145</v>
      </c>
      <c r="F2342" s="230" t="s">
        <v>145</v>
      </c>
      <c r="G2342" s="230" t="s">
        <v>145</v>
      </c>
      <c r="H2342" s="230" t="s">
        <v>144</v>
      </c>
      <c r="I2342" s="230" t="s">
        <v>145</v>
      </c>
      <c r="J2342" s="230" t="s">
        <v>144</v>
      </c>
      <c r="K2342" s="230" t="s">
        <v>145</v>
      </c>
      <c r="L2342" s="230" t="s">
        <v>144</v>
      </c>
      <c r="M2342" s="230" t="s">
        <v>144</v>
      </c>
    </row>
    <row r="2343" spans="1:13" x14ac:dyDescent="0.3">
      <c r="A2343" s="230">
        <v>426983</v>
      </c>
      <c r="B2343" s="230" t="s">
        <v>58</v>
      </c>
      <c r="E2343" s="230" t="s">
        <v>143</v>
      </c>
      <c r="F2343" s="230" t="s">
        <v>145</v>
      </c>
      <c r="G2343" s="230" t="s">
        <v>145</v>
      </c>
      <c r="H2343" s="230" t="s">
        <v>145</v>
      </c>
      <c r="J2343" s="230" t="s">
        <v>144</v>
      </c>
      <c r="K2343" s="230" t="s">
        <v>144</v>
      </c>
      <c r="L2343" s="230" t="s">
        <v>145</v>
      </c>
      <c r="M2343" s="230" t="s">
        <v>145</v>
      </c>
    </row>
    <row r="2344" spans="1:13" x14ac:dyDescent="0.3">
      <c r="A2344" s="230">
        <v>426987</v>
      </c>
      <c r="B2344" s="230" t="s">
        <v>58</v>
      </c>
      <c r="D2344" s="230" t="s">
        <v>145</v>
      </c>
      <c r="E2344" s="230" t="s">
        <v>144</v>
      </c>
      <c r="I2344" s="230" t="s">
        <v>143</v>
      </c>
      <c r="J2344" s="230" t="s">
        <v>145</v>
      </c>
      <c r="K2344" s="230" t="s">
        <v>143</v>
      </c>
    </row>
    <row r="2345" spans="1:13" x14ac:dyDescent="0.3">
      <c r="A2345" s="230">
        <v>426991</v>
      </c>
      <c r="B2345" s="230" t="s">
        <v>58</v>
      </c>
      <c r="D2345" s="230" t="s">
        <v>145</v>
      </c>
      <c r="E2345" s="230" t="s">
        <v>143</v>
      </c>
      <c r="F2345" s="230" t="s">
        <v>143</v>
      </c>
      <c r="G2345" s="230" t="s">
        <v>145</v>
      </c>
      <c r="H2345" s="230" t="s">
        <v>145</v>
      </c>
      <c r="I2345" s="230" t="s">
        <v>145</v>
      </c>
      <c r="J2345" s="230" t="s">
        <v>144</v>
      </c>
      <c r="K2345" s="230" t="s">
        <v>145</v>
      </c>
      <c r="L2345" s="230" t="s">
        <v>144</v>
      </c>
      <c r="M2345" s="230" t="s">
        <v>145</v>
      </c>
    </row>
    <row r="2346" spans="1:13" x14ac:dyDescent="0.3">
      <c r="A2346" s="230">
        <v>426996</v>
      </c>
      <c r="B2346" s="230" t="s">
        <v>58</v>
      </c>
      <c r="C2346" s="230" t="s">
        <v>145</v>
      </c>
      <c r="D2346" s="230" t="s">
        <v>143</v>
      </c>
      <c r="E2346" s="230" t="s">
        <v>143</v>
      </c>
      <c r="G2346" s="230" t="s">
        <v>145</v>
      </c>
      <c r="H2346" s="230" t="s">
        <v>143</v>
      </c>
      <c r="I2346" s="230" t="s">
        <v>144</v>
      </c>
      <c r="J2346" s="230" t="s">
        <v>144</v>
      </c>
      <c r="K2346" s="230" t="s">
        <v>144</v>
      </c>
      <c r="L2346" s="230" t="s">
        <v>144</v>
      </c>
      <c r="M2346" s="230" t="s">
        <v>144</v>
      </c>
    </row>
    <row r="2347" spans="1:13" x14ac:dyDescent="0.3">
      <c r="A2347" s="230">
        <v>427004</v>
      </c>
      <c r="B2347" s="230" t="s">
        <v>58</v>
      </c>
      <c r="E2347" s="230" t="s">
        <v>144</v>
      </c>
      <c r="F2347" s="230" t="s">
        <v>143</v>
      </c>
      <c r="G2347" s="230" t="s">
        <v>145</v>
      </c>
      <c r="H2347" s="230" t="s">
        <v>144</v>
      </c>
      <c r="I2347" s="230" t="s">
        <v>143</v>
      </c>
      <c r="J2347" s="230" t="s">
        <v>143</v>
      </c>
      <c r="K2347" s="230" t="s">
        <v>143</v>
      </c>
      <c r="L2347" s="230" t="s">
        <v>144</v>
      </c>
    </row>
    <row r="2348" spans="1:13" x14ac:dyDescent="0.3">
      <c r="A2348" s="230">
        <v>427019</v>
      </c>
      <c r="B2348" s="230" t="s">
        <v>58</v>
      </c>
      <c r="D2348" s="230" t="s">
        <v>145</v>
      </c>
      <c r="E2348" s="230" t="s">
        <v>143</v>
      </c>
      <c r="F2348" s="230" t="s">
        <v>145</v>
      </c>
      <c r="G2348" s="230" t="s">
        <v>143</v>
      </c>
      <c r="I2348" s="230" t="s">
        <v>144</v>
      </c>
      <c r="J2348" s="230" t="s">
        <v>144</v>
      </c>
      <c r="K2348" s="230" t="s">
        <v>144</v>
      </c>
      <c r="L2348" s="230" t="s">
        <v>144</v>
      </c>
      <c r="M2348" s="230" t="s">
        <v>144</v>
      </c>
    </row>
    <row r="2349" spans="1:13" x14ac:dyDescent="0.3">
      <c r="A2349" s="230">
        <v>427060</v>
      </c>
      <c r="B2349" s="230" t="s">
        <v>58</v>
      </c>
      <c r="C2349" s="230" t="s">
        <v>143</v>
      </c>
      <c r="E2349" s="230" t="s">
        <v>143</v>
      </c>
      <c r="G2349" s="230" t="s">
        <v>143</v>
      </c>
      <c r="H2349" s="230" t="s">
        <v>145</v>
      </c>
      <c r="I2349" s="230" t="s">
        <v>145</v>
      </c>
      <c r="J2349" s="230" t="s">
        <v>145</v>
      </c>
      <c r="K2349" s="230" t="s">
        <v>145</v>
      </c>
      <c r="L2349" s="230" t="s">
        <v>144</v>
      </c>
      <c r="M2349" s="230" t="s">
        <v>145</v>
      </c>
    </row>
    <row r="2350" spans="1:13" x14ac:dyDescent="0.3">
      <c r="A2350" s="230">
        <v>427063</v>
      </c>
      <c r="B2350" s="230" t="s">
        <v>58</v>
      </c>
      <c r="C2350" s="230" t="s">
        <v>143</v>
      </c>
      <c r="D2350" s="230" t="s">
        <v>144</v>
      </c>
      <c r="E2350" s="230" t="s">
        <v>143</v>
      </c>
      <c r="F2350" s="230" t="s">
        <v>145</v>
      </c>
      <c r="G2350" s="230" t="s">
        <v>143</v>
      </c>
      <c r="H2350" s="230" t="s">
        <v>143</v>
      </c>
      <c r="I2350" s="230" t="s">
        <v>144</v>
      </c>
      <c r="J2350" s="230" t="s">
        <v>144</v>
      </c>
      <c r="K2350" s="230" t="s">
        <v>144</v>
      </c>
      <c r="L2350" s="230" t="s">
        <v>144</v>
      </c>
      <c r="M2350" s="230" t="s">
        <v>144</v>
      </c>
    </row>
    <row r="2351" spans="1:13" x14ac:dyDescent="0.3">
      <c r="A2351" s="230">
        <v>427075</v>
      </c>
      <c r="B2351" s="230" t="s">
        <v>58</v>
      </c>
      <c r="C2351" s="230" t="s">
        <v>143</v>
      </c>
      <c r="E2351" s="230" t="s">
        <v>143</v>
      </c>
      <c r="F2351" s="230" t="s">
        <v>143</v>
      </c>
      <c r="H2351" s="230" t="s">
        <v>143</v>
      </c>
      <c r="I2351" s="230" t="s">
        <v>144</v>
      </c>
      <c r="J2351" s="230" t="s">
        <v>144</v>
      </c>
      <c r="K2351" s="230" t="s">
        <v>144</v>
      </c>
      <c r="L2351" s="230" t="s">
        <v>144</v>
      </c>
      <c r="M2351" s="230" t="s">
        <v>144</v>
      </c>
    </row>
    <row r="2352" spans="1:13" x14ac:dyDescent="0.3">
      <c r="A2352" s="230">
        <v>427078</v>
      </c>
      <c r="B2352" s="230" t="s">
        <v>58</v>
      </c>
      <c r="E2352" s="230" t="s">
        <v>143</v>
      </c>
      <c r="F2352" s="230" t="s">
        <v>143</v>
      </c>
      <c r="G2352" s="230" t="s">
        <v>143</v>
      </c>
      <c r="H2352" s="230" t="s">
        <v>143</v>
      </c>
      <c r="I2352" s="230" t="s">
        <v>143</v>
      </c>
      <c r="K2352" s="230" t="s">
        <v>143</v>
      </c>
      <c r="L2352" s="230" t="s">
        <v>145</v>
      </c>
      <c r="M2352" s="230" t="s">
        <v>143</v>
      </c>
    </row>
    <row r="2353" spans="1:13" x14ac:dyDescent="0.3">
      <c r="A2353" s="230">
        <v>427079</v>
      </c>
      <c r="B2353" s="230" t="s">
        <v>58</v>
      </c>
      <c r="E2353" s="230" t="s">
        <v>145</v>
      </c>
      <c r="G2353" s="230" t="s">
        <v>143</v>
      </c>
      <c r="H2353" s="230" t="s">
        <v>145</v>
      </c>
      <c r="I2353" s="230" t="s">
        <v>143</v>
      </c>
      <c r="K2353" s="230" t="s">
        <v>143</v>
      </c>
      <c r="L2353" s="230" t="s">
        <v>145</v>
      </c>
      <c r="M2353" s="230" t="s">
        <v>143</v>
      </c>
    </row>
    <row r="2354" spans="1:13" x14ac:dyDescent="0.3">
      <c r="A2354" s="230">
        <v>427082</v>
      </c>
      <c r="B2354" s="230" t="s">
        <v>58</v>
      </c>
      <c r="C2354" s="230" t="s">
        <v>145</v>
      </c>
      <c r="D2354" s="230" t="s">
        <v>145</v>
      </c>
      <c r="G2354" s="230" t="s">
        <v>144</v>
      </c>
      <c r="K2354" s="230" t="s">
        <v>143</v>
      </c>
      <c r="L2354" s="230" t="s">
        <v>143</v>
      </c>
    </row>
    <row r="2355" spans="1:13" x14ac:dyDescent="0.3">
      <c r="A2355" s="230">
        <v>427094</v>
      </c>
      <c r="B2355" s="230" t="s">
        <v>58</v>
      </c>
      <c r="F2355" s="230" t="s">
        <v>145</v>
      </c>
      <c r="G2355" s="230" t="s">
        <v>143</v>
      </c>
      <c r="I2355" s="230" t="s">
        <v>145</v>
      </c>
      <c r="K2355" s="230" t="s">
        <v>143</v>
      </c>
      <c r="L2355" s="230" t="s">
        <v>145</v>
      </c>
    </row>
    <row r="2356" spans="1:13" x14ac:dyDescent="0.3">
      <c r="A2356" s="230">
        <v>427102</v>
      </c>
      <c r="B2356" s="230" t="s">
        <v>58</v>
      </c>
      <c r="C2356" s="230" t="s">
        <v>143</v>
      </c>
      <c r="D2356" s="230" t="s">
        <v>143</v>
      </c>
      <c r="E2356" s="230" t="s">
        <v>143</v>
      </c>
      <c r="H2356" s="230" t="s">
        <v>143</v>
      </c>
      <c r="I2356" s="230" t="s">
        <v>145</v>
      </c>
      <c r="J2356" s="230" t="s">
        <v>145</v>
      </c>
      <c r="K2356" s="230" t="s">
        <v>143</v>
      </c>
      <c r="L2356" s="230" t="s">
        <v>145</v>
      </c>
      <c r="M2356" s="230" t="s">
        <v>145</v>
      </c>
    </row>
    <row r="2357" spans="1:13" x14ac:dyDescent="0.3">
      <c r="A2357" s="230">
        <v>427104</v>
      </c>
      <c r="B2357" s="230" t="s">
        <v>58</v>
      </c>
      <c r="G2357" s="230" t="s">
        <v>145</v>
      </c>
      <c r="I2357" s="230" t="s">
        <v>145</v>
      </c>
      <c r="J2357" s="230" t="s">
        <v>143</v>
      </c>
      <c r="K2357" s="230" t="s">
        <v>143</v>
      </c>
      <c r="L2357" s="230" t="s">
        <v>144</v>
      </c>
      <c r="M2357" s="230" t="s">
        <v>144</v>
      </c>
    </row>
    <row r="2358" spans="1:13" x14ac:dyDescent="0.3">
      <c r="A2358" s="230">
        <v>427123</v>
      </c>
      <c r="B2358" s="230" t="s">
        <v>58</v>
      </c>
      <c r="C2358" s="230" t="s">
        <v>145</v>
      </c>
      <c r="D2358" s="230" t="s">
        <v>145</v>
      </c>
      <c r="E2358" s="230" t="s">
        <v>145</v>
      </c>
      <c r="F2358" s="230" t="s">
        <v>145</v>
      </c>
      <c r="G2358" s="230" t="s">
        <v>145</v>
      </c>
      <c r="I2358" s="230" t="s">
        <v>144</v>
      </c>
      <c r="J2358" s="230" t="s">
        <v>144</v>
      </c>
      <c r="K2358" s="230" t="s">
        <v>144</v>
      </c>
      <c r="L2358" s="230" t="s">
        <v>144</v>
      </c>
      <c r="M2358" s="230" t="s">
        <v>144</v>
      </c>
    </row>
    <row r="2359" spans="1:13" x14ac:dyDescent="0.3">
      <c r="A2359" s="230">
        <v>427125</v>
      </c>
      <c r="B2359" s="230" t="s">
        <v>58</v>
      </c>
      <c r="C2359" s="230" t="s">
        <v>145</v>
      </c>
      <c r="D2359" s="230" t="s">
        <v>145</v>
      </c>
      <c r="E2359" s="230" t="s">
        <v>145</v>
      </c>
      <c r="F2359" s="230" t="s">
        <v>145</v>
      </c>
      <c r="G2359" s="230" t="s">
        <v>145</v>
      </c>
      <c r="H2359" s="230" t="s">
        <v>145</v>
      </c>
      <c r="I2359" s="230" t="s">
        <v>144</v>
      </c>
      <c r="J2359" s="230" t="s">
        <v>144</v>
      </c>
      <c r="K2359" s="230" t="s">
        <v>144</v>
      </c>
      <c r="L2359" s="230" t="s">
        <v>144</v>
      </c>
      <c r="M2359" s="230" t="s">
        <v>144</v>
      </c>
    </row>
    <row r="2360" spans="1:13" x14ac:dyDescent="0.3">
      <c r="A2360" s="230">
        <v>427130</v>
      </c>
      <c r="B2360" s="230" t="s">
        <v>58</v>
      </c>
      <c r="C2360" s="230" t="s">
        <v>145</v>
      </c>
      <c r="D2360" s="230" t="s">
        <v>145</v>
      </c>
      <c r="E2360" s="230" t="s">
        <v>145</v>
      </c>
      <c r="F2360" s="230" t="s">
        <v>145</v>
      </c>
      <c r="G2360" s="230" t="s">
        <v>145</v>
      </c>
      <c r="H2360" s="230" t="s">
        <v>144</v>
      </c>
      <c r="I2360" s="230" t="s">
        <v>144</v>
      </c>
      <c r="J2360" s="230" t="s">
        <v>144</v>
      </c>
      <c r="K2360" s="230" t="s">
        <v>144</v>
      </c>
      <c r="L2360" s="230" t="s">
        <v>144</v>
      </c>
      <c r="M2360" s="230" t="s">
        <v>144</v>
      </c>
    </row>
    <row r="2361" spans="1:13" x14ac:dyDescent="0.3">
      <c r="A2361" s="230">
        <v>427136</v>
      </c>
      <c r="B2361" s="230" t="s">
        <v>58</v>
      </c>
      <c r="C2361" s="230" t="s">
        <v>145</v>
      </c>
      <c r="E2361" s="230" t="s">
        <v>145</v>
      </c>
      <c r="F2361" s="230" t="s">
        <v>145</v>
      </c>
      <c r="G2361" s="230" t="s">
        <v>144</v>
      </c>
      <c r="H2361" s="230" t="s">
        <v>145</v>
      </c>
      <c r="I2361" s="230" t="s">
        <v>144</v>
      </c>
      <c r="J2361" s="230" t="s">
        <v>144</v>
      </c>
      <c r="K2361" s="230" t="s">
        <v>144</v>
      </c>
      <c r="L2361" s="230" t="s">
        <v>144</v>
      </c>
      <c r="M2361" s="230" t="s">
        <v>144</v>
      </c>
    </row>
    <row r="2362" spans="1:13" x14ac:dyDescent="0.3">
      <c r="A2362" s="230">
        <v>427137</v>
      </c>
      <c r="B2362" s="230" t="s">
        <v>58</v>
      </c>
      <c r="D2362" s="230" t="s">
        <v>145</v>
      </c>
      <c r="E2362" s="230" t="s">
        <v>145</v>
      </c>
      <c r="F2362" s="230" t="s">
        <v>144</v>
      </c>
      <c r="G2362" s="230" t="s">
        <v>145</v>
      </c>
      <c r="H2362" s="230" t="s">
        <v>145</v>
      </c>
      <c r="I2362" s="230" t="s">
        <v>144</v>
      </c>
      <c r="J2362" s="230" t="s">
        <v>144</v>
      </c>
      <c r="K2362" s="230" t="s">
        <v>144</v>
      </c>
      <c r="L2362" s="230" t="s">
        <v>144</v>
      </c>
      <c r="M2362" s="230" t="s">
        <v>144</v>
      </c>
    </row>
    <row r="2363" spans="1:13" x14ac:dyDescent="0.3">
      <c r="A2363" s="230">
        <v>427138</v>
      </c>
      <c r="B2363" s="230" t="s">
        <v>58</v>
      </c>
      <c r="D2363" s="230" t="s">
        <v>145</v>
      </c>
      <c r="E2363" s="230" t="s">
        <v>145</v>
      </c>
      <c r="F2363" s="230" t="s">
        <v>145</v>
      </c>
      <c r="J2363" s="230" t="s">
        <v>145</v>
      </c>
      <c r="K2363" s="230" t="s">
        <v>144</v>
      </c>
      <c r="L2363" s="230" t="s">
        <v>144</v>
      </c>
      <c r="M2363" s="230" t="s">
        <v>144</v>
      </c>
    </row>
    <row r="2364" spans="1:13" x14ac:dyDescent="0.3">
      <c r="A2364" s="230">
        <v>427146</v>
      </c>
      <c r="B2364" s="230" t="s">
        <v>58</v>
      </c>
      <c r="D2364" s="230" t="s">
        <v>145</v>
      </c>
      <c r="F2364" s="230" t="s">
        <v>144</v>
      </c>
      <c r="I2364" s="230" t="s">
        <v>144</v>
      </c>
      <c r="J2364" s="230" t="s">
        <v>144</v>
      </c>
      <c r="K2364" s="230" t="s">
        <v>144</v>
      </c>
      <c r="L2364" s="230" t="s">
        <v>144</v>
      </c>
      <c r="M2364" s="230" t="s">
        <v>144</v>
      </c>
    </row>
    <row r="2365" spans="1:13" x14ac:dyDescent="0.3">
      <c r="A2365" s="230">
        <v>427147</v>
      </c>
      <c r="B2365" s="230" t="s">
        <v>58</v>
      </c>
      <c r="D2365" s="230" t="s">
        <v>145</v>
      </c>
      <c r="E2365" s="230" t="s">
        <v>145</v>
      </c>
      <c r="F2365" s="230" t="s">
        <v>144</v>
      </c>
      <c r="G2365" s="230" t="s">
        <v>145</v>
      </c>
      <c r="H2365" s="230" t="s">
        <v>145</v>
      </c>
      <c r="I2365" s="230" t="s">
        <v>144</v>
      </c>
      <c r="J2365" s="230" t="s">
        <v>144</v>
      </c>
      <c r="K2365" s="230" t="s">
        <v>144</v>
      </c>
      <c r="L2365" s="230" t="s">
        <v>144</v>
      </c>
      <c r="M2365" s="230" t="s">
        <v>144</v>
      </c>
    </row>
    <row r="2366" spans="1:13" x14ac:dyDescent="0.3">
      <c r="A2366" s="230">
        <v>427150</v>
      </c>
      <c r="B2366" s="230" t="s">
        <v>58</v>
      </c>
      <c r="C2366" s="230" t="s">
        <v>145</v>
      </c>
      <c r="D2366" s="230" t="s">
        <v>145</v>
      </c>
      <c r="E2366" s="230" t="s">
        <v>145</v>
      </c>
      <c r="F2366" s="230" t="s">
        <v>144</v>
      </c>
      <c r="G2366" s="230" t="s">
        <v>144</v>
      </c>
      <c r="H2366" s="230" t="s">
        <v>145</v>
      </c>
      <c r="I2366" s="230" t="s">
        <v>144</v>
      </c>
      <c r="J2366" s="230" t="s">
        <v>144</v>
      </c>
      <c r="K2366" s="230" t="s">
        <v>144</v>
      </c>
      <c r="L2366" s="230" t="s">
        <v>144</v>
      </c>
      <c r="M2366" s="230" t="s">
        <v>144</v>
      </c>
    </row>
    <row r="2367" spans="1:13" x14ac:dyDescent="0.3">
      <c r="A2367" s="230">
        <v>427155</v>
      </c>
      <c r="B2367" s="230" t="s">
        <v>58</v>
      </c>
      <c r="C2367" s="230" t="s">
        <v>145</v>
      </c>
      <c r="D2367" s="230" t="s">
        <v>144</v>
      </c>
      <c r="E2367" s="230" t="s">
        <v>145</v>
      </c>
      <c r="F2367" s="230" t="s">
        <v>145</v>
      </c>
      <c r="G2367" s="230" t="s">
        <v>145</v>
      </c>
      <c r="H2367" s="230" t="s">
        <v>145</v>
      </c>
      <c r="I2367" s="230" t="s">
        <v>144</v>
      </c>
      <c r="J2367" s="230" t="s">
        <v>144</v>
      </c>
      <c r="K2367" s="230" t="s">
        <v>144</v>
      </c>
      <c r="L2367" s="230" t="s">
        <v>144</v>
      </c>
      <c r="M2367" s="230" t="s">
        <v>144</v>
      </c>
    </row>
    <row r="2368" spans="1:13" x14ac:dyDescent="0.3">
      <c r="A2368" s="230">
        <v>427159</v>
      </c>
      <c r="B2368" s="230" t="s">
        <v>58</v>
      </c>
      <c r="C2368" s="230" t="s">
        <v>145</v>
      </c>
      <c r="D2368" s="230" t="s">
        <v>145</v>
      </c>
      <c r="E2368" s="230" t="s">
        <v>145</v>
      </c>
      <c r="F2368" s="230" t="s">
        <v>144</v>
      </c>
      <c r="G2368" s="230" t="s">
        <v>145</v>
      </c>
      <c r="H2368" s="230" t="s">
        <v>144</v>
      </c>
      <c r="I2368" s="230" t="s">
        <v>144</v>
      </c>
      <c r="J2368" s="230" t="s">
        <v>144</v>
      </c>
      <c r="K2368" s="230" t="s">
        <v>144</v>
      </c>
      <c r="L2368" s="230" t="s">
        <v>144</v>
      </c>
      <c r="M2368" s="230" t="s">
        <v>144</v>
      </c>
    </row>
    <row r="2369" spans="1:13" x14ac:dyDescent="0.3">
      <c r="A2369" s="230">
        <v>427161</v>
      </c>
      <c r="B2369" s="230" t="s">
        <v>58</v>
      </c>
      <c r="C2369" s="230" t="s">
        <v>145</v>
      </c>
      <c r="D2369" s="230" t="s">
        <v>145</v>
      </c>
      <c r="E2369" s="230" t="s">
        <v>145</v>
      </c>
      <c r="F2369" s="230" t="s">
        <v>145</v>
      </c>
      <c r="G2369" s="230" t="s">
        <v>145</v>
      </c>
      <c r="H2369" s="230" t="s">
        <v>145</v>
      </c>
      <c r="I2369" s="230" t="s">
        <v>144</v>
      </c>
      <c r="J2369" s="230" t="s">
        <v>144</v>
      </c>
      <c r="K2369" s="230" t="s">
        <v>144</v>
      </c>
      <c r="L2369" s="230" t="s">
        <v>144</v>
      </c>
      <c r="M2369" s="230" t="s">
        <v>144</v>
      </c>
    </row>
    <row r="2370" spans="1:13" x14ac:dyDescent="0.3">
      <c r="A2370" s="230">
        <v>427167</v>
      </c>
      <c r="B2370" s="230" t="s">
        <v>58</v>
      </c>
      <c r="C2370" s="230" t="s">
        <v>144</v>
      </c>
      <c r="D2370" s="230" t="s">
        <v>145</v>
      </c>
      <c r="F2370" s="230" t="s">
        <v>145</v>
      </c>
      <c r="G2370" s="230" t="s">
        <v>145</v>
      </c>
      <c r="H2370" s="230" t="s">
        <v>145</v>
      </c>
      <c r="I2370" s="230" t="s">
        <v>144</v>
      </c>
      <c r="J2370" s="230" t="s">
        <v>144</v>
      </c>
      <c r="K2370" s="230" t="s">
        <v>144</v>
      </c>
      <c r="L2370" s="230" t="s">
        <v>144</v>
      </c>
      <c r="M2370" s="230" t="s">
        <v>144</v>
      </c>
    </row>
    <row r="2371" spans="1:13" x14ac:dyDescent="0.3">
      <c r="A2371" s="230">
        <v>427169</v>
      </c>
      <c r="B2371" s="230" t="s">
        <v>58</v>
      </c>
      <c r="C2371" s="230" t="s">
        <v>145</v>
      </c>
      <c r="D2371" s="230" t="s">
        <v>145</v>
      </c>
      <c r="E2371" s="230" t="s">
        <v>145</v>
      </c>
      <c r="F2371" s="230" t="s">
        <v>145</v>
      </c>
      <c r="G2371" s="230" t="s">
        <v>144</v>
      </c>
      <c r="H2371" s="230" t="s">
        <v>144</v>
      </c>
      <c r="I2371" s="230" t="s">
        <v>144</v>
      </c>
      <c r="J2371" s="230" t="s">
        <v>144</v>
      </c>
      <c r="K2371" s="230" t="s">
        <v>144</v>
      </c>
      <c r="L2371" s="230" t="s">
        <v>144</v>
      </c>
      <c r="M2371" s="230" t="s">
        <v>144</v>
      </c>
    </row>
    <row r="2372" spans="1:13" x14ac:dyDescent="0.3">
      <c r="A2372" s="230">
        <v>427172</v>
      </c>
      <c r="B2372" s="230" t="s">
        <v>58</v>
      </c>
      <c r="C2372" s="230" t="s">
        <v>145</v>
      </c>
      <c r="D2372" s="230" t="s">
        <v>145</v>
      </c>
      <c r="E2372" s="230" t="s">
        <v>144</v>
      </c>
      <c r="F2372" s="230" t="s">
        <v>145</v>
      </c>
      <c r="G2372" s="230" t="s">
        <v>144</v>
      </c>
      <c r="H2372" s="230" t="s">
        <v>144</v>
      </c>
      <c r="I2372" s="230" t="s">
        <v>144</v>
      </c>
      <c r="J2372" s="230" t="s">
        <v>144</v>
      </c>
      <c r="K2372" s="230" t="s">
        <v>144</v>
      </c>
      <c r="L2372" s="230" t="s">
        <v>144</v>
      </c>
      <c r="M2372" s="230" t="s">
        <v>144</v>
      </c>
    </row>
    <row r="2373" spans="1:13" x14ac:dyDescent="0.3">
      <c r="A2373" s="230">
        <v>427176</v>
      </c>
      <c r="B2373" s="230" t="s">
        <v>58</v>
      </c>
      <c r="C2373" s="230" t="s">
        <v>145</v>
      </c>
      <c r="E2373" s="230" t="s">
        <v>145</v>
      </c>
      <c r="F2373" s="230" t="s">
        <v>145</v>
      </c>
      <c r="H2373" s="230" t="s">
        <v>145</v>
      </c>
      <c r="I2373" s="230" t="s">
        <v>144</v>
      </c>
      <c r="J2373" s="230" t="s">
        <v>144</v>
      </c>
      <c r="K2373" s="230" t="s">
        <v>144</v>
      </c>
      <c r="L2373" s="230" t="s">
        <v>144</v>
      </c>
      <c r="M2373" s="230" t="s">
        <v>144</v>
      </c>
    </row>
    <row r="2374" spans="1:13" x14ac:dyDescent="0.3">
      <c r="A2374" s="230">
        <v>427183</v>
      </c>
      <c r="B2374" s="230" t="s">
        <v>58</v>
      </c>
      <c r="C2374" s="230" t="s">
        <v>144</v>
      </c>
      <c r="D2374" s="230" t="s">
        <v>144</v>
      </c>
      <c r="E2374" s="230" t="s">
        <v>144</v>
      </c>
      <c r="F2374" s="230" t="s">
        <v>145</v>
      </c>
      <c r="G2374" s="230" t="s">
        <v>144</v>
      </c>
      <c r="H2374" s="230" t="s">
        <v>145</v>
      </c>
      <c r="I2374" s="230" t="s">
        <v>144</v>
      </c>
      <c r="J2374" s="230" t="s">
        <v>144</v>
      </c>
      <c r="K2374" s="230" t="s">
        <v>144</v>
      </c>
      <c r="L2374" s="230" t="s">
        <v>144</v>
      </c>
      <c r="M2374" s="230" t="s">
        <v>144</v>
      </c>
    </row>
    <row r="2375" spans="1:13" x14ac:dyDescent="0.3">
      <c r="A2375" s="230">
        <v>427185</v>
      </c>
      <c r="B2375" s="230" t="s">
        <v>58</v>
      </c>
      <c r="C2375" s="230" t="s">
        <v>145</v>
      </c>
      <c r="D2375" s="230" t="s">
        <v>145</v>
      </c>
      <c r="F2375" s="230" t="s">
        <v>145</v>
      </c>
      <c r="H2375" s="230" t="s">
        <v>144</v>
      </c>
      <c r="I2375" s="230" t="s">
        <v>144</v>
      </c>
      <c r="J2375" s="230" t="s">
        <v>144</v>
      </c>
      <c r="K2375" s="230" t="s">
        <v>144</v>
      </c>
      <c r="L2375" s="230" t="s">
        <v>144</v>
      </c>
      <c r="M2375" s="230" t="s">
        <v>144</v>
      </c>
    </row>
    <row r="2376" spans="1:13" x14ac:dyDescent="0.3">
      <c r="A2376" s="230">
        <v>427187</v>
      </c>
      <c r="B2376" s="230" t="s">
        <v>58</v>
      </c>
      <c r="C2376" s="230" t="s">
        <v>144</v>
      </c>
      <c r="D2376" s="230" t="s">
        <v>145</v>
      </c>
      <c r="E2376" s="230" t="s">
        <v>145</v>
      </c>
      <c r="F2376" s="230" t="s">
        <v>144</v>
      </c>
      <c r="G2376" s="230" t="s">
        <v>144</v>
      </c>
      <c r="H2376" s="230" t="s">
        <v>145</v>
      </c>
      <c r="I2376" s="230" t="s">
        <v>144</v>
      </c>
      <c r="J2376" s="230" t="s">
        <v>144</v>
      </c>
      <c r="K2376" s="230" t="s">
        <v>144</v>
      </c>
      <c r="L2376" s="230" t="s">
        <v>144</v>
      </c>
      <c r="M2376" s="230" t="s">
        <v>144</v>
      </c>
    </row>
    <row r="2377" spans="1:13" x14ac:dyDescent="0.3">
      <c r="A2377" s="230">
        <v>427194</v>
      </c>
      <c r="B2377" s="230" t="s">
        <v>58</v>
      </c>
      <c r="C2377" s="230" t="s">
        <v>145</v>
      </c>
      <c r="D2377" s="230" t="s">
        <v>144</v>
      </c>
      <c r="E2377" s="230" t="s">
        <v>145</v>
      </c>
      <c r="F2377" s="230" t="s">
        <v>145</v>
      </c>
      <c r="G2377" s="230" t="s">
        <v>144</v>
      </c>
      <c r="H2377" s="230" t="s">
        <v>145</v>
      </c>
      <c r="I2377" s="230" t="s">
        <v>144</v>
      </c>
      <c r="J2377" s="230" t="s">
        <v>144</v>
      </c>
      <c r="K2377" s="230" t="s">
        <v>144</v>
      </c>
      <c r="L2377" s="230" t="s">
        <v>144</v>
      </c>
      <c r="M2377" s="230" t="s">
        <v>144</v>
      </c>
    </row>
    <row r="2378" spans="1:13" x14ac:dyDescent="0.3">
      <c r="A2378" s="230">
        <v>427195</v>
      </c>
      <c r="B2378" s="230" t="s">
        <v>58</v>
      </c>
      <c r="D2378" s="230" t="s">
        <v>145</v>
      </c>
      <c r="E2378" s="230" t="s">
        <v>145</v>
      </c>
      <c r="F2378" s="230" t="s">
        <v>145</v>
      </c>
      <c r="G2378" s="230" t="s">
        <v>145</v>
      </c>
      <c r="H2378" s="230" t="s">
        <v>145</v>
      </c>
      <c r="I2378" s="230" t="s">
        <v>144</v>
      </c>
      <c r="J2378" s="230" t="s">
        <v>144</v>
      </c>
      <c r="K2378" s="230" t="s">
        <v>144</v>
      </c>
      <c r="L2378" s="230" t="s">
        <v>144</v>
      </c>
      <c r="M2378" s="230" t="s">
        <v>144</v>
      </c>
    </row>
    <row r="2379" spans="1:13" x14ac:dyDescent="0.3">
      <c r="A2379" s="230">
        <v>427196</v>
      </c>
      <c r="B2379" s="230" t="s">
        <v>58</v>
      </c>
      <c r="D2379" s="230" t="s">
        <v>144</v>
      </c>
      <c r="E2379" s="230" t="s">
        <v>145</v>
      </c>
      <c r="F2379" s="230" t="s">
        <v>144</v>
      </c>
      <c r="G2379" s="230" t="s">
        <v>145</v>
      </c>
      <c r="H2379" s="230" t="s">
        <v>144</v>
      </c>
      <c r="I2379" s="230" t="s">
        <v>144</v>
      </c>
      <c r="J2379" s="230" t="s">
        <v>144</v>
      </c>
      <c r="K2379" s="230" t="s">
        <v>144</v>
      </c>
      <c r="L2379" s="230" t="s">
        <v>144</v>
      </c>
      <c r="M2379" s="230" t="s">
        <v>144</v>
      </c>
    </row>
    <row r="2380" spans="1:13" x14ac:dyDescent="0.3">
      <c r="A2380" s="230">
        <v>427200</v>
      </c>
      <c r="B2380" s="230" t="s">
        <v>58</v>
      </c>
      <c r="C2380" s="230" t="s">
        <v>145</v>
      </c>
      <c r="D2380" s="230" t="s">
        <v>145</v>
      </c>
      <c r="E2380" s="230" t="s">
        <v>145</v>
      </c>
      <c r="F2380" s="230" t="s">
        <v>145</v>
      </c>
      <c r="G2380" s="230" t="s">
        <v>144</v>
      </c>
      <c r="H2380" s="230" t="s">
        <v>145</v>
      </c>
      <c r="I2380" s="230" t="s">
        <v>144</v>
      </c>
      <c r="J2380" s="230" t="s">
        <v>144</v>
      </c>
      <c r="K2380" s="230" t="s">
        <v>144</v>
      </c>
      <c r="L2380" s="230" t="s">
        <v>144</v>
      </c>
      <c r="M2380" s="230" t="s">
        <v>144</v>
      </c>
    </row>
    <row r="2381" spans="1:13" x14ac:dyDescent="0.3">
      <c r="A2381" s="230">
        <v>427201</v>
      </c>
      <c r="B2381" s="230" t="s">
        <v>58</v>
      </c>
      <c r="C2381" s="230" t="s">
        <v>145</v>
      </c>
      <c r="D2381" s="230" t="s">
        <v>144</v>
      </c>
      <c r="E2381" s="230" t="s">
        <v>145</v>
      </c>
      <c r="F2381" s="230" t="s">
        <v>145</v>
      </c>
      <c r="G2381" s="230" t="s">
        <v>145</v>
      </c>
      <c r="H2381" s="230" t="s">
        <v>145</v>
      </c>
      <c r="I2381" s="230" t="s">
        <v>144</v>
      </c>
      <c r="J2381" s="230" t="s">
        <v>144</v>
      </c>
      <c r="K2381" s="230" t="s">
        <v>144</v>
      </c>
      <c r="L2381" s="230" t="s">
        <v>144</v>
      </c>
      <c r="M2381" s="230" t="s">
        <v>144</v>
      </c>
    </row>
    <row r="2382" spans="1:13" x14ac:dyDescent="0.3">
      <c r="A2382" s="230">
        <v>427211</v>
      </c>
      <c r="B2382" s="230" t="s">
        <v>58</v>
      </c>
      <c r="C2382" s="230" t="s">
        <v>145</v>
      </c>
      <c r="D2382" s="230" t="s">
        <v>145</v>
      </c>
      <c r="E2382" s="230" t="s">
        <v>145</v>
      </c>
      <c r="F2382" s="230" t="s">
        <v>144</v>
      </c>
      <c r="G2382" s="230" t="s">
        <v>145</v>
      </c>
      <c r="H2382" s="230" t="s">
        <v>145</v>
      </c>
      <c r="I2382" s="230" t="s">
        <v>144</v>
      </c>
      <c r="J2382" s="230" t="s">
        <v>144</v>
      </c>
      <c r="K2382" s="230" t="s">
        <v>144</v>
      </c>
      <c r="L2382" s="230" t="s">
        <v>144</v>
      </c>
      <c r="M2382" s="230" t="s">
        <v>144</v>
      </c>
    </row>
    <row r="2383" spans="1:13" x14ac:dyDescent="0.3">
      <c r="A2383" s="230">
        <v>427218</v>
      </c>
      <c r="B2383" s="230" t="s">
        <v>58</v>
      </c>
      <c r="D2383" s="230" t="s">
        <v>145</v>
      </c>
      <c r="E2383" s="230" t="s">
        <v>145</v>
      </c>
      <c r="F2383" s="230" t="s">
        <v>145</v>
      </c>
      <c r="I2383" s="230" t="s">
        <v>144</v>
      </c>
      <c r="J2383" s="230" t="s">
        <v>144</v>
      </c>
      <c r="K2383" s="230" t="s">
        <v>144</v>
      </c>
      <c r="M2383" s="230" t="s">
        <v>144</v>
      </c>
    </row>
    <row r="2384" spans="1:13" x14ac:dyDescent="0.3">
      <c r="A2384" s="230">
        <v>427226</v>
      </c>
      <c r="B2384" s="230" t="s">
        <v>58</v>
      </c>
      <c r="C2384" s="230" t="s">
        <v>145</v>
      </c>
      <c r="D2384" s="230" t="s">
        <v>145</v>
      </c>
      <c r="E2384" s="230" t="s">
        <v>145</v>
      </c>
      <c r="F2384" s="230" t="s">
        <v>145</v>
      </c>
      <c r="G2384" s="230" t="s">
        <v>145</v>
      </c>
      <c r="H2384" s="230" t="s">
        <v>145</v>
      </c>
      <c r="I2384" s="230" t="s">
        <v>144</v>
      </c>
      <c r="J2384" s="230" t="s">
        <v>144</v>
      </c>
      <c r="K2384" s="230" t="s">
        <v>144</v>
      </c>
      <c r="L2384" s="230" t="s">
        <v>144</v>
      </c>
      <c r="M2384" s="230" t="s">
        <v>144</v>
      </c>
    </row>
    <row r="2385" spans="1:13" x14ac:dyDescent="0.3">
      <c r="A2385" s="230">
        <v>427228</v>
      </c>
      <c r="B2385" s="230" t="s">
        <v>58</v>
      </c>
      <c r="C2385" s="230" t="s">
        <v>145</v>
      </c>
      <c r="D2385" s="230" t="s">
        <v>145</v>
      </c>
      <c r="E2385" s="230" t="s">
        <v>145</v>
      </c>
      <c r="F2385" s="230" t="s">
        <v>144</v>
      </c>
      <c r="G2385" s="230" t="s">
        <v>145</v>
      </c>
      <c r="H2385" s="230" t="s">
        <v>145</v>
      </c>
      <c r="I2385" s="230" t="s">
        <v>144</v>
      </c>
      <c r="J2385" s="230" t="s">
        <v>144</v>
      </c>
      <c r="K2385" s="230" t="s">
        <v>144</v>
      </c>
      <c r="L2385" s="230" t="s">
        <v>144</v>
      </c>
      <c r="M2385" s="230" t="s">
        <v>144</v>
      </c>
    </row>
    <row r="2386" spans="1:13" x14ac:dyDescent="0.3">
      <c r="A2386" s="230">
        <v>427229</v>
      </c>
      <c r="B2386" s="230" t="s">
        <v>58</v>
      </c>
      <c r="C2386" s="230" t="s">
        <v>145</v>
      </c>
      <c r="D2386" s="230" t="s">
        <v>145</v>
      </c>
      <c r="E2386" s="230" t="s">
        <v>145</v>
      </c>
      <c r="F2386" s="230" t="s">
        <v>145</v>
      </c>
      <c r="G2386" s="230" t="s">
        <v>145</v>
      </c>
      <c r="H2386" s="230" t="s">
        <v>145</v>
      </c>
      <c r="I2386" s="230" t="s">
        <v>144</v>
      </c>
      <c r="J2386" s="230" t="s">
        <v>144</v>
      </c>
      <c r="K2386" s="230" t="s">
        <v>144</v>
      </c>
      <c r="L2386" s="230" t="s">
        <v>144</v>
      </c>
      <c r="M2386" s="230" t="s">
        <v>144</v>
      </c>
    </row>
    <row r="2387" spans="1:13" x14ac:dyDescent="0.3">
      <c r="A2387" s="230">
        <v>427232</v>
      </c>
      <c r="B2387" s="230" t="s">
        <v>58</v>
      </c>
      <c r="C2387" s="230" t="s">
        <v>145</v>
      </c>
      <c r="D2387" s="230" t="s">
        <v>145</v>
      </c>
      <c r="E2387" s="230" t="s">
        <v>145</v>
      </c>
      <c r="F2387" s="230" t="s">
        <v>145</v>
      </c>
      <c r="G2387" s="230" t="s">
        <v>145</v>
      </c>
      <c r="H2387" s="230" t="s">
        <v>144</v>
      </c>
      <c r="I2387" s="230" t="s">
        <v>144</v>
      </c>
      <c r="J2387" s="230" t="s">
        <v>144</v>
      </c>
      <c r="K2387" s="230" t="s">
        <v>144</v>
      </c>
      <c r="L2387" s="230" t="s">
        <v>144</v>
      </c>
      <c r="M2387" s="230" t="s">
        <v>144</v>
      </c>
    </row>
    <row r="2388" spans="1:13" x14ac:dyDescent="0.3">
      <c r="A2388" s="230">
        <v>427239</v>
      </c>
      <c r="B2388" s="230" t="s">
        <v>58</v>
      </c>
      <c r="D2388" s="230" t="s">
        <v>145</v>
      </c>
      <c r="E2388" s="230" t="s">
        <v>145</v>
      </c>
      <c r="F2388" s="230" t="s">
        <v>145</v>
      </c>
      <c r="G2388" s="230" t="s">
        <v>145</v>
      </c>
      <c r="H2388" s="230" t="s">
        <v>145</v>
      </c>
      <c r="I2388" s="230" t="s">
        <v>144</v>
      </c>
      <c r="J2388" s="230" t="s">
        <v>144</v>
      </c>
      <c r="K2388" s="230" t="s">
        <v>144</v>
      </c>
      <c r="L2388" s="230" t="s">
        <v>144</v>
      </c>
      <c r="M2388" s="230" t="s">
        <v>144</v>
      </c>
    </row>
    <row r="2389" spans="1:13" x14ac:dyDescent="0.3">
      <c r="A2389" s="230">
        <v>427240</v>
      </c>
      <c r="B2389" s="230" t="s">
        <v>58</v>
      </c>
      <c r="C2389" s="230" t="s">
        <v>145</v>
      </c>
      <c r="D2389" s="230" t="s">
        <v>144</v>
      </c>
      <c r="E2389" s="230" t="s">
        <v>145</v>
      </c>
      <c r="F2389" s="230" t="s">
        <v>144</v>
      </c>
      <c r="G2389" s="230" t="s">
        <v>144</v>
      </c>
      <c r="H2389" s="230" t="s">
        <v>145</v>
      </c>
      <c r="I2389" s="230" t="s">
        <v>144</v>
      </c>
      <c r="J2389" s="230" t="s">
        <v>144</v>
      </c>
      <c r="K2389" s="230" t="s">
        <v>144</v>
      </c>
      <c r="L2389" s="230" t="s">
        <v>144</v>
      </c>
      <c r="M2389" s="230" t="s">
        <v>144</v>
      </c>
    </row>
    <row r="2390" spans="1:13" x14ac:dyDescent="0.3">
      <c r="A2390" s="230">
        <v>427245</v>
      </c>
      <c r="B2390" s="230" t="s">
        <v>58</v>
      </c>
      <c r="E2390" s="230" t="s">
        <v>145</v>
      </c>
      <c r="F2390" s="230" t="s">
        <v>145</v>
      </c>
      <c r="G2390" s="230" t="s">
        <v>145</v>
      </c>
      <c r="H2390" s="230" t="s">
        <v>145</v>
      </c>
      <c r="I2390" s="230" t="s">
        <v>144</v>
      </c>
      <c r="J2390" s="230" t="s">
        <v>144</v>
      </c>
      <c r="K2390" s="230" t="s">
        <v>144</v>
      </c>
      <c r="L2390" s="230" t="s">
        <v>144</v>
      </c>
      <c r="M2390" s="230" t="s">
        <v>144</v>
      </c>
    </row>
    <row r="2391" spans="1:13" x14ac:dyDescent="0.3">
      <c r="A2391" s="230">
        <v>427247</v>
      </c>
      <c r="B2391" s="230" t="s">
        <v>58</v>
      </c>
      <c r="E2391" s="230" t="s">
        <v>145</v>
      </c>
      <c r="F2391" s="230" t="s">
        <v>145</v>
      </c>
      <c r="G2391" s="230" t="s">
        <v>145</v>
      </c>
      <c r="H2391" s="230" t="s">
        <v>145</v>
      </c>
      <c r="I2391" s="230" t="s">
        <v>144</v>
      </c>
      <c r="J2391" s="230" t="s">
        <v>144</v>
      </c>
      <c r="K2391" s="230" t="s">
        <v>144</v>
      </c>
      <c r="L2391" s="230" t="s">
        <v>144</v>
      </c>
      <c r="M2391" s="230" t="s">
        <v>144</v>
      </c>
    </row>
    <row r="2392" spans="1:13" x14ac:dyDescent="0.3">
      <c r="A2392" s="230">
        <v>427248</v>
      </c>
      <c r="B2392" s="230" t="s">
        <v>58</v>
      </c>
      <c r="C2392" s="230" t="s">
        <v>145</v>
      </c>
      <c r="D2392" s="230" t="s">
        <v>144</v>
      </c>
      <c r="E2392" s="230" t="s">
        <v>145</v>
      </c>
      <c r="F2392" s="230" t="s">
        <v>144</v>
      </c>
      <c r="G2392" s="230" t="s">
        <v>144</v>
      </c>
      <c r="H2392" s="230" t="s">
        <v>145</v>
      </c>
      <c r="I2392" s="230" t="s">
        <v>144</v>
      </c>
      <c r="J2392" s="230" t="s">
        <v>144</v>
      </c>
      <c r="K2392" s="230" t="s">
        <v>144</v>
      </c>
      <c r="L2392" s="230" t="s">
        <v>144</v>
      </c>
      <c r="M2392" s="230" t="s">
        <v>144</v>
      </c>
    </row>
    <row r="2393" spans="1:13" x14ac:dyDescent="0.3">
      <c r="A2393" s="230">
        <v>427276</v>
      </c>
      <c r="B2393" s="230" t="s">
        <v>58</v>
      </c>
      <c r="C2393" s="230" t="s">
        <v>145</v>
      </c>
      <c r="D2393" s="230" t="s">
        <v>145</v>
      </c>
      <c r="E2393" s="230" t="s">
        <v>144</v>
      </c>
      <c r="F2393" s="230" t="s">
        <v>144</v>
      </c>
      <c r="G2393" s="230" t="s">
        <v>144</v>
      </c>
      <c r="H2393" s="230" t="s">
        <v>144</v>
      </c>
      <c r="I2393" s="230" t="s">
        <v>144</v>
      </c>
      <c r="J2393" s="230" t="s">
        <v>144</v>
      </c>
      <c r="K2393" s="230" t="s">
        <v>144</v>
      </c>
      <c r="L2393" s="230" t="s">
        <v>144</v>
      </c>
      <c r="M2393" s="230" t="s">
        <v>144</v>
      </c>
    </row>
    <row r="2394" spans="1:13" x14ac:dyDescent="0.3">
      <c r="A2394" s="230">
        <v>427283</v>
      </c>
      <c r="B2394" s="230" t="s">
        <v>58</v>
      </c>
      <c r="D2394" s="230" t="s">
        <v>145</v>
      </c>
      <c r="E2394" s="230" t="s">
        <v>145</v>
      </c>
      <c r="F2394" s="230" t="s">
        <v>145</v>
      </c>
      <c r="I2394" s="230" t="s">
        <v>144</v>
      </c>
      <c r="J2394" s="230" t="s">
        <v>144</v>
      </c>
      <c r="K2394" s="230" t="s">
        <v>144</v>
      </c>
      <c r="L2394" s="230" t="s">
        <v>144</v>
      </c>
      <c r="M2394" s="230" t="s">
        <v>144</v>
      </c>
    </row>
    <row r="2395" spans="1:13" x14ac:dyDescent="0.3">
      <c r="A2395" s="230">
        <v>427293</v>
      </c>
      <c r="B2395" s="230" t="s">
        <v>58</v>
      </c>
      <c r="C2395" s="230" t="s">
        <v>145</v>
      </c>
      <c r="D2395" s="230" t="s">
        <v>145</v>
      </c>
      <c r="E2395" s="230" t="s">
        <v>145</v>
      </c>
      <c r="F2395" s="230" t="s">
        <v>144</v>
      </c>
      <c r="G2395" s="230" t="s">
        <v>145</v>
      </c>
      <c r="H2395" s="230" t="s">
        <v>145</v>
      </c>
      <c r="I2395" s="230" t="s">
        <v>144</v>
      </c>
      <c r="J2395" s="230" t="s">
        <v>144</v>
      </c>
      <c r="K2395" s="230" t="s">
        <v>144</v>
      </c>
      <c r="L2395" s="230" t="s">
        <v>144</v>
      </c>
      <c r="M2395" s="230" t="s">
        <v>144</v>
      </c>
    </row>
    <row r="2396" spans="1:13" x14ac:dyDescent="0.3">
      <c r="A2396" s="230">
        <v>427301</v>
      </c>
      <c r="B2396" s="230" t="s">
        <v>58</v>
      </c>
      <c r="C2396" s="230" t="s">
        <v>145</v>
      </c>
      <c r="D2396" s="230" t="s">
        <v>145</v>
      </c>
      <c r="E2396" s="230" t="s">
        <v>144</v>
      </c>
      <c r="F2396" s="230" t="s">
        <v>145</v>
      </c>
      <c r="G2396" s="230" t="s">
        <v>145</v>
      </c>
      <c r="H2396" s="230" t="s">
        <v>144</v>
      </c>
      <c r="I2396" s="230" t="s">
        <v>144</v>
      </c>
      <c r="J2396" s="230" t="s">
        <v>144</v>
      </c>
      <c r="K2396" s="230" t="s">
        <v>144</v>
      </c>
      <c r="L2396" s="230" t="s">
        <v>144</v>
      </c>
      <c r="M2396" s="230" t="s">
        <v>144</v>
      </c>
    </row>
    <row r="2397" spans="1:13" x14ac:dyDescent="0.3">
      <c r="A2397" s="230">
        <v>427312</v>
      </c>
      <c r="B2397" s="230" t="s">
        <v>58</v>
      </c>
      <c r="C2397" s="230" t="s">
        <v>145</v>
      </c>
      <c r="D2397" s="230" t="s">
        <v>145</v>
      </c>
      <c r="E2397" s="230" t="s">
        <v>145</v>
      </c>
      <c r="F2397" s="230" t="s">
        <v>145</v>
      </c>
      <c r="G2397" s="230" t="s">
        <v>145</v>
      </c>
      <c r="H2397" s="230" t="s">
        <v>145</v>
      </c>
      <c r="I2397" s="230" t="s">
        <v>144</v>
      </c>
      <c r="J2397" s="230" t="s">
        <v>144</v>
      </c>
      <c r="K2397" s="230" t="s">
        <v>144</v>
      </c>
      <c r="L2397" s="230" t="s">
        <v>144</v>
      </c>
      <c r="M2397" s="230" t="s">
        <v>144</v>
      </c>
    </row>
    <row r="2398" spans="1:13" x14ac:dyDescent="0.3">
      <c r="A2398" s="230">
        <v>427316</v>
      </c>
      <c r="B2398" s="230" t="s">
        <v>58</v>
      </c>
      <c r="C2398" s="230" t="s">
        <v>145</v>
      </c>
      <c r="D2398" s="230" t="s">
        <v>145</v>
      </c>
      <c r="E2398" s="230" t="s">
        <v>145</v>
      </c>
      <c r="F2398" s="230" t="s">
        <v>145</v>
      </c>
      <c r="G2398" s="230" t="s">
        <v>145</v>
      </c>
      <c r="H2398" s="230" t="s">
        <v>144</v>
      </c>
      <c r="I2398" s="230" t="s">
        <v>144</v>
      </c>
      <c r="J2398" s="230" t="s">
        <v>144</v>
      </c>
      <c r="K2398" s="230" t="s">
        <v>144</v>
      </c>
      <c r="L2398" s="230" t="s">
        <v>144</v>
      </c>
      <c r="M2398" s="230" t="s">
        <v>144</v>
      </c>
    </row>
    <row r="2399" spans="1:13" x14ac:dyDescent="0.3">
      <c r="A2399" s="230">
        <v>427321</v>
      </c>
      <c r="B2399" s="230" t="s">
        <v>58</v>
      </c>
      <c r="C2399" s="230" t="s">
        <v>145</v>
      </c>
      <c r="D2399" s="230" t="s">
        <v>145</v>
      </c>
      <c r="E2399" s="230" t="s">
        <v>145</v>
      </c>
      <c r="F2399" s="230" t="s">
        <v>144</v>
      </c>
      <c r="G2399" s="230" t="s">
        <v>145</v>
      </c>
      <c r="H2399" s="230" t="s">
        <v>145</v>
      </c>
      <c r="I2399" s="230" t="s">
        <v>144</v>
      </c>
      <c r="J2399" s="230" t="s">
        <v>144</v>
      </c>
      <c r="K2399" s="230" t="s">
        <v>144</v>
      </c>
      <c r="L2399" s="230" t="s">
        <v>144</v>
      </c>
      <c r="M2399" s="230" t="s">
        <v>144</v>
      </c>
    </row>
    <row r="2400" spans="1:13" x14ac:dyDescent="0.3">
      <c r="A2400" s="230">
        <v>427333</v>
      </c>
      <c r="B2400" s="230" t="s">
        <v>58</v>
      </c>
      <c r="C2400" s="230" t="s">
        <v>145</v>
      </c>
      <c r="D2400" s="230" t="s">
        <v>145</v>
      </c>
      <c r="E2400" s="230" t="s">
        <v>144</v>
      </c>
      <c r="F2400" s="230" t="s">
        <v>144</v>
      </c>
      <c r="G2400" s="230" t="s">
        <v>144</v>
      </c>
      <c r="H2400" s="230" t="s">
        <v>144</v>
      </c>
      <c r="I2400" s="230" t="s">
        <v>144</v>
      </c>
      <c r="J2400" s="230" t="s">
        <v>144</v>
      </c>
      <c r="K2400" s="230" t="s">
        <v>144</v>
      </c>
      <c r="L2400" s="230" t="s">
        <v>144</v>
      </c>
      <c r="M2400" s="230" t="s">
        <v>144</v>
      </c>
    </row>
    <row r="2401" spans="1:13" x14ac:dyDescent="0.3">
      <c r="A2401" s="230">
        <v>427334</v>
      </c>
      <c r="B2401" s="230" t="s">
        <v>58</v>
      </c>
      <c r="C2401" s="230" t="s">
        <v>145</v>
      </c>
      <c r="D2401" s="230" t="s">
        <v>145</v>
      </c>
      <c r="E2401" s="230" t="s">
        <v>145</v>
      </c>
      <c r="F2401" s="230" t="s">
        <v>145</v>
      </c>
      <c r="G2401" s="230" t="s">
        <v>145</v>
      </c>
      <c r="H2401" s="230" t="s">
        <v>145</v>
      </c>
      <c r="I2401" s="230" t="s">
        <v>144</v>
      </c>
      <c r="J2401" s="230" t="s">
        <v>144</v>
      </c>
      <c r="K2401" s="230" t="s">
        <v>144</v>
      </c>
      <c r="L2401" s="230" t="s">
        <v>144</v>
      </c>
      <c r="M2401" s="230" t="s">
        <v>144</v>
      </c>
    </row>
    <row r="2402" spans="1:13" x14ac:dyDescent="0.3">
      <c r="A2402" s="230">
        <v>427337</v>
      </c>
      <c r="B2402" s="230" t="s">
        <v>58</v>
      </c>
      <c r="C2402" s="230" t="s">
        <v>145</v>
      </c>
      <c r="D2402" s="230" t="s">
        <v>145</v>
      </c>
      <c r="E2402" s="230" t="s">
        <v>145</v>
      </c>
      <c r="F2402" s="230" t="s">
        <v>145</v>
      </c>
      <c r="G2402" s="230" t="s">
        <v>145</v>
      </c>
      <c r="I2402" s="230" t="s">
        <v>144</v>
      </c>
      <c r="J2402" s="230" t="s">
        <v>144</v>
      </c>
      <c r="K2402" s="230" t="s">
        <v>144</v>
      </c>
      <c r="L2402" s="230" t="s">
        <v>144</v>
      </c>
      <c r="M2402" s="230" t="s">
        <v>144</v>
      </c>
    </row>
    <row r="2403" spans="1:13" x14ac:dyDescent="0.3">
      <c r="A2403" s="230">
        <v>427339</v>
      </c>
      <c r="B2403" s="230" t="s">
        <v>58</v>
      </c>
      <c r="C2403" s="230" t="s">
        <v>145</v>
      </c>
      <c r="D2403" s="230" t="s">
        <v>145</v>
      </c>
      <c r="E2403" s="230" t="s">
        <v>145</v>
      </c>
      <c r="F2403" s="230" t="s">
        <v>145</v>
      </c>
      <c r="G2403" s="230" t="s">
        <v>144</v>
      </c>
      <c r="H2403" s="230" t="s">
        <v>145</v>
      </c>
      <c r="I2403" s="230" t="s">
        <v>144</v>
      </c>
      <c r="J2403" s="230" t="s">
        <v>144</v>
      </c>
      <c r="K2403" s="230" t="s">
        <v>144</v>
      </c>
      <c r="L2403" s="230" t="s">
        <v>144</v>
      </c>
      <c r="M2403" s="230" t="s">
        <v>144</v>
      </c>
    </row>
    <row r="2404" spans="1:13" x14ac:dyDescent="0.3">
      <c r="A2404" s="230">
        <v>427346</v>
      </c>
      <c r="B2404" s="230" t="s">
        <v>58</v>
      </c>
      <c r="C2404" s="230" t="s">
        <v>145</v>
      </c>
      <c r="D2404" s="230" t="s">
        <v>145</v>
      </c>
      <c r="E2404" s="230" t="s">
        <v>144</v>
      </c>
      <c r="F2404" s="230" t="s">
        <v>145</v>
      </c>
      <c r="G2404" s="230" t="s">
        <v>144</v>
      </c>
      <c r="H2404" s="230" t="s">
        <v>145</v>
      </c>
      <c r="I2404" s="230" t="s">
        <v>144</v>
      </c>
      <c r="J2404" s="230" t="s">
        <v>144</v>
      </c>
      <c r="K2404" s="230" t="s">
        <v>144</v>
      </c>
      <c r="L2404" s="230" t="s">
        <v>144</v>
      </c>
      <c r="M2404" s="230" t="s">
        <v>144</v>
      </c>
    </row>
    <row r="2405" spans="1:13" x14ac:dyDescent="0.3">
      <c r="A2405" s="230">
        <v>427361</v>
      </c>
      <c r="B2405" s="230" t="s">
        <v>58</v>
      </c>
      <c r="C2405" s="230" t="s">
        <v>145</v>
      </c>
      <c r="D2405" s="230" t="s">
        <v>145</v>
      </c>
      <c r="E2405" s="230" t="s">
        <v>145</v>
      </c>
      <c r="F2405" s="230" t="s">
        <v>144</v>
      </c>
      <c r="G2405" s="230" t="s">
        <v>145</v>
      </c>
      <c r="H2405" s="230" t="s">
        <v>144</v>
      </c>
      <c r="I2405" s="230" t="s">
        <v>144</v>
      </c>
      <c r="J2405" s="230" t="s">
        <v>144</v>
      </c>
      <c r="K2405" s="230" t="s">
        <v>144</v>
      </c>
      <c r="L2405" s="230" t="s">
        <v>144</v>
      </c>
      <c r="M2405" s="230" t="s">
        <v>144</v>
      </c>
    </row>
    <row r="2406" spans="1:13" x14ac:dyDescent="0.3">
      <c r="A2406" s="230">
        <v>427368</v>
      </c>
      <c r="B2406" s="230" t="s">
        <v>58</v>
      </c>
      <c r="C2406" s="230" t="s">
        <v>145</v>
      </c>
      <c r="F2406" s="230" t="s">
        <v>145</v>
      </c>
      <c r="G2406" s="230" t="s">
        <v>145</v>
      </c>
      <c r="I2406" s="230" t="s">
        <v>144</v>
      </c>
      <c r="J2406" s="230" t="s">
        <v>144</v>
      </c>
      <c r="K2406" s="230" t="s">
        <v>144</v>
      </c>
      <c r="L2406" s="230" t="s">
        <v>144</v>
      </c>
      <c r="M2406" s="230" t="s">
        <v>144</v>
      </c>
    </row>
    <row r="2407" spans="1:13" x14ac:dyDescent="0.3">
      <c r="A2407" s="230">
        <v>427373</v>
      </c>
      <c r="B2407" s="230" t="s">
        <v>58</v>
      </c>
      <c r="C2407" s="230" t="s">
        <v>144</v>
      </c>
      <c r="D2407" s="230" t="s">
        <v>145</v>
      </c>
      <c r="E2407" s="230" t="s">
        <v>145</v>
      </c>
      <c r="G2407" s="230" t="s">
        <v>145</v>
      </c>
      <c r="H2407" s="230" t="s">
        <v>145</v>
      </c>
      <c r="I2407" s="230" t="s">
        <v>144</v>
      </c>
      <c r="J2407" s="230" t="s">
        <v>144</v>
      </c>
      <c r="K2407" s="230" t="s">
        <v>144</v>
      </c>
      <c r="L2407" s="230" t="s">
        <v>144</v>
      </c>
      <c r="M2407" s="230" t="s">
        <v>144</v>
      </c>
    </row>
    <row r="2408" spans="1:13" x14ac:dyDescent="0.3">
      <c r="A2408" s="230">
        <v>427379</v>
      </c>
      <c r="B2408" s="230" t="s">
        <v>58</v>
      </c>
      <c r="D2408" s="230" t="s">
        <v>145</v>
      </c>
      <c r="E2408" s="230" t="s">
        <v>145</v>
      </c>
      <c r="F2408" s="230" t="s">
        <v>144</v>
      </c>
      <c r="G2408" s="230" t="s">
        <v>145</v>
      </c>
      <c r="H2408" s="230" t="s">
        <v>145</v>
      </c>
      <c r="I2408" s="230" t="s">
        <v>144</v>
      </c>
      <c r="J2408" s="230" t="s">
        <v>144</v>
      </c>
      <c r="K2408" s="230" t="s">
        <v>144</v>
      </c>
      <c r="L2408" s="230" t="s">
        <v>144</v>
      </c>
      <c r="M2408" s="230" t="s">
        <v>144</v>
      </c>
    </row>
    <row r="2409" spans="1:13" x14ac:dyDescent="0.3">
      <c r="A2409" s="230">
        <v>427384</v>
      </c>
      <c r="B2409" s="230" t="s">
        <v>58</v>
      </c>
      <c r="D2409" s="230" t="s">
        <v>145</v>
      </c>
      <c r="E2409" s="230" t="s">
        <v>145</v>
      </c>
      <c r="F2409" s="230" t="s">
        <v>145</v>
      </c>
      <c r="G2409" s="230" t="s">
        <v>145</v>
      </c>
      <c r="H2409" s="230" t="s">
        <v>145</v>
      </c>
      <c r="I2409" s="230" t="s">
        <v>144</v>
      </c>
      <c r="J2409" s="230" t="s">
        <v>144</v>
      </c>
      <c r="K2409" s="230" t="s">
        <v>144</v>
      </c>
      <c r="L2409" s="230" t="s">
        <v>144</v>
      </c>
      <c r="M2409" s="230" t="s">
        <v>144</v>
      </c>
    </row>
    <row r="2410" spans="1:13" x14ac:dyDescent="0.3">
      <c r="A2410" s="230">
        <v>427387</v>
      </c>
      <c r="B2410" s="230" t="s">
        <v>58</v>
      </c>
      <c r="C2410" s="230" t="s">
        <v>145</v>
      </c>
      <c r="D2410" s="230" t="s">
        <v>145</v>
      </c>
      <c r="E2410" s="230" t="s">
        <v>145</v>
      </c>
      <c r="F2410" s="230" t="s">
        <v>145</v>
      </c>
      <c r="G2410" s="230" t="s">
        <v>145</v>
      </c>
      <c r="H2410" s="230" t="s">
        <v>144</v>
      </c>
      <c r="I2410" s="230" t="s">
        <v>144</v>
      </c>
      <c r="J2410" s="230" t="s">
        <v>144</v>
      </c>
      <c r="K2410" s="230" t="s">
        <v>144</v>
      </c>
      <c r="L2410" s="230" t="s">
        <v>144</v>
      </c>
      <c r="M2410" s="230" t="s">
        <v>144</v>
      </c>
    </row>
    <row r="2411" spans="1:13" x14ac:dyDescent="0.3">
      <c r="A2411" s="230">
        <v>427388</v>
      </c>
      <c r="B2411" s="230" t="s">
        <v>58</v>
      </c>
      <c r="D2411" s="230" t="s">
        <v>145</v>
      </c>
      <c r="E2411" s="230" t="s">
        <v>145</v>
      </c>
      <c r="F2411" s="230" t="s">
        <v>145</v>
      </c>
      <c r="G2411" s="230" t="s">
        <v>145</v>
      </c>
      <c r="H2411" s="230" t="s">
        <v>145</v>
      </c>
      <c r="I2411" s="230" t="s">
        <v>144</v>
      </c>
      <c r="J2411" s="230" t="s">
        <v>144</v>
      </c>
      <c r="K2411" s="230" t="s">
        <v>144</v>
      </c>
      <c r="L2411" s="230" t="s">
        <v>144</v>
      </c>
      <c r="M2411" s="230" t="s">
        <v>144</v>
      </c>
    </row>
    <row r="2412" spans="1:13" x14ac:dyDescent="0.3">
      <c r="A2412" s="230">
        <v>427390</v>
      </c>
      <c r="B2412" s="230" t="s">
        <v>58</v>
      </c>
      <c r="D2412" s="230" t="s">
        <v>145</v>
      </c>
      <c r="E2412" s="230" t="s">
        <v>145</v>
      </c>
      <c r="F2412" s="230" t="s">
        <v>145</v>
      </c>
      <c r="G2412" s="230" t="s">
        <v>145</v>
      </c>
      <c r="H2412" s="230" t="s">
        <v>144</v>
      </c>
      <c r="I2412" s="230" t="s">
        <v>144</v>
      </c>
      <c r="J2412" s="230" t="s">
        <v>144</v>
      </c>
      <c r="K2412" s="230" t="s">
        <v>144</v>
      </c>
      <c r="L2412" s="230" t="s">
        <v>144</v>
      </c>
      <c r="M2412" s="230" t="s">
        <v>144</v>
      </c>
    </row>
    <row r="2413" spans="1:13" x14ac:dyDescent="0.3">
      <c r="A2413" s="230">
        <v>427393</v>
      </c>
      <c r="B2413" s="230" t="s">
        <v>58</v>
      </c>
      <c r="C2413" s="230" t="s">
        <v>145</v>
      </c>
      <c r="E2413" s="230" t="s">
        <v>145</v>
      </c>
      <c r="G2413" s="230" t="s">
        <v>145</v>
      </c>
      <c r="H2413" s="230" t="s">
        <v>144</v>
      </c>
      <c r="I2413" s="230" t="s">
        <v>144</v>
      </c>
      <c r="J2413" s="230" t="s">
        <v>144</v>
      </c>
      <c r="K2413" s="230" t="s">
        <v>144</v>
      </c>
      <c r="L2413" s="230" t="s">
        <v>144</v>
      </c>
      <c r="M2413" s="230" t="s">
        <v>144</v>
      </c>
    </row>
    <row r="2414" spans="1:13" x14ac:dyDescent="0.3">
      <c r="A2414" s="230">
        <v>427394</v>
      </c>
      <c r="B2414" s="230" t="s">
        <v>58</v>
      </c>
      <c r="D2414" s="230" t="s">
        <v>145</v>
      </c>
      <c r="F2414" s="230" t="s">
        <v>145</v>
      </c>
      <c r="G2414" s="230" t="s">
        <v>145</v>
      </c>
      <c r="H2414" s="230" t="s">
        <v>145</v>
      </c>
      <c r="I2414" s="230" t="s">
        <v>144</v>
      </c>
      <c r="J2414" s="230" t="s">
        <v>144</v>
      </c>
      <c r="K2414" s="230" t="s">
        <v>144</v>
      </c>
      <c r="L2414" s="230" t="s">
        <v>144</v>
      </c>
      <c r="M2414" s="230" t="s">
        <v>144</v>
      </c>
    </row>
    <row r="2415" spans="1:13" x14ac:dyDescent="0.3">
      <c r="A2415" s="230">
        <v>427397</v>
      </c>
      <c r="B2415" s="230" t="s">
        <v>58</v>
      </c>
      <c r="C2415" s="230" t="s">
        <v>145</v>
      </c>
      <c r="D2415" s="230" t="s">
        <v>145</v>
      </c>
      <c r="E2415" s="230" t="s">
        <v>145</v>
      </c>
      <c r="F2415" s="230" t="s">
        <v>145</v>
      </c>
      <c r="G2415" s="230" t="s">
        <v>145</v>
      </c>
      <c r="H2415" s="230" t="s">
        <v>145</v>
      </c>
      <c r="I2415" s="230" t="s">
        <v>144</v>
      </c>
      <c r="J2415" s="230" t="s">
        <v>144</v>
      </c>
      <c r="K2415" s="230" t="s">
        <v>144</v>
      </c>
      <c r="L2415" s="230" t="s">
        <v>144</v>
      </c>
      <c r="M2415" s="230" t="s">
        <v>144</v>
      </c>
    </row>
    <row r="2416" spans="1:13" x14ac:dyDescent="0.3">
      <c r="A2416" s="230">
        <v>427398</v>
      </c>
      <c r="B2416" s="230" t="s">
        <v>58</v>
      </c>
      <c r="C2416" s="230" t="s">
        <v>145</v>
      </c>
      <c r="D2416" s="230" t="s">
        <v>145</v>
      </c>
      <c r="E2416" s="230" t="s">
        <v>145</v>
      </c>
      <c r="F2416" s="230" t="s">
        <v>144</v>
      </c>
      <c r="G2416" s="230" t="s">
        <v>145</v>
      </c>
      <c r="H2416" s="230" t="s">
        <v>145</v>
      </c>
      <c r="I2416" s="230" t="s">
        <v>144</v>
      </c>
      <c r="J2416" s="230" t="s">
        <v>144</v>
      </c>
      <c r="K2416" s="230" t="s">
        <v>144</v>
      </c>
      <c r="L2416" s="230" t="s">
        <v>144</v>
      </c>
      <c r="M2416" s="230" t="s">
        <v>144</v>
      </c>
    </row>
    <row r="2417" spans="1:13" x14ac:dyDescent="0.3">
      <c r="A2417" s="230">
        <v>427400</v>
      </c>
      <c r="B2417" s="230" t="s">
        <v>58</v>
      </c>
      <c r="C2417" s="230" t="s">
        <v>145</v>
      </c>
      <c r="D2417" s="230" t="s">
        <v>145</v>
      </c>
      <c r="E2417" s="230" t="s">
        <v>144</v>
      </c>
      <c r="F2417" s="230" t="s">
        <v>145</v>
      </c>
      <c r="G2417" s="230" t="s">
        <v>145</v>
      </c>
      <c r="H2417" s="230" t="s">
        <v>145</v>
      </c>
      <c r="I2417" s="230" t="s">
        <v>144</v>
      </c>
      <c r="J2417" s="230" t="s">
        <v>144</v>
      </c>
      <c r="K2417" s="230" t="s">
        <v>144</v>
      </c>
      <c r="L2417" s="230" t="s">
        <v>144</v>
      </c>
      <c r="M2417" s="230" t="s">
        <v>144</v>
      </c>
    </row>
    <row r="2418" spans="1:13" x14ac:dyDescent="0.3">
      <c r="A2418" s="230">
        <v>427401</v>
      </c>
      <c r="B2418" s="230" t="s">
        <v>58</v>
      </c>
      <c r="C2418" s="230" t="s">
        <v>145</v>
      </c>
      <c r="D2418" s="230" t="s">
        <v>145</v>
      </c>
      <c r="E2418" s="230" t="s">
        <v>145</v>
      </c>
      <c r="F2418" s="230" t="s">
        <v>144</v>
      </c>
      <c r="G2418" s="230" t="s">
        <v>145</v>
      </c>
      <c r="H2418" s="230" t="s">
        <v>144</v>
      </c>
      <c r="I2418" s="230" t="s">
        <v>144</v>
      </c>
      <c r="J2418" s="230" t="s">
        <v>144</v>
      </c>
      <c r="K2418" s="230" t="s">
        <v>144</v>
      </c>
      <c r="L2418" s="230" t="s">
        <v>144</v>
      </c>
      <c r="M2418" s="230" t="s">
        <v>144</v>
      </c>
    </row>
    <row r="2419" spans="1:13" x14ac:dyDescent="0.3">
      <c r="A2419" s="230">
        <v>427403</v>
      </c>
      <c r="B2419" s="230" t="s">
        <v>58</v>
      </c>
      <c r="D2419" s="230" t="s">
        <v>145</v>
      </c>
      <c r="F2419" s="230" t="s">
        <v>145</v>
      </c>
      <c r="G2419" s="230" t="s">
        <v>145</v>
      </c>
      <c r="H2419" s="230" t="s">
        <v>145</v>
      </c>
      <c r="I2419" s="230" t="s">
        <v>144</v>
      </c>
      <c r="J2419" s="230" t="s">
        <v>144</v>
      </c>
      <c r="K2419" s="230" t="s">
        <v>144</v>
      </c>
      <c r="L2419" s="230" t="s">
        <v>144</v>
      </c>
      <c r="M2419" s="230" t="s">
        <v>144</v>
      </c>
    </row>
    <row r="2420" spans="1:13" x14ac:dyDescent="0.3">
      <c r="A2420" s="230">
        <v>427409</v>
      </c>
      <c r="B2420" s="230" t="s">
        <v>58</v>
      </c>
      <c r="C2420" s="230" t="s">
        <v>145</v>
      </c>
      <c r="D2420" s="230" t="s">
        <v>145</v>
      </c>
      <c r="E2420" s="230" t="s">
        <v>145</v>
      </c>
      <c r="F2420" s="230" t="s">
        <v>145</v>
      </c>
      <c r="G2420" s="230" t="s">
        <v>145</v>
      </c>
      <c r="H2420" s="230" t="s">
        <v>145</v>
      </c>
      <c r="I2420" s="230" t="s">
        <v>144</v>
      </c>
      <c r="J2420" s="230" t="s">
        <v>144</v>
      </c>
      <c r="K2420" s="230" t="s">
        <v>144</v>
      </c>
      <c r="L2420" s="230" t="s">
        <v>144</v>
      </c>
      <c r="M2420" s="230" t="s">
        <v>144</v>
      </c>
    </row>
    <row r="2421" spans="1:13" x14ac:dyDescent="0.3">
      <c r="A2421" s="230">
        <v>427416</v>
      </c>
      <c r="B2421" s="230" t="s">
        <v>58</v>
      </c>
      <c r="C2421" s="230" t="s">
        <v>145</v>
      </c>
      <c r="D2421" s="230" t="s">
        <v>145</v>
      </c>
      <c r="E2421" s="230" t="s">
        <v>145</v>
      </c>
      <c r="F2421" s="230" t="s">
        <v>145</v>
      </c>
      <c r="G2421" s="230" t="s">
        <v>145</v>
      </c>
      <c r="H2421" s="230" t="s">
        <v>145</v>
      </c>
      <c r="I2421" s="230" t="s">
        <v>144</v>
      </c>
      <c r="J2421" s="230" t="s">
        <v>144</v>
      </c>
      <c r="K2421" s="230" t="s">
        <v>144</v>
      </c>
      <c r="L2421" s="230" t="s">
        <v>144</v>
      </c>
      <c r="M2421" s="230" t="s">
        <v>144</v>
      </c>
    </row>
    <row r="2422" spans="1:13" x14ac:dyDescent="0.3">
      <c r="A2422" s="230">
        <v>427418</v>
      </c>
      <c r="B2422" s="230" t="s">
        <v>58</v>
      </c>
      <c r="C2422" s="230" t="s">
        <v>145</v>
      </c>
      <c r="D2422" s="230" t="s">
        <v>145</v>
      </c>
      <c r="E2422" s="230" t="s">
        <v>145</v>
      </c>
      <c r="F2422" s="230" t="s">
        <v>145</v>
      </c>
      <c r="G2422" s="230" t="s">
        <v>145</v>
      </c>
      <c r="H2422" s="230" t="s">
        <v>144</v>
      </c>
      <c r="I2422" s="230" t="s">
        <v>144</v>
      </c>
      <c r="J2422" s="230" t="s">
        <v>144</v>
      </c>
      <c r="K2422" s="230" t="s">
        <v>144</v>
      </c>
      <c r="L2422" s="230" t="s">
        <v>144</v>
      </c>
      <c r="M2422" s="230" t="s">
        <v>144</v>
      </c>
    </row>
    <row r="2423" spans="1:13" x14ac:dyDescent="0.3">
      <c r="A2423" s="230">
        <v>427423</v>
      </c>
      <c r="B2423" s="230" t="s">
        <v>58</v>
      </c>
      <c r="C2423" s="230" t="s">
        <v>145</v>
      </c>
      <c r="D2423" s="230" t="s">
        <v>145</v>
      </c>
      <c r="E2423" s="230" t="s">
        <v>145</v>
      </c>
      <c r="F2423" s="230" t="s">
        <v>145</v>
      </c>
      <c r="G2423" s="230" t="s">
        <v>145</v>
      </c>
      <c r="I2423" s="230" t="s">
        <v>144</v>
      </c>
      <c r="J2423" s="230" t="s">
        <v>144</v>
      </c>
      <c r="K2423" s="230" t="s">
        <v>144</v>
      </c>
      <c r="L2423" s="230" t="s">
        <v>144</v>
      </c>
      <c r="M2423" s="230" t="s">
        <v>144</v>
      </c>
    </row>
    <row r="2424" spans="1:13" x14ac:dyDescent="0.3">
      <c r="A2424" s="230">
        <v>427428</v>
      </c>
      <c r="B2424" s="230" t="s">
        <v>58</v>
      </c>
      <c r="C2424" s="230" t="s">
        <v>145</v>
      </c>
      <c r="D2424" s="230" t="s">
        <v>145</v>
      </c>
      <c r="F2424" s="230" t="s">
        <v>145</v>
      </c>
      <c r="G2424" s="230" t="s">
        <v>145</v>
      </c>
      <c r="H2424" s="230" t="s">
        <v>145</v>
      </c>
      <c r="I2424" s="230" t="s">
        <v>144</v>
      </c>
      <c r="J2424" s="230" t="s">
        <v>144</v>
      </c>
      <c r="K2424" s="230" t="s">
        <v>144</v>
      </c>
      <c r="L2424" s="230" t="s">
        <v>144</v>
      </c>
      <c r="M2424" s="230" t="s">
        <v>144</v>
      </c>
    </row>
    <row r="2425" spans="1:13" x14ac:dyDescent="0.3">
      <c r="A2425" s="230">
        <v>427431</v>
      </c>
      <c r="B2425" s="230" t="s">
        <v>58</v>
      </c>
      <c r="D2425" s="230" t="s">
        <v>145</v>
      </c>
      <c r="E2425" s="230" t="s">
        <v>145</v>
      </c>
      <c r="F2425" s="230" t="s">
        <v>145</v>
      </c>
      <c r="G2425" s="230" t="s">
        <v>145</v>
      </c>
      <c r="I2425" s="230" t="s">
        <v>144</v>
      </c>
      <c r="J2425" s="230" t="s">
        <v>144</v>
      </c>
      <c r="K2425" s="230" t="s">
        <v>144</v>
      </c>
      <c r="L2425" s="230" t="s">
        <v>144</v>
      </c>
      <c r="M2425" s="230" t="s">
        <v>144</v>
      </c>
    </row>
    <row r="2426" spans="1:13" x14ac:dyDescent="0.3">
      <c r="A2426" s="230">
        <v>427435</v>
      </c>
      <c r="B2426" s="230" t="s">
        <v>58</v>
      </c>
      <c r="C2426" s="230" t="s">
        <v>145</v>
      </c>
      <c r="D2426" s="230" t="s">
        <v>145</v>
      </c>
      <c r="E2426" s="230" t="s">
        <v>144</v>
      </c>
      <c r="F2426" s="230" t="s">
        <v>145</v>
      </c>
      <c r="G2426" s="230" t="s">
        <v>145</v>
      </c>
      <c r="H2426" s="230" t="s">
        <v>144</v>
      </c>
      <c r="I2426" s="230" t="s">
        <v>144</v>
      </c>
      <c r="J2426" s="230" t="s">
        <v>144</v>
      </c>
      <c r="K2426" s="230" t="s">
        <v>144</v>
      </c>
      <c r="L2426" s="230" t="s">
        <v>144</v>
      </c>
      <c r="M2426" s="230" t="s">
        <v>144</v>
      </c>
    </row>
    <row r="2427" spans="1:13" x14ac:dyDescent="0.3">
      <c r="A2427" s="230">
        <v>427438</v>
      </c>
      <c r="B2427" s="230" t="s">
        <v>58</v>
      </c>
      <c r="C2427" s="230" t="s">
        <v>145</v>
      </c>
      <c r="D2427" s="230" t="s">
        <v>144</v>
      </c>
      <c r="F2427" s="230" t="s">
        <v>145</v>
      </c>
      <c r="G2427" s="230" t="s">
        <v>145</v>
      </c>
      <c r="H2427" s="230" t="s">
        <v>144</v>
      </c>
      <c r="I2427" s="230" t="s">
        <v>144</v>
      </c>
      <c r="J2427" s="230" t="s">
        <v>144</v>
      </c>
      <c r="K2427" s="230" t="s">
        <v>144</v>
      </c>
      <c r="L2427" s="230" t="s">
        <v>144</v>
      </c>
      <c r="M2427" s="230" t="s">
        <v>144</v>
      </c>
    </row>
    <row r="2428" spans="1:13" x14ac:dyDescent="0.3">
      <c r="A2428" s="230">
        <v>427439</v>
      </c>
      <c r="B2428" s="230" t="s">
        <v>58</v>
      </c>
      <c r="D2428" s="230" t="s">
        <v>145</v>
      </c>
      <c r="E2428" s="230" t="s">
        <v>145</v>
      </c>
      <c r="F2428" s="230" t="s">
        <v>145</v>
      </c>
      <c r="G2428" s="230" t="s">
        <v>145</v>
      </c>
      <c r="H2428" s="230" t="s">
        <v>145</v>
      </c>
      <c r="I2428" s="230" t="s">
        <v>144</v>
      </c>
      <c r="J2428" s="230" t="s">
        <v>144</v>
      </c>
      <c r="K2428" s="230" t="s">
        <v>144</v>
      </c>
      <c r="L2428" s="230" t="s">
        <v>144</v>
      </c>
      <c r="M2428" s="230" t="s">
        <v>144</v>
      </c>
    </row>
    <row r="2429" spans="1:13" x14ac:dyDescent="0.3">
      <c r="A2429" s="230">
        <v>427446</v>
      </c>
      <c r="B2429" s="230" t="s">
        <v>58</v>
      </c>
      <c r="C2429" s="230" t="s">
        <v>145</v>
      </c>
      <c r="D2429" s="230" t="s">
        <v>145</v>
      </c>
      <c r="E2429" s="230" t="s">
        <v>145</v>
      </c>
      <c r="F2429" s="230" t="s">
        <v>145</v>
      </c>
      <c r="G2429" s="230" t="s">
        <v>144</v>
      </c>
      <c r="H2429" s="230" t="s">
        <v>145</v>
      </c>
      <c r="I2429" s="230" t="s">
        <v>144</v>
      </c>
      <c r="J2429" s="230" t="s">
        <v>144</v>
      </c>
      <c r="K2429" s="230" t="s">
        <v>144</v>
      </c>
      <c r="L2429" s="230" t="s">
        <v>144</v>
      </c>
      <c r="M2429" s="230" t="s">
        <v>144</v>
      </c>
    </row>
    <row r="2430" spans="1:13" x14ac:dyDescent="0.3">
      <c r="A2430" s="230">
        <v>427448</v>
      </c>
      <c r="B2430" s="230" t="s">
        <v>58</v>
      </c>
      <c r="C2430" s="230" t="s">
        <v>144</v>
      </c>
      <c r="D2430" s="230" t="s">
        <v>145</v>
      </c>
      <c r="E2430" s="230" t="s">
        <v>145</v>
      </c>
      <c r="F2430" s="230" t="s">
        <v>144</v>
      </c>
      <c r="G2430" s="230" t="s">
        <v>145</v>
      </c>
      <c r="H2430" s="230" t="s">
        <v>145</v>
      </c>
      <c r="I2430" s="230" t="s">
        <v>144</v>
      </c>
      <c r="J2430" s="230" t="s">
        <v>144</v>
      </c>
      <c r="K2430" s="230" t="s">
        <v>144</v>
      </c>
      <c r="L2430" s="230" t="s">
        <v>144</v>
      </c>
      <c r="M2430" s="230" t="s">
        <v>144</v>
      </c>
    </row>
    <row r="2431" spans="1:13" x14ac:dyDescent="0.3">
      <c r="A2431" s="230">
        <v>427449</v>
      </c>
      <c r="B2431" s="230" t="s">
        <v>58</v>
      </c>
      <c r="C2431" s="230" t="s">
        <v>145</v>
      </c>
      <c r="D2431" s="230" t="s">
        <v>144</v>
      </c>
      <c r="E2431" s="230" t="s">
        <v>144</v>
      </c>
      <c r="F2431" s="230" t="s">
        <v>145</v>
      </c>
      <c r="G2431" s="230" t="s">
        <v>145</v>
      </c>
      <c r="H2431" s="230" t="s">
        <v>145</v>
      </c>
      <c r="I2431" s="230" t="s">
        <v>144</v>
      </c>
      <c r="J2431" s="230" t="s">
        <v>144</v>
      </c>
      <c r="K2431" s="230" t="s">
        <v>144</v>
      </c>
      <c r="L2431" s="230" t="s">
        <v>144</v>
      </c>
      <c r="M2431" s="230" t="s">
        <v>144</v>
      </c>
    </row>
    <row r="2432" spans="1:13" x14ac:dyDescent="0.3">
      <c r="A2432" s="230">
        <v>427455</v>
      </c>
      <c r="B2432" s="230" t="s">
        <v>58</v>
      </c>
      <c r="D2432" s="230" t="s">
        <v>145</v>
      </c>
      <c r="F2432" s="230" t="s">
        <v>145</v>
      </c>
      <c r="I2432" s="230" t="s">
        <v>144</v>
      </c>
      <c r="J2432" s="230" t="s">
        <v>144</v>
      </c>
      <c r="K2432" s="230" t="s">
        <v>144</v>
      </c>
      <c r="L2432" s="230" t="s">
        <v>144</v>
      </c>
      <c r="M2432" s="230" t="s">
        <v>144</v>
      </c>
    </row>
    <row r="2433" spans="1:13" x14ac:dyDescent="0.3">
      <c r="A2433" s="230">
        <v>427459</v>
      </c>
      <c r="B2433" s="230" t="s">
        <v>58</v>
      </c>
      <c r="C2433" s="230" t="s">
        <v>145</v>
      </c>
      <c r="D2433" s="230" t="s">
        <v>144</v>
      </c>
      <c r="E2433" s="230" t="s">
        <v>145</v>
      </c>
      <c r="F2433" s="230" t="s">
        <v>145</v>
      </c>
      <c r="G2433" s="230" t="s">
        <v>144</v>
      </c>
      <c r="H2433" s="230" t="s">
        <v>145</v>
      </c>
      <c r="I2433" s="230" t="s">
        <v>144</v>
      </c>
      <c r="J2433" s="230" t="s">
        <v>144</v>
      </c>
      <c r="K2433" s="230" t="s">
        <v>144</v>
      </c>
      <c r="L2433" s="230" t="s">
        <v>144</v>
      </c>
      <c r="M2433" s="230" t="s">
        <v>144</v>
      </c>
    </row>
    <row r="2434" spans="1:13" x14ac:dyDescent="0.3">
      <c r="A2434" s="230">
        <v>427461</v>
      </c>
      <c r="B2434" s="230" t="s">
        <v>58</v>
      </c>
      <c r="C2434" s="230" t="s">
        <v>145</v>
      </c>
      <c r="D2434" s="230" t="s">
        <v>144</v>
      </c>
      <c r="E2434" s="230" t="s">
        <v>145</v>
      </c>
      <c r="F2434" s="230" t="s">
        <v>145</v>
      </c>
      <c r="G2434" s="230" t="s">
        <v>144</v>
      </c>
      <c r="H2434" s="230" t="s">
        <v>145</v>
      </c>
      <c r="I2434" s="230" t="s">
        <v>144</v>
      </c>
      <c r="J2434" s="230" t="s">
        <v>144</v>
      </c>
      <c r="K2434" s="230" t="s">
        <v>144</v>
      </c>
      <c r="L2434" s="230" t="s">
        <v>144</v>
      </c>
      <c r="M2434" s="230" t="s">
        <v>144</v>
      </c>
    </row>
    <row r="2435" spans="1:13" x14ac:dyDescent="0.3">
      <c r="A2435" s="230">
        <v>427467</v>
      </c>
      <c r="B2435" s="230" t="s">
        <v>58</v>
      </c>
      <c r="C2435" s="230" t="s">
        <v>144</v>
      </c>
      <c r="D2435" s="230" t="s">
        <v>145</v>
      </c>
      <c r="E2435" s="230" t="s">
        <v>145</v>
      </c>
      <c r="F2435" s="230" t="s">
        <v>145</v>
      </c>
      <c r="G2435" s="230" t="s">
        <v>145</v>
      </c>
      <c r="H2435" s="230" t="s">
        <v>145</v>
      </c>
      <c r="I2435" s="230" t="s">
        <v>144</v>
      </c>
      <c r="J2435" s="230" t="s">
        <v>144</v>
      </c>
      <c r="K2435" s="230" t="s">
        <v>144</v>
      </c>
      <c r="L2435" s="230" t="s">
        <v>144</v>
      </c>
      <c r="M2435" s="230" t="s">
        <v>144</v>
      </c>
    </row>
    <row r="2436" spans="1:13" x14ac:dyDescent="0.3">
      <c r="A2436" s="230">
        <v>427468</v>
      </c>
      <c r="B2436" s="230" t="s">
        <v>58</v>
      </c>
      <c r="D2436" s="230" t="s">
        <v>145</v>
      </c>
      <c r="E2436" s="230" t="s">
        <v>145</v>
      </c>
      <c r="F2436" s="230" t="s">
        <v>145</v>
      </c>
      <c r="G2436" s="230" t="s">
        <v>145</v>
      </c>
      <c r="H2436" s="230" t="s">
        <v>145</v>
      </c>
      <c r="I2436" s="230" t="s">
        <v>144</v>
      </c>
      <c r="J2436" s="230" t="s">
        <v>144</v>
      </c>
      <c r="K2436" s="230" t="s">
        <v>144</v>
      </c>
      <c r="L2436" s="230" t="s">
        <v>144</v>
      </c>
      <c r="M2436" s="230" t="s">
        <v>144</v>
      </c>
    </row>
    <row r="2437" spans="1:13" x14ac:dyDescent="0.3">
      <c r="A2437" s="230">
        <v>427470</v>
      </c>
      <c r="B2437" s="230" t="s">
        <v>58</v>
      </c>
      <c r="C2437" s="230" t="s">
        <v>145</v>
      </c>
      <c r="D2437" s="230" t="s">
        <v>145</v>
      </c>
      <c r="E2437" s="230" t="s">
        <v>145</v>
      </c>
      <c r="F2437" s="230" t="s">
        <v>145</v>
      </c>
      <c r="G2437" s="230" t="s">
        <v>145</v>
      </c>
      <c r="H2437" s="230" t="s">
        <v>145</v>
      </c>
      <c r="I2437" s="230" t="s">
        <v>144</v>
      </c>
      <c r="J2437" s="230" t="s">
        <v>144</v>
      </c>
      <c r="K2437" s="230" t="s">
        <v>144</v>
      </c>
      <c r="L2437" s="230" t="s">
        <v>144</v>
      </c>
      <c r="M2437" s="230" t="s">
        <v>144</v>
      </c>
    </row>
    <row r="2438" spans="1:13" x14ac:dyDescent="0.3">
      <c r="A2438" s="230">
        <v>427473</v>
      </c>
      <c r="B2438" s="230" t="s">
        <v>58</v>
      </c>
      <c r="C2438" s="230" t="s">
        <v>145</v>
      </c>
      <c r="D2438" s="230" t="s">
        <v>145</v>
      </c>
      <c r="E2438" s="230" t="s">
        <v>145</v>
      </c>
      <c r="F2438" s="230" t="s">
        <v>145</v>
      </c>
      <c r="G2438" s="230" t="s">
        <v>144</v>
      </c>
      <c r="H2438" s="230" t="s">
        <v>144</v>
      </c>
      <c r="I2438" s="230" t="s">
        <v>144</v>
      </c>
      <c r="J2438" s="230" t="s">
        <v>144</v>
      </c>
      <c r="K2438" s="230" t="s">
        <v>144</v>
      </c>
      <c r="L2438" s="230" t="s">
        <v>144</v>
      </c>
      <c r="M2438" s="230" t="s">
        <v>144</v>
      </c>
    </row>
    <row r="2439" spans="1:13" x14ac:dyDescent="0.3">
      <c r="A2439" s="230">
        <v>427474</v>
      </c>
      <c r="B2439" s="230" t="s">
        <v>58</v>
      </c>
      <c r="C2439" s="230" t="s">
        <v>145</v>
      </c>
      <c r="D2439" s="230" t="s">
        <v>145</v>
      </c>
      <c r="E2439" s="230" t="s">
        <v>145</v>
      </c>
      <c r="F2439" s="230" t="s">
        <v>145</v>
      </c>
      <c r="G2439" s="230" t="s">
        <v>144</v>
      </c>
      <c r="H2439" s="230" t="s">
        <v>145</v>
      </c>
      <c r="I2439" s="230" t="s">
        <v>144</v>
      </c>
      <c r="J2439" s="230" t="s">
        <v>144</v>
      </c>
      <c r="K2439" s="230" t="s">
        <v>144</v>
      </c>
      <c r="L2439" s="230" t="s">
        <v>144</v>
      </c>
      <c r="M2439" s="230" t="s">
        <v>144</v>
      </c>
    </row>
    <row r="2440" spans="1:13" x14ac:dyDescent="0.3">
      <c r="A2440" s="230">
        <v>427475</v>
      </c>
      <c r="B2440" s="230" t="s">
        <v>58</v>
      </c>
      <c r="C2440" s="230" t="s">
        <v>144</v>
      </c>
      <c r="D2440" s="230" t="s">
        <v>145</v>
      </c>
      <c r="E2440" s="230" t="s">
        <v>145</v>
      </c>
      <c r="F2440" s="230" t="s">
        <v>145</v>
      </c>
      <c r="G2440" s="230" t="s">
        <v>144</v>
      </c>
      <c r="H2440" s="230" t="s">
        <v>145</v>
      </c>
      <c r="I2440" s="230" t="s">
        <v>144</v>
      </c>
      <c r="J2440" s="230" t="s">
        <v>144</v>
      </c>
      <c r="K2440" s="230" t="s">
        <v>144</v>
      </c>
      <c r="L2440" s="230" t="s">
        <v>144</v>
      </c>
      <c r="M2440" s="230" t="s">
        <v>144</v>
      </c>
    </row>
    <row r="2441" spans="1:13" x14ac:dyDescent="0.3">
      <c r="A2441" s="230">
        <v>427478</v>
      </c>
      <c r="B2441" s="230" t="s">
        <v>58</v>
      </c>
      <c r="C2441" s="230" t="s">
        <v>145</v>
      </c>
      <c r="D2441" s="230" t="s">
        <v>145</v>
      </c>
      <c r="E2441" s="230" t="s">
        <v>145</v>
      </c>
      <c r="F2441" s="230" t="s">
        <v>145</v>
      </c>
      <c r="G2441" s="230" t="s">
        <v>144</v>
      </c>
      <c r="H2441" s="230" t="s">
        <v>145</v>
      </c>
      <c r="I2441" s="230" t="s">
        <v>144</v>
      </c>
      <c r="J2441" s="230" t="s">
        <v>144</v>
      </c>
      <c r="K2441" s="230" t="s">
        <v>144</v>
      </c>
      <c r="L2441" s="230" t="s">
        <v>144</v>
      </c>
      <c r="M2441" s="230" t="s">
        <v>144</v>
      </c>
    </row>
    <row r="2442" spans="1:13" x14ac:dyDescent="0.3">
      <c r="A2442" s="230">
        <v>427486</v>
      </c>
      <c r="B2442" s="230" t="s">
        <v>58</v>
      </c>
      <c r="I2442" s="230" t="s">
        <v>144</v>
      </c>
      <c r="J2442" s="230" t="s">
        <v>144</v>
      </c>
      <c r="K2442" s="230" t="s">
        <v>144</v>
      </c>
      <c r="L2442" s="230" t="s">
        <v>144</v>
      </c>
      <c r="M2442" s="230" t="s">
        <v>144</v>
      </c>
    </row>
    <row r="2443" spans="1:13" x14ac:dyDescent="0.3">
      <c r="A2443" s="230">
        <v>427491</v>
      </c>
      <c r="B2443" s="230" t="s">
        <v>58</v>
      </c>
      <c r="D2443" s="230" t="s">
        <v>145</v>
      </c>
      <c r="E2443" s="230" t="s">
        <v>145</v>
      </c>
      <c r="F2443" s="230" t="s">
        <v>145</v>
      </c>
      <c r="G2443" s="230" t="s">
        <v>145</v>
      </c>
      <c r="H2443" s="230" t="s">
        <v>145</v>
      </c>
      <c r="I2443" s="230" t="s">
        <v>144</v>
      </c>
      <c r="J2443" s="230" t="s">
        <v>144</v>
      </c>
      <c r="K2443" s="230" t="s">
        <v>144</v>
      </c>
      <c r="L2443" s="230" t="s">
        <v>144</v>
      </c>
      <c r="M2443" s="230" t="s">
        <v>144</v>
      </c>
    </row>
    <row r="2444" spans="1:13" x14ac:dyDescent="0.3">
      <c r="A2444" s="230">
        <v>427494</v>
      </c>
      <c r="B2444" s="230" t="s">
        <v>58</v>
      </c>
      <c r="C2444" s="230" t="s">
        <v>145</v>
      </c>
      <c r="D2444" s="230" t="s">
        <v>145</v>
      </c>
      <c r="E2444" s="230" t="s">
        <v>145</v>
      </c>
      <c r="F2444" s="230" t="s">
        <v>145</v>
      </c>
      <c r="G2444" s="230" t="s">
        <v>144</v>
      </c>
      <c r="H2444" s="230" t="s">
        <v>144</v>
      </c>
      <c r="I2444" s="230" t="s">
        <v>144</v>
      </c>
      <c r="J2444" s="230" t="s">
        <v>144</v>
      </c>
      <c r="K2444" s="230" t="s">
        <v>144</v>
      </c>
      <c r="L2444" s="230" t="s">
        <v>144</v>
      </c>
      <c r="M2444" s="230" t="s">
        <v>144</v>
      </c>
    </row>
    <row r="2445" spans="1:13" x14ac:dyDescent="0.3">
      <c r="A2445" s="230">
        <v>427496</v>
      </c>
      <c r="B2445" s="230" t="s">
        <v>58</v>
      </c>
      <c r="C2445" s="230" t="s">
        <v>145</v>
      </c>
      <c r="D2445" s="230" t="s">
        <v>145</v>
      </c>
      <c r="E2445" s="230" t="s">
        <v>145</v>
      </c>
      <c r="F2445" s="230" t="s">
        <v>144</v>
      </c>
      <c r="G2445" s="230" t="s">
        <v>145</v>
      </c>
      <c r="H2445" s="230" t="s">
        <v>145</v>
      </c>
      <c r="I2445" s="230" t="s">
        <v>144</v>
      </c>
      <c r="J2445" s="230" t="s">
        <v>144</v>
      </c>
      <c r="K2445" s="230" t="s">
        <v>144</v>
      </c>
      <c r="L2445" s="230" t="s">
        <v>144</v>
      </c>
      <c r="M2445" s="230" t="s">
        <v>144</v>
      </c>
    </row>
    <row r="2446" spans="1:13" x14ac:dyDescent="0.3">
      <c r="A2446" s="230">
        <v>427499</v>
      </c>
      <c r="B2446" s="230" t="s">
        <v>58</v>
      </c>
      <c r="C2446" s="230" t="s">
        <v>145</v>
      </c>
      <c r="D2446" s="230" t="s">
        <v>145</v>
      </c>
      <c r="E2446" s="230" t="s">
        <v>145</v>
      </c>
      <c r="F2446" s="230" t="s">
        <v>145</v>
      </c>
      <c r="G2446" s="230" t="s">
        <v>144</v>
      </c>
      <c r="H2446" s="230" t="s">
        <v>144</v>
      </c>
      <c r="I2446" s="230" t="s">
        <v>144</v>
      </c>
      <c r="J2446" s="230" t="s">
        <v>144</v>
      </c>
      <c r="K2446" s="230" t="s">
        <v>144</v>
      </c>
      <c r="L2446" s="230" t="s">
        <v>144</v>
      </c>
      <c r="M2446" s="230" t="s">
        <v>144</v>
      </c>
    </row>
    <row r="2447" spans="1:13" x14ac:dyDescent="0.3">
      <c r="A2447" s="230">
        <v>427501</v>
      </c>
      <c r="B2447" s="230" t="s">
        <v>58</v>
      </c>
      <c r="C2447" s="230" t="s">
        <v>145</v>
      </c>
      <c r="D2447" s="230" t="s">
        <v>145</v>
      </c>
      <c r="E2447" s="230" t="s">
        <v>145</v>
      </c>
      <c r="F2447" s="230" t="s">
        <v>145</v>
      </c>
      <c r="G2447" s="230" t="s">
        <v>144</v>
      </c>
      <c r="H2447" s="230" t="s">
        <v>145</v>
      </c>
      <c r="I2447" s="230" t="s">
        <v>144</v>
      </c>
      <c r="J2447" s="230" t="s">
        <v>144</v>
      </c>
      <c r="K2447" s="230" t="s">
        <v>144</v>
      </c>
      <c r="L2447" s="230" t="s">
        <v>144</v>
      </c>
      <c r="M2447" s="230" t="s">
        <v>144</v>
      </c>
    </row>
    <row r="2448" spans="1:13" x14ac:dyDescent="0.3">
      <c r="A2448" s="230">
        <v>427502</v>
      </c>
      <c r="B2448" s="230" t="s">
        <v>58</v>
      </c>
      <c r="C2448" s="230" t="s">
        <v>145</v>
      </c>
      <c r="D2448" s="230" t="s">
        <v>145</v>
      </c>
      <c r="E2448" s="230" t="s">
        <v>145</v>
      </c>
      <c r="F2448" s="230" t="s">
        <v>145</v>
      </c>
      <c r="G2448" s="230" t="s">
        <v>145</v>
      </c>
      <c r="H2448" s="230" t="s">
        <v>144</v>
      </c>
      <c r="I2448" s="230" t="s">
        <v>144</v>
      </c>
      <c r="J2448" s="230" t="s">
        <v>144</v>
      </c>
      <c r="K2448" s="230" t="s">
        <v>144</v>
      </c>
      <c r="L2448" s="230" t="s">
        <v>144</v>
      </c>
      <c r="M2448" s="230" t="s">
        <v>144</v>
      </c>
    </row>
    <row r="2449" spans="1:13" x14ac:dyDescent="0.3">
      <c r="A2449" s="230">
        <v>427509</v>
      </c>
      <c r="B2449" s="230" t="s">
        <v>58</v>
      </c>
      <c r="C2449" s="230" t="s">
        <v>145</v>
      </c>
      <c r="D2449" s="230" t="s">
        <v>145</v>
      </c>
      <c r="E2449" s="230" t="s">
        <v>145</v>
      </c>
      <c r="F2449" s="230" t="s">
        <v>145</v>
      </c>
      <c r="G2449" s="230" t="s">
        <v>145</v>
      </c>
      <c r="H2449" s="230" t="s">
        <v>144</v>
      </c>
      <c r="I2449" s="230" t="s">
        <v>144</v>
      </c>
      <c r="J2449" s="230" t="s">
        <v>144</v>
      </c>
      <c r="K2449" s="230" t="s">
        <v>144</v>
      </c>
      <c r="L2449" s="230" t="s">
        <v>144</v>
      </c>
      <c r="M2449" s="230" t="s">
        <v>144</v>
      </c>
    </row>
    <row r="2450" spans="1:13" x14ac:dyDescent="0.3">
      <c r="A2450" s="230">
        <v>427515</v>
      </c>
      <c r="B2450" s="230" t="s">
        <v>58</v>
      </c>
      <c r="D2450" s="230" t="s">
        <v>145</v>
      </c>
      <c r="E2450" s="230" t="s">
        <v>145</v>
      </c>
      <c r="F2450" s="230" t="s">
        <v>145</v>
      </c>
      <c r="G2450" s="230" t="s">
        <v>145</v>
      </c>
      <c r="H2450" s="230" t="s">
        <v>145</v>
      </c>
      <c r="I2450" s="230" t="s">
        <v>144</v>
      </c>
      <c r="J2450" s="230" t="s">
        <v>144</v>
      </c>
      <c r="K2450" s="230" t="s">
        <v>144</v>
      </c>
      <c r="L2450" s="230" t="s">
        <v>144</v>
      </c>
      <c r="M2450" s="230" t="s">
        <v>144</v>
      </c>
    </row>
    <row r="2451" spans="1:13" x14ac:dyDescent="0.3">
      <c r="A2451" s="230">
        <v>427527</v>
      </c>
      <c r="B2451" s="230" t="s">
        <v>58</v>
      </c>
      <c r="D2451" s="230" t="s">
        <v>145</v>
      </c>
      <c r="E2451" s="230" t="s">
        <v>145</v>
      </c>
      <c r="F2451" s="230" t="s">
        <v>145</v>
      </c>
      <c r="G2451" s="230" t="s">
        <v>145</v>
      </c>
      <c r="I2451" s="230" t="s">
        <v>144</v>
      </c>
      <c r="J2451" s="230" t="s">
        <v>144</v>
      </c>
      <c r="K2451" s="230" t="s">
        <v>144</v>
      </c>
      <c r="L2451" s="230" t="s">
        <v>144</v>
      </c>
      <c r="M2451" s="230" t="s">
        <v>144</v>
      </c>
    </row>
    <row r="2452" spans="1:13" x14ac:dyDescent="0.3">
      <c r="A2452" s="230">
        <v>427528</v>
      </c>
      <c r="B2452" s="230" t="s">
        <v>58</v>
      </c>
      <c r="C2452" s="230" t="s">
        <v>144</v>
      </c>
      <c r="D2452" s="230" t="s">
        <v>145</v>
      </c>
      <c r="E2452" s="230" t="s">
        <v>145</v>
      </c>
      <c r="F2452" s="230" t="s">
        <v>145</v>
      </c>
      <c r="G2452" s="230" t="s">
        <v>145</v>
      </c>
      <c r="H2452" s="230" t="s">
        <v>144</v>
      </c>
      <c r="I2452" s="230" t="s">
        <v>144</v>
      </c>
      <c r="J2452" s="230" t="s">
        <v>144</v>
      </c>
      <c r="K2452" s="230" t="s">
        <v>144</v>
      </c>
      <c r="L2452" s="230" t="s">
        <v>144</v>
      </c>
      <c r="M2452" s="230" t="s">
        <v>144</v>
      </c>
    </row>
    <row r="2453" spans="1:13" x14ac:dyDescent="0.3">
      <c r="A2453" s="230">
        <v>427532</v>
      </c>
      <c r="B2453" s="230" t="s">
        <v>58</v>
      </c>
      <c r="D2453" s="230" t="s">
        <v>145</v>
      </c>
      <c r="E2453" s="230" t="s">
        <v>145</v>
      </c>
      <c r="F2453" s="230" t="s">
        <v>145</v>
      </c>
      <c r="I2453" s="230" t="s">
        <v>144</v>
      </c>
      <c r="J2453" s="230" t="s">
        <v>145</v>
      </c>
      <c r="K2453" s="230" t="s">
        <v>144</v>
      </c>
      <c r="M2453" s="230" t="s">
        <v>144</v>
      </c>
    </row>
    <row r="2454" spans="1:13" x14ac:dyDescent="0.3">
      <c r="A2454" s="230">
        <v>427533</v>
      </c>
      <c r="B2454" s="230" t="s">
        <v>58</v>
      </c>
      <c r="D2454" s="230" t="s">
        <v>145</v>
      </c>
      <c r="E2454" s="230" t="s">
        <v>145</v>
      </c>
      <c r="F2454" s="230" t="s">
        <v>145</v>
      </c>
      <c r="G2454" s="230" t="s">
        <v>145</v>
      </c>
      <c r="H2454" s="230" t="s">
        <v>145</v>
      </c>
      <c r="I2454" s="230" t="s">
        <v>144</v>
      </c>
      <c r="J2454" s="230" t="s">
        <v>144</v>
      </c>
      <c r="K2454" s="230" t="s">
        <v>144</v>
      </c>
      <c r="L2454" s="230" t="s">
        <v>144</v>
      </c>
      <c r="M2454" s="230" t="s">
        <v>144</v>
      </c>
    </row>
    <row r="2455" spans="1:13" x14ac:dyDescent="0.3">
      <c r="A2455" s="230">
        <v>427541</v>
      </c>
      <c r="B2455" s="230" t="s">
        <v>58</v>
      </c>
      <c r="C2455" s="230" t="s">
        <v>145</v>
      </c>
      <c r="D2455" s="230" t="s">
        <v>145</v>
      </c>
      <c r="E2455" s="230" t="s">
        <v>145</v>
      </c>
      <c r="F2455" s="230" t="s">
        <v>144</v>
      </c>
      <c r="G2455" s="230" t="s">
        <v>145</v>
      </c>
      <c r="H2455" s="230" t="s">
        <v>145</v>
      </c>
      <c r="I2455" s="230" t="s">
        <v>144</v>
      </c>
      <c r="J2455" s="230" t="s">
        <v>144</v>
      </c>
      <c r="K2455" s="230" t="s">
        <v>144</v>
      </c>
      <c r="L2455" s="230" t="s">
        <v>144</v>
      </c>
      <c r="M2455" s="230" t="s">
        <v>144</v>
      </c>
    </row>
    <row r="2456" spans="1:13" x14ac:dyDescent="0.3">
      <c r="A2456" s="230">
        <v>427544</v>
      </c>
      <c r="B2456" s="230" t="s">
        <v>58</v>
      </c>
      <c r="C2456" s="230" t="s">
        <v>145</v>
      </c>
      <c r="D2456" s="230" t="s">
        <v>145</v>
      </c>
      <c r="E2456" s="230" t="s">
        <v>145</v>
      </c>
      <c r="F2456" s="230" t="s">
        <v>145</v>
      </c>
      <c r="G2456" s="230" t="s">
        <v>145</v>
      </c>
      <c r="H2456" s="230" t="s">
        <v>145</v>
      </c>
      <c r="I2456" s="230" t="s">
        <v>144</v>
      </c>
      <c r="J2456" s="230" t="s">
        <v>144</v>
      </c>
      <c r="K2456" s="230" t="s">
        <v>144</v>
      </c>
      <c r="L2456" s="230" t="s">
        <v>144</v>
      </c>
      <c r="M2456" s="230" t="s">
        <v>144</v>
      </c>
    </row>
    <row r="2457" spans="1:13" x14ac:dyDescent="0.3">
      <c r="A2457" s="230">
        <v>427550</v>
      </c>
      <c r="B2457" s="230" t="s">
        <v>58</v>
      </c>
      <c r="C2457" s="230" t="s">
        <v>145</v>
      </c>
      <c r="D2457" s="230" t="s">
        <v>145</v>
      </c>
      <c r="E2457" s="230" t="s">
        <v>144</v>
      </c>
      <c r="F2457" s="230" t="s">
        <v>144</v>
      </c>
      <c r="G2457" s="230" t="s">
        <v>145</v>
      </c>
      <c r="I2457" s="230" t="s">
        <v>144</v>
      </c>
      <c r="J2457" s="230" t="s">
        <v>144</v>
      </c>
      <c r="K2457" s="230" t="s">
        <v>144</v>
      </c>
      <c r="L2457" s="230" t="s">
        <v>144</v>
      </c>
      <c r="M2457" s="230" t="s">
        <v>144</v>
      </c>
    </row>
    <row r="2458" spans="1:13" x14ac:dyDescent="0.3">
      <c r="A2458" s="230">
        <v>427551</v>
      </c>
      <c r="B2458" s="230" t="s">
        <v>58</v>
      </c>
      <c r="D2458" s="230" t="s">
        <v>145</v>
      </c>
      <c r="E2458" s="230" t="s">
        <v>145</v>
      </c>
      <c r="G2458" s="230" t="s">
        <v>145</v>
      </c>
      <c r="H2458" s="230" t="s">
        <v>145</v>
      </c>
      <c r="I2458" s="230" t="s">
        <v>144</v>
      </c>
      <c r="J2458" s="230" t="s">
        <v>144</v>
      </c>
      <c r="K2458" s="230" t="s">
        <v>144</v>
      </c>
      <c r="L2458" s="230" t="s">
        <v>144</v>
      </c>
      <c r="M2458" s="230" t="s">
        <v>144</v>
      </c>
    </row>
    <row r="2459" spans="1:13" x14ac:dyDescent="0.3">
      <c r="A2459" s="230">
        <v>427555</v>
      </c>
      <c r="B2459" s="230" t="s">
        <v>58</v>
      </c>
      <c r="D2459" s="230" t="s">
        <v>145</v>
      </c>
      <c r="E2459" s="230" t="s">
        <v>145</v>
      </c>
      <c r="F2459" s="230" t="s">
        <v>145</v>
      </c>
      <c r="G2459" s="230" t="s">
        <v>145</v>
      </c>
      <c r="H2459" s="230" t="s">
        <v>145</v>
      </c>
      <c r="I2459" s="230" t="s">
        <v>144</v>
      </c>
      <c r="J2459" s="230" t="s">
        <v>144</v>
      </c>
      <c r="K2459" s="230" t="s">
        <v>144</v>
      </c>
      <c r="L2459" s="230" t="s">
        <v>144</v>
      </c>
      <c r="M2459" s="230" t="s">
        <v>144</v>
      </c>
    </row>
    <row r="2460" spans="1:13" x14ac:dyDescent="0.3">
      <c r="A2460" s="230">
        <v>427559</v>
      </c>
      <c r="B2460" s="230" t="s">
        <v>58</v>
      </c>
      <c r="C2460" s="230" t="s">
        <v>145</v>
      </c>
      <c r="D2460" s="230" t="s">
        <v>145</v>
      </c>
      <c r="E2460" s="230" t="s">
        <v>145</v>
      </c>
      <c r="F2460" s="230" t="s">
        <v>145</v>
      </c>
      <c r="G2460" s="230" t="s">
        <v>145</v>
      </c>
      <c r="H2460" s="230" t="s">
        <v>145</v>
      </c>
      <c r="I2460" s="230" t="s">
        <v>144</v>
      </c>
      <c r="J2460" s="230" t="s">
        <v>144</v>
      </c>
      <c r="K2460" s="230" t="s">
        <v>144</v>
      </c>
      <c r="L2460" s="230" t="s">
        <v>144</v>
      </c>
      <c r="M2460" s="230" t="s">
        <v>144</v>
      </c>
    </row>
    <row r="2461" spans="1:13" x14ac:dyDescent="0.3">
      <c r="A2461" s="230">
        <v>427562</v>
      </c>
      <c r="B2461" s="230" t="s">
        <v>58</v>
      </c>
      <c r="D2461" s="230" t="s">
        <v>145</v>
      </c>
      <c r="E2461" s="230" t="s">
        <v>145</v>
      </c>
      <c r="F2461" s="230" t="s">
        <v>145</v>
      </c>
      <c r="G2461" s="230" t="s">
        <v>145</v>
      </c>
      <c r="H2461" s="230" t="s">
        <v>144</v>
      </c>
      <c r="I2461" s="230" t="s">
        <v>144</v>
      </c>
      <c r="J2461" s="230" t="s">
        <v>144</v>
      </c>
      <c r="K2461" s="230" t="s">
        <v>144</v>
      </c>
      <c r="L2461" s="230" t="s">
        <v>144</v>
      </c>
      <c r="M2461" s="230" t="s">
        <v>144</v>
      </c>
    </row>
    <row r="2462" spans="1:13" x14ac:dyDescent="0.3">
      <c r="A2462" s="230">
        <v>427566</v>
      </c>
      <c r="B2462" s="230" t="s">
        <v>58</v>
      </c>
      <c r="C2462" s="230" t="s">
        <v>144</v>
      </c>
      <c r="D2462" s="230" t="s">
        <v>145</v>
      </c>
      <c r="E2462" s="230" t="s">
        <v>145</v>
      </c>
      <c r="F2462" s="230" t="s">
        <v>145</v>
      </c>
      <c r="G2462" s="230" t="s">
        <v>145</v>
      </c>
      <c r="H2462" s="230" t="s">
        <v>145</v>
      </c>
      <c r="I2462" s="230" t="s">
        <v>144</v>
      </c>
      <c r="J2462" s="230" t="s">
        <v>144</v>
      </c>
      <c r="K2462" s="230" t="s">
        <v>144</v>
      </c>
      <c r="L2462" s="230" t="s">
        <v>144</v>
      </c>
      <c r="M2462" s="230" t="s">
        <v>144</v>
      </c>
    </row>
    <row r="2463" spans="1:13" x14ac:dyDescent="0.3">
      <c r="A2463" s="230">
        <v>427571</v>
      </c>
      <c r="B2463" s="230" t="s">
        <v>58</v>
      </c>
      <c r="C2463" s="230" t="s">
        <v>145</v>
      </c>
      <c r="D2463" s="230" t="s">
        <v>145</v>
      </c>
      <c r="E2463" s="230" t="s">
        <v>145</v>
      </c>
      <c r="F2463" s="230" t="s">
        <v>145</v>
      </c>
      <c r="G2463" s="230" t="s">
        <v>145</v>
      </c>
      <c r="H2463" s="230" t="s">
        <v>145</v>
      </c>
      <c r="I2463" s="230" t="s">
        <v>144</v>
      </c>
      <c r="J2463" s="230" t="s">
        <v>144</v>
      </c>
      <c r="K2463" s="230" t="s">
        <v>144</v>
      </c>
      <c r="L2463" s="230" t="s">
        <v>144</v>
      </c>
      <c r="M2463" s="230" t="s">
        <v>144</v>
      </c>
    </row>
    <row r="2464" spans="1:13" x14ac:dyDescent="0.3">
      <c r="A2464" s="230">
        <v>427574</v>
      </c>
      <c r="B2464" s="230" t="s">
        <v>58</v>
      </c>
      <c r="C2464" s="230" t="s">
        <v>145</v>
      </c>
      <c r="D2464" s="230" t="s">
        <v>145</v>
      </c>
      <c r="E2464" s="230" t="s">
        <v>145</v>
      </c>
      <c r="F2464" s="230" t="s">
        <v>145</v>
      </c>
      <c r="G2464" s="230" t="s">
        <v>145</v>
      </c>
      <c r="H2464" s="230" t="s">
        <v>145</v>
      </c>
      <c r="I2464" s="230" t="s">
        <v>144</v>
      </c>
      <c r="J2464" s="230" t="s">
        <v>144</v>
      </c>
      <c r="K2464" s="230" t="s">
        <v>144</v>
      </c>
      <c r="L2464" s="230" t="s">
        <v>144</v>
      </c>
      <c r="M2464" s="230" t="s">
        <v>144</v>
      </c>
    </row>
    <row r="2465" spans="1:13" x14ac:dyDescent="0.3">
      <c r="A2465" s="230">
        <v>427576</v>
      </c>
      <c r="B2465" s="230" t="s">
        <v>58</v>
      </c>
      <c r="C2465" s="230" t="s">
        <v>145</v>
      </c>
      <c r="D2465" s="230" t="s">
        <v>145</v>
      </c>
      <c r="E2465" s="230" t="s">
        <v>145</v>
      </c>
      <c r="F2465" s="230" t="s">
        <v>145</v>
      </c>
      <c r="G2465" s="230" t="s">
        <v>145</v>
      </c>
      <c r="H2465" s="230" t="s">
        <v>145</v>
      </c>
      <c r="I2465" s="230" t="s">
        <v>144</v>
      </c>
      <c r="J2465" s="230" t="s">
        <v>144</v>
      </c>
      <c r="K2465" s="230" t="s">
        <v>144</v>
      </c>
      <c r="L2465" s="230" t="s">
        <v>144</v>
      </c>
      <c r="M2465" s="230" t="s">
        <v>144</v>
      </c>
    </row>
    <row r="2466" spans="1:13" x14ac:dyDescent="0.3">
      <c r="A2466" s="230">
        <v>427579</v>
      </c>
      <c r="B2466" s="230" t="s">
        <v>58</v>
      </c>
      <c r="D2466" s="230" t="s">
        <v>145</v>
      </c>
      <c r="E2466" s="230" t="s">
        <v>145</v>
      </c>
      <c r="F2466" s="230" t="s">
        <v>144</v>
      </c>
      <c r="G2466" s="230" t="s">
        <v>145</v>
      </c>
      <c r="I2466" s="230" t="s">
        <v>144</v>
      </c>
      <c r="J2466" s="230" t="s">
        <v>144</v>
      </c>
      <c r="K2466" s="230" t="s">
        <v>144</v>
      </c>
      <c r="L2466" s="230" t="s">
        <v>144</v>
      </c>
      <c r="M2466" s="230" t="s">
        <v>144</v>
      </c>
    </row>
    <row r="2467" spans="1:13" x14ac:dyDescent="0.3">
      <c r="A2467" s="230">
        <v>427580</v>
      </c>
      <c r="B2467" s="230" t="s">
        <v>58</v>
      </c>
      <c r="C2467" s="230" t="s">
        <v>145</v>
      </c>
      <c r="D2467" s="230" t="s">
        <v>145</v>
      </c>
      <c r="E2467" s="230" t="s">
        <v>145</v>
      </c>
      <c r="F2467" s="230" t="s">
        <v>145</v>
      </c>
      <c r="G2467" s="230" t="s">
        <v>145</v>
      </c>
      <c r="H2467" s="230" t="s">
        <v>144</v>
      </c>
      <c r="I2467" s="230" t="s">
        <v>144</v>
      </c>
      <c r="J2467" s="230" t="s">
        <v>144</v>
      </c>
      <c r="K2467" s="230" t="s">
        <v>144</v>
      </c>
      <c r="L2467" s="230" t="s">
        <v>144</v>
      </c>
      <c r="M2467" s="230" t="s">
        <v>144</v>
      </c>
    </row>
    <row r="2468" spans="1:13" x14ac:dyDescent="0.3">
      <c r="A2468" s="230">
        <v>427582</v>
      </c>
      <c r="B2468" s="230" t="s">
        <v>58</v>
      </c>
      <c r="C2468" s="230" t="s">
        <v>145</v>
      </c>
      <c r="D2468" s="230" t="s">
        <v>145</v>
      </c>
      <c r="E2468" s="230" t="s">
        <v>145</v>
      </c>
      <c r="F2468" s="230" t="s">
        <v>145</v>
      </c>
      <c r="G2468" s="230" t="s">
        <v>145</v>
      </c>
      <c r="H2468" s="230" t="s">
        <v>145</v>
      </c>
      <c r="I2468" s="230" t="s">
        <v>144</v>
      </c>
      <c r="J2468" s="230" t="s">
        <v>144</v>
      </c>
      <c r="K2468" s="230" t="s">
        <v>144</v>
      </c>
      <c r="L2468" s="230" t="s">
        <v>144</v>
      </c>
      <c r="M2468" s="230" t="s">
        <v>144</v>
      </c>
    </row>
    <row r="2469" spans="1:13" x14ac:dyDescent="0.3">
      <c r="A2469" s="230">
        <v>427584</v>
      </c>
      <c r="B2469" s="230" t="s">
        <v>58</v>
      </c>
      <c r="C2469" s="230" t="s">
        <v>145</v>
      </c>
      <c r="D2469" s="230" t="s">
        <v>145</v>
      </c>
      <c r="E2469" s="230" t="s">
        <v>145</v>
      </c>
      <c r="F2469" s="230" t="s">
        <v>144</v>
      </c>
      <c r="G2469" s="230" t="s">
        <v>145</v>
      </c>
      <c r="H2469" s="230" t="s">
        <v>145</v>
      </c>
      <c r="I2469" s="230" t="s">
        <v>144</v>
      </c>
      <c r="J2469" s="230" t="s">
        <v>144</v>
      </c>
      <c r="K2469" s="230" t="s">
        <v>144</v>
      </c>
      <c r="L2469" s="230" t="s">
        <v>144</v>
      </c>
      <c r="M2469" s="230" t="s">
        <v>144</v>
      </c>
    </row>
    <row r="2470" spans="1:13" x14ac:dyDescent="0.3">
      <c r="A2470" s="230">
        <v>427587</v>
      </c>
      <c r="B2470" s="230" t="s">
        <v>58</v>
      </c>
      <c r="D2470" s="230" t="s">
        <v>145</v>
      </c>
      <c r="E2470" s="230" t="s">
        <v>145</v>
      </c>
      <c r="F2470" s="230" t="s">
        <v>145</v>
      </c>
      <c r="G2470" s="230" t="s">
        <v>145</v>
      </c>
      <c r="H2470" s="230" t="s">
        <v>144</v>
      </c>
      <c r="I2470" s="230" t="s">
        <v>144</v>
      </c>
      <c r="J2470" s="230" t="s">
        <v>144</v>
      </c>
      <c r="K2470" s="230" t="s">
        <v>144</v>
      </c>
      <c r="L2470" s="230" t="s">
        <v>144</v>
      </c>
      <c r="M2470" s="230" t="s">
        <v>144</v>
      </c>
    </row>
    <row r="2471" spans="1:13" x14ac:dyDescent="0.3">
      <c r="A2471" s="230">
        <v>427591</v>
      </c>
      <c r="B2471" s="230" t="s">
        <v>58</v>
      </c>
      <c r="C2471" s="230" t="s">
        <v>145</v>
      </c>
      <c r="D2471" s="230" t="s">
        <v>145</v>
      </c>
      <c r="E2471" s="230" t="s">
        <v>145</v>
      </c>
      <c r="F2471" s="230" t="s">
        <v>145</v>
      </c>
      <c r="G2471" s="230" t="s">
        <v>145</v>
      </c>
      <c r="H2471" s="230" t="s">
        <v>145</v>
      </c>
      <c r="I2471" s="230" t="s">
        <v>144</v>
      </c>
      <c r="J2471" s="230" t="s">
        <v>144</v>
      </c>
      <c r="K2471" s="230" t="s">
        <v>144</v>
      </c>
      <c r="L2471" s="230" t="s">
        <v>144</v>
      </c>
      <c r="M2471" s="230" t="s">
        <v>144</v>
      </c>
    </row>
    <row r="2472" spans="1:13" x14ac:dyDescent="0.3">
      <c r="A2472" s="230">
        <v>427592</v>
      </c>
      <c r="B2472" s="230" t="s">
        <v>58</v>
      </c>
      <c r="C2472" s="230" t="s">
        <v>145</v>
      </c>
      <c r="D2472" s="230" t="s">
        <v>145</v>
      </c>
      <c r="E2472" s="230" t="s">
        <v>145</v>
      </c>
      <c r="F2472" s="230" t="s">
        <v>144</v>
      </c>
      <c r="G2472" s="230" t="s">
        <v>145</v>
      </c>
      <c r="H2472" s="230" t="s">
        <v>145</v>
      </c>
      <c r="I2472" s="230" t="s">
        <v>144</v>
      </c>
      <c r="J2472" s="230" t="s">
        <v>144</v>
      </c>
      <c r="K2472" s="230" t="s">
        <v>144</v>
      </c>
      <c r="L2472" s="230" t="s">
        <v>144</v>
      </c>
      <c r="M2472" s="230" t="s">
        <v>144</v>
      </c>
    </row>
    <row r="2473" spans="1:13" x14ac:dyDescent="0.3">
      <c r="A2473" s="230">
        <v>427597</v>
      </c>
      <c r="B2473" s="230" t="s">
        <v>58</v>
      </c>
      <c r="C2473" s="230" t="s">
        <v>145</v>
      </c>
      <c r="D2473" s="230" t="s">
        <v>145</v>
      </c>
      <c r="E2473" s="230" t="s">
        <v>145</v>
      </c>
      <c r="F2473" s="230" t="s">
        <v>145</v>
      </c>
      <c r="G2473" s="230" t="s">
        <v>145</v>
      </c>
      <c r="I2473" s="230" t="s">
        <v>144</v>
      </c>
      <c r="J2473" s="230" t="s">
        <v>144</v>
      </c>
      <c r="K2473" s="230" t="s">
        <v>144</v>
      </c>
      <c r="L2473" s="230" t="s">
        <v>144</v>
      </c>
      <c r="M2473" s="230" t="s">
        <v>144</v>
      </c>
    </row>
    <row r="2474" spans="1:13" x14ac:dyDescent="0.3">
      <c r="A2474" s="230">
        <v>427601</v>
      </c>
      <c r="B2474" s="230" t="s">
        <v>58</v>
      </c>
      <c r="C2474" s="230" t="s">
        <v>145</v>
      </c>
      <c r="D2474" s="230" t="s">
        <v>144</v>
      </c>
      <c r="E2474" s="230" t="s">
        <v>145</v>
      </c>
      <c r="F2474" s="230" t="s">
        <v>145</v>
      </c>
      <c r="G2474" s="230" t="s">
        <v>144</v>
      </c>
      <c r="H2474" s="230" t="s">
        <v>145</v>
      </c>
      <c r="I2474" s="230" t="s">
        <v>144</v>
      </c>
      <c r="J2474" s="230" t="s">
        <v>144</v>
      </c>
      <c r="K2474" s="230" t="s">
        <v>144</v>
      </c>
      <c r="L2474" s="230" t="s">
        <v>144</v>
      </c>
      <c r="M2474" s="230" t="s">
        <v>144</v>
      </c>
    </row>
    <row r="2475" spans="1:13" x14ac:dyDescent="0.3">
      <c r="A2475" s="230">
        <v>427603</v>
      </c>
      <c r="B2475" s="230" t="s">
        <v>58</v>
      </c>
      <c r="C2475" s="230" t="s">
        <v>145</v>
      </c>
      <c r="D2475" s="230" t="s">
        <v>145</v>
      </c>
      <c r="E2475" s="230" t="s">
        <v>145</v>
      </c>
      <c r="F2475" s="230" t="s">
        <v>145</v>
      </c>
      <c r="G2475" s="230" t="s">
        <v>145</v>
      </c>
      <c r="H2475" s="230" t="s">
        <v>145</v>
      </c>
      <c r="I2475" s="230" t="s">
        <v>144</v>
      </c>
      <c r="J2475" s="230" t="s">
        <v>144</v>
      </c>
      <c r="K2475" s="230" t="s">
        <v>144</v>
      </c>
      <c r="L2475" s="230" t="s">
        <v>144</v>
      </c>
      <c r="M2475" s="230" t="s">
        <v>144</v>
      </c>
    </row>
    <row r="2476" spans="1:13" x14ac:dyDescent="0.3">
      <c r="A2476" s="230">
        <v>427604</v>
      </c>
      <c r="B2476" s="230" t="s">
        <v>58</v>
      </c>
      <c r="C2476" s="230" t="s">
        <v>145</v>
      </c>
      <c r="D2476" s="230" t="s">
        <v>145</v>
      </c>
      <c r="E2476" s="230" t="s">
        <v>145</v>
      </c>
      <c r="I2476" s="230" t="s">
        <v>144</v>
      </c>
      <c r="J2476" s="230" t="s">
        <v>144</v>
      </c>
      <c r="K2476" s="230" t="s">
        <v>144</v>
      </c>
      <c r="L2476" s="230" t="s">
        <v>144</v>
      </c>
      <c r="M2476" s="230" t="s">
        <v>144</v>
      </c>
    </row>
    <row r="2477" spans="1:13" x14ac:dyDescent="0.3">
      <c r="A2477" s="230">
        <v>427612</v>
      </c>
      <c r="B2477" s="230" t="s">
        <v>58</v>
      </c>
      <c r="F2477" s="230" t="s">
        <v>144</v>
      </c>
      <c r="G2477" s="230" t="s">
        <v>145</v>
      </c>
      <c r="J2477" s="230" t="s">
        <v>145</v>
      </c>
      <c r="K2477" s="230" t="s">
        <v>144</v>
      </c>
      <c r="L2477" s="230" t="s">
        <v>144</v>
      </c>
    </row>
    <row r="2478" spans="1:13" x14ac:dyDescent="0.3">
      <c r="A2478" s="230">
        <v>427614</v>
      </c>
      <c r="B2478" s="230" t="s">
        <v>58</v>
      </c>
      <c r="C2478" s="230" t="s">
        <v>145</v>
      </c>
      <c r="D2478" s="230" t="s">
        <v>145</v>
      </c>
      <c r="E2478" s="230" t="s">
        <v>145</v>
      </c>
      <c r="F2478" s="230" t="s">
        <v>144</v>
      </c>
      <c r="G2478" s="230" t="s">
        <v>145</v>
      </c>
      <c r="H2478" s="230" t="s">
        <v>145</v>
      </c>
      <c r="I2478" s="230" t="s">
        <v>144</v>
      </c>
      <c r="J2478" s="230" t="s">
        <v>144</v>
      </c>
      <c r="K2478" s="230" t="s">
        <v>144</v>
      </c>
      <c r="L2478" s="230" t="s">
        <v>144</v>
      </c>
      <c r="M2478" s="230" t="s">
        <v>144</v>
      </c>
    </row>
    <row r="2479" spans="1:13" x14ac:dyDescent="0.3">
      <c r="A2479" s="230">
        <v>427617</v>
      </c>
      <c r="B2479" s="230" t="s">
        <v>58</v>
      </c>
      <c r="D2479" s="230" t="s">
        <v>145</v>
      </c>
      <c r="E2479" s="230" t="s">
        <v>145</v>
      </c>
      <c r="F2479" s="230" t="s">
        <v>145</v>
      </c>
      <c r="G2479" s="230" t="s">
        <v>145</v>
      </c>
      <c r="H2479" s="230" t="s">
        <v>145</v>
      </c>
      <c r="I2479" s="230" t="s">
        <v>144</v>
      </c>
      <c r="J2479" s="230" t="s">
        <v>144</v>
      </c>
      <c r="K2479" s="230" t="s">
        <v>144</v>
      </c>
      <c r="L2479" s="230" t="s">
        <v>144</v>
      </c>
      <c r="M2479" s="230" t="s">
        <v>144</v>
      </c>
    </row>
    <row r="2480" spans="1:13" x14ac:dyDescent="0.3">
      <c r="A2480" s="230">
        <v>427628</v>
      </c>
      <c r="B2480" s="230" t="s">
        <v>58</v>
      </c>
      <c r="D2480" s="230" t="s">
        <v>145</v>
      </c>
      <c r="E2480" s="230" t="s">
        <v>145</v>
      </c>
      <c r="I2480" s="230" t="s">
        <v>144</v>
      </c>
      <c r="J2480" s="230" t="s">
        <v>144</v>
      </c>
      <c r="K2480" s="230" t="s">
        <v>144</v>
      </c>
      <c r="L2480" s="230" t="s">
        <v>144</v>
      </c>
      <c r="M2480" s="230" t="s">
        <v>144</v>
      </c>
    </row>
    <row r="2481" spans="1:13" x14ac:dyDescent="0.3">
      <c r="A2481" s="230">
        <v>427647</v>
      </c>
      <c r="B2481" s="230" t="s">
        <v>58</v>
      </c>
      <c r="D2481" s="230" t="s">
        <v>145</v>
      </c>
      <c r="F2481" s="230" t="s">
        <v>144</v>
      </c>
      <c r="G2481" s="230" t="s">
        <v>145</v>
      </c>
      <c r="H2481" s="230" t="s">
        <v>145</v>
      </c>
      <c r="I2481" s="230" t="s">
        <v>144</v>
      </c>
      <c r="J2481" s="230" t="s">
        <v>144</v>
      </c>
      <c r="K2481" s="230" t="s">
        <v>144</v>
      </c>
      <c r="L2481" s="230" t="s">
        <v>144</v>
      </c>
      <c r="M2481" s="230" t="s">
        <v>144</v>
      </c>
    </row>
    <row r="2482" spans="1:13" x14ac:dyDescent="0.3">
      <c r="A2482" s="230">
        <v>427650</v>
      </c>
      <c r="B2482" s="230" t="s">
        <v>58</v>
      </c>
      <c r="C2482" s="230" t="s">
        <v>145</v>
      </c>
      <c r="D2482" s="230" t="s">
        <v>145</v>
      </c>
      <c r="E2482" s="230" t="s">
        <v>145</v>
      </c>
      <c r="F2482" s="230" t="s">
        <v>144</v>
      </c>
      <c r="G2482" s="230" t="s">
        <v>145</v>
      </c>
      <c r="H2482" s="230" t="s">
        <v>145</v>
      </c>
      <c r="I2482" s="230" t="s">
        <v>144</v>
      </c>
      <c r="J2482" s="230" t="s">
        <v>144</v>
      </c>
      <c r="K2482" s="230" t="s">
        <v>144</v>
      </c>
      <c r="L2482" s="230" t="s">
        <v>144</v>
      </c>
      <c r="M2482" s="230" t="s">
        <v>144</v>
      </c>
    </row>
    <row r="2483" spans="1:13" x14ac:dyDescent="0.3">
      <c r="A2483" s="230">
        <v>427651</v>
      </c>
      <c r="B2483" s="230" t="s">
        <v>58</v>
      </c>
      <c r="D2483" s="230" t="s">
        <v>145</v>
      </c>
      <c r="E2483" s="230" t="s">
        <v>144</v>
      </c>
      <c r="F2483" s="230" t="s">
        <v>144</v>
      </c>
      <c r="G2483" s="230" t="s">
        <v>145</v>
      </c>
      <c r="I2483" s="230" t="s">
        <v>144</v>
      </c>
      <c r="J2483" s="230" t="s">
        <v>144</v>
      </c>
      <c r="K2483" s="230" t="s">
        <v>144</v>
      </c>
      <c r="L2483" s="230" t="s">
        <v>144</v>
      </c>
      <c r="M2483" s="230" t="s">
        <v>144</v>
      </c>
    </row>
    <row r="2484" spans="1:13" x14ac:dyDescent="0.3">
      <c r="A2484" s="230">
        <v>427652</v>
      </c>
      <c r="B2484" s="230" t="s">
        <v>58</v>
      </c>
      <c r="C2484" s="230" t="s">
        <v>145</v>
      </c>
      <c r="D2484" s="230" t="s">
        <v>144</v>
      </c>
      <c r="E2484" s="230" t="s">
        <v>145</v>
      </c>
      <c r="F2484" s="230" t="s">
        <v>145</v>
      </c>
      <c r="G2484" s="230" t="s">
        <v>145</v>
      </c>
      <c r="H2484" s="230" t="s">
        <v>144</v>
      </c>
      <c r="I2484" s="230" t="s">
        <v>144</v>
      </c>
      <c r="J2484" s="230" t="s">
        <v>144</v>
      </c>
      <c r="K2484" s="230" t="s">
        <v>144</v>
      </c>
      <c r="L2484" s="230" t="s">
        <v>144</v>
      </c>
      <c r="M2484" s="230" t="s">
        <v>144</v>
      </c>
    </row>
    <row r="2485" spans="1:13" x14ac:dyDescent="0.3">
      <c r="A2485" s="230">
        <v>427670</v>
      </c>
      <c r="B2485" s="230" t="s">
        <v>58</v>
      </c>
      <c r="C2485" s="230" t="s">
        <v>145</v>
      </c>
      <c r="D2485" s="230" t="s">
        <v>145</v>
      </c>
      <c r="E2485" s="230" t="s">
        <v>144</v>
      </c>
      <c r="F2485" s="230" t="s">
        <v>145</v>
      </c>
      <c r="G2485" s="230" t="s">
        <v>145</v>
      </c>
      <c r="H2485" s="230" t="s">
        <v>145</v>
      </c>
      <c r="I2485" s="230" t="s">
        <v>144</v>
      </c>
      <c r="J2485" s="230" t="s">
        <v>144</v>
      </c>
      <c r="K2485" s="230" t="s">
        <v>144</v>
      </c>
      <c r="L2485" s="230" t="s">
        <v>144</v>
      </c>
      <c r="M2485" s="230" t="s">
        <v>144</v>
      </c>
    </row>
    <row r="2486" spans="1:13" x14ac:dyDescent="0.3">
      <c r="A2486" s="230">
        <v>427675</v>
      </c>
      <c r="B2486" s="230" t="s">
        <v>58</v>
      </c>
      <c r="E2486" s="230" t="s">
        <v>145</v>
      </c>
      <c r="F2486" s="230" t="s">
        <v>145</v>
      </c>
      <c r="H2486" s="230" t="s">
        <v>145</v>
      </c>
      <c r="I2486" s="230" t="s">
        <v>144</v>
      </c>
      <c r="J2486" s="230" t="s">
        <v>144</v>
      </c>
      <c r="K2486" s="230" t="s">
        <v>144</v>
      </c>
      <c r="L2486" s="230" t="s">
        <v>144</v>
      </c>
      <c r="M2486" s="230" t="s">
        <v>144</v>
      </c>
    </row>
    <row r="2487" spans="1:13" x14ac:dyDescent="0.3">
      <c r="A2487" s="230">
        <v>427676</v>
      </c>
      <c r="B2487" s="230" t="s">
        <v>58</v>
      </c>
      <c r="C2487" s="230" t="s">
        <v>145</v>
      </c>
      <c r="D2487" s="230" t="s">
        <v>145</v>
      </c>
      <c r="E2487" s="230" t="s">
        <v>145</v>
      </c>
      <c r="F2487" s="230" t="s">
        <v>144</v>
      </c>
      <c r="G2487" s="230" t="s">
        <v>145</v>
      </c>
      <c r="H2487" s="230" t="s">
        <v>145</v>
      </c>
      <c r="I2487" s="230" t="s">
        <v>144</v>
      </c>
      <c r="J2487" s="230" t="s">
        <v>144</v>
      </c>
      <c r="K2487" s="230" t="s">
        <v>144</v>
      </c>
      <c r="L2487" s="230" t="s">
        <v>144</v>
      </c>
      <c r="M2487" s="230" t="s">
        <v>144</v>
      </c>
    </row>
    <row r="2488" spans="1:13" x14ac:dyDescent="0.3">
      <c r="A2488" s="230">
        <v>427678</v>
      </c>
      <c r="B2488" s="230" t="s">
        <v>58</v>
      </c>
      <c r="D2488" s="230" t="s">
        <v>145</v>
      </c>
      <c r="E2488" s="230" t="s">
        <v>145</v>
      </c>
      <c r="F2488" s="230" t="s">
        <v>144</v>
      </c>
      <c r="G2488" s="230" t="s">
        <v>145</v>
      </c>
      <c r="H2488" s="230" t="s">
        <v>145</v>
      </c>
      <c r="I2488" s="230" t="s">
        <v>144</v>
      </c>
      <c r="J2488" s="230" t="s">
        <v>144</v>
      </c>
      <c r="K2488" s="230" t="s">
        <v>144</v>
      </c>
      <c r="L2488" s="230" t="s">
        <v>144</v>
      </c>
      <c r="M2488" s="230" t="s">
        <v>144</v>
      </c>
    </row>
    <row r="2489" spans="1:13" x14ac:dyDescent="0.3">
      <c r="A2489" s="230">
        <v>427684</v>
      </c>
      <c r="B2489" s="230" t="s">
        <v>58</v>
      </c>
      <c r="C2489" s="230" t="s">
        <v>145</v>
      </c>
      <c r="D2489" s="230" t="s">
        <v>144</v>
      </c>
      <c r="E2489" s="230" t="s">
        <v>145</v>
      </c>
      <c r="F2489" s="230" t="s">
        <v>145</v>
      </c>
      <c r="G2489" s="230" t="s">
        <v>145</v>
      </c>
      <c r="H2489" s="230" t="s">
        <v>145</v>
      </c>
      <c r="I2489" s="230" t="s">
        <v>144</v>
      </c>
      <c r="J2489" s="230" t="s">
        <v>144</v>
      </c>
      <c r="K2489" s="230" t="s">
        <v>144</v>
      </c>
      <c r="L2489" s="230" t="s">
        <v>144</v>
      </c>
      <c r="M2489" s="230" t="s">
        <v>144</v>
      </c>
    </row>
    <row r="2490" spans="1:13" x14ac:dyDescent="0.3">
      <c r="A2490" s="230">
        <v>427687</v>
      </c>
      <c r="B2490" s="230" t="s">
        <v>58</v>
      </c>
      <c r="C2490" s="230" t="s">
        <v>145</v>
      </c>
      <c r="D2490" s="230" t="s">
        <v>145</v>
      </c>
      <c r="E2490" s="230" t="s">
        <v>145</v>
      </c>
      <c r="F2490" s="230" t="s">
        <v>145</v>
      </c>
      <c r="G2490" s="230" t="s">
        <v>145</v>
      </c>
      <c r="H2490" s="230" t="s">
        <v>144</v>
      </c>
      <c r="I2490" s="230" t="s">
        <v>144</v>
      </c>
      <c r="J2490" s="230" t="s">
        <v>144</v>
      </c>
      <c r="K2490" s="230" t="s">
        <v>144</v>
      </c>
      <c r="L2490" s="230" t="s">
        <v>144</v>
      </c>
      <c r="M2490" s="230" t="s">
        <v>144</v>
      </c>
    </row>
    <row r="2491" spans="1:13" x14ac:dyDescent="0.3">
      <c r="A2491" s="230">
        <v>427689</v>
      </c>
      <c r="B2491" s="230" t="s">
        <v>58</v>
      </c>
      <c r="G2491" s="230" t="s">
        <v>145</v>
      </c>
      <c r="H2491" s="230" t="s">
        <v>144</v>
      </c>
      <c r="I2491" s="230" t="s">
        <v>144</v>
      </c>
      <c r="J2491" s="230" t="s">
        <v>144</v>
      </c>
      <c r="K2491" s="230" t="s">
        <v>144</v>
      </c>
      <c r="L2491" s="230" t="s">
        <v>144</v>
      </c>
      <c r="M2491" s="230" t="s">
        <v>144</v>
      </c>
    </row>
    <row r="2492" spans="1:13" x14ac:dyDescent="0.3">
      <c r="A2492" s="230">
        <v>427692</v>
      </c>
      <c r="B2492" s="230" t="s">
        <v>58</v>
      </c>
      <c r="D2492" s="230" t="s">
        <v>145</v>
      </c>
      <c r="E2492" s="230" t="s">
        <v>145</v>
      </c>
      <c r="F2492" s="230" t="s">
        <v>144</v>
      </c>
      <c r="G2492" s="230" t="s">
        <v>145</v>
      </c>
      <c r="H2492" s="230" t="s">
        <v>145</v>
      </c>
      <c r="I2492" s="230" t="s">
        <v>144</v>
      </c>
      <c r="J2492" s="230" t="s">
        <v>144</v>
      </c>
      <c r="K2492" s="230" t="s">
        <v>144</v>
      </c>
      <c r="L2492" s="230" t="s">
        <v>144</v>
      </c>
      <c r="M2492" s="230" t="s">
        <v>144</v>
      </c>
    </row>
    <row r="2493" spans="1:13" x14ac:dyDescent="0.3">
      <c r="A2493" s="230">
        <v>427700</v>
      </c>
      <c r="B2493" s="230" t="s">
        <v>58</v>
      </c>
      <c r="C2493" s="230" t="s">
        <v>144</v>
      </c>
      <c r="D2493" s="230" t="s">
        <v>145</v>
      </c>
      <c r="E2493" s="230" t="s">
        <v>145</v>
      </c>
      <c r="F2493" s="230" t="s">
        <v>145</v>
      </c>
      <c r="G2493" s="230" t="s">
        <v>145</v>
      </c>
      <c r="H2493" s="230" t="s">
        <v>145</v>
      </c>
      <c r="I2493" s="230" t="s">
        <v>144</v>
      </c>
      <c r="J2493" s="230" t="s">
        <v>144</v>
      </c>
      <c r="K2493" s="230" t="s">
        <v>144</v>
      </c>
      <c r="L2493" s="230" t="s">
        <v>144</v>
      </c>
      <c r="M2493" s="230" t="s">
        <v>144</v>
      </c>
    </row>
    <row r="2494" spans="1:13" x14ac:dyDescent="0.3">
      <c r="A2494" s="230">
        <v>427711</v>
      </c>
      <c r="B2494" s="230" t="s">
        <v>58</v>
      </c>
      <c r="D2494" s="230" t="s">
        <v>145</v>
      </c>
      <c r="E2494" s="230" t="s">
        <v>145</v>
      </c>
      <c r="F2494" s="230" t="s">
        <v>145</v>
      </c>
      <c r="G2494" s="230" t="s">
        <v>145</v>
      </c>
      <c r="H2494" s="230" t="s">
        <v>145</v>
      </c>
      <c r="I2494" s="230" t="s">
        <v>144</v>
      </c>
      <c r="J2494" s="230" t="s">
        <v>144</v>
      </c>
      <c r="K2494" s="230" t="s">
        <v>144</v>
      </c>
      <c r="L2494" s="230" t="s">
        <v>144</v>
      </c>
      <c r="M2494" s="230" t="s">
        <v>144</v>
      </c>
    </row>
    <row r="2495" spans="1:13" x14ac:dyDescent="0.3">
      <c r="A2495" s="230">
        <v>427713</v>
      </c>
      <c r="B2495" s="230" t="s">
        <v>58</v>
      </c>
      <c r="C2495" s="230" t="s">
        <v>145</v>
      </c>
      <c r="D2495" s="230" t="s">
        <v>144</v>
      </c>
      <c r="E2495" s="230" t="s">
        <v>145</v>
      </c>
      <c r="F2495" s="230" t="s">
        <v>145</v>
      </c>
      <c r="G2495" s="230" t="s">
        <v>145</v>
      </c>
      <c r="H2495" s="230" t="s">
        <v>145</v>
      </c>
      <c r="I2495" s="230" t="s">
        <v>144</v>
      </c>
      <c r="J2495" s="230" t="s">
        <v>144</v>
      </c>
      <c r="K2495" s="230" t="s">
        <v>144</v>
      </c>
      <c r="L2495" s="230" t="s">
        <v>144</v>
      </c>
      <c r="M2495" s="230" t="s">
        <v>144</v>
      </c>
    </row>
    <row r="2496" spans="1:13" x14ac:dyDescent="0.3">
      <c r="A2496" s="230">
        <v>427722</v>
      </c>
      <c r="B2496" s="230" t="s">
        <v>58</v>
      </c>
      <c r="D2496" s="230" t="s">
        <v>145</v>
      </c>
      <c r="E2496" s="230" t="s">
        <v>145</v>
      </c>
      <c r="F2496" s="230" t="s">
        <v>144</v>
      </c>
      <c r="G2496" s="230" t="s">
        <v>145</v>
      </c>
      <c r="I2496" s="230" t="s">
        <v>144</v>
      </c>
      <c r="J2496" s="230" t="s">
        <v>144</v>
      </c>
      <c r="K2496" s="230" t="s">
        <v>144</v>
      </c>
      <c r="L2496" s="230" t="s">
        <v>144</v>
      </c>
      <c r="M2496" s="230" t="s">
        <v>144</v>
      </c>
    </row>
    <row r="2497" spans="1:13" x14ac:dyDescent="0.3">
      <c r="A2497" s="230">
        <v>427729</v>
      </c>
      <c r="B2497" s="230" t="s">
        <v>58</v>
      </c>
      <c r="C2497" s="230" t="s">
        <v>145</v>
      </c>
      <c r="D2497" s="230" t="s">
        <v>145</v>
      </c>
      <c r="E2497" s="230" t="s">
        <v>145</v>
      </c>
      <c r="F2497" s="230" t="s">
        <v>145</v>
      </c>
      <c r="I2497" s="230" t="s">
        <v>144</v>
      </c>
      <c r="J2497" s="230" t="s">
        <v>144</v>
      </c>
      <c r="K2497" s="230" t="s">
        <v>144</v>
      </c>
      <c r="M2497" s="230" t="s">
        <v>144</v>
      </c>
    </row>
    <row r="2498" spans="1:13" x14ac:dyDescent="0.3">
      <c r="A2498" s="230">
        <v>427732</v>
      </c>
      <c r="B2498" s="230" t="s">
        <v>58</v>
      </c>
      <c r="C2498" s="230" t="s">
        <v>145</v>
      </c>
      <c r="D2498" s="230" t="s">
        <v>145</v>
      </c>
      <c r="E2498" s="230" t="s">
        <v>144</v>
      </c>
      <c r="F2498" s="230" t="s">
        <v>145</v>
      </c>
      <c r="G2498" s="230" t="s">
        <v>145</v>
      </c>
      <c r="H2498" s="230" t="s">
        <v>145</v>
      </c>
      <c r="I2498" s="230" t="s">
        <v>144</v>
      </c>
      <c r="J2498" s="230" t="s">
        <v>144</v>
      </c>
      <c r="K2498" s="230" t="s">
        <v>144</v>
      </c>
      <c r="L2498" s="230" t="s">
        <v>144</v>
      </c>
      <c r="M2498" s="230" t="s">
        <v>144</v>
      </c>
    </row>
    <row r="2499" spans="1:13" x14ac:dyDescent="0.3">
      <c r="A2499" s="230">
        <v>427733</v>
      </c>
      <c r="B2499" s="230" t="s">
        <v>58</v>
      </c>
      <c r="C2499" s="230" t="s">
        <v>145</v>
      </c>
      <c r="D2499" s="230" t="s">
        <v>145</v>
      </c>
      <c r="F2499" s="230" t="s">
        <v>145</v>
      </c>
      <c r="G2499" s="230" t="s">
        <v>145</v>
      </c>
      <c r="H2499" s="230" t="s">
        <v>145</v>
      </c>
      <c r="I2499" s="230" t="s">
        <v>144</v>
      </c>
      <c r="J2499" s="230" t="s">
        <v>144</v>
      </c>
      <c r="K2499" s="230" t="s">
        <v>144</v>
      </c>
      <c r="L2499" s="230" t="s">
        <v>144</v>
      </c>
      <c r="M2499" s="230" t="s">
        <v>144</v>
      </c>
    </row>
    <row r="2500" spans="1:13" x14ac:dyDescent="0.3">
      <c r="A2500" s="230">
        <v>427741</v>
      </c>
      <c r="B2500" s="230" t="s">
        <v>58</v>
      </c>
      <c r="C2500" s="230" t="s">
        <v>145</v>
      </c>
      <c r="D2500" s="230" t="s">
        <v>145</v>
      </c>
      <c r="E2500" s="230" t="s">
        <v>145</v>
      </c>
      <c r="F2500" s="230" t="s">
        <v>145</v>
      </c>
      <c r="G2500" s="230" t="s">
        <v>145</v>
      </c>
      <c r="H2500" s="230" t="s">
        <v>145</v>
      </c>
      <c r="I2500" s="230" t="s">
        <v>144</v>
      </c>
      <c r="J2500" s="230" t="s">
        <v>144</v>
      </c>
      <c r="K2500" s="230" t="s">
        <v>144</v>
      </c>
      <c r="L2500" s="230" t="s">
        <v>144</v>
      </c>
      <c r="M2500" s="230" t="s">
        <v>144</v>
      </c>
    </row>
    <row r="2501" spans="1:13" x14ac:dyDescent="0.3">
      <c r="A2501" s="230">
        <v>425899</v>
      </c>
      <c r="B2501" s="230" t="s">
        <v>58</v>
      </c>
      <c r="D2501" s="230" t="s">
        <v>143</v>
      </c>
      <c r="E2501" s="230" t="s">
        <v>145</v>
      </c>
      <c r="F2501" s="230" t="s">
        <v>145</v>
      </c>
      <c r="G2501" s="230" t="s">
        <v>145</v>
      </c>
      <c r="H2501" s="230" t="s">
        <v>145</v>
      </c>
      <c r="I2501" s="230" t="s">
        <v>144</v>
      </c>
      <c r="J2501" s="230" t="s">
        <v>144</v>
      </c>
      <c r="K2501" s="230" t="s">
        <v>144</v>
      </c>
      <c r="L2501" s="230" t="s">
        <v>144</v>
      </c>
      <c r="M2501" s="230" t="s">
        <v>144</v>
      </c>
    </row>
    <row r="2502" spans="1:13" x14ac:dyDescent="0.3">
      <c r="A2502" s="230">
        <v>426175</v>
      </c>
      <c r="B2502" s="230" t="s">
        <v>58</v>
      </c>
      <c r="C2502" s="230" t="s">
        <v>143</v>
      </c>
      <c r="D2502" s="230" t="s">
        <v>143</v>
      </c>
      <c r="E2502" s="230" t="s">
        <v>143</v>
      </c>
      <c r="F2502" s="230" t="s">
        <v>143</v>
      </c>
      <c r="H2502" s="230" t="s">
        <v>143</v>
      </c>
      <c r="I2502" s="230" t="s">
        <v>143</v>
      </c>
      <c r="J2502" s="230" t="s">
        <v>145</v>
      </c>
      <c r="K2502" s="230" t="s">
        <v>143</v>
      </c>
      <c r="L2502" s="230" t="s">
        <v>145</v>
      </c>
      <c r="M2502" s="230" t="s">
        <v>145</v>
      </c>
    </row>
    <row r="2503" spans="1:13" x14ac:dyDescent="0.3">
      <c r="A2503" s="230">
        <v>424923</v>
      </c>
      <c r="B2503" s="230" t="s">
        <v>58</v>
      </c>
      <c r="D2503" s="230" t="s">
        <v>144</v>
      </c>
      <c r="E2503" s="230" t="s">
        <v>143</v>
      </c>
      <c r="F2503" s="230" t="s">
        <v>143</v>
      </c>
      <c r="G2503" s="230" t="s">
        <v>144</v>
      </c>
      <c r="I2503" s="230" t="s">
        <v>144</v>
      </c>
      <c r="J2503" s="230" t="s">
        <v>143</v>
      </c>
      <c r="K2503" s="230" t="s">
        <v>145</v>
      </c>
      <c r="M2503" s="230" t="s">
        <v>143</v>
      </c>
    </row>
    <row r="2504" spans="1:13" x14ac:dyDescent="0.3">
      <c r="A2504" s="230">
        <v>426052</v>
      </c>
      <c r="B2504" s="230" t="s">
        <v>58</v>
      </c>
      <c r="C2504" s="230" t="s">
        <v>145</v>
      </c>
      <c r="E2504" s="230" t="s">
        <v>144</v>
      </c>
      <c r="F2504" s="230" t="s">
        <v>145</v>
      </c>
      <c r="G2504" s="230" t="s">
        <v>145</v>
      </c>
      <c r="I2504" s="230" t="s">
        <v>144</v>
      </c>
      <c r="J2504" s="230" t="s">
        <v>145</v>
      </c>
      <c r="K2504" s="230" t="s">
        <v>144</v>
      </c>
      <c r="L2504" s="230" t="s">
        <v>144</v>
      </c>
      <c r="M2504" s="230" t="s">
        <v>144</v>
      </c>
    </row>
    <row r="2505" spans="1:13" x14ac:dyDescent="0.3">
      <c r="A2505" s="230">
        <v>427250</v>
      </c>
      <c r="B2505" s="230" t="s">
        <v>58</v>
      </c>
      <c r="C2505" s="230" t="s">
        <v>144</v>
      </c>
      <c r="D2505" s="230" t="s">
        <v>144</v>
      </c>
      <c r="E2505" s="230" t="s">
        <v>144</v>
      </c>
      <c r="F2505" s="230" t="s">
        <v>144</v>
      </c>
      <c r="G2505" s="230" t="s">
        <v>144</v>
      </c>
      <c r="H2505" s="230" t="s">
        <v>144</v>
      </c>
      <c r="I2505" s="230" t="s">
        <v>144</v>
      </c>
      <c r="J2505" s="230" t="s">
        <v>144</v>
      </c>
      <c r="K2505" s="230" t="s">
        <v>144</v>
      </c>
      <c r="L2505" s="230" t="s">
        <v>144</v>
      </c>
      <c r="M2505" s="230" t="s">
        <v>144</v>
      </c>
    </row>
    <row r="2506" spans="1:13" x14ac:dyDescent="0.3">
      <c r="A2506" s="230">
        <v>427366</v>
      </c>
      <c r="B2506" s="230" t="s">
        <v>58</v>
      </c>
      <c r="C2506" s="230" t="s">
        <v>144</v>
      </c>
      <c r="D2506" s="230" t="s">
        <v>144</v>
      </c>
      <c r="E2506" s="230" t="s">
        <v>144</v>
      </c>
      <c r="F2506" s="230" t="s">
        <v>144</v>
      </c>
      <c r="G2506" s="230" t="s">
        <v>144</v>
      </c>
      <c r="H2506" s="230" t="s">
        <v>144</v>
      </c>
      <c r="I2506" s="230" t="s">
        <v>144</v>
      </c>
      <c r="J2506" s="230" t="s">
        <v>144</v>
      </c>
      <c r="K2506" s="230" t="s">
        <v>144</v>
      </c>
      <c r="L2506" s="230" t="s">
        <v>144</v>
      </c>
      <c r="M2506" s="230" t="s">
        <v>144</v>
      </c>
    </row>
    <row r="2507" spans="1:13" x14ac:dyDescent="0.3">
      <c r="A2507" s="230">
        <v>427485</v>
      </c>
      <c r="B2507" s="230" t="s">
        <v>58</v>
      </c>
      <c r="C2507" s="230" t="s">
        <v>144</v>
      </c>
      <c r="D2507" s="230" t="s">
        <v>144</v>
      </c>
      <c r="E2507" s="230" t="s">
        <v>144</v>
      </c>
      <c r="F2507" s="230" t="s">
        <v>144</v>
      </c>
      <c r="G2507" s="230" t="s">
        <v>144</v>
      </c>
      <c r="H2507" s="230" t="s">
        <v>144</v>
      </c>
      <c r="I2507" s="230" t="s">
        <v>144</v>
      </c>
      <c r="J2507" s="230" t="s">
        <v>144</v>
      </c>
      <c r="K2507" s="230" t="s">
        <v>144</v>
      </c>
      <c r="L2507" s="230" t="s">
        <v>144</v>
      </c>
      <c r="M2507" s="230" t="s">
        <v>144</v>
      </c>
    </row>
    <row r="2508" spans="1:13" x14ac:dyDescent="0.3">
      <c r="A2508" s="230">
        <v>427569</v>
      </c>
      <c r="B2508" s="230" t="s">
        <v>58</v>
      </c>
      <c r="C2508" s="230" t="s">
        <v>144</v>
      </c>
      <c r="D2508" s="230" t="s">
        <v>144</v>
      </c>
      <c r="E2508" s="230" t="s">
        <v>144</v>
      </c>
      <c r="F2508" s="230" t="s">
        <v>144</v>
      </c>
      <c r="G2508" s="230" t="s">
        <v>144</v>
      </c>
      <c r="H2508" s="230" t="s">
        <v>144</v>
      </c>
      <c r="I2508" s="230" t="s">
        <v>144</v>
      </c>
      <c r="J2508" s="230" t="s">
        <v>144</v>
      </c>
      <c r="K2508" s="230" t="s">
        <v>144</v>
      </c>
      <c r="L2508" s="230" t="s">
        <v>144</v>
      </c>
      <c r="M2508" s="230" t="s">
        <v>144</v>
      </c>
    </row>
    <row r="2509" spans="1:13" x14ac:dyDescent="0.3">
      <c r="A2509" s="230">
        <v>427656</v>
      </c>
      <c r="B2509" s="230" t="s">
        <v>58</v>
      </c>
      <c r="C2509" s="230" t="s">
        <v>144</v>
      </c>
      <c r="D2509" s="230" t="s">
        <v>144</v>
      </c>
      <c r="E2509" s="230" t="s">
        <v>144</v>
      </c>
      <c r="F2509" s="230" t="s">
        <v>144</v>
      </c>
      <c r="G2509" s="230" t="s">
        <v>144</v>
      </c>
      <c r="H2509" s="230" t="s">
        <v>144</v>
      </c>
      <c r="I2509" s="230" t="s">
        <v>144</v>
      </c>
      <c r="J2509" s="230" t="s">
        <v>144</v>
      </c>
      <c r="K2509" s="230" t="s">
        <v>144</v>
      </c>
      <c r="L2509" s="230" t="s">
        <v>144</v>
      </c>
      <c r="M2509" s="230" t="s">
        <v>144</v>
      </c>
    </row>
    <row r="2510" spans="1:13" x14ac:dyDescent="0.3">
      <c r="A2510" s="230">
        <v>427691</v>
      </c>
      <c r="B2510" s="230" t="s">
        <v>58</v>
      </c>
      <c r="C2510" s="230" t="s">
        <v>144</v>
      </c>
      <c r="D2510" s="230" t="s">
        <v>144</v>
      </c>
      <c r="E2510" s="230" t="s">
        <v>144</v>
      </c>
      <c r="F2510" s="230" t="s">
        <v>144</v>
      </c>
      <c r="G2510" s="230" t="s">
        <v>144</v>
      </c>
      <c r="H2510" s="230" t="s">
        <v>144</v>
      </c>
      <c r="I2510" s="230" t="s">
        <v>144</v>
      </c>
      <c r="J2510" s="230" t="s">
        <v>144</v>
      </c>
      <c r="K2510" s="230" t="s">
        <v>144</v>
      </c>
      <c r="L2510" s="230" t="s">
        <v>144</v>
      </c>
      <c r="M2510" s="230" t="s">
        <v>144</v>
      </c>
    </row>
    <row r="2511" spans="1:13" x14ac:dyDescent="0.3">
      <c r="A2511" s="230">
        <v>427258</v>
      </c>
      <c r="B2511" s="230" t="s">
        <v>58</v>
      </c>
      <c r="D2511" s="230" t="s">
        <v>145</v>
      </c>
      <c r="F2511" s="230" t="s">
        <v>145</v>
      </c>
      <c r="J2511" s="230" t="s">
        <v>144</v>
      </c>
      <c r="K2511" s="230" t="s">
        <v>145</v>
      </c>
      <c r="L2511" s="230" t="s">
        <v>144</v>
      </c>
      <c r="M2511" s="230" t="s">
        <v>144</v>
      </c>
    </row>
    <row r="2512" spans="1:13" x14ac:dyDescent="0.3">
      <c r="A2512" s="230">
        <v>427260</v>
      </c>
      <c r="B2512" s="230" t="s">
        <v>58</v>
      </c>
      <c r="C2512" s="230" t="s">
        <v>145</v>
      </c>
      <c r="D2512" s="230" t="s">
        <v>144</v>
      </c>
      <c r="E2512" s="230" t="s">
        <v>145</v>
      </c>
      <c r="F2512" s="230" t="s">
        <v>145</v>
      </c>
      <c r="G2512" s="230" t="s">
        <v>145</v>
      </c>
      <c r="H2512" s="230" t="s">
        <v>144</v>
      </c>
      <c r="I2512" s="230" t="s">
        <v>144</v>
      </c>
      <c r="J2512" s="230" t="s">
        <v>144</v>
      </c>
      <c r="K2512" s="230" t="s">
        <v>144</v>
      </c>
      <c r="L2512" s="230" t="s">
        <v>144</v>
      </c>
      <c r="M2512" s="230" t="s">
        <v>144</v>
      </c>
    </row>
    <row r="2513" spans="1:34" x14ac:dyDescent="0.3">
      <c r="A2513" s="230">
        <v>427266</v>
      </c>
      <c r="B2513" s="230" t="s">
        <v>58</v>
      </c>
      <c r="E2513" s="230" t="s">
        <v>144</v>
      </c>
      <c r="F2513" s="230" t="s">
        <v>144</v>
      </c>
      <c r="G2513" s="230" t="s">
        <v>145</v>
      </c>
      <c r="H2513" s="230" t="s">
        <v>144</v>
      </c>
      <c r="I2513" s="230" t="s">
        <v>144</v>
      </c>
      <c r="J2513" s="230" t="s">
        <v>144</v>
      </c>
      <c r="K2513" s="230" t="s">
        <v>144</v>
      </c>
      <c r="L2513" s="230" t="s">
        <v>144</v>
      </c>
      <c r="M2513" s="230" t="s">
        <v>144</v>
      </c>
    </row>
    <row r="2514" spans="1:34" x14ac:dyDescent="0.3">
      <c r="A2514" s="230">
        <v>427268</v>
      </c>
      <c r="B2514" s="230" t="s">
        <v>58</v>
      </c>
      <c r="C2514" s="230" t="s">
        <v>145</v>
      </c>
      <c r="D2514" s="230" t="s">
        <v>145</v>
      </c>
      <c r="E2514" s="230" t="s">
        <v>145</v>
      </c>
      <c r="F2514" s="230" t="s">
        <v>145</v>
      </c>
      <c r="G2514" s="230" t="s">
        <v>145</v>
      </c>
      <c r="H2514" s="230" t="s">
        <v>144</v>
      </c>
      <c r="I2514" s="230" t="s">
        <v>144</v>
      </c>
      <c r="J2514" s="230" t="s">
        <v>144</v>
      </c>
      <c r="K2514" s="230" t="s">
        <v>144</v>
      </c>
      <c r="L2514" s="230" t="s">
        <v>144</v>
      </c>
      <c r="M2514" s="230" t="s">
        <v>144</v>
      </c>
    </row>
    <row r="2515" spans="1:34" x14ac:dyDescent="0.3">
      <c r="A2515" s="230">
        <v>427269</v>
      </c>
      <c r="B2515" s="230" t="s">
        <v>58</v>
      </c>
      <c r="C2515" s="230" t="s">
        <v>145</v>
      </c>
      <c r="D2515" s="230" t="s">
        <v>145</v>
      </c>
      <c r="E2515" s="230" t="s">
        <v>145</v>
      </c>
      <c r="F2515" s="230" t="s">
        <v>145</v>
      </c>
      <c r="G2515" s="230" t="s">
        <v>145</v>
      </c>
      <c r="H2515" s="230" t="s">
        <v>144</v>
      </c>
      <c r="I2515" s="230" t="s">
        <v>144</v>
      </c>
      <c r="J2515" s="230" t="s">
        <v>144</v>
      </c>
      <c r="K2515" s="230" t="s">
        <v>144</v>
      </c>
      <c r="L2515" s="230" t="s">
        <v>144</v>
      </c>
      <c r="M2515" s="230" t="s">
        <v>144</v>
      </c>
    </row>
    <row r="2516" spans="1:34" x14ac:dyDescent="0.3">
      <c r="A2516" s="230">
        <v>415286</v>
      </c>
      <c r="B2516" s="230" t="s">
        <v>321</v>
      </c>
      <c r="I2516" s="230" t="s">
        <v>143</v>
      </c>
      <c r="J2516" s="230" t="s">
        <v>143</v>
      </c>
      <c r="Q2516" s="230" t="s">
        <v>143</v>
      </c>
      <c r="W2516" s="230" t="s">
        <v>143</v>
      </c>
      <c r="Y2516" s="230" t="s">
        <v>145</v>
      </c>
      <c r="AA2516" s="230" t="s">
        <v>145</v>
      </c>
      <c r="AB2516" s="230" t="s">
        <v>143</v>
      </c>
      <c r="AC2516" s="230" t="s">
        <v>143</v>
      </c>
      <c r="AD2516" s="230" t="s">
        <v>145</v>
      </c>
      <c r="AE2516" s="230" t="s">
        <v>145</v>
      </c>
      <c r="AF2516" s="230" t="s">
        <v>144</v>
      </c>
      <c r="AG2516" s="230" t="s">
        <v>145</v>
      </c>
      <c r="AH2516" s="230" t="s">
        <v>143</v>
      </c>
    </row>
    <row r="2517" spans="1:34" x14ac:dyDescent="0.3">
      <c r="A2517" s="230">
        <v>423462</v>
      </c>
      <c r="B2517" s="230" t="s">
        <v>321</v>
      </c>
      <c r="E2517" s="230" t="s">
        <v>143</v>
      </c>
      <c r="N2517" s="230" t="s">
        <v>145</v>
      </c>
      <c r="O2517" s="230" t="s">
        <v>143</v>
      </c>
      <c r="Y2517" s="230" t="s">
        <v>143</v>
      </c>
      <c r="AA2517" s="230" t="s">
        <v>143</v>
      </c>
      <c r="AB2517" s="230" t="s">
        <v>145</v>
      </c>
      <c r="AD2517" s="230" t="s">
        <v>145</v>
      </c>
      <c r="AE2517" s="230" t="s">
        <v>144</v>
      </c>
      <c r="AF2517" s="230" t="s">
        <v>145</v>
      </c>
      <c r="AG2517" s="230" t="s">
        <v>145</v>
      </c>
      <c r="AH2517" s="230" t="s">
        <v>144</v>
      </c>
    </row>
    <row r="2518" spans="1:34" x14ac:dyDescent="0.3">
      <c r="A2518" s="230">
        <v>420956</v>
      </c>
      <c r="B2518" s="230" t="s">
        <v>321</v>
      </c>
      <c r="H2518" s="230" t="s">
        <v>143</v>
      </c>
      <c r="R2518" s="230" t="s">
        <v>143</v>
      </c>
      <c r="S2518" s="230" t="s">
        <v>143</v>
      </c>
      <c r="AE2518" s="230" t="s">
        <v>145</v>
      </c>
      <c r="AF2518" s="230" t="s">
        <v>143</v>
      </c>
      <c r="AG2518" s="230" t="s">
        <v>143</v>
      </c>
    </row>
    <row r="2519" spans="1:34" x14ac:dyDescent="0.3">
      <c r="A2519" s="230">
        <v>423382</v>
      </c>
      <c r="B2519" s="230" t="s">
        <v>321</v>
      </c>
      <c r="E2519" s="230" t="s">
        <v>143</v>
      </c>
      <c r="R2519" s="230" t="s">
        <v>145</v>
      </c>
      <c r="Y2519" s="230" t="s">
        <v>143</v>
      </c>
      <c r="AB2519" s="230" t="s">
        <v>143</v>
      </c>
      <c r="AD2519" s="230" t="s">
        <v>145</v>
      </c>
      <c r="AE2519" s="230" t="s">
        <v>144</v>
      </c>
      <c r="AF2519" s="230" t="s">
        <v>145</v>
      </c>
      <c r="AG2519" s="230" t="s">
        <v>145</v>
      </c>
    </row>
    <row r="2520" spans="1:34" x14ac:dyDescent="0.3">
      <c r="A2520" s="230">
        <v>421589</v>
      </c>
      <c r="B2520" s="230" t="s">
        <v>321</v>
      </c>
      <c r="R2520" s="230" t="s">
        <v>143</v>
      </c>
      <c r="Z2520" s="230" t="s">
        <v>143</v>
      </c>
      <c r="AA2520" s="230" t="s">
        <v>143</v>
      </c>
      <c r="AD2520" s="230" t="s">
        <v>143</v>
      </c>
      <c r="AF2520" s="230" t="s">
        <v>145</v>
      </c>
    </row>
    <row r="2521" spans="1:34" x14ac:dyDescent="0.3">
      <c r="A2521" s="230">
        <v>401538</v>
      </c>
      <c r="B2521" s="230" t="s">
        <v>321</v>
      </c>
      <c r="Q2521" s="230" t="s">
        <v>143</v>
      </c>
      <c r="R2521" s="230" t="s">
        <v>143</v>
      </c>
      <c r="X2521" s="230" t="s">
        <v>143</v>
      </c>
      <c r="Y2521" s="230" t="s">
        <v>143</v>
      </c>
      <c r="AA2521" s="230" t="s">
        <v>143</v>
      </c>
      <c r="AB2521" s="230" t="s">
        <v>143</v>
      </c>
      <c r="AD2521" s="230" t="s">
        <v>143</v>
      </c>
      <c r="AE2521" s="230" t="s">
        <v>143</v>
      </c>
      <c r="AF2521" s="230" t="s">
        <v>143</v>
      </c>
      <c r="AH2521" s="230" t="s">
        <v>143</v>
      </c>
    </row>
    <row r="2522" spans="1:34" x14ac:dyDescent="0.3">
      <c r="A2522" s="230">
        <v>402694</v>
      </c>
      <c r="B2522" s="230" t="s">
        <v>321</v>
      </c>
      <c r="I2522" s="230" t="s">
        <v>143</v>
      </c>
      <c r="N2522" s="230" t="s">
        <v>143</v>
      </c>
      <c r="V2522" s="230" t="s">
        <v>143</v>
      </c>
      <c r="Y2522" s="230" t="s">
        <v>143</v>
      </c>
      <c r="Z2522" s="230" t="s">
        <v>145</v>
      </c>
      <c r="AA2522" s="230" t="s">
        <v>145</v>
      </c>
      <c r="AB2522" s="230" t="s">
        <v>145</v>
      </c>
      <c r="AC2522" s="230" t="s">
        <v>143</v>
      </c>
      <c r="AD2522" s="230" t="s">
        <v>144</v>
      </c>
      <c r="AE2522" s="230" t="s">
        <v>144</v>
      </c>
      <c r="AF2522" s="230" t="s">
        <v>144</v>
      </c>
      <c r="AG2522" s="230" t="s">
        <v>144</v>
      </c>
      <c r="AH2522" s="230" t="s">
        <v>144</v>
      </c>
    </row>
    <row r="2523" spans="1:34" x14ac:dyDescent="0.3">
      <c r="A2523" s="230">
        <v>403035</v>
      </c>
      <c r="B2523" s="230" t="s">
        <v>321</v>
      </c>
      <c r="L2523" s="230" t="s">
        <v>143</v>
      </c>
      <c r="Y2523" s="230" t="s">
        <v>143</v>
      </c>
      <c r="AA2523" s="230" t="s">
        <v>143</v>
      </c>
      <c r="AB2523" s="230" t="s">
        <v>143</v>
      </c>
      <c r="AD2523" s="230" t="s">
        <v>143</v>
      </c>
      <c r="AE2523" s="230" t="s">
        <v>145</v>
      </c>
      <c r="AF2523" s="230" t="s">
        <v>143</v>
      </c>
      <c r="AG2523" s="230" t="s">
        <v>143</v>
      </c>
      <c r="AH2523" s="230" t="s">
        <v>143</v>
      </c>
    </row>
    <row r="2524" spans="1:34" x14ac:dyDescent="0.3">
      <c r="A2524" s="230">
        <v>403419</v>
      </c>
      <c r="B2524" s="230" t="s">
        <v>321</v>
      </c>
      <c r="X2524" s="230" t="s">
        <v>143</v>
      </c>
      <c r="AB2524" s="230" t="s">
        <v>143</v>
      </c>
      <c r="AD2524" s="230" t="s">
        <v>143</v>
      </c>
      <c r="AF2524" s="230" t="s">
        <v>143</v>
      </c>
      <c r="AG2524" s="230" t="s">
        <v>143</v>
      </c>
    </row>
    <row r="2525" spans="1:34" x14ac:dyDescent="0.3">
      <c r="A2525" s="230">
        <v>405682</v>
      </c>
      <c r="B2525" s="230" t="s">
        <v>321</v>
      </c>
      <c r="AA2525" s="230" t="s">
        <v>143</v>
      </c>
      <c r="AB2525" s="230" t="s">
        <v>143</v>
      </c>
      <c r="AC2525" s="230" t="s">
        <v>143</v>
      </c>
      <c r="AE2525" s="230" t="s">
        <v>143</v>
      </c>
      <c r="AF2525" s="230" t="s">
        <v>143</v>
      </c>
      <c r="AH2525" s="230" t="s">
        <v>143</v>
      </c>
    </row>
    <row r="2526" spans="1:34" x14ac:dyDescent="0.3">
      <c r="A2526" s="230">
        <v>405841</v>
      </c>
      <c r="B2526" s="230" t="s">
        <v>321</v>
      </c>
      <c r="Q2526" s="230" t="s">
        <v>143</v>
      </c>
      <c r="AB2526" s="230" t="s">
        <v>143</v>
      </c>
      <c r="AD2526" s="230" t="s">
        <v>143</v>
      </c>
      <c r="AE2526" s="230" t="s">
        <v>143</v>
      </c>
      <c r="AF2526" s="230" t="s">
        <v>143</v>
      </c>
    </row>
    <row r="2527" spans="1:34" x14ac:dyDescent="0.3">
      <c r="A2527" s="230">
        <v>405932</v>
      </c>
      <c r="B2527" s="230" t="s">
        <v>321</v>
      </c>
      <c r="Q2527" s="230" t="s">
        <v>143</v>
      </c>
      <c r="AA2527" s="230" t="s">
        <v>143</v>
      </c>
      <c r="AB2527" s="230" t="s">
        <v>144</v>
      </c>
      <c r="AD2527" s="230" t="s">
        <v>144</v>
      </c>
      <c r="AE2527" s="230" t="s">
        <v>144</v>
      </c>
      <c r="AF2527" s="230" t="s">
        <v>145</v>
      </c>
      <c r="AG2527" s="230" t="s">
        <v>144</v>
      </c>
      <c r="AH2527" s="230" t="s">
        <v>144</v>
      </c>
    </row>
    <row r="2528" spans="1:34" x14ac:dyDescent="0.3">
      <c r="A2528" s="230">
        <v>407918</v>
      </c>
      <c r="B2528" s="230" t="s">
        <v>321</v>
      </c>
      <c r="L2528" s="230" t="s">
        <v>143</v>
      </c>
      <c r="X2528" s="230" t="s">
        <v>144</v>
      </c>
      <c r="AA2528" s="230" t="s">
        <v>145</v>
      </c>
      <c r="AD2528" s="230" t="s">
        <v>143</v>
      </c>
      <c r="AE2528" s="230" t="s">
        <v>145</v>
      </c>
      <c r="AF2528" s="230" t="s">
        <v>144</v>
      </c>
      <c r="AG2528" s="230" t="s">
        <v>143</v>
      </c>
    </row>
    <row r="2529" spans="1:34" x14ac:dyDescent="0.3">
      <c r="A2529" s="230">
        <v>410058</v>
      </c>
      <c r="B2529" s="230" t="s">
        <v>321</v>
      </c>
      <c r="S2529" s="230" t="s">
        <v>144</v>
      </c>
      <c r="Y2529" s="230" t="s">
        <v>143</v>
      </c>
      <c r="AA2529" s="230" t="s">
        <v>143</v>
      </c>
      <c r="AB2529" s="230" t="s">
        <v>143</v>
      </c>
      <c r="AE2529" s="230" t="s">
        <v>144</v>
      </c>
      <c r="AF2529" s="230" t="s">
        <v>144</v>
      </c>
      <c r="AG2529" s="230" t="s">
        <v>144</v>
      </c>
      <c r="AH2529" s="230" t="s">
        <v>145</v>
      </c>
    </row>
    <row r="2530" spans="1:34" x14ac:dyDescent="0.3">
      <c r="A2530" s="230">
        <v>410349</v>
      </c>
      <c r="B2530" s="230" t="s">
        <v>321</v>
      </c>
      <c r="Y2530" s="230" t="s">
        <v>143</v>
      </c>
      <c r="AD2530" s="230" t="s">
        <v>145</v>
      </c>
      <c r="AE2530" s="230" t="s">
        <v>145</v>
      </c>
      <c r="AF2530" s="230" t="s">
        <v>145</v>
      </c>
      <c r="AH2530" s="230" t="s">
        <v>145</v>
      </c>
    </row>
    <row r="2531" spans="1:34" x14ac:dyDescent="0.3">
      <c r="A2531" s="230">
        <v>410737</v>
      </c>
      <c r="B2531" s="230" t="s">
        <v>321</v>
      </c>
      <c r="G2531" s="230" t="s">
        <v>143</v>
      </c>
      <c r="L2531" s="230" t="s">
        <v>143</v>
      </c>
      <c r="R2531" s="230" t="s">
        <v>144</v>
      </c>
      <c r="AA2531" s="230" t="s">
        <v>143</v>
      </c>
      <c r="AE2531" s="230" t="s">
        <v>144</v>
      </c>
      <c r="AF2531" s="230" t="s">
        <v>143</v>
      </c>
    </row>
    <row r="2532" spans="1:34" x14ac:dyDescent="0.3">
      <c r="A2532" s="230">
        <v>410813</v>
      </c>
      <c r="B2532" s="230" t="s">
        <v>321</v>
      </c>
      <c r="R2532" s="230" t="s">
        <v>143</v>
      </c>
      <c r="S2532" s="230" t="s">
        <v>143</v>
      </c>
      <c r="Y2532" s="230" t="s">
        <v>143</v>
      </c>
      <c r="Z2532" s="230" t="s">
        <v>143</v>
      </c>
      <c r="AA2532" s="230" t="s">
        <v>143</v>
      </c>
      <c r="AD2532" s="230" t="s">
        <v>144</v>
      </c>
      <c r="AE2532" s="230" t="s">
        <v>144</v>
      </c>
      <c r="AF2532" s="230" t="s">
        <v>144</v>
      </c>
      <c r="AG2532" s="230" t="s">
        <v>144</v>
      </c>
    </row>
    <row r="2533" spans="1:34" x14ac:dyDescent="0.3">
      <c r="A2533" s="230">
        <v>410868</v>
      </c>
      <c r="B2533" s="230" t="s">
        <v>321</v>
      </c>
      <c r="L2533" s="230" t="s">
        <v>143</v>
      </c>
      <c r="R2533" s="230" t="s">
        <v>143</v>
      </c>
      <c r="S2533" s="230" t="s">
        <v>145</v>
      </c>
      <c r="Y2533" s="230" t="s">
        <v>143</v>
      </c>
      <c r="Z2533" s="230" t="s">
        <v>143</v>
      </c>
      <c r="AA2533" s="230" t="s">
        <v>143</v>
      </c>
      <c r="AB2533" s="230" t="s">
        <v>143</v>
      </c>
      <c r="AC2533" s="230" t="s">
        <v>143</v>
      </c>
      <c r="AD2533" s="230" t="s">
        <v>145</v>
      </c>
      <c r="AE2533" s="230" t="s">
        <v>144</v>
      </c>
      <c r="AF2533" s="230" t="s">
        <v>143</v>
      </c>
      <c r="AG2533" s="230" t="s">
        <v>145</v>
      </c>
      <c r="AH2533" s="230" t="s">
        <v>143</v>
      </c>
    </row>
    <row r="2534" spans="1:34" x14ac:dyDescent="0.3">
      <c r="A2534" s="230">
        <v>412130</v>
      </c>
      <c r="B2534" s="230" t="s">
        <v>321</v>
      </c>
      <c r="R2534" s="230" t="s">
        <v>143</v>
      </c>
      <c r="S2534" s="230" t="s">
        <v>143</v>
      </c>
      <c r="U2534" s="230" t="s">
        <v>143</v>
      </c>
      <c r="Y2534" s="230" t="s">
        <v>145</v>
      </c>
      <c r="AA2534" s="230" t="s">
        <v>143</v>
      </c>
      <c r="AD2534" s="230" t="s">
        <v>145</v>
      </c>
      <c r="AE2534" s="230" t="s">
        <v>144</v>
      </c>
      <c r="AF2534" s="230" t="s">
        <v>145</v>
      </c>
      <c r="AG2534" s="230" t="s">
        <v>144</v>
      </c>
    </row>
    <row r="2535" spans="1:34" x14ac:dyDescent="0.3">
      <c r="A2535" s="230">
        <v>413632</v>
      </c>
      <c r="B2535" s="230" t="s">
        <v>321</v>
      </c>
      <c r="J2535" s="230" t="s">
        <v>143</v>
      </c>
      <c r="L2535" s="230" t="s">
        <v>143</v>
      </c>
      <c r="W2535" s="230" t="s">
        <v>144</v>
      </c>
      <c r="Y2535" s="230" t="s">
        <v>145</v>
      </c>
      <c r="Z2535" s="230" t="s">
        <v>143</v>
      </c>
      <c r="AA2535" s="230" t="s">
        <v>144</v>
      </c>
      <c r="AB2535" s="230" t="s">
        <v>145</v>
      </c>
      <c r="AD2535" s="230" t="s">
        <v>144</v>
      </c>
      <c r="AE2535" s="230" t="s">
        <v>144</v>
      </c>
      <c r="AF2535" s="230" t="s">
        <v>144</v>
      </c>
      <c r="AG2535" s="230" t="s">
        <v>144</v>
      </c>
      <c r="AH2535" s="230" t="s">
        <v>144</v>
      </c>
    </row>
    <row r="2536" spans="1:34" x14ac:dyDescent="0.3">
      <c r="A2536" s="230">
        <v>414342</v>
      </c>
      <c r="B2536" s="230" t="s">
        <v>321</v>
      </c>
      <c r="H2536" s="230" t="s">
        <v>144</v>
      </c>
      <c r="R2536" s="230" t="s">
        <v>143</v>
      </c>
      <c r="AA2536" s="230" t="s">
        <v>143</v>
      </c>
      <c r="AD2536" s="230" t="s">
        <v>143</v>
      </c>
      <c r="AF2536" s="230" t="s">
        <v>144</v>
      </c>
      <c r="AG2536" s="230" t="s">
        <v>145</v>
      </c>
    </row>
    <row r="2537" spans="1:34" x14ac:dyDescent="0.3">
      <c r="A2537" s="230">
        <v>414477</v>
      </c>
      <c r="B2537" s="230" t="s">
        <v>321</v>
      </c>
      <c r="R2537" s="230" t="s">
        <v>143</v>
      </c>
      <c r="W2537" s="230" t="s">
        <v>143</v>
      </c>
      <c r="X2537" s="230" t="s">
        <v>143</v>
      </c>
      <c r="Y2537" s="230" t="s">
        <v>143</v>
      </c>
      <c r="AA2537" s="230" t="s">
        <v>143</v>
      </c>
      <c r="AB2537" s="230" t="s">
        <v>143</v>
      </c>
      <c r="AC2537" s="230" t="s">
        <v>143</v>
      </c>
      <c r="AD2537" s="230" t="s">
        <v>144</v>
      </c>
      <c r="AE2537" s="230" t="s">
        <v>144</v>
      </c>
      <c r="AF2537" s="230" t="s">
        <v>144</v>
      </c>
      <c r="AG2537" s="230" t="s">
        <v>144</v>
      </c>
      <c r="AH2537" s="230" t="s">
        <v>145</v>
      </c>
    </row>
    <row r="2538" spans="1:34" x14ac:dyDescent="0.3">
      <c r="A2538" s="230">
        <v>414825</v>
      </c>
      <c r="B2538" s="230" t="s">
        <v>321</v>
      </c>
      <c r="L2538" s="230" t="s">
        <v>143</v>
      </c>
      <c r="Y2538" s="230" t="s">
        <v>143</v>
      </c>
      <c r="AA2538" s="230" t="s">
        <v>144</v>
      </c>
      <c r="AB2538" s="230" t="s">
        <v>145</v>
      </c>
      <c r="AD2538" s="230" t="s">
        <v>143</v>
      </c>
      <c r="AE2538" s="230" t="s">
        <v>145</v>
      </c>
      <c r="AF2538" s="230" t="s">
        <v>145</v>
      </c>
      <c r="AG2538" s="230" t="s">
        <v>143</v>
      </c>
      <c r="AH2538" s="230" t="s">
        <v>143</v>
      </c>
    </row>
    <row r="2539" spans="1:34" x14ac:dyDescent="0.3">
      <c r="A2539" s="230">
        <v>414985</v>
      </c>
      <c r="B2539" s="230" t="s">
        <v>321</v>
      </c>
      <c r="H2539" s="230" t="s">
        <v>143</v>
      </c>
      <c r="L2539" s="230" t="s">
        <v>143</v>
      </c>
      <c r="R2539" s="230" t="s">
        <v>143</v>
      </c>
      <c r="S2539" s="230" t="s">
        <v>144</v>
      </c>
      <c r="Y2539" s="230" t="s">
        <v>143</v>
      </c>
      <c r="AA2539" s="230" t="s">
        <v>144</v>
      </c>
      <c r="AD2539" s="230" t="s">
        <v>144</v>
      </c>
      <c r="AE2539" s="230" t="s">
        <v>144</v>
      </c>
      <c r="AF2539" s="230" t="s">
        <v>144</v>
      </c>
      <c r="AG2539" s="230" t="s">
        <v>144</v>
      </c>
    </row>
    <row r="2540" spans="1:34" x14ac:dyDescent="0.3">
      <c r="A2540" s="230">
        <v>415184</v>
      </c>
      <c r="B2540" s="230" t="s">
        <v>321</v>
      </c>
      <c r="Y2540" s="230" t="s">
        <v>143</v>
      </c>
      <c r="AA2540" s="230" t="s">
        <v>143</v>
      </c>
      <c r="AB2540" s="230" t="s">
        <v>144</v>
      </c>
      <c r="AD2540" s="230" t="s">
        <v>145</v>
      </c>
      <c r="AE2540" s="230" t="s">
        <v>143</v>
      </c>
      <c r="AF2540" s="230" t="s">
        <v>145</v>
      </c>
      <c r="AH2540" s="230" t="s">
        <v>143</v>
      </c>
    </row>
    <row r="2541" spans="1:34" x14ac:dyDescent="0.3">
      <c r="A2541" s="230">
        <v>415571</v>
      </c>
      <c r="B2541" s="230" t="s">
        <v>321</v>
      </c>
      <c r="Q2541" s="230" t="s">
        <v>143</v>
      </c>
      <c r="R2541" s="230" t="s">
        <v>144</v>
      </c>
      <c r="W2541" s="230" t="s">
        <v>143</v>
      </c>
      <c r="Y2541" s="230" t="s">
        <v>145</v>
      </c>
      <c r="Z2541" s="230" t="s">
        <v>145</v>
      </c>
      <c r="AD2541" s="230" t="s">
        <v>143</v>
      </c>
      <c r="AE2541" s="230" t="s">
        <v>144</v>
      </c>
      <c r="AG2541" s="230" t="s">
        <v>145</v>
      </c>
    </row>
    <row r="2542" spans="1:34" x14ac:dyDescent="0.3">
      <c r="A2542" s="230">
        <v>415597</v>
      </c>
      <c r="B2542" s="230" t="s">
        <v>321</v>
      </c>
      <c r="I2542" s="230" t="s">
        <v>143</v>
      </c>
      <c r="L2542" s="230" t="s">
        <v>144</v>
      </c>
      <c r="Q2542" s="230" t="s">
        <v>145</v>
      </c>
      <c r="W2542" s="230" t="s">
        <v>143</v>
      </c>
      <c r="AG2542" s="230" t="s">
        <v>143</v>
      </c>
      <c r="AH2542" s="230" t="s">
        <v>143</v>
      </c>
    </row>
    <row r="2543" spans="1:34" x14ac:dyDescent="0.3">
      <c r="A2543" s="230">
        <v>416009</v>
      </c>
      <c r="B2543" s="230" t="s">
        <v>321</v>
      </c>
      <c r="O2543" s="230" t="s">
        <v>143</v>
      </c>
      <c r="P2543" s="230" t="s">
        <v>143</v>
      </c>
      <c r="X2543" s="230" t="s">
        <v>143</v>
      </c>
      <c r="AA2543" s="230" t="s">
        <v>143</v>
      </c>
      <c r="AD2543" s="230" t="s">
        <v>145</v>
      </c>
      <c r="AE2543" s="230" t="s">
        <v>144</v>
      </c>
      <c r="AF2543" s="230" t="s">
        <v>145</v>
      </c>
      <c r="AG2543" s="230" t="s">
        <v>145</v>
      </c>
      <c r="AH2543" s="230" t="s">
        <v>144</v>
      </c>
    </row>
    <row r="2544" spans="1:34" x14ac:dyDescent="0.3">
      <c r="A2544" s="230">
        <v>416252</v>
      </c>
      <c r="B2544" s="230" t="s">
        <v>321</v>
      </c>
      <c r="K2544" s="230" t="s">
        <v>143</v>
      </c>
      <c r="Q2544" s="230" t="s">
        <v>143</v>
      </c>
      <c r="S2544" s="230" t="s">
        <v>143</v>
      </c>
      <c r="Y2544" s="230" t="s">
        <v>143</v>
      </c>
      <c r="Z2544" s="230" t="s">
        <v>143</v>
      </c>
      <c r="AC2544" s="230" t="s">
        <v>143</v>
      </c>
      <c r="AD2544" s="230" t="s">
        <v>144</v>
      </c>
      <c r="AE2544" s="230" t="s">
        <v>144</v>
      </c>
      <c r="AF2544" s="230" t="s">
        <v>144</v>
      </c>
      <c r="AG2544" s="230" t="s">
        <v>145</v>
      </c>
      <c r="AH2544" s="230" t="s">
        <v>144</v>
      </c>
    </row>
    <row r="2545" spans="1:34" x14ac:dyDescent="0.3">
      <c r="A2545" s="230">
        <v>417214</v>
      </c>
      <c r="B2545" s="230" t="s">
        <v>321</v>
      </c>
      <c r="L2545" s="230" t="s">
        <v>143</v>
      </c>
      <c r="Q2545" s="230" t="s">
        <v>143</v>
      </c>
      <c r="S2545" s="230" t="s">
        <v>143</v>
      </c>
      <c r="AE2545" s="230" t="s">
        <v>143</v>
      </c>
      <c r="AG2545" s="230" t="s">
        <v>143</v>
      </c>
    </row>
    <row r="2546" spans="1:34" x14ac:dyDescent="0.3">
      <c r="A2546" s="230">
        <v>417528</v>
      </c>
      <c r="B2546" s="230" t="s">
        <v>321</v>
      </c>
      <c r="H2546" s="230" t="s">
        <v>143</v>
      </c>
      <c r="L2546" s="230" t="s">
        <v>143</v>
      </c>
      <c r="R2546" s="230" t="s">
        <v>144</v>
      </c>
      <c r="S2546" s="230" t="s">
        <v>145</v>
      </c>
      <c r="AE2546" s="230" t="s">
        <v>144</v>
      </c>
      <c r="AG2546" s="230" t="s">
        <v>143</v>
      </c>
    </row>
    <row r="2547" spans="1:34" x14ac:dyDescent="0.3">
      <c r="A2547" s="230">
        <v>417654</v>
      </c>
      <c r="B2547" s="230" t="s">
        <v>321</v>
      </c>
      <c r="E2547" s="230" t="s">
        <v>143</v>
      </c>
      <c r="K2547" s="230" t="s">
        <v>143</v>
      </c>
      <c r="Q2547" s="230" t="s">
        <v>144</v>
      </c>
      <c r="Y2547" s="230" t="s">
        <v>143</v>
      </c>
      <c r="AA2547" s="230" t="s">
        <v>144</v>
      </c>
      <c r="AB2547" s="230" t="s">
        <v>143</v>
      </c>
      <c r="AD2547" s="230" t="s">
        <v>144</v>
      </c>
      <c r="AF2547" s="230" t="s">
        <v>145</v>
      </c>
      <c r="AG2547" s="230" t="s">
        <v>144</v>
      </c>
      <c r="AH2547" s="230" t="s">
        <v>145</v>
      </c>
    </row>
    <row r="2548" spans="1:34" x14ac:dyDescent="0.3">
      <c r="A2548" s="230">
        <v>418026</v>
      </c>
      <c r="B2548" s="230" t="s">
        <v>321</v>
      </c>
      <c r="Q2548" s="230" t="s">
        <v>143</v>
      </c>
      <c r="X2548" s="230" t="s">
        <v>143</v>
      </c>
      <c r="AA2548" s="230" t="s">
        <v>143</v>
      </c>
      <c r="AB2548" s="230" t="s">
        <v>143</v>
      </c>
      <c r="AF2548" s="230" t="s">
        <v>143</v>
      </c>
      <c r="AH2548" s="230" t="s">
        <v>143</v>
      </c>
    </row>
    <row r="2549" spans="1:34" x14ac:dyDescent="0.3">
      <c r="A2549" s="230">
        <v>418074</v>
      </c>
      <c r="B2549" s="230" t="s">
        <v>321</v>
      </c>
      <c r="K2549" s="230" t="s">
        <v>143</v>
      </c>
      <c r="S2549" s="230" t="s">
        <v>143</v>
      </c>
      <c r="Y2549" s="230" t="s">
        <v>145</v>
      </c>
      <c r="AA2549" s="230" t="s">
        <v>144</v>
      </c>
      <c r="AB2549" s="230" t="s">
        <v>144</v>
      </c>
      <c r="AC2549" s="230" t="s">
        <v>144</v>
      </c>
      <c r="AD2549" s="230" t="s">
        <v>144</v>
      </c>
      <c r="AF2549" s="230" t="s">
        <v>145</v>
      </c>
      <c r="AG2549" s="230" t="s">
        <v>144</v>
      </c>
      <c r="AH2549" s="230" t="s">
        <v>144</v>
      </c>
    </row>
    <row r="2550" spans="1:34" x14ac:dyDescent="0.3">
      <c r="A2550" s="230">
        <v>418100</v>
      </c>
      <c r="B2550" s="230" t="s">
        <v>321</v>
      </c>
      <c r="C2550" s="230" t="s">
        <v>143</v>
      </c>
      <c r="O2550" s="230" t="s">
        <v>143</v>
      </c>
      <c r="Q2550" s="230" t="s">
        <v>143</v>
      </c>
      <c r="Y2550" s="230" t="s">
        <v>144</v>
      </c>
      <c r="Z2550" s="230" t="s">
        <v>145</v>
      </c>
      <c r="AA2550" s="230" t="s">
        <v>145</v>
      </c>
      <c r="AB2550" s="230" t="s">
        <v>145</v>
      </c>
      <c r="AC2550" s="230" t="s">
        <v>143</v>
      </c>
      <c r="AD2550" s="230" t="s">
        <v>145</v>
      </c>
      <c r="AE2550" s="230" t="s">
        <v>144</v>
      </c>
      <c r="AF2550" s="230" t="s">
        <v>144</v>
      </c>
      <c r="AG2550" s="230" t="s">
        <v>145</v>
      </c>
      <c r="AH2550" s="230" t="s">
        <v>143</v>
      </c>
    </row>
    <row r="2551" spans="1:34" x14ac:dyDescent="0.3">
      <c r="A2551" s="230">
        <v>418196</v>
      </c>
      <c r="B2551" s="230" t="s">
        <v>321</v>
      </c>
      <c r="Y2551" s="230" t="s">
        <v>143</v>
      </c>
      <c r="AA2551" s="230" t="s">
        <v>143</v>
      </c>
      <c r="AD2551" s="230" t="s">
        <v>143</v>
      </c>
      <c r="AF2551" s="230" t="s">
        <v>143</v>
      </c>
      <c r="AH2551" s="230" t="s">
        <v>143</v>
      </c>
    </row>
    <row r="2552" spans="1:34" x14ac:dyDescent="0.3">
      <c r="A2552" s="230">
        <v>418664</v>
      </c>
      <c r="B2552" s="230" t="s">
        <v>321</v>
      </c>
      <c r="L2552" s="230" t="s">
        <v>143</v>
      </c>
      <c r="S2552" s="230" t="s">
        <v>143</v>
      </c>
      <c r="AA2552" s="230" t="s">
        <v>143</v>
      </c>
      <c r="AE2552" s="230" t="s">
        <v>145</v>
      </c>
      <c r="AF2552" s="230" t="s">
        <v>143</v>
      </c>
      <c r="AG2552" s="230" t="s">
        <v>143</v>
      </c>
      <c r="AH2552" s="230" t="s">
        <v>143</v>
      </c>
    </row>
    <row r="2553" spans="1:34" x14ac:dyDescent="0.3">
      <c r="A2553" s="230">
        <v>418702</v>
      </c>
      <c r="B2553" s="230" t="s">
        <v>321</v>
      </c>
      <c r="K2553" s="230" t="s">
        <v>143</v>
      </c>
      <c r="Q2553" s="230" t="s">
        <v>143</v>
      </c>
      <c r="R2553" s="230" t="s">
        <v>143</v>
      </c>
      <c r="S2553" s="230" t="s">
        <v>144</v>
      </c>
      <c r="AD2553" s="230" t="s">
        <v>145</v>
      </c>
      <c r="AG2553" s="230" t="s">
        <v>145</v>
      </c>
      <c r="AH2553" s="230" t="s">
        <v>145</v>
      </c>
    </row>
    <row r="2554" spans="1:34" x14ac:dyDescent="0.3">
      <c r="A2554" s="230">
        <v>418820</v>
      </c>
      <c r="B2554" s="230" t="s">
        <v>321</v>
      </c>
      <c r="M2554" s="230" t="s">
        <v>143</v>
      </c>
      <c r="W2554" s="230" t="s">
        <v>143</v>
      </c>
      <c r="AA2554" s="230" t="s">
        <v>143</v>
      </c>
      <c r="AB2554" s="230" t="s">
        <v>143</v>
      </c>
      <c r="AE2554" s="230" t="s">
        <v>143</v>
      </c>
      <c r="AF2554" s="230" t="s">
        <v>145</v>
      </c>
      <c r="AH2554" s="230" t="s">
        <v>143</v>
      </c>
    </row>
    <row r="2555" spans="1:34" x14ac:dyDescent="0.3">
      <c r="A2555" s="230">
        <v>418945</v>
      </c>
      <c r="B2555" s="230" t="s">
        <v>321</v>
      </c>
      <c r="G2555" s="230" t="s">
        <v>143</v>
      </c>
      <c r="I2555" s="230" t="s">
        <v>143</v>
      </c>
      <c r="L2555" s="230" t="s">
        <v>145</v>
      </c>
      <c r="R2555" s="230" t="s">
        <v>144</v>
      </c>
      <c r="Y2555" s="230" t="s">
        <v>143</v>
      </c>
      <c r="Z2555" s="230" t="s">
        <v>145</v>
      </c>
      <c r="AA2555" s="230" t="s">
        <v>145</v>
      </c>
      <c r="AB2555" s="230" t="s">
        <v>145</v>
      </c>
      <c r="AC2555" s="230" t="s">
        <v>145</v>
      </c>
      <c r="AD2555" s="230" t="s">
        <v>144</v>
      </c>
      <c r="AE2555" s="230" t="s">
        <v>144</v>
      </c>
      <c r="AF2555" s="230" t="s">
        <v>144</v>
      </c>
      <c r="AG2555" s="230" t="s">
        <v>145</v>
      </c>
      <c r="AH2555" s="230" t="s">
        <v>144</v>
      </c>
    </row>
    <row r="2556" spans="1:34" x14ac:dyDescent="0.3">
      <c r="A2556" s="230">
        <v>419103</v>
      </c>
      <c r="B2556" s="230" t="s">
        <v>321</v>
      </c>
      <c r="G2556" s="230" t="s">
        <v>143</v>
      </c>
      <c r="R2556" s="230" t="s">
        <v>143</v>
      </c>
      <c r="S2556" s="230" t="s">
        <v>143</v>
      </c>
      <c r="W2556" s="230" t="s">
        <v>143</v>
      </c>
      <c r="Y2556" s="230" t="s">
        <v>143</v>
      </c>
      <c r="AA2556" s="230" t="s">
        <v>143</v>
      </c>
      <c r="AD2556" s="230" t="s">
        <v>145</v>
      </c>
      <c r="AE2556" s="230" t="s">
        <v>145</v>
      </c>
      <c r="AF2556" s="230" t="s">
        <v>145</v>
      </c>
      <c r="AG2556" s="230" t="s">
        <v>145</v>
      </c>
      <c r="AH2556" s="230" t="s">
        <v>145</v>
      </c>
    </row>
    <row r="2557" spans="1:34" x14ac:dyDescent="0.3">
      <c r="A2557" s="230">
        <v>419282</v>
      </c>
      <c r="B2557" s="230" t="s">
        <v>321</v>
      </c>
      <c r="H2557" s="230" t="s">
        <v>143</v>
      </c>
      <c r="L2557" s="230" t="s">
        <v>145</v>
      </c>
      <c r="R2557" s="230" t="s">
        <v>145</v>
      </c>
      <c r="S2557" s="230" t="s">
        <v>143</v>
      </c>
      <c r="Y2557" s="230" t="s">
        <v>143</v>
      </c>
      <c r="AA2557" s="230" t="s">
        <v>143</v>
      </c>
      <c r="AD2557" s="230" t="s">
        <v>144</v>
      </c>
      <c r="AE2557" s="230" t="s">
        <v>144</v>
      </c>
      <c r="AF2557" s="230" t="s">
        <v>144</v>
      </c>
      <c r="AG2557" s="230" t="s">
        <v>145</v>
      </c>
      <c r="AH2557" s="230" t="s">
        <v>144</v>
      </c>
    </row>
    <row r="2558" spans="1:34" x14ac:dyDescent="0.3">
      <c r="A2558" s="230">
        <v>419317</v>
      </c>
      <c r="B2558" s="230" t="s">
        <v>321</v>
      </c>
      <c r="H2558" s="230" t="s">
        <v>143</v>
      </c>
      <c r="L2558" s="230" t="s">
        <v>143</v>
      </c>
      <c r="R2558" s="230" t="s">
        <v>144</v>
      </c>
      <c r="S2558" s="230" t="s">
        <v>145</v>
      </c>
      <c r="Y2558" s="230" t="s">
        <v>144</v>
      </c>
      <c r="Z2558" s="230" t="s">
        <v>143</v>
      </c>
      <c r="AA2558" s="230" t="s">
        <v>143</v>
      </c>
      <c r="AC2558" s="230" t="s">
        <v>143</v>
      </c>
      <c r="AD2558" s="230" t="s">
        <v>144</v>
      </c>
      <c r="AE2558" s="230" t="s">
        <v>144</v>
      </c>
      <c r="AF2558" s="230" t="s">
        <v>144</v>
      </c>
      <c r="AG2558" s="230" t="s">
        <v>144</v>
      </c>
      <c r="AH2558" s="230" t="s">
        <v>144</v>
      </c>
    </row>
    <row r="2559" spans="1:34" x14ac:dyDescent="0.3">
      <c r="A2559" s="230">
        <v>419343</v>
      </c>
      <c r="B2559" s="230" t="s">
        <v>321</v>
      </c>
      <c r="L2559" s="230" t="s">
        <v>143</v>
      </c>
      <c r="Q2559" s="230" t="s">
        <v>145</v>
      </c>
      <c r="W2559" s="230" t="s">
        <v>143</v>
      </c>
      <c r="Z2559" s="230" t="s">
        <v>143</v>
      </c>
      <c r="AA2559" s="230" t="s">
        <v>143</v>
      </c>
      <c r="AD2559" s="230" t="s">
        <v>144</v>
      </c>
      <c r="AE2559" s="230" t="s">
        <v>144</v>
      </c>
      <c r="AF2559" s="230" t="s">
        <v>144</v>
      </c>
      <c r="AH2559" s="230" t="s">
        <v>143</v>
      </c>
    </row>
    <row r="2560" spans="1:34" x14ac:dyDescent="0.3">
      <c r="A2560" s="230">
        <v>419401</v>
      </c>
      <c r="B2560" s="230" t="s">
        <v>321</v>
      </c>
      <c r="K2560" s="230" t="s">
        <v>145</v>
      </c>
      <c r="L2560" s="230" t="s">
        <v>144</v>
      </c>
      <c r="R2560" s="230" t="s">
        <v>144</v>
      </c>
      <c r="AA2560" s="230" t="s">
        <v>143</v>
      </c>
      <c r="AD2560" s="230" t="s">
        <v>145</v>
      </c>
      <c r="AE2560" s="230" t="s">
        <v>144</v>
      </c>
      <c r="AF2560" s="230" t="s">
        <v>144</v>
      </c>
      <c r="AG2560" s="230" t="s">
        <v>144</v>
      </c>
    </row>
    <row r="2561" spans="1:34" x14ac:dyDescent="0.3">
      <c r="A2561" s="230">
        <v>419605</v>
      </c>
      <c r="B2561" s="230" t="s">
        <v>321</v>
      </c>
      <c r="J2561" s="230" t="s">
        <v>143</v>
      </c>
      <c r="M2561" s="230" t="s">
        <v>143</v>
      </c>
      <c r="R2561" s="230" t="s">
        <v>145</v>
      </c>
      <c r="S2561" s="230" t="s">
        <v>143</v>
      </c>
      <c r="AD2561" s="230" t="s">
        <v>145</v>
      </c>
      <c r="AE2561" s="230" t="s">
        <v>144</v>
      </c>
      <c r="AF2561" s="230" t="s">
        <v>144</v>
      </c>
    </row>
    <row r="2562" spans="1:34" x14ac:dyDescent="0.3">
      <c r="A2562" s="230">
        <v>419625</v>
      </c>
      <c r="B2562" s="230" t="s">
        <v>321</v>
      </c>
      <c r="Y2562" s="230" t="s">
        <v>143</v>
      </c>
      <c r="AA2562" s="230" t="s">
        <v>145</v>
      </c>
      <c r="AD2562" s="230" t="s">
        <v>145</v>
      </c>
      <c r="AE2562" s="230" t="s">
        <v>145</v>
      </c>
      <c r="AF2562" s="230" t="s">
        <v>145</v>
      </c>
      <c r="AG2562" s="230" t="s">
        <v>145</v>
      </c>
      <c r="AH2562" s="230" t="s">
        <v>145</v>
      </c>
    </row>
    <row r="2563" spans="1:34" x14ac:dyDescent="0.3">
      <c r="A2563" s="230">
        <v>419626</v>
      </c>
      <c r="B2563" s="230" t="s">
        <v>321</v>
      </c>
      <c r="L2563" s="230" t="s">
        <v>145</v>
      </c>
      <c r="AA2563" s="230" t="s">
        <v>145</v>
      </c>
      <c r="AD2563" s="230" t="s">
        <v>144</v>
      </c>
      <c r="AE2563" s="230" t="s">
        <v>144</v>
      </c>
      <c r="AF2563" s="230" t="s">
        <v>145</v>
      </c>
      <c r="AG2563" s="230" t="s">
        <v>145</v>
      </c>
      <c r="AH2563" s="230" t="s">
        <v>145</v>
      </c>
    </row>
    <row r="2564" spans="1:34" x14ac:dyDescent="0.3">
      <c r="A2564" s="230">
        <v>419832</v>
      </c>
      <c r="B2564" s="230" t="s">
        <v>321</v>
      </c>
      <c r="Q2564" s="230" t="s">
        <v>143</v>
      </c>
      <c r="S2564" s="230" t="s">
        <v>143</v>
      </c>
      <c r="AA2564" s="230" t="s">
        <v>144</v>
      </c>
      <c r="AB2564" s="230" t="s">
        <v>145</v>
      </c>
      <c r="AF2564" s="230" t="s">
        <v>144</v>
      </c>
      <c r="AG2564" s="230" t="s">
        <v>143</v>
      </c>
    </row>
    <row r="2565" spans="1:34" x14ac:dyDescent="0.3">
      <c r="A2565" s="230">
        <v>419977</v>
      </c>
      <c r="B2565" s="230" t="s">
        <v>321</v>
      </c>
      <c r="R2565" s="230" t="s">
        <v>145</v>
      </c>
      <c r="Y2565" s="230" t="s">
        <v>143</v>
      </c>
      <c r="AA2565" s="230" t="s">
        <v>143</v>
      </c>
      <c r="AF2565" s="230" t="s">
        <v>145</v>
      </c>
      <c r="AG2565" s="230" t="s">
        <v>143</v>
      </c>
      <c r="AH2565" s="230" t="s">
        <v>143</v>
      </c>
    </row>
    <row r="2566" spans="1:34" x14ac:dyDescent="0.3">
      <c r="A2566" s="230">
        <v>420014</v>
      </c>
      <c r="B2566" s="230" t="s">
        <v>321</v>
      </c>
      <c r="I2566" s="230" t="s">
        <v>143</v>
      </c>
      <c r="Q2566" s="230" t="s">
        <v>143</v>
      </c>
      <c r="X2566" s="230" t="s">
        <v>143</v>
      </c>
      <c r="AB2566" s="230" t="s">
        <v>143</v>
      </c>
      <c r="AC2566" s="230" t="s">
        <v>143</v>
      </c>
      <c r="AF2566" s="230" t="s">
        <v>143</v>
      </c>
      <c r="AG2566" s="230" t="s">
        <v>143</v>
      </c>
    </row>
    <row r="2567" spans="1:34" x14ac:dyDescent="0.3">
      <c r="A2567" s="230">
        <v>420245</v>
      </c>
      <c r="B2567" s="230" t="s">
        <v>321</v>
      </c>
      <c r="N2567" s="230" t="s">
        <v>143</v>
      </c>
      <c r="W2567" s="230" t="s">
        <v>145</v>
      </c>
      <c r="X2567" s="230" t="s">
        <v>143</v>
      </c>
      <c r="Y2567" s="230" t="s">
        <v>145</v>
      </c>
      <c r="AA2567" s="230" t="s">
        <v>143</v>
      </c>
      <c r="AD2567" s="230" t="s">
        <v>145</v>
      </c>
      <c r="AE2567" s="230" t="s">
        <v>145</v>
      </c>
      <c r="AF2567" s="230" t="s">
        <v>145</v>
      </c>
      <c r="AH2567" s="230" t="s">
        <v>145</v>
      </c>
    </row>
    <row r="2568" spans="1:34" x14ac:dyDescent="0.3">
      <c r="A2568" s="230">
        <v>420332</v>
      </c>
      <c r="B2568" s="230" t="s">
        <v>321</v>
      </c>
      <c r="G2568" s="230" t="s">
        <v>144</v>
      </c>
      <c r="Y2568" s="230" t="s">
        <v>143</v>
      </c>
      <c r="Z2568" s="230" t="s">
        <v>143</v>
      </c>
      <c r="AD2568" s="230" t="s">
        <v>143</v>
      </c>
      <c r="AH2568" s="230" t="s">
        <v>143</v>
      </c>
    </row>
    <row r="2569" spans="1:34" x14ac:dyDescent="0.3">
      <c r="A2569" s="230">
        <v>420350</v>
      </c>
      <c r="B2569" s="230" t="s">
        <v>321</v>
      </c>
      <c r="K2569" s="230" t="s">
        <v>143</v>
      </c>
      <c r="R2569" s="230" t="s">
        <v>143</v>
      </c>
      <c r="AD2569" s="230" t="s">
        <v>145</v>
      </c>
      <c r="AE2569" s="230" t="s">
        <v>145</v>
      </c>
      <c r="AF2569" s="230" t="s">
        <v>145</v>
      </c>
      <c r="AG2569" s="230" t="s">
        <v>145</v>
      </c>
    </row>
    <row r="2570" spans="1:34" x14ac:dyDescent="0.3">
      <c r="A2570" s="230">
        <v>420365</v>
      </c>
      <c r="B2570" s="230" t="s">
        <v>321</v>
      </c>
      <c r="L2570" s="230" t="s">
        <v>145</v>
      </c>
      <c r="S2570" s="230" t="s">
        <v>143</v>
      </c>
      <c r="W2570" s="230" t="s">
        <v>143</v>
      </c>
      <c r="Y2570" s="230" t="s">
        <v>143</v>
      </c>
      <c r="AA2570" s="230" t="s">
        <v>143</v>
      </c>
      <c r="AD2570" s="230" t="s">
        <v>145</v>
      </c>
      <c r="AE2570" s="230" t="s">
        <v>144</v>
      </c>
      <c r="AF2570" s="230" t="s">
        <v>145</v>
      </c>
      <c r="AH2570" s="230" t="s">
        <v>144</v>
      </c>
    </row>
    <row r="2571" spans="1:34" x14ac:dyDescent="0.3">
      <c r="A2571" s="230">
        <v>420368</v>
      </c>
      <c r="B2571" s="230" t="s">
        <v>321</v>
      </c>
      <c r="X2571" s="230" t="s">
        <v>143</v>
      </c>
      <c r="Y2571" s="230" t="s">
        <v>143</v>
      </c>
      <c r="AD2571" s="230" t="s">
        <v>143</v>
      </c>
      <c r="AE2571" s="230" t="s">
        <v>144</v>
      </c>
      <c r="AF2571" s="230" t="s">
        <v>143</v>
      </c>
    </row>
    <row r="2572" spans="1:34" x14ac:dyDescent="0.3">
      <c r="A2572" s="230">
        <v>420460</v>
      </c>
      <c r="B2572" s="230" t="s">
        <v>321</v>
      </c>
      <c r="Q2572" s="230" t="s">
        <v>143</v>
      </c>
      <c r="R2572" s="230" t="s">
        <v>143</v>
      </c>
      <c r="T2572" s="230" t="s">
        <v>143</v>
      </c>
      <c r="Y2572" s="230" t="s">
        <v>144</v>
      </c>
      <c r="Z2572" s="230" t="s">
        <v>145</v>
      </c>
      <c r="AA2572" s="230" t="s">
        <v>144</v>
      </c>
      <c r="AB2572" s="230" t="s">
        <v>145</v>
      </c>
      <c r="AC2572" s="230" t="s">
        <v>145</v>
      </c>
      <c r="AD2572" s="230" t="s">
        <v>144</v>
      </c>
      <c r="AE2572" s="230" t="s">
        <v>144</v>
      </c>
      <c r="AF2572" s="230" t="s">
        <v>144</v>
      </c>
      <c r="AG2572" s="230" t="s">
        <v>144</v>
      </c>
      <c r="AH2572" s="230" t="s">
        <v>144</v>
      </c>
    </row>
    <row r="2573" spans="1:34" x14ac:dyDescent="0.3">
      <c r="A2573" s="230">
        <v>420567</v>
      </c>
      <c r="B2573" s="230" t="s">
        <v>321</v>
      </c>
      <c r="K2573" s="230" t="s">
        <v>143</v>
      </c>
      <c r="R2573" s="230" t="s">
        <v>145</v>
      </c>
      <c r="Y2573" s="230" t="s">
        <v>144</v>
      </c>
      <c r="AA2573" s="230" t="s">
        <v>143</v>
      </c>
      <c r="AB2573" s="230" t="s">
        <v>143</v>
      </c>
      <c r="AD2573" s="230" t="s">
        <v>144</v>
      </c>
      <c r="AE2573" s="230" t="s">
        <v>144</v>
      </c>
      <c r="AF2573" s="230" t="s">
        <v>144</v>
      </c>
      <c r="AG2573" s="230" t="s">
        <v>144</v>
      </c>
      <c r="AH2573" s="230" t="s">
        <v>144</v>
      </c>
    </row>
    <row r="2574" spans="1:34" x14ac:dyDescent="0.3">
      <c r="A2574" s="230">
        <v>420592</v>
      </c>
      <c r="B2574" s="230" t="s">
        <v>321</v>
      </c>
      <c r="Y2574" s="230" t="s">
        <v>143</v>
      </c>
      <c r="AB2574" s="230" t="s">
        <v>144</v>
      </c>
      <c r="AE2574" s="230" t="s">
        <v>144</v>
      </c>
      <c r="AG2574" s="230" t="s">
        <v>145</v>
      </c>
      <c r="AH2574" s="230" t="s">
        <v>144</v>
      </c>
    </row>
    <row r="2575" spans="1:34" x14ac:dyDescent="0.3">
      <c r="A2575" s="230">
        <v>420691</v>
      </c>
      <c r="B2575" s="230" t="s">
        <v>321</v>
      </c>
      <c r="L2575" s="230" t="s">
        <v>144</v>
      </c>
      <c r="T2575" s="230" t="s">
        <v>143</v>
      </c>
      <c r="Z2575" s="230" t="s">
        <v>145</v>
      </c>
      <c r="AA2575" s="230" t="s">
        <v>145</v>
      </c>
      <c r="AD2575" s="230" t="s">
        <v>143</v>
      </c>
      <c r="AE2575" s="230" t="s">
        <v>145</v>
      </c>
      <c r="AF2575" s="230" t="s">
        <v>145</v>
      </c>
      <c r="AG2575" s="230" t="s">
        <v>145</v>
      </c>
      <c r="AH2575" s="230" t="s">
        <v>145</v>
      </c>
    </row>
    <row r="2576" spans="1:34" x14ac:dyDescent="0.3">
      <c r="A2576" s="230">
        <v>420721</v>
      </c>
      <c r="B2576" s="230" t="s">
        <v>321</v>
      </c>
      <c r="AD2576" s="230" t="s">
        <v>144</v>
      </c>
      <c r="AE2576" s="230" t="s">
        <v>144</v>
      </c>
      <c r="AF2576" s="230" t="s">
        <v>144</v>
      </c>
      <c r="AG2576" s="230" t="s">
        <v>144</v>
      </c>
      <c r="AH2576" s="230" t="s">
        <v>144</v>
      </c>
    </row>
    <row r="2577" spans="1:34" x14ac:dyDescent="0.3">
      <c r="A2577" s="230">
        <v>420833</v>
      </c>
      <c r="B2577" s="230" t="s">
        <v>321</v>
      </c>
      <c r="Q2577" s="230" t="s">
        <v>143</v>
      </c>
      <c r="V2577" s="230" t="s">
        <v>143</v>
      </c>
      <c r="Y2577" s="230" t="s">
        <v>144</v>
      </c>
      <c r="Z2577" s="230" t="s">
        <v>144</v>
      </c>
      <c r="AA2577" s="230" t="s">
        <v>144</v>
      </c>
      <c r="AB2577" s="230" t="s">
        <v>145</v>
      </c>
      <c r="AC2577" s="230" t="s">
        <v>144</v>
      </c>
      <c r="AD2577" s="230" t="s">
        <v>144</v>
      </c>
      <c r="AE2577" s="230" t="s">
        <v>145</v>
      </c>
      <c r="AF2577" s="230" t="s">
        <v>144</v>
      </c>
      <c r="AG2577" s="230" t="s">
        <v>144</v>
      </c>
      <c r="AH2577" s="230" t="s">
        <v>144</v>
      </c>
    </row>
    <row r="2578" spans="1:34" x14ac:dyDescent="0.3">
      <c r="A2578" s="230">
        <v>420855</v>
      </c>
      <c r="B2578" s="230" t="s">
        <v>321</v>
      </c>
      <c r="H2578" s="230" t="s">
        <v>143</v>
      </c>
      <c r="J2578" s="230" t="s">
        <v>143</v>
      </c>
      <c r="L2578" s="230" t="s">
        <v>144</v>
      </c>
      <c r="S2578" s="230" t="s">
        <v>143</v>
      </c>
      <c r="AE2578" s="230" t="s">
        <v>143</v>
      </c>
    </row>
    <row r="2579" spans="1:34" x14ac:dyDescent="0.3">
      <c r="A2579" s="230">
        <v>420881</v>
      </c>
      <c r="B2579" s="230" t="s">
        <v>321</v>
      </c>
      <c r="R2579" s="230" t="s">
        <v>143</v>
      </c>
      <c r="W2579" s="230" t="s">
        <v>143</v>
      </c>
      <c r="X2579" s="230" t="s">
        <v>143</v>
      </c>
      <c r="Y2579" s="230" t="s">
        <v>143</v>
      </c>
      <c r="Z2579" s="230" t="s">
        <v>144</v>
      </c>
      <c r="AA2579" s="230" t="s">
        <v>143</v>
      </c>
      <c r="AB2579" s="230" t="s">
        <v>145</v>
      </c>
      <c r="AC2579" s="230" t="s">
        <v>143</v>
      </c>
      <c r="AD2579" s="230" t="s">
        <v>144</v>
      </c>
      <c r="AE2579" s="230" t="s">
        <v>144</v>
      </c>
      <c r="AF2579" s="230" t="s">
        <v>144</v>
      </c>
      <c r="AG2579" s="230" t="s">
        <v>144</v>
      </c>
      <c r="AH2579" s="230" t="s">
        <v>144</v>
      </c>
    </row>
    <row r="2580" spans="1:34" x14ac:dyDescent="0.3">
      <c r="A2580" s="230">
        <v>420883</v>
      </c>
      <c r="B2580" s="230" t="s">
        <v>321</v>
      </c>
      <c r="Y2580" s="230" t="s">
        <v>143</v>
      </c>
      <c r="AA2580" s="230" t="s">
        <v>143</v>
      </c>
      <c r="AD2580" s="230" t="s">
        <v>145</v>
      </c>
      <c r="AE2580" s="230" t="s">
        <v>144</v>
      </c>
      <c r="AF2580" s="230" t="s">
        <v>145</v>
      </c>
      <c r="AG2580" s="230" t="s">
        <v>145</v>
      </c>
      <c r="AH2580" s="230" t="s">
        <v>144</v>
      </c>
    </row>
    <row r="2581" spans="1:34" x14ac:dyDescent="0.3">
      <c r="A2581" s="230">
        <v>420991</v>
      </c>
      <c r="B2581" s="230" t="s">
        <v>321</v>
      </c>
      <c r="S2581" s="230" t="s">
        <v>145</v>
      </c>
      <c r="Y2581" s="230" t="s">
        <v>143</v>
      </c>
      <c r="AD2581" s="230" t="s">
        <v>145</v>
      </c>
      <c r="AE2581" s="230" t="s">
        <v>144</v>
      </c>
      <c r="AF2581" s="230" t="s">
        <v>145</v>
      </c>
      <c r="AG2581" s="230" t="s">
        <v>144</v>
      </c>
      <c r="AH2581" s="230" t="s">
        <v>145</v>
      </c>
    </row>
    <row r="2582" spans="1:34" x14ac:dyDescent="0.3">
      <c r="A2582" s="230">
        <v>421016</v>
      </c>
      <c r="B2582" s="230" t="s">
        <v>321</v>
      </c>
      <c r="K2582" s="230" t="s">
        <v>143</v>
      </c>
      <c r="Y2582" s="230" t="s">
        <v>143</v>
      </c>
      <c r="AA2582" s="230" t="s">
        <v>143</v>
      </c>
      <c r="AD2582" s="230" t="s">
        <v>143</v>
      </c>
      <c r="AE2582" s="230" t="s">
        <v>143</v>
      </c>
    </row>
    <row r="2583" spans="1:34" x14ac:dyDescent="0.3">
      <c r="A2583" s="230">
        <v>421173</v>
      </c>
      <c r="B2583" s="230" t="s">
        <v>321</v>
      </c>
      <c r="L2583" s="230" t="s">
        <v>144</v>
      </c>
      <c r="Y2583" s="230" t="s">
        <v>144</v>
      </c>
      <c r="AB2583" s="230" t="s">
        <v>144</v>
      </c>
      <c r="AD2583" s="230" t="s">
        <v>144</v>
      </c>
      <c r="AE2583" s="230" t="s">
        <v>144</v>
      </c>
      <c r="AF2583" s="230" t="s">
        <v>144</v>
      </c>
      <c r="AG2583" s="230" t="s">
        <v>144</v>
      </c>
      <c r="AH2583" s="230" t="s">
        <v>144</v>
      </c>
    </row>
    <row r="2584" spans="1:34" x14ac:dyDescent="0.3">
      <c r="A2584" s="230">
        <v>421201</v>
      </c>
      <c r="B2584" s="230" t="s">
        <v>321</v>
      </c>
      <c r="L2584" s="230" t="s">
        <v>143</v>
      </c>
      <c r="R2584" s="230" t="s">
        <v>144</v>
      </c>
      <c r="Y2584" s="230" t="s">
        <v>143</v>
      </c>
      <c r="AA2584" s="230" t="s">
        <v>143</v>
      </c>
      <c r="AD2584" s="230" t="s">
        <v>145</v>
      </c>
      <c r="AE2584" s="230" t="s">
        <v>144</v>
      </c>
      <c r="AF2584" s="230" t="s">
        <v>145</v>
      </c>
      <c r="AH2584" s="230" t="s">
        <v>145</v>
      </c>
    </row>
    <row r="2585" spans="1:34" x14ac:dyDescent="0.3">
      <c r="A2585" s="230">
        <v>421391</v>
      </c>
      <c r="B2585" s="230" t="s">
        <v>321</v>
      </c>
      <c r="Y2585" s="230" t="s">
        <v>143</v>
      </c>
      <c r="AA2585" s="230" t="s">
        <v>143</v>
      </c>
      <c r="AB2585" s="230" t="s">
        <v>143</v>
      </c>
      <c r="AE2585" s="230" t="s">
        <v>143</v>
      </c>
      <c r="AF2585" s="230" t="s">
        <v>143</v>
      </c>
      <c r="AG2585" s="230" t="s">
        <v>143</v>
      </c>
    </row>
    <row r="2586" spans="1:34" x14ac:dyDescent="0.3">
      <c r="A2586" s="230">
        <v>421657</v>
      </c>
      <c r="B2586" s="230" t="s">
        <v>321</v>
      </c>
      <c r="K2586" s="230" t="s">
        <v>143</v>
      </c>
      <c r="Q2586" s="230" t="s">
        <v>143</v>
      </c>
      <c r="Z2586" s="230" t="s">
        <v>143</v>
      </c>
      <c r="AC2586" s="230" t="s">
        <v>143</v>
      </c>
      <c r="AD2586" s="230" t="s">
        <v>145</v>
      </c>
      <c r="AE2586" s="230" t="s">
        <v>145</v>
      </c>
      <c r="AG2586" s="230" t="s">
        <v>145</v>
      </c>
      <c r="AH2586" s="230" t="s">
        <v>145</v>
      </c>
    </row>
    <row r="2587" spans="1:34" x14ac:dyDescent="0.3">
      <c r="A2587" s="230">
        <v>421691</v>
      </c>
      <c r="B2587" s="230" t="s">
        <v>321</v>
      </c>
      <c r="K2587" s="230" t="s">
        <v>143</v>
      </c>
      <c r="L2587" s="230" t="s">
        <v>143</v>
      </c>
      <c r="S2587" s="230" t="s">
        <v>143</v>
      </c>
      <c r="AE2587" s="230" t="s">
        <v>143</v>
      </c>
      <c r="AF2587" s="230" t="s">
        <v>143</v>
      </c>
      <c r="AG2587" s="230" t="s">
        <v>143</v>
      </c>
      <c r="AH2587" s="230" t="s">
        <v>143</v>
      </c>
    </row>
    <row r="2588" spans="1:34" x14ac:dyDescent="0.3">
      <c r="A2588" s="230">
        <v>421739</v>
      </c>
      <c r="B2588" s="230" t="s">
        <v>321</v>
      </c>
      <c r="K2588" s="230" t="s">
        <v>143</v>
      </c>
      <c r="N2588" s="230" t="s">
        <v>143</v>
      </c>
      <c r="Q2588" s="230" t="s">
        <v>145</v>
      </c>
      <c r="AA2588" s="230" t="s">
        <v>143</v>
      </c>
      <c r="AD2588" s="230" t="s">
        <v>144</v>
      </c>
      <c r="AE2588" s="230" t="s">
        <v>144</v>
      </c>
      <c r="AF2588" s="230" t="s">
        <v>144</v>
      </c>
      <c r="AG2588" s="230" t="s">
        <v>144</v>
      </c>
      <c r="AH2588" s="230" t="s">
        <v>144</v>
      </c>
    </row>
    <row r="2589" spans="1:34" x14ac:dyDescent="0.3">
      <c r="A2589" s="230">
        <v>421807</v>
      </c>
      <c r="B2589" s="230" t="s">
        <v>321</v>
      </c>
      <c r="L2589" s="230" t="s">
        <v>143</v>
      </c>
      <c r="R2589" s="230" t="s">
        <v>143</v>
      </c>
      <c r="Y2589" s="230" t="s">
        <v>143</v>
      </c>
      <c r="AA2589" s="230" t="s">
        <v>145</v>
      </c>
      <c r="AB2589" s="230" t="s">
        <v>145</v>
      </c>
      <c r="AD2589" s="230" t="s">
        <v>143</v>
      </c>
      <c r="AE2589" s="230" t="s">
        <v>144</v>
      </c>
      <c r="AF2589" s="230" t="s">
        <v>145</v>
      </c>
      <c r="AG2589" s="230" t="s">
        <v>145</v>
      </c>
      <c r="AH2589" s="230" t="s">
        <v>145</v>
      </c>
    </row>
    <row r="2590" spans="1:34" x14ac:dyDescent="0.3">
      <c r="A2590" s="230">
        <v>421842</v>
      </c>
      <c r="B2590" s="230" t="s">
        <v>321</v>
      </c>
      <c r="I2590" s="230" t="s">
        <v>143</v>
      </c>
      <c r="O2590" s="230" t="s">
        <v>143</v>
      </c>
      <c r="Y2590" s="230" t="s">
        <v>143</v>
      </c>
      <c r="AA2590" s="230" t="s">
        <v>144</v>
      </c>
      <c r="AB2590" s="230" t="s">
        <v>143</v>
      </c>
      <c r="AD2590" s="230" t="s">
        <v>145</v>
      </c>
      <c r="AE2590" s="230" t="s">
        <v>144</v>
      </c>
      <c r="AF2590" s="230" t="s">
        <v>144</v>
      </c>
      <c r="AG2590" s="230" t="s">
        <v>144</v>
      </c>
      <c r="AH2590" s="230" t="s">
        <v>145</v>
      </c>
    </row>
    <row r="2591" spans="1:34" x14ac:dyDescent="0.3">
      <c r="A2591" s="230">
        <v>421853</v>
      </c>
      <c r="B2591" s="230" t="s">
        <v>321</v>
      </c>
      <c r="I2591" s="230" t="s">
        <v>143</v>
      </c>
      <c r="O2591" s="230" t="s">
        <v>143</v>
      </c>
      <c r="Q2591" s="230" t="s">
        <v>143</v>
      </c>
      <c r="Y2591" s="230" t="s">
        <v>143</v>
      </c>
      <c r="AA2591" s="230" t="s">
        <v>143</v>
      </c>
      <c r="AB2591" s="230" t="s">
        <v>143</v>
      </c>
      <c r="AE2591" s="230" t="s">
        <v>145</v>
      </c>
      <c r="AF2591" s="230" t="s">
        <v>145</v>
      </c>
      <c r="AG2591" s="230" t="s">
        <v>145</v>
      </c>
      <c r="AH2591" s="230" t="s">
        <v>143</v>
      </c>
    </row>
    <row r="2592" spans="1:34" x14ac:dyDescent="0.3">
      <c r="A2592" s="230">
        <v>421856</v>
      </c>
      <c r="B2592" s="230" t="s">
        <v>321</v>
      </c>
      <c r="X2592" s="230" t="s">
        <v>143</v>
      </c>
      <c r="AB2592" s="230" t="s">
        <v>143</v>
      </c>
      <c r="AD2592" s="230" t="s">
        <v>145</v>
      </c>
      <c r="AE2592" s="230" t="s">
        <v>144</v>
      </c>
      <c r="AF2592" s="230" t="s">
        <v>145</v>
      </c>
      <c r="AG2592" s="230" t="s">
        <v>145</v>
      </c>
    </row>
    <row r="2593" spans="1:34" x14ac:dyDescent="0.3">
      <c r="A2593" s="230">
        <v>421860</v>
      </c>
      <c r="B2593" s="230" t="s">
        <v>321</v>
      </c>
      <c r="I2593" s="230" t="s">
        <v>143</v>
      </c>
      <c r="L2593" s="230" t="s">
        <v>143</v>
      </c>
      <c r="S2593" s="230" t="s">
        <v>143</v>
      </c>
      <c r="Y2593" s="230" t="s">
        <v>143</v>
      </c>
      <c r="Z2593" s="230" t="s">
        <v>143</v>
      </c>
      <c r="AA2593" s="230" t="s">
        <v>143</v>
      </c>
      <c r="AD2593" s="230" t="s">
        <v>145</v>
      </c>
      <c r="AE2593" s="230" t="s">
        <v>145</v>
      </c>
      <c r="AG2593" s="230" t="s">
        <v>144</v>
      </c>
    </row>
    <row r="2594" spans="1:34" x14ac:dyDescent="0.3">
      <c r="A2594" s="230">
        <v>421885</v>
      </c>
      <c r="B2594" s="230" t="s">
        <v>321</v>
      </c>
      <c r="I2594" s="230" t="s">
        <v>143</v>
      </c>
      <c r="Q2594" s="230" t="s">
        <v>143</v>
      </c>
      <c r="S2594" s="230" t="s">
        <v>143</v>
      </c>
      <c r="W2594" s="230" t="s">
        <v>143</v>
      </c>
      <c r="AD2594" s="230" t="s">
        <v>144</v>
      </c>
      <c r="AE2594" s="230" t="s">
        <v>145</v>
      </c>
      <c r="AF2594" s="230" t="s">
        <v>144</v>
      </c>
      <c r="AG2594" s="230" t="s">
        <v>145</v>
      </c>
    </row>
    <row r="2595" spans="1:34" x14ac:dyDescent="0.3">
      <c r="A2595" s="230">
        <v>421890</v>
      </c>
      <c r="B2595" s="230" t="s">
        <v>321</v>
      </c>
      <c r="M2595" s="230" t="s">
        <v>143</v>
      </c>
      <c r="Q2595" s="230" t="s">
        <v>143</v>
      </c>
      <c r="S2595" s="230" t="s">
        <v>143</v>
      </c>
      <c r="AD2595" s="230" t="s">
        <v>143</v>
      </c>
      <c r="AE2595" s="230" t="s">
        <v>143</v>
      </c>
      <c r="AH2595" s="230" t="s">
        <v>143</v>
      </c>
    </row>
    <row r="2596" spans="1:34" x14ac:dyDescent="0.3">
      <c r="A2596" s="230">
        <v>421941</v>
      </c>
      <c r="B2596" s="230" t="s">
        <v>321</v>
      </c>
      <c r="K2596" s="230" t="s">
        <v>143</v>
      </c>
      <c r="Q2596" s="230" t="s">
        <v>143</v>
      </c>
      <c r="Y2596" s="230" t="s">
        <v>143</v>
      </c>
      <c r="Z2596" s="230" t="s">
        <v>143</v>
      </c>
      <c r="AA2596" s="230" t="s">
        <v>143</v>
      </c>
      <c r="AB2596" s="230" t="s">
        <v>143</v>
      </c>
      <c r="AD2596" s="230" t="s">
        <v>144</v>
      </c>
      <c r="AE2596" s="230" t="s">
        <v>144</v>
      </c>
      <c r="AF2596" s="230" t="s">
        <v>144</v>
      </c>
      <c r="AG2596" s="230" t="s">
        <v>144</v>
      </c>
      <c r="AH2596" s="230" t="s">
        <v>144</v>
      </c>
    </row>
    <row r="2597" spans="1:34" x14ac:dyDescent="0.3">
      <c r="A2597" s="230">
        <v>421964</v>
      </c>
      <c r="B2597" s="230" t="s">
        <v>321</v>
      </c>
      <c r="Q2597" s="230" t="s">
        <v>143</v>
      </c>
      <c r="Y2597" s="230" t="s">
        <v>143</v>
      </c>
      <c r="Z2597" s="230" t="s">
        <v>143</v>
      </c>
      <c r="AA2597" s="230" t="s">
        <v>143</v>
      </c>
      <c r="AB2597" s="230" t="s">
        <v>143</v>
      </c>
      <c r="AD2597" s="230" t="s">
        <v>144</v>
      </c>
      <c r="AE2597" s="230" t="s">
        <v>144</v>
      </c>
      <c r="AF2597" s="230" t="s">
        <v>144</v>
      </c>
      <c r="AG2597" s="230" t="s">
        <v>144</v>
      </c>
      <c r="AH2597" s="230" t="s">
        <v>144</v>
      </c>
    </row>
    <row r="2598" spans="1:34" x14ac:dyDescent="0.3">
      <c r="A2598" s="230">
        <v>421988</v>
      </c>
      <c r="B2598" s="230" t="s">
        <v>321</v>
      </c>
      <c r="R2598" s="230" t="s">
        <v>145</v>
      </c>
      <c r="AD2598" s="230" t="s">
        <v>143</v>
      </c>
      <c r="AE2598" s="230" t="s">
        <v>144</v>
      </c>
      <c r="AF2598" s="230" t="s">
        <v>145</v>
      </c>
      <c r="AH2598" s="230" t="s">
        <v>143</v>
      </c>
    </row>
    <row r="2599" spans="1:34" x14ac:dyDescent="0.3">
      <c r="A2599" s="230">
        <v>422035</v>
      </c>
      <c r="B2599" s="230" t="s">
        <v>321</v>
      </c>
      <c r="E2599" s="230" t="s">
        <v>143</v>
      </c>
      <c r="L2599" s="230" t="s">
        <v>143</v>
      </c>
      <c r="X2599" s="230" t="s">
        <v>143</v>
      </c>
      <c r="AD2599" s="230" t="s">
        <v>143</v>
      </c>
      <c r="AF2599" s="230" t="s">
        <v>143</v>
      </c>
    </row>
    <row r="2600" spans="1:34" x14ac:dyDescent="0.3">
      <c r="A2600" s="230">
        <v>422058</v>
      </c>
      <c r="B2600" s="230" t="s">
        <v>321</v>
      </c>
      <c r="G2600" s="230" t="s">
        <v>143</v>
      </c>
      <c r="K2600" s="230" t="s">
        <v>143</v>
      </c>
      <c r="Q2600" s="230" t="s">
        <v>143</v>
      </c>
      <c r="Y2600" s="230" t="s">
        <v>143</v>
      </c>
      <c r="Z2600" s="230" t="s">
        <v>143</v>
      </c>
      <c r="AA2600" s="230" t="s">
        <v>143</v>
      </c>
      <c r="AB2600" s="230" t="s">
        <v>143</v>
      </c>
      <c r="AD2600" s="230" t="s">
        <v>145</v>
      </c>
      <c r="AE2600" s="230" t="s">
        <v>145</v>
      </c>
      <c r="AF2600" s="230" t="s">
        <v>145</v>
      </c>
      <c r="AG2600" s="230" t="s">
        <v>145</v>
      </c>
      <c r="AH2600" s="230" t="s">
        <v>145</v>
      </c>
    </row>
    <row r="2601" spans="1:34" x14ac:dyDescent="0.3">
      <c r="A2601" s="230">
        <v>422080</v>
      </c>
      <c r="B2601" s="230" t="s">
        <v>321</v>
      </c>
      <c r="H2601" s="230" t="s">
        <v>143</v>
      </c>
      <c r="K2601" s="230" t="s">
        <v>143</v>
      </c>
      <c r="S2601" s="230" t="s">
        <v>145</v>
      </c>
      <c r="AA2601" s="230" t="s">
        <v>143</v>
      </c>
      <c r="AD2601" s="230" t="s">
        <v>145</v>
      </c>
      <c r="AE2601" s="230" t="s">
        <v>145</v>
      </c>
    </row>
    <row r="2602" spans="1:34" x14ac:dyDescent="0.3">
      <c r="A2602" s="230">
        <v>422093</v>
      </c>
      <c r="B2602" s="230" t="s">
        <v>321</v>
      </c>
      <c r="Q2602" s="230" t="s">
        <v>143</v>
      </c>
      <c r="T2602" s="230" t="s">
        <v>143</v>
      </c>
      <c r="W2602" s="230" t="s">
        <v>143</v>
      </c>
      <c r="Y2602" s="230" t="s">
        <v>143</v>
      </c>
      <c r="AB2602" s="230" t="s">
        <v>143</v>
      </c>
      <c r="AD2602" s="230" t="s">
        <v>143</v>
      </c>
      <c r="AE2602" s="230" t="s">
        <v>143</v>
      </c>
      <c r="AF2602" s="230" t="s">
        <v>143</v>
      </c>
      <c r="AG2602" s="230" t="s">
        <v>143</v>
      </c>
      <c r="AH2602" s="230" t="s">
        <v>143</v>
      </c>
    </row>
    <row r="2603" spans="1:34" x14ac:dyDescent="0.3">
      <c r="A2603" s="230">
        <v>422131</v>
      </c>
      <c r="B2603" s="230" t="s">
        <v>321</v>
      </c>
      <c r="Z2603" s="230" t="s">
        <v>143</v>
      </c>
      <c r="AE2603" s="230" t="s">
        <v>143</v>
      </c>
      <c r="AF2603" s="230" t="s">
        <v>143</v>
      </c>
      <c r="AG2603" s="230" t="s">
        <v>144</v>
      </c>
      <c r="AH2603" s="230" t="s">
        <v>143</v>
      </c>
    </row>
    <row r="2604" spans="1:34" x14ac:dyDescent="0.3">
      <c r="A2604" s="230">
        <v>422144</v>
      </c>
      <c r="B2604" s="230" t="s">
        <v>321</v>
      </c>
      <c r="Q2604" s="230" t="s">
        <v>145</v>
      </c>
      <c r="R2604" s="230" t="s">
        <v>145</v>
      </c>
      <c r="AB2604" s="230" t="s">
        <v>145</v>
      </c>
      <c r="AD2604" s="230" t="s">
        <v>145</v>
      </c>
      <c r="AF2604" s="230" t="s">
        <v>145</v>
      </c>
      <c r="AG2604" s="230" t="s">
        <v>145</v>
      </c>
    </row>
    <row r="2605" spans="1:34" x14ac:dyDescent="0.3">
      <c r="A2605" s="230">
        <v>422164</v>
      </c>
      <c r="B2605" s="230" t="s">
        <v>321</v>
      </c>
      <c r="U2605" s="230" t="s">
        <v>145</v>
      </c>
      <c r="Z2605" s="230" t="s">
        <v>144</v>
      </c>
      <c r="AC2605" s="230" t="s">
        <v>144</v>
      </c>
      <c r="AE2605" s="230" t="s">
        <v>144</v>
      </c>
      <c r="AG2605" s="230" t="s">
        <v>144</v>
      </c>
    </row>
    <row r="2606" spans="1:34" x14ac:dyDescent="0.3">
      <c r="A2606" s="230">
        <v>422377</v>
      </c>
      <c r="B2606" s="230" t="s">
        <v>321</v>
      </c>
      <c r="AA2606" s="230" t="s">
        <v>143</v>
      </c>
      <c r="AD2606" s="230" t="s">
        <v>144</v>
      </c>
      <c r="AE2606" s="230" t="s">
        <v>145</v>
      </c>
      <c r="AF2606" s="230" t="s">
        <v>144</v>
      </c>
      <c r="AH2606" s="230" t="s">
        <v>144</v>
      </c>
    </row>
    <row r="2607" spans="1:34" x14ac:dyDescent="0.3">
      <c r="A2607" s="230">
        <v>422408</v>
      </c>
      <c r="B2607" s="230" t="s">
        <v>321</v>
      </c>
      <c r="W2607" s="230" t="s">
        <v>144</v>
      </c>
      <c r="Y2607" s="230" t="s">
        <v>144</v>
      </c>
      <c r="AA2607" s="230" t="s">
        <v>144</v>
      </c>
      <c r="AD2607" s="230" t="s">
        <v>144</v>
      </c>
      <c r="AF2607" s="230" t="s">
        <v>144</v>
      </c>
      <c r="AG2607" s="230" t="s">
        <v>144</v>
      </c>
      <c r="AH2607" s="230" t="s">
        <v>144</v>
      </c>
    </row>
    <row r="2608" spans="1:34" x14ac:dyDescent="0.3">
      <c r="A2608" s="230">
        <v>422443</v>
      </c>
      <c r="B2608" s="230" t="s">
        <v>321</v>
      </c>
      <c r="K2608" s="230" t="s">
        <v>143</v>
      </c>
      <c r="W2608" s="230" t="s">
        <v>143</v>
      </c>
      <c r="X2608" s="230" t="s">
        <v>143</v>
      </c>
      <c r="Y2608" s="230" t="s">
        <v>143</v>
      </c>
      <c r="Z2608" s="230" t="s">
        <v>145</v>
      </c>
      <c r="AA2608" s="230" t="s">
        <v>145</v>
      </c>
      <c r="AB2608" s="230" t="s">
        <v>145</v>
      </c>
      <c r="AC2608" s="230" t="s">
        <v>145</v>
      </c>
      <c r="AD2608" s="230" t="s">
        <v>145</v>
      </c>
      <c r="AE2608" s="230" t="s">
        <v>145</v>
      </c>
      <c r="AF2608" s="230" t="s">
        <v>145</v>
      </c>
      <c r="AG2608" s="230" t="s">
        <v>145</v>
      </c>
      <c r="AH2608" s="230" t="s">
        <v>145</v>
      </c>
    </row>
    <row r="2609" spans="1:34" x14ac:dyDescent="0.3">
      <c r="A2609" s="230">
        <v>422480</v>
      </c>
      <c r="B2609" s="230" t="s">
        <v>321</v>
      </c>
      <c r="S2609" s="230" t="s">
        <v>143</v>
      </c>
      <c r="AA2609" s="230" t="s">
        <v>143</v>
      </c>
      <c r="AB2609" s="230" t="s">
        <v>143</v>
      </c>
      <c r="AD2609" s="230" t="s">
        <v>143</v>
      </c>
      <c r="AE2609" s="230" t="s">
        <v>143</v>
      </c>
      <c r="AF2609" s="230" t="s">
        <v>144</v>
      </c>
      <c r="AH2609" s="230" t="s">
        <v>143</v>
      </c>
    </row>
    <row r="2610" spans="1:34" x14ac:dyDescent="0.3">
      <c r="A2610" s="230">
        <v>422512</v>
      </c>
      <c r="B2610" s="230" t="s">
        <v>321</v>
      </c>
      <c r="W2610" s="230" t="s">
        <v>143</v>
      </c>
      <c r="AA2610" s="230" t="s">
        <v>143</v>
      </c>
      <c r="AD2610" s="230" t="s">
        <v>144</v>
      </c>
      <c r="AE2610" s="230" t="s">
        <v>144</v>
      </c>
      <c r="AF2610" s="230" t="s">
        <v>144</v>
      </c>
      <c r="AG2610" s="230" t="s">
        <v>144</v>
      </c>
      <c r="AH2610" s="230" t="s">
        <v>145</v>
      </c>
    </row>
    <row r="2611" spans="1:34" x14ac:dyDescent="0.3">
      <c r="A2611" s="230">
        <v>422528</v>
      </c>
      <c r="B2611" s="230" t="s">
        <v>321</v>
      </c>
      <c r="AB2611" s="230" t="s">
        <v>143</v>
      </c>
      <c r="AE2611" s="230" t="s">
        <v>144</v>
      </c>
      <c r="AF2611" s="230" t="s">
        <v>143</v>
      </c>
      <c r="AG2611" s="230" t="s">
        <v>145</v>
      </c>
      <c r="AH2611" s="230" t="s">
        <v>143</v>
      </c>
    </row>
    <row r="2612" spans="1:34" x14ac:dyDescent="0.3">
      <c r="A2612" s="230">
        <v>422531</v>
      </c>
      <c r="B2612" s="230" t="s">
        <v>321</v>
      </c>
      <c r="K2612" s="230" t="s">
        <v>143</v>
      </c>
      <c r="S2612" s="230" t="s">
        <v>143</v>
      </c>
      <c r="U2612" s="230" t="s">
        <v>143</v>
      </c>
      <c r="W2612" s="230" t="s">
        <v>143</v>
      </c>
      <c r="AD2612" s="230" t="s">
        <v>145</v>
      </c>
      <c r="AE2612" s="230" t="s">
        <v>144</v>
      </c>
      <c r="AF2612" s="230" t="s">
        <v>144</v>
      </c>
      <c r="AG2612" s="230" t="s">
        <v>145</v>
      </c>
    </row>
    <row r="2613" spans="1:34" x14ac:dyDescent="0.3">
      <c r="A2613" s="230">
        <v>422537</v>
      </c>
      <c r="B2613" s="230" t="s">
        <v>321</v>
      </c>
      <c r="S2613" s="230" t="s">
        <v>143</v>
      </c>
      <c r="W2613" s="230" t="s">
        <v>143</v>
      </c>
      <c r="Y2613" s="230" t="s">
        <v>145</v>
      </c>
      <c r="Z2613" s="230" t="s">
        <v>143</v>
      </c>
      <c r="AB2613" s="230" t="s">
        <v>143</v>
      </c>
      <c r="AC2613" s="230" t="s">
        <v>144</v>
      </c>
      <c r="AD2613" s="230" t="s">
        <v>144</v>
      </c>
      <c r="AE2613" s="230" t="s">
        <v>145</v>
      </c>
      <c r="AF2613" s="230" t="s">
        <v>144</v>
      </c>
      <c r="AG2613" s="230" t="s">
        <v>144</v>
      </c>
      <c r="AH2613" s="230" t="s">
        <v>144</v>
      </c>
    </row>
    <row r="2614" spans="1:34" x14ac:dyDescent="0.3">
      <c r="A2614" s="230">
        <v>422580</v>
      </c>
      <c r="B2614" s="230" t="s">
        <v>321</v>
      </c>
      <c r="N2614" s="230" t="s">
        <v>143</v>
      </c>
      <c r="R2614" s="230" t="s">
        <v>143</v>
      </c>
      <c r="Y2614" s="230" t="s">
        <v>143</v>
      </c>
      <c r="AD2614" s="230" t="s">
        <v>145</v>
      </c>
      <c r="AF2614" s="230" t="s">
        <v>145</v>
      </c>
    </row>
    <row r="2615" spans="1:34" x14ac:dyDescent="0.3">
      <c r="A2615" s="230">
        <v>422581</v>
      </c>
      <c r="B2615" s="230" t="s">
        <v>321</v>
      </c>
      <c r="F2615" s="230" t="s">
        <v>143</v>
      </c>
      <c r="O2615" s="230" t="s">
        <v>143</v>
      </c>
      <c r="Q2615" s="230" t="s">
        <v>143</v>
      </c>
      <c r="X2615" s="230" t="s">
        <v>143</v>
      </c>
      <c r="Y2615" s="230" t="s">
        <v>145</v>
      </c>
      <c r="AA2615" s="230" t="s">
        <v>145</v>
      </c>
      <c r="AB2615" s="230" t="s">
        <v>144</v>
      </c>
      <c r="AC2615" s="230" t="s">
        <v>144</v>
      </c>
      <c r="AD2615" s="230" t="s">
        <v>144</v>
      </c>
      <c r="AE2615" s="230" t="s">
        <v>144</v>
      </c>
      <c r="AF2615" s="230" t="s">
        <v>144</v>
      </c>
      <c r="AG2615" s="230" t="s">
        <v>144</v>
      </c>
      <c r="AH2615" s="230" t="s">
        <v>145</v>
      </c>
    </row>
    <row r="2616" spans="1:34" x14ac:dyDescent="0.3">
      <c r="A2616" s="230">
        <v>422611</v>
      </c>
      <c r="B2616" s="230" t="s">
        <v>321</v>
      </c>
      <c r="N2616" s="230" t="s">
        <v>143</v>
      </c>
      <c r="S2616" s="230" t="s">
        <v>143</v>
      </c>
      <c r="AD2616" s="230" t="s">
        <v>144</v>
      </c>
      <c r="AE2616" s="230" t="s">
        <v>144</v>
      </c>
      <c r="AF2616" s="230" t="s">
        <v>145</v>
      </c>
      <c r="AG2616" s="230" t="s">
        <v>144</v>
      </c>
    </row>
    <row r="2617" spans="1:34" x14ac:dyDescent="0.3">
      <c r="A2617" s="230">
        <v>422687</v>
      </c>
      <c r="B2617" s="230" t="s">
        <v>321</v>
      </c>
      <c r="S2617" s="230" t="s">
        <v>143</v>
      </c>
      <c r="Y2617" s="230" t="s">
        <v>143</v>
      </c>
      <c r="AB2617" s="230" t="s">
        <v>143</v>
      </c>
      <c r="AD2617" s="230" t="s">
        <v>145</v>
      </c>
      <c r="AF2617" s="230" t="s">
        <v>145</v>
      </c>
      <c r="AG2617" s="230" t="s">
        <v>145</v>
      </c>
    </row>
    <row r="2618" spans="1:34" x14ac:dyDescent="0.3">
      <c r="A2618" s="230">
        <v>422717</v>
      </c>
      <c r="B2618" s="230" t="s">
        <v>321</v>
      </c>
      <c r="C2618" s="230" t="s">
        <v>143</v>
      </c>
      <c r="Q2618" s="230" t="s">
        <v>143</v>
      </c>
      <c r="X2618" s="230" t="s">
        <v>143</v>
      </c>
      <c r="AA2618" s="230" t="s">
        <v>143</v>
      </c>
      <c r="AD2618" s="230" t="s">
        <v>145</v>
      </c>
      <c r="AE2618" s="230" t="s">
        <v>145</v>
      </c>
      <c r="AF2618" s="230" t="s">
        <v>145</v>
      </c>
      <c r="AG2618" s="230" t="s">
        <v>145</v>
      </c>
      <c r="AH2618" s="230" t="s">
        <v>145</v>
      </c>
    </row>
    <row r="2619" spans="1:34" x14ac:dyDescent="0.3">
      <c r="A2619" s="230">
        <v>422718</v>
      </c>
      <c r="B2619" s="230" t="s">
        <v>321</v>
      </c>
      <c r="R2619" s="230" t="s">
        <v>143</v>
      </c>
      <c r="Y2619" s="230" t="s">
        <v>145</v>
      </c>
      <c r="Z2619" s="230" t="s">
        <v>144</v>
      </c>
      <c r="AA2619" s="230" t="s">
        <v>144</v>
      </c>
      <c r="AB2619" s="230" t="s">
        <v>144</v>
      </c>
      <c r="AD2619" s="230" t="s">
        <v>144</v>
      </c>
      <c r="AE2619" s="230" t="s">
        <v>144</v>
      </c>
      <c r="AF2619" s="230" t="s">
        <v>144</v>
      </c>
      <c r="AG2619" s="230" t="s">
        <v>144</v>
      </c>
    </row>
    <row r="2620" spans="1:34" x14ac:dyDescent="0.3">
      <c r="A2620" s="230">
        <v>422756</v>
      </c>
      <c r="B2620" s="230" t="s">
        <v>321</v>
      </c>
      <c r="L2620" s="230" t="s">
        <v>143</v>
      </c>
      <c r="Y2620" s="230" t="s">
        <v>143</v>
      </c>
      <c r="AA2620" s="230" t="s">
        <v>143</v>
      </c>
      <c r="AB2620" s="230" t="s">
        <v>143</v>
      </c>
      <c r="AD2620" s="230" t="s">
        <v>145</v>
      </c>
      <c r="AE2620" s="230" t="s">
        <v>144</v>
      </c>
      <c r="AF2620" s="230" t="s">
        <v>144</v>
      </c>
      <c r="AG2620" s="230" t="s">
        <v>145</v>
      </c>
    </row>
    <row r="2621" spans="1:34" x14ac:dyDescent="0.3">
      <c r="A2621" s="230">
        <v>422770</v>
      </c>
      <c r="B2621" s="230" t="s">
        <v>321</v>
      </c>
      <c r="R2621" s="230" t="s">
        <v>144</v>
      </c>
      <c r="V2621" s="230" t="s">
        <v>144</v>
      </c>
      <c r="Y2621" s="230" t="s">
        <v>143</v>
      </c>
      <c r="AA2621" s="230" t="s">
        <v>145</v>
      </c>
      <c r="AB2621" s="230" t="s">
        <v>145</v>
      </c>
      <c r="AD2621" s="230" t="s">
        <v>145</v>
      </c>
      <c r="AE2621" s="230" t="s">
        <v>144</v>
      </c>
      <c r="AF2621" s="230" t="s">
        <v>144</v>
      </c>
      <c r="AG2621" s="230" t="s">
        <v>144</v>
      </c>
      <c r="AH2621" s="230" t="s">
        <v>144</v>
      </c>
    </row>
    <row r="2622" spans="1:34" x14ac:dyDescent="0.3">
      <c r="A2622" s="230">
        <v>422773</v>
      </c>
      <c r="B2622" s="230" t="s">
        <v>321</v>
      </c>
      <c r="F2622" s="230" t="s">
        <v>143</v>
      </c>
      <c r="K2622" s="230" t="s">
        <v>143</v>
      </c>
      <c r="S2622" s="230" t="s">
        <v>143</v>
      </c>
      <c r="Y2622" s="230" t="s">
        <v>143</v>
      </c>
      <c r="AD2622" s="230" t="s">
        <v>145</v>
      </c>
      <c r="AE2622" s="230" t="s">
        <v>145</v>
      </c>
      <c r="AF2622" s="230" t="s">
        <v>145</v>
      </c>
      <c r="AG2622" s="230" t="s">
        <v>145</v>
      </c>
    </row>
    <row r="2623" spans="1:34" x14ac:dyDescent="0.3">
      <c r="A2623" s="230">
        <v>422936</v>
      </c>
      <c r="B2623" s="230" t="s">
        <v>321</v>
      </c>
      <c r="Q2623" s="230" t="s">
        <v>143</v>
      </c>
      <c r="X2623" s="230" t="s">
        <v>143</v>
      </c>
      <c r="AA2623" s="230" t="s">
        <v>143</v>
      </c>
      <c r="AB2623" s="230" t="s">
        <v>143</v>
      </c>
      <c r="AC2623" s="230" t="s">
        <v>143</v>
      </c>
      <c r="AD2623" s="230" t="s">
        <v>145</v>
      </c>
      <c r="AE2623" s="230" t="s">
        <v>144</v>
      </c>
      <c r="AF2623" s="230" t="s">
        <v>145</v>
      </c>
      <c r="AG2623" s="230" t="s">
        <v>145</v>
      </c>
      <c r="AH2623" s="230" t="s">
        <v>145</v>
      </c>
    </row>
    <row r="2624" spans="1:34" x14ac:dyDescent="0.3">
      <c r="A2624" s="230">
        <v>423001</v>
      </c>
      <c r="B2624" s="230" t="s">
        <v>321</v>
      </c>
      <c r="D2624" s="230" t="s">
        <v>143</v>
      </c>
      <c r="P2624" s="230" t="s">
        <v>143</v>
      </c>
      <c r="X2624" s="230" t="s">
        <v>143</v>
      </c>
      <c r="Y2624" s="230" t="s">
        <v>143</v>
      </c>
      <c r="Z2624" s="230" t="s">
        <v>143</v>
      </c>
      <c r="AB2624" s="230" t="s">
        <v>143</v>
      </c>
      <c r="AD2624" s="230" t="s">
        <v>144</v>
      </c>
      <c r="AE2624" s="230" t="s">
        <v>145</v>
      </c>
      <c r="AF2624" s="230" t="s">
        <v>144</v>
      </c>
      <c r="AG2624" s="230" t="s">
        <v>145</v>
      </c>
      <c r="AH2624" s="230" t="s">
        <v>143</v>
      </c>
    </row>
    <row r="2625" spans="1:34" x14ac:dyDescent="0.3">
      <c r="A2625" s="230">
        <v>423035</v>
      </c>
      <c r="B2625" s="230" t="s">
        <v>321</v>
      </c>
      <c r="R2625" s="230" t="s">
        <v>144</v>
      </c>
      <c r="S2625" s="230" t="s">
        <v>143</v>
      </c>
      <c r="T2625" s="230" t="s">
        <v>143</v>
      </c>
      <c r="Y2625" s="230" t="s">
        <v>144</v>
      </c>
      <c r="AB2625" s="230" t="s">
        <v>144</v>
      </c>
      <c r="AD2625" s="230" t="s">
        <v>144</v>
      </c>
      <c r="AE2625" s="230" t="s">
        <v>144</v>
      </c>
      <c r="AF2625" s="230" t="s">
        <v>144</v>
      </c>
      <c r="AG2625" s="230" t="s">
        <v>144</v>
      </c>
      <c r="AH2625" s="230" t="s">
        <v>144</v>
      </c>
    </row>
    <row r="2626" spans="1:34" x14ac:dyDescent="0.3">
      <c r="A2626" s="230">
        <v>423044</v>
      </c>
      <c r="B2626" s="230" t="s">
        <v>321</v>
      </c>
      <c r="E2626" s="230" t="s">
        <v>143</v>
      </c>
      <c r="K2626" s="230" t="s">
        <v>143</v>
      </c>
      <c r="N2626" s="230" t="s">
        <v>143</v>
      </c>
      <c r="Y2626" s="230" t="s">
        <v>143</v>
      </c>
      <c r="AD2626" s="230" t="s">
        <v>145</v>
      </c>
      <c r="AF2626" s="230" t="s">
        <v>145</v>
      </c>
      <c r="AG2626" s="230" t="s">
        <v>145</v>
      </c>
      <c r="AH2626" s="230" t="s">
        <v>145</v>
      </c>
    </row>
    <row r="2627" spans="1:34" x14ac:dyDescent="0.3">
      <c r="A2627" s="230">
        <v>423216</v>
      </c>
      <c r="B2627" s="230" t="s">
        <v>321</v>
      </c>
      <c r="N2627" s="230" t="s">
        <v>143</v>
      </c>
      <c r="Q2627" s="230" t="s">
        <v>145</v>
      </c>
      <c r="Y2627" s="230" t="s">
        <v>143</v>
      </c>
      <c r="Z2627" s="230" t="s">
        <v>143</v>
      </c>
      <c r="AA2627" s="230" t="s">
        <v>143</v>
      </c>
      <c r="AB2627" s="230" t="s">
        <v>143</v>
      </c>
      <c r="AD2627" s="230" t="s">
        <v>144</v>
      </c>
      <c r="AE2627" s="230" t="s">
        <v>145</v>
      </c>
      <c r="AF2627" s="230" t="s">
        <v>144</v>
      </c>
      <c r="AG2627" s="230" t="s">
        <v>144</v>
      </c>
      <c r="AH2627" s="230" t="s">
        <v>145</v>
      </c>
    </row>
    <row r="2628" spans="1:34" x14ac:dyDescent="0.3">
      <c r="A2628" s="230">
        <v>423234</v>
      </c>
      <c r="B2628" s="230" t="s">
        <v>321</v>
      </c>
      <c r="K2628" s="230" t="s">
        <v>143</v>
      </c>
      <c r="V2628" s="230" t="s">
        <v>145</v>
      </c>
      <c r="Y2628" s="230" t="s">
        <v>143</v>
      </c>
      <c r="AD2628" s="230" t="s">
        <v>144</v>
      </c>
      <c r="AF2628" s="230" t="s">
        <v>144</v>
      </c>
      <c r="AG2628" s="230" t="s">
        <v>144</v>
      </c>
    </row>
    <row r="2629" spans="1:34" x14ac:dyDescent="0.3">
      <c r="A2629" s="230">
        <v>423265</v>
      </c>
      <c r="B2629" s="230" t="s">
        <v>321</v>
      </c>
      <c r="K2629" s="230" t="s">
        <v>143</v>
      </c>
      <c r="R2629" s="230" t="s">
        <v>143</v>
      </c>
      <c r="AD2629" s="230" t="s">
        <v>143</v>
      </c>
      <c r="AE2629" s="230" t="s">
        <v>143</v>
      </c>
      <c r="AF2629" s="230" t="s">
        <v>143</v>
      </c>
    </row>
    <row r="2630" spans="1:34" x14ac:dyDescent="0.3">
      <c r="A2630" s="230">
        <v>423279</v>
      </c>
      <c r="B2630" s="230" t="s">
        <v>321</v>
      </c>
      <c r="H2630" s="230" t="s">
        <v>143</v>
      </c>
      <c r="X2630" s="230" t="s">
        <v>143</v>
      </c>
      <c r="Y2630" s="230" t="s">
        <v>143</v>
      </c>
      <c r="Z2630" s="230" t="s">
        <v>145</v>
      </c>
      <c r="AD2630" s="230" t="s">
        <v>145</v>
      </c>
      <c r="AE2630" s="230" t="s">
        <v>145</v>
      </c>
    </row>
    <row r="2631" spans="1:34" x14ac:dyDescent="0.3">
      <c r="A2631" s="230">
        <v>423298</v>
      </c>
      <c r="B2631" s="230" t="s">
        <v>321</v>
      </c>
      <c r="Y2631" s="230" t="s">
        <v>143</v>
      </c>
      <c r="AA2631" s="230" t="s">
        <v>144</v>
      </c>
      <c r="AB2631" s="230" t="s">
        <v>145</v>
      </c>
      <c r="AF2631" s="230" t="s">
        <v>145</v>
      </c>
      <c r="AG2631" s="230" t="s">
        <v>145</v>
      </c>
    </row>
    <row r="2632" spans="1:34" x14ac:dyDescent="0.3">
      <c r="A2632" s="230">
        <v>423333</v>
      </c>
      <c r="B2632" s="230" t="s">
        <v>321</v>
      </c>
      <c r="L2632" s="230" t="s">
        <v>143</v>
      </c>
      <c r="S2632" s="230" t="s">
        <v>143</v>
      </c>
      <c r="AA2632" s="230" t="s">
        <v>143</v>
      </c>
      <c r="AE2632" s="230" t="s">
        <v>143</v>
      </c>
      <c r="AF2632" s="230" t="s">
        <v>143</v>
      </c>
    </row>
    <row r="2633" spans="1:34" x14ac:dyDescent="0.3">
      <c r="A2633" s="230">
        <v>423354</v>
      </c>
      <c r="B2633" s="230" t="s">
        <v>321</v>
      </c>
      <c r="K2633" s="230" t="s">
        <v>143</v>
      </c>
      <c r="M2633" s="230" t="s">
        <v>143</v>
      </c>
      <c r="Q2633" s="230" t="s">
        <v>145</v>
      </c>
      <c r="W2633" s="230" t="s">
        <v>143</v>
      </c>
      <c r="Y2633" s="230" t="s">
        <v>145</v>
      </c>
      <c r="AA2633" s="230" t="s">
        <v>145</v>
      </c>
      <c r="AD2633" s="230" t="s">
        <v>145</v>
      </c>
      <c r="AF2633" s="230" t="s">
        <v>144</v>
      </c>
      <c r="AG2633" s="230" t="s">
        <v>144</v>
      </c>
    </row>
    <row r="2634" spans="1:34" x14ac:dyDescent="0.3">
      <c r="A2634" s="230">
        <v>423360</v>
      </c>
      <c r="B2634" s="230" t="s">
        <v>321</v>
      </c>
      <c r="P2634" s="230" t="s">
        <v>143</v>
      </c>
      <c r="V2634" s="230" t="s">
        <v>143</v>
      </c>
      <c r="AD2634" s="230" t="s">
        <v>144</v>
      </c>
      <c r="AE2634" s="230" t="s">
        <v>144</v>
      </c>
      <c r="AF2634" s="230" t="s">
        <v>144</v>
      </c>
      <c r="AG2634" s="230" t="s">
        <v>144</v>
      </c>
    </row>
    <row r="2635" spans="1:34" x14ac:dyDescent="0.3">
      <c r="A2635" s="230">
        <v>423367</v>
      </c>
      <c r="B2635" s="230" t="s">
        <v>321</v>
      </c>
      <c r="G2635" s="230" t="s">
        <v>143</v>
      </c>
      <c r="AA2635" s="230" t="s">
        <v>143</v>
      </c>
      <c r="AB2635" s="230" t="s">
        <v>143</v>
      </c>
      <c r="AE2635" s="230" t="s">
        <v>144</v>
      </c>
      <c r="AF2635" s="230" t="s">
        <v>145</v>
      </c>
      <c r="AG2635" s="230" t="s">
        <v>144</v>
      </c>
    </row>
    <row r="2636" spans="1:34" x14ac:dyDescent="0.3">
      <c r="A2636" s="230">
        <v>423396</v>
      </c>
      <c r="B2636" s="230" t="s">
        <v>321</v>
      </c>
      <c r="Q2636" s="230" t="s">
        <v>145</v>
      </c>
      <c r="Y2636" s="230" t="s">
        <v>144</v>
      </c>
      <c r="Z2636" s="230" t="s">
        <v>144</v>
      </c>
      <c r="AB2636" s="230" t="s">
        <v>144</v>
      </c>
      <c r="AD2636" s="230" t="s">
        <v>144</v>
      </c>
      <c r="AE2636" s="230" t="s">
        <v>144</v>
      </c>
      <c r="AG2636" s="230" t="s">
        <v>144</v>
      </c>
    </row>
    <row r="2637" spans="1:34" x14ac:dyDescent="0.3">
      <c r="A2637" s="230">
        <v>423423</v>
      </c>
      <c r="B2637" s="230" t="s">
        <v>321</v>
      </c>
      <c r="H2637" s="230" t="s">
        <v>143</v>
      </c>
      <c r="S2637" s="230" t="s">
        <v>143</v>
      </c>
      <c r="Y2637" s="230" t="s">
        <v>143</v>
      </c>
      <c r="AA2637" s="230" t="s">
        <v>143</v>
      </c>
      <c r="AD2637" s="230" t="s">
        <v>144</v>
      </c>
      <c r="AE2637" s="230" t="s">
        <v>144</v>
      </c>
      <c r="AF2637" s="230" t="s">
        <v>144</v>
      </c>
      <c r="AH2637" s="230" t="s">
        <v>144</v>
      </c>
    </row>
    <row r="2638" spans="1:34" x14ac:dyDescent="0.3">
      <c r="A2638" s="230">
        <v>423438</v>
      </c>
      <c r="B2638" s="230" t="s">
        <v>321</v>
      </c>
      <c r="E2638" s="230" t="s">
        <v>143</v>
      </c>
      <c r="Y2638" s="230" t="s">
        <v>143</v>
      </c>
      <c r="AE2638" s="230" t="s">
        <v>145</v>
      </c>
      <c r="AG2638" s="230" t="s">
        <v>145</v>
      </c>
      <c r="AH2638" s="230" t="s">
        <v>145</v>
      </c>
    </row>
    <row r="2639" spans="1:34" x14ac:dyDescent="0.3">
      <c r="A2639" s="230">
        <v>423454</v>
      </c>
      <c r="B2639" s="230" t="s">
        <v>321</v>
      </c>
      <c r="K2639" s="230" t="s">
        <v>143</v>
      </c>
      <c r="M2639" s="230" t="s">
        <v>143</v>
      </c>
      <c r="S2639" s="230" t="s">
        <v>145</v>
      </c>
      <c r="Y2639" s="230" t="s">
        <v>143</v>
      </c>
      <c r="AA2639" s="230" t="s">
        <v>143</v>
      </c>
      <c r="AD2639" s="230" t="s">
        <v>145</v>
      </c>
      <c r="AE2639" s="230" t="s">
        <v>144</v>
      </c>
      <c r="AF2639" s="230" t="s">
        <v>145</v>
      </c>
      <c r="AG2639" s="230" t="s">
        <v>144</v>
      </c>
      <c r="AH2639" s="230" t="s">
        <v>145</v>
      </c>
    </row>
    <row r="2640" spans="1:34" x14ac:dyDescent="0.3">
      <c r="A2640" s="230">
        <v>423479</v>
      </c>
      <c r="B2640" s="230" t="s">
        <v>321</v>
      </c>
      <c r="Y2640" s="230" t="s">
        <v>144</v>
      </c>
      <c r="AB2640" s="230" t="s">
        <v>144</v>
      </c>
      <c r="AC2640" s="230" t="s">
        <v>144</v>
      </c>
      <c r="AD2640" s="230" t="s">
        <v>144</v>
      </c>
      <c r="AE2640" s="230" t="s">
        <v>144</v>
      </c>
      <c r="AF2640" s="230" t="s">
        <v>144</v>
      </c>
      <c r="AG2640" s="230" t="s">
        <v>145</v>
      </c>
      <c r="AH2640" s="230" t="s">
        <v>144</v>
      </c>
    </row>
    <row r="2641" spans="1:34" x14ac:dyDescent="0.3">
      <c r="A2641" s="230">
        <v>423556</v>
      </c>
      <c r="B2641" s="230" t="s">
        <v>321</v>
      </c>
      <c r="Y2641" s="230" t="s">
        <v>143</v>
      </c>
      <c r="AA2641" s="230" t="s">
        <v>143</v>
      </c>
      <c r="AC2641" s="230" t="s">
        <v>144</v>
      </c>
      <c r="AD2641" s="230" t="s">
        <v>144</v>
      </c>
      <c r="AE2641" s="230" t="s">
        <v>144</v>
      </c>
      <c r="AF2641" s="230" t="s">
        <v>144</v>
      </c>
      <c r="AG2641" s="230" t="s">
        <v>144</v>
      </c>
      <c r="AH2641" s="230" t="s">
        <v>144</v>
      </c>
    </row>
    <row r="2642" spans="1:34" x14ac:dyDescent="0.3">
      <c r="A2642" s="230">
        <v>423573</v>
      </c>
      <c r="B2642" s="230" t="s">
        <v>321</v>
      </c>
      <c r="N2642" s="230" t="s">
        <v>143</v>
      </c>
      <c r="Q2642" s="230" t="s">
        <v>143</v>
      </c>
      <c r="W2642" s="230" t="s">
        <v>143</v>
      </c>
      <c r="X2642" s="230" t="s">
        <v>143</v>
      </c>
      <c r="Y2642" s="230" t="s">
        <v>145</v>
      </c>
      <c r="AA2642" s="230" t="s">
        <v>144</v>
      </c>
      <c r="AB2642" s="230" t="s">
        <v>144</v>
      </c>
      <c r="AC2642" s="230" t="s">
        <v>143</v>
      </c>
      <c r="AD2642" s="230" t="s">
        <v>145</v>
      </c>
      <c r="AE2642" s="230" t="s">
        <v>145</v>
      </c>
      <c r="AF2642" s="230" t="s">
        <v>144</v>
      </c>
      <c r="AG2642" s="230" t="s">
        <v>144</v>
      </c>
      <c r="AH2642" s="230" t="s">
        <v>145</v>
      </c>
    </row>
    <row r="2643" spans="1:34" x14ac:dyDescent="0.3">
      <c r="A2643" s="230">
        <v>423584</v>
      </c>
      <c r="B2643" s="230" t="s">
        <v>321</v>
      </c>
      <c r="G2643" s="230" t="s">
        <v>144</v>
      </c>
      <c r="AA2643" s="230" t="s">
        <v>145</v>
      </c>
      <c r="AB2643" s="230" t="s">
        <v>144</v>
      </c>
      <c r="AD2643" s="230" t="s">
        <v>143</v>
      </c>
      <c r="AE2643" s="230" t="s">
        <v>145</v>
      </c>
      <c r="AF2643" s="230" t="s">
        <v>143</v>
      </c>
      <c r="AG2643" s="230" t="s">
        <v>143</v>
      </c>
    </row>
    <row r="2644" spans="1:34" x14ac:dyDescent="0.3">
      <c r="A2644" s="230">
        <v>423627</v>
      </c>
      <c r="B2644" s="230" t="s">
        <v>321</v>
      </c>
      <c r="H2644" s="230" t="s">
        <v>143</v>
      </c>
      <c r="S2644" s="230" t="s">
        <v>145</v>
      </c>
      <c r="W2644" s="230" t="s">
        <v>143</v>
      </c>
      <c r="AA2644" s="230" t="s">
        <v>143</v>
      </c>
      <c r="AD2644" s="230" t="s">
        <v>145</v>
      </c>
      <c r="AE2644" s="230" t="s">
        <v>144</v>
      </c>
      <c r="AF2644" s="230" t="s">
        <v>145</v>
      </c>
      <c r="AG2644" s="230" t="s">
        <v>145</v>
      </c>
    </row>
    <row r="2645" spans="1:34" x14ac:dyDescent="0.3">
      <c r="A2645" s="230">
        <v>423674</v>
      </c>
      <c r="B2645" s="230" t="s">
        <v>321</v>
      </c>
      <c r="N2645" s="230" t="s">
        <v>143</v>
      </c>
      <c r="W2645" s="230" t="s">
        <v>143</v>
      </c>
      <c r="Y2645" s="230" t="s">
        <v>143</v>
      </c>
      <c r="AA2645" s="230" t="s">
        <v>143</v>
      </c>
      <c r="AD2645" s="230" t="s">
        <v>145</v>
      </c>
      <c r="AE2645" s="230" t="s">
        <v>145</v>
      </c>
      <c r="AF2645" s="230" t="s">
        <v>145</v>
      </c>
      <c r="AH2645" s="230" t="s">
        <v>145</v>
      </c>
    </row>
    <row r="2646" spans="1:34" x14ac:dyDescent="0.3">
      <c r="A2646" s="230">
        <v>423683</v>
      </c>
      <c r="B2646" s="230" t="s">
        <v>321</v>
      </c>
      <c r="Q2646" s="230" t="s">
        <v>144</v>
      </c>
      <c r="Y2646" s="230" t="s">
        <v>144</v>
      </c>
      <c r="Z2646" s="230" t="s">
        <v>144</v>
      </c>
      <c r="AB2646" s="230" t="s">
        <v>144</v>
      </c>
      <c r="AD2646" s="230" t="s">
        <v>144</v>
      </c>
      <c r="AE2646" s="230" t="s">
        <v>144</v>
      </c>
      <c r="AG2646" s="230" t="s">
        <v>144</v>
      </c>
    </row>
    <row r="2647" spans="1:34" x14ac:dyDescent="0.3">
      <c r="A2647" s="230">
        <v>423753</v>
      </c>
      <c r="B2647" s="230" t="s">
        <v>321</v>
      </c>
      <c r="Q2647" s="230" t="s">
        <v>143</v>
      </c>
      <c r="R2647" s="230" t="s">
        <v>143</v>
      </c>
      <c r="Y2647" s="230" t="s">
        <v>143</v>
      </c>
      <c r="AA2647" s="230" t="s">
        <v>143</v>
      </c>
      <c r="AD2647" s="230" t="s">
        <v>144</v>
      </c>
      <c r="AE2647" s="230" t="s">
        <v>145</v>
      </c>
      <c r="AF2647" s="230" t="s">
        <v>144</v>
      </c>
    </row>
    <row r="2648" spans="1:34" x14ac:dyDescent="0.3">
      <c r="A2648" s="230">
        <v>423765</v>
      </c>
      <c r="B2648" s="230" t="s">
        <v>321</v>
      </c>
      <c r="Y2648" s="230" t="s">
        <v>143</v>
      </c>
      <c r="AD2648" s="230" t="s">
        <v>144</v>
      </c>
      <c r="AE2648" s="230" t="s">
        <v>144</v>
      </c>
      <c r="AF2648" s="230" t="s">
        <v>144</v>
      </c>
      <c r="AH2648" s="230" t="s">
        <v>143</v>
      </c>
    </row>
    <row r="2649" spans="1:34" x14ac:dyDescent="0.3">
      <c r="A2649" s="230">
        <v>423781</v>
      </c>
      <c r="B2649" s="230" t="s">
        <v>321</v>
      </c>
      <c r="L2649" s="230" t="s">
        <v>143</v>
      </c>
      <c r="Q2649" s="230" t="s">
        <v>145</v>
      </c>
      <c r="Y2649" s="230" t="s">
        <v>145</v>
      </c>
      <c r="AD2649" s="230" t="s">
        <v>144</v>
      </c>
      <c r="AE2649" s="230" t="s">
        <v>144</v>
      </c>
      <c r="AF2649" s="230" t="s">
        <v>145</v>
      </c>
      <c r="AG2649" s="230" t="s">
        <v>144</v>
      </c>
    </row>
    <row r="2650" spans="1:34" x14ac:dyDescent="0.3">
      <c r="A2650" s="230">
        <v>423783</v>
      </c>
      <c r="B2650" s="230" t="s">
        <v>321</v>
      </c>
      <c r="K2650" s="230" t="s">
        <v>143</v>
      </c>
      <c r="N2650" s="230" t="s">
        <v>143</v>
      </c>
      <c r="T2650" s="230" t="s">
        <v>145</v>
      </c>
      <c r="Y2650" s="230" t="s">
        <v>145</v>
      </c>
      <c r="Z2650" s="230" t="s">
        <v>145</v>
      </c>
      <c r="AA2650" s="230" t="s">
        <v>143</v>
      </c>
      <c r="AB2650" s="230" t="s">
        <v>145</v>
      </c>
      <c r="AD2650" s="230" t="s">
        <v>145</v>
      </c>
      <c r="AE2650" s="230" t="s">
        <v>144</v>
      </c>
      <c r="AF2650" s="230" t="s">
        <v>144</v>
      </c>
      <c r="AG2650" s="230" t="s">
        <v>144</v>
      </c>
      <c r="AH2650" s="230" t="s">
        <v>145</v>
      </c>
    </row>
    <row r="2651" spans="1:34" x14ac:dyDescent="0.3">
      <c r="A2651" s="230">
        <v>423832</v>
      </c>
      <c r="B2651" s="230" t="s">
        <v>321</v>
      </c>
      <c r="E2651" s="230" t="s">
        <v>143</v>
      </c>
      <c r="K2651" s="230" t="s">
        <v>143</v>
      </c>
      <c r="O2651" s="230" t="s">
        <v>143</v>
      </c>
      <c r="Y2651" s="230" t="s">
        <v>145</v>
      </c>
      <c r="AA2651" s="230" t="s">
        <v>143</v>
      </c>
      <c r="AB2651" s="230" t="s">
        <v>143</v>
      </c>
      <c r="AD2651" s="230" t="s">
        <v>144</v>
      </c>
      <c r="AE2651" s="230" t="s">
        <v>144</v>
      </c>
      <c r="AF2651" s="230" t="s">
        <v>144</v>
      </c>
      <c r="AG2651" s="230" t="s">
        <v>144</v>
      </c>
      <c r="AH2651" s="230" t="s">
        <v>144</v>
      </c>
    </row>
    <row r="2652" spans="1:34" x14ac:dyDescent="0.3">
      <c r="A2652" s="230">
        <v>423901</v>
      </c>
      <c r="B2652" s="230" t="s">
        <v>321</v>
      </c>
      <c r="I2652" s="230" t="s">
        <v>143</v>
      </c>
      <c r="Y2652" s="230" t="s">
        <v>143</v>
      </c>
      <c r="AA2652" s="230" t="s">
        <v>145</v>
      </c>
      <c r="AB2652" s="230" t="s">
        <v>143</v>
      </c>
      <c r="AE2652" s="230" t="s">
        <v>145</v>
      </c>
      <c r="AF2652" s="230" t="s">
        <v>144</v>
      </c>
      <c r="AG2652" s="230" t="s">
        <v>144</v>
      </c>
    </row>
    <row r="2653" spans="1:34" x14ac:dyDescent="0.3">
      <c r="A2653" s="230">
        <v>423957</v>
      </c>
      <c r="B2653" s="230" t="s">
        <v>321</v>
      </c>
      <c r="R2653" s="230" t="s">
        <v>144</v>
      </c>
      <c r="Z2653" s="230" t="s">
        <v>144</v>
      </c>
      <c r="AA2653" s="230" t="s">
        <v>145</v>
      </c>
      <c r="AB2653" s="230" t="s">
        <v>144</v>
      </c>
      <c r="AD2653" s="230" t="s">
        <v>144</v>
      </c>
      <c r="AE2653" s="230" t="s">
        <v>144</v>
      </c>
      <c r="AF2653" s="230" t="s">
        <v>144</v>
      </c>
      <c r="AG2653" s="230" t="s">
        <v>144</v>
      </c>
      <c r="AH2653" s="230" t="s">
        <v>144</v>
      </c>
    </row>
    <row r="2654" spans="1:34" x14ac:dyDescent="0.3">
      <c r="A2654" s="230">
        <v>424064</v>
      </c>
      <c r="B2654" s="230" t="s">
        <v>321</v>
      </c>
      <c r="K2654" s="230" t="s">
        <v>143</v>
      </c>
      <c r="N2654" s="230" t="s">
        <v>143</v>
      </c>
      <c r="Y2654" s="230" t="s">
        <v>143</v>
      </c>
      <c r="AA2654" s="230" t="s">
        <v>143</v>
      </c>
      <c r="AB2654" s="230" t="s">
        <v>143</v>
      </c>
      <c r="AD2654" s="230" t="s">
        <v>144</v>
      </c>
      <c r="AE2654" s="230" t="s">
        <v>144</v>
      </c>
      <c r="AF2654" s="230" t="s">
        <v>144</v>
      </c>
    </row>
    <row r="2655" spans="1:34" x14ac:dyDescent="0.3">
      <c r="A2655" s="230">
        <v>424089</v>
      </c>
      <c r="B2655" s="230" t="s">
        <v>321</v>
      </c>
      <c r="R2655" s="230" t="s">
        <v>145</v>
      </c>
      <c r="Y2655" s="230" t="s">
        <v>143</v>
      </c>
      <c r="AA2655" s="230" t="s">
        <v>143</v>
      </c>
      <c r="AE2655" s="230" t="s">
        <v>145</v>
      </c>
      <c r="AF2655" s="230" t="s">
        <v>145</v>
      </c>
      <c r="AH2655" s="230" t="s">
        <v>145</v>
      </c>
    </row>
    <row r="2656" spans="1:34" x14ac:dyDescent="0.3">
      <c r="A2656" s="230">
        <v>424165</v>
      </c>
      <c r="B2656" s="230" t="s">
        <v>321</v>
      </c>
      <c r="H2656" s="230" t="s">
        <v>143</v>
      </c>
      <c r="K2656" s="230" t="s">
        <v>143</v>
      </c>
      <c r="R2656" s="230" t="s">
        <v>145</v>
      </c>
      <c r="Z2656" s="230" t="s">
        <v>143</v>
      </c>
      <c r="AA2656" s="230" t="s">
        <v>143</v>
      </c>
      <c r="AD2656" s="230" t="s">
        <v>144</v>
      </c>
      <c r="AE2656" s="230" t="s">
        <v>144</v>
      </c>
      <c r="AF2656" s="230" t="s">
        <v>145</v>
      </c>
      <c r="AG2656" s="230" t="s">
        <v>145</v>
      </c>
      <c r="AH2656" s="230" t="s">
        <v>144</v>
      </c>
    </row>
    <row r="2657" spans="1:34" x14ac:dyDescent="0.3">
      <c r="A2657" s="230">
        <v>424179</v>
      </c>
      <c r="B2657" s="230" t="s">
        <v>321</v>
      </c>
      <c r="Y2657" s="230" t="s">
        <v>145</v>
      </c>
      <c r="Z2657" s="230" t="s">
        <v>143</v>
      </c>
      <c r="AB2657" s="230" t="s">
        <v>145</v>
      </c>
      <c r="AD2657" s="230" t="s">
        <v>144</v>
      </c>
      <c r="AE2657" s="230" t="s">
        <v>144</v>
      </c>
      <c r="AF2657" s="230" t="s">
        <v>145</v>
      </c>
      <c r="AG2657" s="230" t="s">
        <v>144</v>
      </c>
    </row>
    <row r="2658" spans="1:34" x14ac:dyDescent="0.3">
      <c r="A2658" s="230">
        <v>424181</v>
      </c>
      <c r="B2658" s="230" t="s">
        <v>321</v>
      </c>
      <c r="K2658" s="230" t="s">
        <v>143</v>
      </c>
      <c r="Y2658" s="230" t="s">
        <v>143</v>
      </c>
      <c r="AA2658" s="230" t="s">
        <v>143</v>
      </c>
      <c r="AF2658" s="230" t="s">
        <v>145</v>
      </c>
      <c r="AG2658" s="230" t="s">
        <v>145</v>
      </c>
    </row>
    <row r="2659" spans="1:34" x14ac:dyDescent="0.3">
      <c r="A2659" s="230">
        <v>424222</v>
      </c>
      <c r="B2659" s="230" t="s">
        <v>321</v>
      </c>
      <c r="Q2659" s="230" t="s">
        <v>143</v>
      </c>
      <c r="X2659" s="230" t="s">
        <v>143</v>
      </c>
      <c r="Y2659" s="230" t="s">
        <v>143</v>
      </c>
      <c r="AA2659" s="230" t="s">
        <v>143</v>
      </c>
      <c r="AE2659" s="230" t="s">
        <v>145</v>
      </c>
      <c r="AF2659" s="230" t="s">
        <v>145</v>
      </c>
      <c r="AG2659" s="230" t="s">
        <v>145</v>
      </c>
    </row>
    <row r="2660" spans="1:34" x14ac:dyDescent="0.3">
      <c r="A2660" s="230">
        <v>424230</v>
      </c>
      <c r="B2660" s="230" t="s">
        <v>321</v>
      </c>
      <c r="H2660" s="230" t="s">
        <v>143</v>
      </c>
      <c r="S2660" s="230" t="s">
        <v>144</v>
      </c>
      <c r="Z2660" s="230" t="s">
        <v>145</v>
      </c>
      <c r="AA2660" s="230" t="s">
        <v>145</v>
      </c>
      <c r="AD2660" s="230" t="s">
        <v>144</v>
      </c>
      <c r="AE2660" s="230" t="s">
        <v>144</v>
      </c>
      <c r="AF2660" s="230" t="s">
        <v>144</v>
      </c>
      <c r="AG2660" s="230" t="s">
        <v>144</v>
      </c>
    </row>
    <row r="2661" spans="1:34" x14ac:dyDescent="0.3">
      <c r="A2661" s="230">
        <v>424259</v>
      </c>
      <c r="B2661" s="230" t="s">
        <v>321</v>
      </c>
      <c r="Q2661" s="230" t="s">
        <v>143</v>
      </c>
      <c r="V2661" s="230" t="s">
        <v>143</v>
      </c>
      <c r="Z2661" s="230" t="s">
        <v>144</v>
      </c>
      <c r="AB2661" s="230" t="s">
        <v>145</v>
      </c>
      <c r="AC2661" s="230" t="s">
        <v>145</v>
      </c>
      <c r="AD2661" s="230" t="s">
        <v>144</v>
      </c>
      <c r="AE2661" s="230" t="s">
        <v>144</v>
      </c>
      <c r="AF2661" s="230" t="s">
        <v>144</v>
      </c>
      <c r="AG2661" s="230" t="s">
        <v>144</v>
      </c>
    </row>
    <row r="2662" spans="1:34" x14ac:dyDescent="0.3">
      <c r="A2662" s="230">
        <v>424280</v>
      </c>
      <c r="B2662" s="230" t="s">
        <v>321</v>
      </c>
      <c r="H2662" s="230" t="s">
        <v>143</v>
      </c>
      <c r="S2662" s="230" t="s">
        <v>143</v>
      </c>
      <c r="AE2662" s="230" t="s">
        <v>143</v>
      </c>
      <c r="AF2662" s="230" t="s">
        <v>145</v>
      </c>
      <c r="AH2662" s="230" t="s">
        <v>143</v>
      </c>
    </row>
    <row r="2663" spans="1:34" x14ac:dyDescent="0.3">
      <c r="A2663" s="230">
        <v>424284</v>
      </c>
      <c r="B2663" s="230" t="s">
        <v>321</v>
      </c>
      <c r="X2663" s="230" t="s">
        <v>145</v>
      </c>
      <c r="Y2663" s="230" t="s">
        <v>143</v>
      </c>
      <c r="AA2663" s="230" t="s">
        <v>143</v>
      </c>
      <c r="AF2663" s="230" t="s">
        <v>145</v>
      </c>
      <c r="AH2663" s="230" t="s">
        <v>145</v>
      </c>
    </row>
    <row r="2664" spans="1:34" x14ac:dyDescent="0.3">
      <c r="A2664" s="230">
        <v>424327</v>
      </c>
      <c r="B2664" s="230" t="s">
        <v>321</v>
      </c>
      <c r="L2664" s="230" t="s">
        <v>144</v>
      </c>
      <c r="R2664" s="230" t="s">
        <v>144</v>
      </c>
      <c r="S2664" s="230" t="s">
        <v>145</v>
      </c>
      <c r="AD2664" s="230" t="s">
        <v>143</v>
      </c>
      <c r="AE2664" s="230" t="s">
        <v>144</v>
      </c>
      <c r="AF2664" s="230" t="s">
        <v>144</v>
      </c>
      <c r="AG2664" s="230" t="s">
        <v>144</v>
      </c>
    </row>
    <row r="2665" spans="1:34" x14ac:dyDescent="0.3">
      <c r="A2665" s="230">
        <v>424366</v>
      </c>
      <c r="B2665" s="230" t="s">
        <v>321</v>
      </c>
      <c r="I2665" s="230" t="s">
        <v>143</v>
      </c>
      <c r="X2665" s="230" t="s">
        <v>143</v>
      </c>
      <c r="Y2665" s="230" t="s">
        <v>143</v>
      </c>
      <c r="Z2665" s="230" t="s">
        <v>143</v>
      </c>
      <c r="AA2665" s="230" t="s">
        <v>143</v>
      </c>
      <c r="AB2665" s="230" t="s">
        <v>143</v>
      </c>
      <c r="AC2665" s="230" t="s">
        <v>143</v>
      </c>
      <c r="AD2665" s="230" t="s">
        <v>145</v>
      </c>
      <c r="AE2665" s="230" t="s">
        <v>145</v>
      </c>
      <c r="AF2665" s="230" t="s">
        <v>145</v>
      </c>
      <c r="AG2665" s="230" t="s">
        <v>145</v>
      </c>
      <c r="AH2665" s="230" t="s">
        <v>145</v>
      </c>
    </row>
    <row r="2666" spans="1:34" x14ac:dyDescent="0.3">
      <c r="A2666" s="230">
        <v>424458</v>
      </c>
      <c r="B2666" s="230" t="s">
        <v>321</v>
      </c>
      <c r="R2666" s="230" t="s">
        <v>145</v>
      </c>
      <c r="V2666" s="230" t="s">
        <v>143</v>
      </c>
      <c r="X2666" s="230" t="s">
        <v>145</v>
      </c>
      <c r="Y2666" s="230" t="s">
        <v>145</v>
      </c>
      <c r="AA2666" s="230" t="s">
        <v>144</v>
      </c>
      <c r="AD2666" s="230" t="s">
        <v>144</v>
      </c>
      <c r="AE2666" s="230" t="s">
        <v>144</v>
      </c>
      <c r="AF2666" s="230" t="s">
        <v>144</v>
      </c>
      <c r="AG2666" s="230" t="s">
        <v>144</v>
      </c>
      <c r="AH2666" s="230" t="s">
        <v>145</v>
      </c>
    </row>
    <row r="2667" spans="1:34" x14ac:dyDescent="0.3">
      <c r="A2667" s="230">
        <v>424490</v>
      </c>
      <c r="B2667" s="230" t="s">
        <v>321</v>
      </c>
      <c r="H2667" s="230" t="s">
        <v>145</v>
      </c>
      <c r="L2667" s="230" t="s">
        <v>144</v>
      </c>
      <c r="Q2667" s="230" t="s">
        <v>144</v>
      </c>
      <c r="AA2667" s="230" t="s">
        <v>143</v>
      </c>
      <c r="AD2667" s="230" t="s">
        <v>145</v>
      </c>
      <c r="AH2667" s="230" t="s">
        <v>145</v>
      </c>
    </row>
    <row r="2668" spans="1:34" x14ac:dyDescent="0.3">
      <c r="A2668" s="230">
        <v>424502</v>
      </c>
      <c r="B2668" s="230" t="s">
        <v>321</v>
      </c>
      <c r="L2668" s="230" t="s">
        <v>143</v>
      </c>
      <c r="R2668" s="230" t="s">
        <v>145</v>
      </c>
      <c r="Y2668" s="230" t="s">
        <v>143</v>
      </c>
      <c r="AA2668" s="230" t="s">
        <v>143</v>
      </c>
      <c r="AD2668" s="230" t="s">
        <v>145</v>
      </c>
      <c r="AE2668" s="230" t="s">
        <v>144</v>
      </c>
      <c r="AH2668" s="230" t="s">
        <v>145</v>
      </c>
    </row>
    <row r="2669" spans="1:34" x14ac:dyDescent="0.3">
      <c r="A2669" s="230">
        <v>424524</v>
      </c>
      <c r="B2669" s="230" t="s">
        <v>321</v>
      </c>
      <c r="O2669" s="230" t="s">
        <v>143</v>
      </c>
      <c r="R2669" s="230" t="s">
        <v>145</v>
      </c>
      <c r="AD2669" s="230" t="s">
        <v>145</v>
      </c>
      <c r="AE2669" s="230" t="s">
        <v>144</v>
      </c>
      <c r="AF2669" s="230" t="s">
        <v>145</v>
      </c>
      <c r="AG2669" s="230" t="s">
        <v>145</v>
      </c>
    </row>
    <row r="2670" spans="1:34" x14ac:dyDescent="0.3">
      <c r="A2670" s="230">
        <v>424526</v>
      </c>
      <c r="B2670" s="230" t="s">
        <v>321</v>
      </c>
      <c r="S2670" s="230" t="s">
        <v>145</v>
      </c>
      <c r="AC2670" s="230" t="s">
        <v>143</v>
      </c>
      <c r="AE2670" s="230" t="s">
        <v>144</v>
      </c>
      <c r="AF2670" s="230" t="s">
        <v>145</v>
      </c>
      <c r="AG2670" s="230" t="s">
        <v>144</v>
      </c>
      <c r="AH2670" s="230" t="s">
        <v>144</v>
      </c>
    </row>
    <row r="2671" spans="1:34" x14ac:dyDescent="0.3">
      <c r="A2671" s="230">
        <v>424558</v>
      </c>
      <c r="B2671" s="230" t="s">
        <v>321</v>
      </c>
      <c r="J2671" s="230" t="s">
        <v>143</v>
      </c>
      <c r="Y2671" s="230" t="s">
        <v>143</v>
      </c>
      <c r="AA2671" s="230" t="s">
        <v>143</v>
      </c>
      <c r="AD2671" s="230" t="s">
        <v>145</v>
      </c>
      <c r="AE2671" s="230" t="s">
        <v>144</v>
      </c>
      <c r="AF2671" s="230" t="s">
        <v>145</v>
      </c>
      <c r="AG2671" s="230" t="s">
        <v>145</v>
      </c>
      <c r="AH2671" s="230" t="s">
        <v>145</v>
      </c>
    </row>
    <row r="2672" spans="1:34" x14ac:dyDescent="0.3">
      <c r="A2672" s="230">
        <v>424589</v>
      </c>
      <c r="B2672" s="230" t="s">
        <v>321</v>
      </c>
      <c r="D2672" s="230" t="s">
        <v>143</v>
      </c>
      <c r="R2672" s="230" t="s">
        <v>144</v>
      </c>
      <c r="AA2672" s="230" t="s">
        <v>143</v>
      </c>
      <c r="AC2672" s="230" t="s">
        <v>143</v>
      </c>
      <c r="AD2672" s="230" t="s">
        <v>145</v>
      </c>
      <c r="AE2672" s="230" t="s">
        <v>144</v>
      </c>
      <c r="AF2672" s="230" t="s">
        <v>145</v>
      </c>
      <c r="AG2672" s="230" t="s">
        <v>145</v>
      </c>
      <c r="AH2672" s="230" t="s">
        <v>145</v>
      </c>
    </row>
    <row r="2673" spans="1:34" x14ac:dyDescent="0.3">
      <c r="A2673" s="230">
        <v>424600</v>
      </c>
      <c r="B2673" s="230" t="s">
        <v>321</v>
      </c>
      <c r="AA2673" s="230" t="s">
        <v>143</v>
      </c>
      <c r="AE2673" s="230" t="s">
        <v>145</v>
      </c>
      <c r="AF2673" s="230" t="s">
        <v>145</v>
      </c>
      <c r="AG2673" s="230" t="s">
        <v>145</v>
      </c>
      <c r="AH2673" s="230" t="s">
        <v>145</v>
      </c>
    </row>
    <row r="2674" spans="1:34" x14ac:dyDescent="0.3">
      <c r="A2674" s="230">
        <v>424692</v>
      </c>
      <c r="B2674" s="230" t="s">
        <v>321</v>
      </c>
      <c r="S2674" s="230" t="s">
        <v>145</v>
      </c>
      <c r="T2674" s="230" t="s">
        <v>143</v>
      </c>
      <c r="Y2674" s="230" t="s">
        <v>143</v>
      </c>
      <c r="AA2674" s="230" t="s">
        <v>143</v>
      </c>
      <c r="AE2674" s="230" t="s">
        <v>144</v>
      </c>
    </row>
    <row r="2675" spans="1:34" x14ac:dyDescent="0.3">
      <c r="A2675" s="230">
        <v>424718</v>
      </c>
      <c r="B2675" s="230" t="s">
        <v>321</v>
      </c>
      <c r="U2675" s="230" t="s">
        <v>143</v>
      </c>
      <c r="Y2675" s="230" t="s">
        <v>144</v>
      </c>
      <c r="AA2675" s="230" t="s">
        <v>144</v>
      </c>
      <c r="AB2675" s="230" t="s">
        <v>144</v>
      </c>
      <c r="AF2675" s="230" t="s">
        <v>144</v>
      </c>
      <c r="AG2675" s="230" t="s">
        <v>145</v>
      </c>
    </row>
    <row r="2676" spans="1:34" x14ac:dyDescent="0.3">
      <c r="A2676" s="230">
        <v>424727</v>
      </c>
      <c r="B2676" s="230" t="s">
        <v>321</v>
      </c>
      <c r="R2676" s="230" t="s">
        <v>144</v>
      </c>
      <c r="AD2676" s="230" t="s">
        <v>145</v>
      </c>
      <c r="AE2676" s="230" t="s">
        <v>144</v>
      </c>
      <c r="AF2676" s="230" t="s">
        <v>145</v>
      </c>
      <c r="AG2676" s="230" t="s">
        <v>145</v>
      </c>
    </row>
    <row r="2677" spans="1:34" x14ac:dyDescent="0.3">
      <c r="A2677" s="230">
        <v>424728</v>
      </c>
      <c r="B2677" s="230" t="s">
        <v>321</v>
      </c>
      <c r="R2677" s="230" t="s">
        <v>143</v>
      </c>
      <c r="W2677" s="230" t="s">
        <v>143</v>
      </c>
      <c r="Y2677" s="230" t="s">
        <v>143</v>
      </c>
      <c r="AA2677" s="230" t="s">
        <v>143</v>
      </c>
      <c r="AB2677" s="230" t="s">
        <v>145</v>
      </c>
      <c r="AC2677" s="230" t="s">
        <v>145</v>
      </c>
      <c r="AD2677" s="230" t="s">
        <v>144</v>
      </c>
      <c r="AE2677" s="230" t="s">
        <v>144</v>
      </c>
      <c r="AF2677" s="230" t="s">
        <v>144</v>
      </c>
      <c r="AG2677" s="230" t="s">
        <v>144</v>
      </c>
      <c r="AH2677" s="230" t="s">
        <v>144</v>
      </c>
    </row>
    <row r="2678" spans="1:34" x14ac:dyDescent="0.3">
      <c r="A2678" s="230">
        <v>424816</v>
      </c>
      <c r="B2678" s="230" t="s">
        <v>321</v>
      </c>
      <c r="F2678" s="230" t="s">
        <v>145</v>
      </c>
      <c r="K2678" s="230" t="s">
        <v>143</v>
      </c>
      <c r="R2678" s="230" t="s">
        <v>145</v>
      </c>
      <c r="Y2678" s="230" t="s">
        <v>143</v>
      </c>
      <c r="AA2678" s="230" t="s">
        <v>143</v>
      </c>
      <c r="AB2678" s="230" t="s">
        <v>145</v>
      </c>
      <c r="AE2678" s="230" t="s">
        <v>144</v>
      </c>
      <c r="AF2678" s="230" t="s">
        <v>145</v>
      </c>
    </row>
    <row r="2679" spans="1:34" x14ac:dyDescent="0.3">
      <c r="A2679" s="230">
        <v>424827</v>
      </c>
      <c r="B2679" s="230" t="s">
        <v>321</v>
      </c>
      <c r="K2679" s="230" t="s">
        <v>143</v>
      </c>
      <c r="R2679" s="230" t="s">
        <v>143</v>
      </c>
      <c r="AA2679" s="230" t="s">
        <v>143</v>
      </c>
      <c r="AD2679" s="230" t="s">
        <v>145</v>
      </c>
      <c r="AE2679" s="230" t="s">
        <v>145</v>
      </c>
      <c r="AF2679" s="230" t="s">
        <v>145</v>
      </c>
      <c r="AG2679" s="230" t="s">
        <v>145</v>
      </c>
      <c r="AH2679" s="230" t="s">
        <v>145</v>
      </c>
    </row>
    <row r="2680" spans="1:34" x14ac:dyDescent="0.3">
      <c r="A2680" s="230">
        <v>424849</v>
      </c>
      <c r="B2680" s="230" t="s">
        <v>321</v>
      </c>
      <c r="N2680" s="230" t="s">
        <v>145</v>
      </c>
      <c r="R2680" s="230" t="s">
        <v>144</v>
      </c>
      <c r="W2680" s="230" t="s">
        <v>144</v>
      </c>
      <c r="Y2680" s="230" t="s">
        <v>143</v>
      </c>
      <c r="AA2680" s="230" t="s">
        <v>143</v>
      </c>
      <c r="AD2680" s="230" t="s">
        <v>145</v>
      </c>
      <c r="AE2680" s="230" t="s">
        <v>144</v>
      </c>
      <c r="AF2680" s="230" t="s">
        <v>145</v>
      </c>
      <c r="AG2680" s="230" t="s">
        <v>144</v>
      </c>
      <c r="AH2680" s="230" t="s">
        <v>144</v>
      </c>
    </row>
    <row r="2681" spans="1:34" x14ac:dyDescent="0.3">
      <c r="A2681" s="230">
        <v>424850</v>
      </c>
      <c r="B2681" s="230" t="s">
        <v>321</v>
      </c>
      <c r="L2681" s="230" t="s">
        <v>144</v>
      </c>
      <c r="Y2681" s="230" t="s">
        <v>144</v>
      </c>
      <c r="AA2681" s="230" t="s">
        <v>145</v>
      </c>
      <c r="AD2681" s="230" t="s">
        <v>145</v>
      </c>
      <c r="AE2681" s="230" t="s">
        <v>144</v>
      </c>
      <c r="AF2681" s="230" t="s">
        <v>144</v>
      </c>
      <c r="AG2681" s="230" t="s">
        <v>144</v>
      </c>
    </row>
    <row r="2682" spans="1:34" x14ac:dyDescent="0.3">
      <c r="A2682" s="230">
        <v>424861</v>
      </c>
      <c r="B2682" s="230" t="s">
        <v>321</v>
      </c>
      <c r="Q2682" s="230" t="s">
        <v>143</v>
      </c>
      <c r="T2682" s="230" t="s">
        <v>144</v>
      </c>
      <c r="AA2682" s="230" t="s">
        <v>145</v>
      </c>
      <c r="AB2682" s="230" t="s">
        <v>145</v>
      </c>
      <c r="AE2682" s="230" t="s">
        <v>145</v>
      </c>
      <c r="AF2682" s="230" t="s">
        <v>145</v>
      </c>
      <c r="AG2682" s="230" t="s">
        <v>145</v>
      </c>
    </row>
    <row r="2683" spans="1:34" x14ac:dyDescent="0.3">
      <c r="A2683" s="230">
        <v>424933</v>
      </c>
      <c r="B2683" s="230" t="s">
        <v>321</v>
      </c>
      <c r="V2683" s="230" t="s">
        <v>143</v>
      </c>
      <c r="AA2683" s="230" t="s">
        <v>145</v>
      </c>
      <c r="AE2683" s="230" t="s">
        <v>144</v>
      </c>
      <c r="AF2683" s="230" t="s">
        <v>144</v>
      </c>
      <c r="AG2683" s="230" t="s">
        <v>144</v>
      </c>
      <c r="AH2683" s="230" t="s">
        <v>144</v>
      </c>
    </row>
    <row r="2684" spans="1:34" x14ac:dyDescent="0.3">
      <c r="A2684" s="230">
        <v>424999</v>
      </c>
      <c r="B2684" s="230" t="s">
        <v>321</v>
      </c>
      <c r="K2684" s="230" t="s">
        <v>143</v>
      </c>
      <c r="Q2684" s="230" t="s">
        <v>143</v>
      </c>
      <c r="V2684" s="230" t="s">
        <v>145</v>
      </c>
      <c r="Y2684" s="230" t="s">
        <v>143</v>
      </c>
      <c r="AA2684" s="230" t="s">
        <v>143</v>
      </c>
      <c r="AD2684" s="230" t="s">
        <v>143</v>
      </c>
      <c r="AE2684" s="230" t="s">
        <v>144</v>
      </c>
      <c r="AF2684" s="230" t="s">
        <v>143</v>
      </c>
      <c r="AG2684" s="230" t="s">
        <v>145</v>
      </c>
      <c r="AH2684" s="230" t="s">
        <v>143</v>
      </c>
    </row>
    <row r="2685" spans="1:34" x14ac:dyDescent="0.3">
      <c r="A2685" s="230">
        <v>425037</v>
      </c>
      <c r="B2685" s="230" t="s">
        <v>321</v>
      </c>
      <c r="Y2685" s="230" t="s">
        <v>143</v>
      </c>
      <c r="AA2685" s="230" t="s">
        <v>143</v>
      </c>
      <c r="AD2685" s="230" t="s">
        <v>145</v>
      </c>
      <c r="AE2685" s="230" t="s">
        <v>145</v>
      </c>
      <c r="AF2685" s="230" t="s">
        <v>145</v>
      </c>
      <c r="AG2685" s="230" t="s">
        <v>145</v>
      </c>
      <c r="AH2685" s="230" t="s">
        <v>145</v>
      </c>
    </row>
    <row r="2686" spans="1:34" x14ac:dyDescent="0.3">
      <c r="A2686" s="230">
        <v>425047</v>
      </c>
      <c r="B2686" s="230" t="s">
        <v>321</v>
      </c>
      <c r="J2686" s="230" t="s">
        <v>143</v>
      </c>
      <c r="L2686" s="230" t="s">
        <v>143</v>
      </c>
      <c r="R2686" s="230" t="s">
        <v>145</v>
      </c>
      <c r="AA2686" s="230" t="s">
        <v>143</v>
      </c>
      <c r="AD2686" s="230" t="s">
        <v>143</v>
      </c>
      <c r="AE2686" s="230" t="s">
        <v>144</v>
      </c>
      <c r="AF2686" s="230" t="s">
        <v>143</v>
      </c>
      <c r="AH2686" s="230" t="s">
        <v>143</v>
      </c>
    </row>
    <row r="2687" spans="1:34" x14ac:dyDescent="0.3">
      <c r="A2687" s="230">
        <v>425070</v>
      </c>
      <c r="B2687" s="230" t="s">
        <v>321</v>
      </c>
      <c r="L2687" s="230" t="s">
        <v>144</v>
      </c>
      <c r="R2687" s="230" t="s">
        <v>145</v>
      </c>
      <c r="Y2687" s="230" t="s">
        <v>143</v>
      </c>
      <c r="AA2687" s="230" t="s">
        <v>145</v>
      </c>
      <c r="AB2687" s="230" t="s">
        <v>145</v>
      </c>
      <c r="AD2687" s="230" t="s">
        <v>144</v>
      </c>
      <c r="AE2687" s="230" t="s">
        <v>144</v>
      </c>
      <c r="AG2687" s="230" t="s">
        <v>145</v>
      </c>
      <c r="AH2687" s="230" t="s">
        <v>144</v>
      </c>
    </row>
    <row r="2688" spans="1:34" x14ac:dyDescent="0.3">
      <c r="A2688" s="230">
        <v>425072</v>
      </c>
      <c r="B2688" s="230" t="s">
        <v>321</v>
      </c>
      <c r="V2688" s="230" t="s">
        <v>143</v>
      </c>
      <c r="W2688" s="230" t="s">
        <v>144</v>
      </c>
      <c r="Z2688" s="230" t="s">
        <v>143</v>
      </c>
      <c r="AD2688" s="230" t="s">
        <v>144</v>
      </c>
      <c r="AE2688" s="230" t="s">
        <v>144</v>
      </c>
      <c r="AF2688" s="230" t="s">
        <v>144</v>
      </c>
      <c r="AG2688" s="230" t="s">
        <v>144</v>
      </c>
      <c r="AH2688" s="230" t="s">
        <v>144</v>
      </c>
    </row>
    <row r="2689" spans="1:34" x14ac:dyDescent="0.3">
      <c r="A2689" s="230">
        <v>425073</v>
      </c>
      <c r="B2689" s="230" t="s">
        <v>321</v>
      </c>
      <c r="W2689" s="230" t="s">
        <v>145</v>
      </c>
      <c r="X2689" s="230" t="s">
        <v>143</v>
      </c>
      <c r="AA2689" s="230" t="s">
        <v>143</v>
      </c>
      <c r="AC2689" s="230" t="s">
        <v>145</v>
      </c>
      <c r="AD2689" s="230" t="s">
        <v>145</v>
      </c>
      <c r="AE2689" s="230" t="s">
        <v>144</v>
      </c>
      <c r="AF2689" s="230" t="s">
        <v>145</v>
      </c>
      <c r="AG2689" s="230" t="s">
        <v>144</v>
      </c>
      <c r="AH2689" s="230" t="s">
        <v>145</v>
      </c>
    </row>
    <row r="2690" spans="1:34" x14ac:dyDescent="0.3">
      <c r="A2690" s="230">
        <v>425144</v>
      </c>
      <c r="B2690" s="230" t="s">
        <v>321</v>
      </c>
      <c r="O2690" s="230" t="s">
        <v>143</v>
      </c>
      <c r="AA2690" s="230" t="s">
        <v>143</v>
      </c>
      <c r="AE2690" s="230" t="s">
        <v>143</v>
      </c>
      <c r="AF2690" s="230" t="s">
        <v>143</v>
      </c>
      <c r="AH2690" s="230" t="s">
        <v>143</v>
      </c>
    </row>
    <row r="2691" spans="1:34" x14ac:dyDescent="0.3">
      <c r="A2691" s="230">
        <v>425242</v>
      </c>
      <c r="B2691" s="230" t="s">
        <v>321</v>
      </c>
      <c r="C2691" s="230" t="s">
        <v>143</v>
      </c>
      <c r="K2691" s="230" t="s">
        <v>143</v>
      </c>
      <c r="Q2691" s="230" t="s">
        <v>143</v>
      </c>
      <c r="Y2691" s="230" t="s">
        <v>143</v>
      </c>
      <c r="AA2691" s="230" t="s">
        <v>143</v>
      </c>
      <c r="AB2691" s="230" t="s">
        <v>143</v>
      </c>
      <c r="AD2691" s="230" t="s">
        <v>145</v>
      </c>
      <c r="AE2691" s="230" t="s">
        <v>145</v>
      </c>
      <c r="AF2691" s="230" t="s">
        <v>145</v>
      </c>
      <c r="AG2691" s="230" t="s">
        <v>145</v>
      </c>
      <c r="AH2691" s="230" t="s">
        <v>145</v>
      </c>
    </row>
    <row r="2692" spans="1:34" x14ac:dyDescent="0.3">
      <c r="A2692" s="230">
        <v>425270</v>
      </c>
      <c r="B2692" s="230" t="s">
        <v>321</v>
      </c>
      <c r="K2692" s="230" t="s">
        <v>143</v>
      </c>
      <c r="R2692" s="230" t="s">
        <v>145</v>
      </c>
      <c r="U2692" s="230" t="s">
        <v>144</v>
      </c>
      <c r="W2692" s="230" t="s">
        <v>144</v>
      </c>
      <c r="Y2692" s="230" t="s">
        <v>144</v>
      </c>
      <c r="AA2692" s="230" t="s">
        <v>143</v>
      </c>
      <c r="AD2692" s="230" t="s">
        <v>145</v>
      </c>
      <c r="AE2692" s="230" t="s">
        <v>144</v>
      </c>
      <c r="AF2692" s="230" t="s">
        <v>145</v>
      </c>
      <c r="AG2692" s="230" t="s">
        <v>145</v>
      </c>
    </row>
    <row r="2693" spans="1:34" x14ac:dyDescent="0.3">
      <c r="A2693" s="230">
        <v>425363</v>
      </c>
      <c r="B2693" s="230" t="s">
        <v>321</v>
      </c>
      <c r="L2693" s="230" t="s">
        <v>143</v>
      </c>
      <c r="Y2693" s="230" t="s">
        <v>143</v>
      </c>
      <c r="AD2693" s="230" t="s">
        <v>143</v>
      </c>
      <c r="AE2693" s="230" t="s">
        <v>143</v>
      </c>
      <c r="AF2693" s="230" t="s">
        <v>143</v>
      </c>
      <c r="AG2693" s="230" t="s">
        <v>143</v>
      </c>
      <c r="AH2693" s="230" t="s">
        <v>143</v>
      </c>
    </row>
    <row r="2694" spans="1:34" x14ac:dyDescent="0.3">
      <c r="A2694" s="230">
        <v>425385</v>
      </c>
      <c r="B2694" s="230" t="s">
        <v>321</v>
      </c>
      <c r="K2694" s="230" t="s">
        <v>145</v>
      </c>
      <c r="R2694" s="230" t="s">
        <v>145</v>
      </c>
      <c r="X2694" s="230" t="s">
        <v>145</v>
      </c>
      <c r="Y2694" s="230" t="s">
        <v>143</v>
      </c>
      <c r="AG2694" s="230" t="s">
        <v>145</v>
      </c>
    </row>
    <row r="2695" spans="1:34" x14ac:dyDescent="0.3">
      <c r="A2695" s="230">
        <v>425400</v>
      </c>
      <c r="B2695" s="230" t="s">
        <v>321</v>
      </c>
      <c r="S2695" s="230" t="s">
        <v>144</v>
      </c>
      <c r="Y2695" s="230" t="s">
        <v>144</v>
      </c>
      <c r="AA2695" s="230" t="s">
        <v>145</v>
      </c>
      <c r="AB2695" s="230" t="s">
        <v>144</v>
      </c>
      <c r="AD2695" s="230" t="s">
        <v>144</v>
      </c>
      <c r="AF2695" s="230" t="s">
        <v>144</v>
      </c>
    </row>
    <row r="2696" spans="1:34" x14ac:dyDescent="0.3">
      <c r="A2696" s="230">
        <v>425406</v>
      </c>
      <c r="B2696" s="230" t="s">
        <v>321</v>
      </c>
      <c r="N2696" s="230" t="s">
        <v>145</v>
      </c>
      <c r="V2696" s="230" t="s">
        <v>144</v>
      </c>
      <c r="Y2696" s="230" t="s">
        <v>145</v>
      </c>
      <c r="AA2696" s="230" t="s">
        <v>145</v>
      </c>
      <c r="AB2696" s="230" t="s">
        <v>144</v>
      </c>
      <c r="AD2696" s="230" t="s">
        <v>144</v>
      </c>
      <c r="AE2696" s="230" t="s">
        <v>144</v>
      </c>
      <c r="AF2696" s="230" t="s">
        <v>144</v>
      </c>
      <c r="AG2696" s="230" t="s">
        <v>145</v>
      </c>
      <c r="AH2696" s="230" t="s">
        <v>144</v>
      </c>
    </row>
    <row r="2697" spans="1:34" x14ac:dyDescent="0.3">
      <c r="A2697" s="230">
        <v>425464</v>
      </c>
      <c r="B2697" s="230" t="s">
        <v>321</v>
      </c>
      <c r="L2697" s="230" t="s">
        <v>143</v>
      </c>
      <c r="W2697" s="230" t="s">
        <v>143</v>
      </c>
      <c r="Y2697" s="230" t="s">
        <v>144</v>
      </c>
      <c r="AA2697" s="230" t="s">
        <v>144</v>
      </c>
      <c r="AB2697" s="230" t="s">
        <v>144</v>
      </c>
      <c r="AD2697" s="230" t="s">
        <v>145</v>
      </c>
      <c r="AE2697" s="230" t="s">
        <v>144</v>
      </c>
      <c r="AF2697" s="230" t="s">
        <v>144</v>
      </c>
      <c r="AG2697" s="230" t="s">
        <v>144</v>
      </c>
      <c r="AH2697" s="230" t="s">
        <v>145</v>
      </c>
    </row>
    <row r="2698" spans="1:34" x14ac:dyDescent="0.3">
      <c r="A2698" s="230">
        <v>425470</v>
      </c>
      <c r="B2698" s="230" t="s">
        <v>321</v>
      </c>
      <c r="V2698" s="230" t="s">
        <v>143</v>
      </c>
      <c r="AB2698" s="230" t="s">
        <v>145</v>
      </c>
      <c r="AD2698" s="230" t="s">
        <v>144</v>
      </c>
      <c r="AE2698" s="230" t="s">
        <v>144</v>
      </c>
      <c r="AF2698" s="230" t="s">
        <v>144</v>
      </c>
      <c r="AG2698" s="230" t="s">
        <v>144</v>
      </c>
      <c r="AH2698" s="230" t="s">
        <v>144</v>
      </c>
    </row>
    <row r="2699" spans="1:34" x14ac:dyDescent="0.3">
      <c r="A2699" s="230">
        <v>425471</v>
      </c>
      <c r="B2699" s="230" t="s">
        <v>321</v>
      </c>
      <c r="K2699" s="230" t="s">
        <v>143</v>
      </c>
      <c r="L2699" s="230" t="s">
        <v>143</v>
      </c>
      <c r="AD2699" s="230" t="s">
        <v>145</v>
      </c>
      <c r="AE2699" s="230" t="s">
        <v>145</v>
      </c>
      <c r="AF2699" s="230" t="s">
        <v>145</v>
      </c>
      <c r="AG2699" s="230" t="s">
        <v>145</v>
      </c>
      <c r="AH2699" s="230" t="s">
        <v>145</v>
      </c>
    </row>
    <row r="2700" spans="1:34" x14ac:dyDescent="0.3">
      <c r="A2700" s="230">
        <v>425491</v>
      </c>
      <c r="B2700" s="230" t="s">
        <v>321</v>
      </c>
      <c r="K2700" s="230" t="s">
        <v>144</v>
      </c>
      <c r="L2700" s="230" t="s">
        <v>144</v>
      </c>
      <c r="AD2700" s="230" t="s">
        <v>145</v>
      </c>
      <c r="AE2700" s="230" t="s">
        <v>144</v>
      </c>
      <c r="AF2700" s="230" t="s">
        <v>145</v>
      </c>
    </row>
    <row r="2701" spans="1:34" x14ac:dyDescent="0.3">
      <c r="A2701" s="230">
        <v>425504</v>
      </c>
      <c r="B2701" s="230" t="s">
        <v>321</v>
      </c>
      <c r="O2701" s="230" t="s">
        <v>143</v>
      </c>
      <c r="V2701" s="230" t="s">
        <v>145</v>
      </c>
      <c r="W2701" s="230" t="s">
        <v>143</v>
      </c>
      <c r="AE2701" s="230" t="s">
        <v>144</v>
      </c>
      <c r="AF2701" s="230" t="s">
        <v>144</v>
      </c>
      <c r="AH2701" s="230" t="s">
        <v>145</v>
      </c>
    </row>
    <row r="2702" spans="1:34" x14ac:dyDescent="0.3">
      <c r="A2702" s="230">
        <v>425507</v>
      </c>
      <c r="B2702" s="230" t="s">
        <v>321</v>
      </c>
      <c r="Y2702" s="230" t="s">
        <v>143</v>
      </c>
      <c r="AA2702" s="230" t="s">
        <v>143</v>
      </c>
      <c r="AB2702" s="230" t="s">
        <v>143</v>
      </c>
      <c r="AE2702" s="230" t="s">
        <v>144</v>
      </c>
      <c r="AF2702" s="230" t="s">
        <v>143</v>
      </c>
      <c r="AH2702" s="230" t="s">
        <v>143</v>
      </c>
    </row>
    <row r="2703" spans="1:34" x14ac:dyDescent="0.3">
      <c r="A2703" s="230">
        <v>425585</v>
      </c>
      <c r="B2703" s="230" t="s">
        <v>321</v>
      </c>
      <c r="N2703" s="230" t="s">
        <v>143</v>
      </c>
      <c r="Y2703" s="230" t="s">
        <v>143</v>
      </c>
      <c r="AD2703" s="230" t="s">
        <v>145</v>
      </c>
      <c r="AE2703" s="230" t="s">
        <v>145</v>
      </c>
      <c r="AG2703" s="230" t="s">
        <v>145</v>
      </c>
      <c r="AH2703" s="230" t="s">
        <v>145</v>
      </c>
    </row>
    <row r="2704" spans="1:34" x14ac:dyDescent="0.3">
      <c r="A2704" s="230">
        <v>425596</v>
      </c>
      <c r="B2704" s="230" t="s">
        <v>321</v>
      </c>
      <c r="Z2704" s="230" t="s">
        <v>145</v>
      </c>
      <c r="AA2704" s="230" t="s">
        <v>143</v>
      </c>
      <c r="AE2704" s="230" t="s">
        <v>145</v>
      </c>
      <c r="AF2704" s="230" t="s">
        <v>145</v>
      </c>
      <c r="AH2704" s="230" t="s">
        <v>145</v>
      </c>
    </row>
    <row r="2705" spans="1:34" x14ac:dyDescent="0.3">
      <c r="A2705" s="230">
        <v>425605</v>
      </c>
      <c r="B2705" s="230" t="s">
        <v>321</v>
      </c>
      <c r="H2705" s="230" t="s">
        <v>143</v>
      </c>
      <c r="N2705" s="230" t="s">
        <v>143</v>
      </c>
      <c r="Y2705" s="230" t="s">
        <v>143</v>
      </c>
      <c r="AA2705" s="230" t="s">
        <v>145</v>
      </c>
      <c r="AD2705" s="230" t="s">
        <v>145</v>
      </c>
      <c r="AE2705" s="230" t="s">
        <v>145</v>
      </c>
      <c r="AF2705" s="230" t="s">
        <v>145</v>
      </c>
      <c r="AG2705" s="230" t="s">
        <v>145</v>
      </c>
      <c r="AH2705" s="230" t="s">
        <v>145</v>
      </c>
    </row>
    <row r="2706" spans="1:34" x14ac:dyDescent="0.3">
      <c r="A2706" s="230">
        <v>425641</v>
      </c>
      <c r="B2706" s="230" t="s">
        <v>321</v>
      </c>
      <c r="N2706" s="230" t="s">
        <v>143</v>
      </c>
      <c r="U2706" s="230" t="s">
        <v>144</v>
      </c>
      <c r="V2706" s="230" t="s">
        <v>144</v>
      </c>
      <c r="Y2706" s="230" t="s">
        <v>145</v>
      </c>
      <c r="AE2706" s="230" t="s">
        <v>145</v>
      </c>
      <c r="AF2706" s="230" t="s">
        <v>144</v>
      </c>
      <c r="AG2706" s="230" t="s">
        <v>145</v>
      </c>
      <c r="AH2706" s="230" t="s">
        <v>145</v>
      </c>
    </row>
    <row r="2707" spans="1:34" x14ac:dyDescent="0.3">
      <c r="A2707" s="230">
        <v>425669</v>
      </c>
      <c r="B2707" s="230" t="s">
        <v>321</v>
      </c>
      <c r="R2707" s="230" t="s">
        <v>144</v>
      </c>
      <c r="Z2707" s="230" t="s">
        <v>144</v>
      </c>
      <c r="AA2707" s="230" t="s">
        <v>143</v>
      </c>
      <c r="AB2707" s="230" t="s">
        <v>144</v>
      </c>
      <c r="AE2707" s="230" t="s">
        <v>144</v>
      </c>
      <c r="AG2707" s="230" t="s">
        <v>144</v>
      </c>
    </row>
    <row r="2708" spans="1:34" x14ac:dyDescent="0.3">
      <c r="A2708" s="230">
        <v>425680</v>
      </c>
      <c r="B2708" s="230" t="s">
        <v>321</v>
      </c>
      <c r="D2708" s="230" t="s">
        <v>145</v>
      </c>
      <c r="F2708" s="230" t="s">
        <v>143</v>
      </c>
      <c r="Y2708" s="230" t="s">
        <v>143</v>
      </c>
      <c r="Z2708" s="230" t="s">
        <v>145</v>
      </c>
      <c r="AA2708" s="230" t="s">
        <v>143</v>
      </c>
      <c r="AD2708" s="230" t="s">
        <v>145</v>
      </c>
      <c r="AE2708" s="230" t="s">
        <v>144</v>
      </c>
      <c r="AF2708" s="230" t="s">
        <v>145</v>
      </c>
      <c r="AH2708" s="230" t="s">
        <v>145</v>
      </c>
    </row>
    <row r="2709" spans="1:34" x14ac:dyDescent="0.3">
      <c r="A2709" s="230">
        <v>425682</v>
      </c>
      <c r="B2709" s="230" t="s">
        <v>321</v>
      </c>
      <c r="U2709" s="230" t="s">
        <v>144</v>
      </c>
      <c r="AA2709" s="230" t="s">
        <v>143</v>
      </c>
      <c r="AD2709" s="230" t="s">
        <v>145</v>
      </c>
      <c r="AE2709" s="230" t="s">
        <v>144</v>
      </c>
      <c r="AH2709" s="230" t="s">
        <v>145</v>
      </c>
    </row>
    <row r="2710" spans="1:34" x14ac:dyDescent="0.3">
      <c r="A2710" s="230">
        <v>425692</v>
      </c>
      <c r="B2710" s="230" t="s">
        <v>321</v>
      </c>
      <c r="K2710" s="230" t="s">
        <v>144</v>
      </c>
      <c r="N2710" s="230" t="s">
        <v>143</v>
      </c>
      <c r="AD2710" s="230" t="s">
        <v>145</v>
      </c>
      <c r="AF2710" s="230" t="s">
        <v>145</v>
      </c>
      <c r="AH2710" s="230" t="s">
        <v>145</v>
      </c>
    </row>
    <row r="2711" spans="1:34" x14ac:dyDescent="0.3">
      <c r="A2711" s="230">
        <v>425698</v>
      </c>
      <c r="B2711" s="230" t="s">
        <v>321</v>
      </c>
      <c r="N2711" s="230" t="s">
        <v>143</v>
      </c>
      <c r="AA2711" s="230" t="s">
        <v>143</v>
      </c>
      <c r="AD2711" s="230" t="s">
        <v>145</v>
      </c>
      <c r="AE2711" s="230" t="s">
        <v>145</v>
      </c>
      <c r="AF2711" s="230" t="s">
        <v>144</v>
      </c>
      <c r="AG2711" s="230" t="s">
        <v>145</v>
      </c>
      <c r="AH2711" s="230" t="s">
        <v>145</v>
      </c>
    </row>
    <row r="2712" spans="1:34" x14ac:dyDescent="0.3">
      <c r="A2712" s="230">
        <v>425704</v>
      </c>
      <c r="B2712" s="230" t="s">
        <v>321</v>
      </c>
      <c r="R2712" s="230" t="s">
        <v>144</v>
      </c>
      <c r="S2712" s="230" t="s">
        <v>143</v>
      </c>
      <c r="AA2712" s="230" t="s">
        <v>143</v>
      </c>
      <c r="AD2712" s="230" t="s">
        <v>145</v>
      </c>
      <c r="AE2712" s="230" t="s">
        <v>145</v>
      </c>
      <c r="AF2712" s="230" t="s">
        <v>145</v>
      </c>
      <c r="AG2712" s="230" t="s">
        <v>145</v>
      </c>
    </row>
    <row r="2713" spans="1:34" x14ac:dyDescent="0.3">
      <c r="A2713" s="230">
        <v>425728</v>
      </c>
      <c r="B2713" s="230" t="s">
        <v>321</v>
      </c>
      <c r="H2713" s="230" t="s">
        <v>143</v>
      </c>
      <c r="L2713" s="230" t="s">
        <v>145</v>
      </c>
      <c r="R2713" s="230" t="s">
        <v>143</v>
      </c>
      <c r="AA2713" s="230" t="s">
        <v>143</v>
      </c>
      <c r="AD2713" s="230" t="s">
        <v>145</v>
      </c>
      <c r="AE2713" s="230" t="s">
        <v>144</v>
      </c>
    </row>
    <row r="2714" spans="1:34" x14ac:dyDescent="0.3">
      <c r="A2714" s="230">
        <v>425740</v>
      </c>
      <c r="B2714" s="230" t="s">
        <v>321</v>
      </c>
      <c r="N2714" s="230" t="s">
        <v>143</v>
      </c>
      <c r="Y2714" s="230" t="s">
        <v>143</v>
      </c>
      <c r="AA2714" s="230" t="s">
        <v>143</v>
      </c>
      <c r="AB2714" s="230" t="s">
        <v>143</v>
      </c>
      <c r="AD2714" s="230" t="s">
        <v>144</v>
      </c>
      <c r="AE2714" s="230" t="s">
        <v>144</v>
      </c>
      <c r="AF2714" s="230" t="s">
        <v>144</v>
      </c>
      <c r="AG2714" s="230" t="s">
        <v>144</v>
      </c>
      <c r="AH2714" s="230" t="s">
        <v>144</v>
      </c>
    </row>
    <row r="2715" spans="1:34" x14ac:dyDescent="0.3">
      <c r="A2715" s="230">
        <v>425963</v>
      </c>
      <c r="B2715" s="230" t="s">
        <v>321</v>
      </c>
      <c r="Y2715" s="230" t="s">
        <v>145</v>
      </c>
      <c r="AB2715" s="230" t="s">
        <v>144</v>
      </c>
      <c r="AC2715" s="230" t="s">
        <v>144</v>
      </c>
      <c r="AD2715" s="230" t="s">
        <v>144</v>
      </c>
      <c r="AE2715" s="230" t="s">
        <v>144</v>
      </c>
      <c r="AF2715" s="230" t="s">
        <v>144</v>
      </c>
      <c r="AG2715" s="230" t="s">
        <v>144</v>
      </c>
      <c r="AH2715" s="230" t="s">
        <v>144</v>
      </c>
    </row>
    <row r="2716" spans="1:34" x14ac:dyDescent="0.3">
      <c r="A2716" s="230">
        <v>426380</v>
      </c>
      <c r="B2716" s="230" t="s">
        <v>321</v>
      </c>
      <c r="K2716" s="230" t="s">
        <v>143</v>
      </c>
      <c r="U2716" s="230" t="s">
        <v>144</v>
      </c>
      <c r="V2716" s="230" t="s">
        <v>144</v>
      </c>
      <c r="X2716" s="230" t="s">
        <v>144</v>
      </c>
      <c r="Z2716" s="230" t="s">
        <v>145</v>
      </c>
      <c r="AA2716" s="230" t="s">
        <v>143</v>
      </c>
      <c r="AE2716" s="230" t="s">
        <v>144</v>
      </c>
      <c r="AF2716" s="230" t="s">
        <v>145</v>
      </c>
      <c r="AG2716" s="230" t="s">
        <v>144</v>
      </c>
      <c r="AH2716" s="230" t="s">
        <v>144</v>
      </c>
    </row>
    <row r="2717" spans="1:34" x14ac:dyDescent="0.3">
      <c r="A2717" s="230">
        <v>426413</v>
      </c>
      <c r="B2717" s="230" t="s">
        <v>321</v>
      </c>
      <c r="K2717" s="230" t="s">
        <v>143</v>
      </c>
      <c r="V2717" s="230" t="s">
        <v>145</v>
      </c>
      <c r="W2717" s="230" t="s">
        <v>143</v>
      </c>
      <c r="Z2717" s="230" t="s">
        <v>143</v>
      </c>
      <c r="AD2717" s="230" t="s">
        <v>145</v>
      </c>
      <c r="AE2717" s="230" t="s">
        <v>144</v>
      </c>
      <c r="AF2717" s="230" t="s">
        <v>144</v>
      </c>
      <c r="AG2717" s="230" t="s">
        <v>144</v>
      </c>
      <c r="AH2717" s="230" t="s">
        <v>144</v>
      </c>
    </row>
    <row r="2718" spans="1:34" x14ac:dyDescent="0.3">
      <c r="A2718" s="230">
        <v>426650</v>
      </c>
      <c r="B2718" s="230" t="s">
        <v>321</v>
      </c>
      <c r="H2718" s="230" t="s">
        <v>143</v>
      </c>
      <c r="L2718" s="230" t="s">
        <v>143</v>
      </c>
      <c r="R2718" s="230" t="s">
        <v>144</v>
      </c>
      <c r="S2718" s="230" t="s">
        <v>143</v>
      </c>
      <c r="Z2718" s="230" t="s">
        <v>143</v>
      </c>
      <c r="AA2718" s="230" t="s">
        <v>144</v>
      </c>
      <c r="AD2718" s="230" t="s">
        <v>144</v>
      </c>
      <c r="AE2718" s="230" t="s">
        <v>144</v>
      </c>
      <c r="AF2718" s="230" t="s">
        <v>144</v>
      </c>
      <c r="AG2718" s="230" t="s">
        <v>144</v>
      </c>
      <c r="AH2718" s="230" t="s">
        <v>144</v>
      </c>
    </row>
    <row r="2719" spans="1:34" x14ac:dyDescent="0.3">
      <c r="A2719" s="230">
        <v>427018</v>
      </c>
      <c r="B2719" s="230" t="s">
        <v>321</v>
      </c>
      <c r="D2719" s="230" t="s">
        <v>145</v>
      </c>
      <c r="K2719" s="230" t="s">
        <v>143</v>
      </c>
      <c r="O2719" s="230" t="s">
        <v>143</v>
      </c>
      <c r="W2719" s="230" t="s">
        <v>143</v>
      </c>
      <c r="Y2719" s="230" t="s">
        <v>145</v>
      </c>
      <c r="AA2719" s="230" t="s">
        <v>143</v>
      </c>
      <c r="AE2719" s="230" t="s">
        <v>145</v>
      </c>
      <c r="AF2719" s="230" t="s">
        <v>145</v>
      </c>
      <c r="AG2719" s="230" t="s">
        <v>145</v>
      </c>
      <c r="AH2719" s="230" t="s">
        <v>145</v>
      </c>
    </row>
    <row r="2720" spans="1:34" x14ac:dyDescent="0.3">
      <c r="A2720" s="230">
        <v>427065</v>
      </c>
      <c r="B2720" s="230" t="s">
        <v>321</v>
      </c>
      <c r="F2720" s="230" t="s">
        <v>144</v>
      </c>
      <c r="K2720" s="230" t="s">
        <v>145</v>
      </c>
      <c r="S2720" s="230" t="s">
        <v>143</v>
      </c>
      <c r="Z2720" s="230" t="s">
        <v>145</v>
      </c>
      <c r="AA2720" s="230" t="s">
        <v>143</v>
      </c>
      <c r="AD2720" s="230" t="s">
        <v>145</v>
      </c>
      <c r="AE2720" s="230" t="s">
        <v>144</v>
      </c>
      <c r="AF2720" s="230" t="s">
        <v>145</v>
      </c>
      <c r="AH2720" s="230" t="s">
        <v>145</v>
      </c>
    </row>
    <row r="2721" spans="1:34" x14ac:dyDescent="0.3">
      <c r="A2721" s="230">
        <v>408683</v>
      </c>
      <c r="B2721" s="230" t="s">
        <v>321</v>
      </c>
      <c r="Y2721" s="230" t="s">
        <v>143</v>
      </c>
      <c r="AB2721" s="230" t="s">
        <v>145</v>
      </c>
      <c r="AC2721" s="230" t="s">
        <v>145</v>
      </c>
      <c r="AD2721" s="230" t="s">
        <v>144</v>
      </c>
      <c r="AE2721" s="230" t="s">
        <v>144</v>
      </c>
      <c r="AF2721" s="230" t="s">
        <v>144</v>
      </c>
      <c r="AG2721" s="230" t="s">
        <v>144</v>
      </c>
      <c r="AH2721" s="230" t="s">
        <v>144</v>
      </c>
    </row>
    <row r="2722" spans="1:34" x14ac:dyDescent="0.3">
      <c r="A2722" s="230">
        <v>422094</v>
      </c>
      <c r="B2722" s="230" t="s">
        <v>321</v>
      </c>
      <c r="R2722" s="230" t="s">
        <v>144</v>
      </c>
      <c r="S2722" s="230" t="s">
        <v>143</v>
      </c>
      <c r="Y2722" s="230" t="s">
        <v>145</v>
      </c>
      <c r="Z2722" s="230" t="s">
        <v>145</v>
      </c>
      <c r="AA2722" s="230" t="s">
        <v>145</v>
      </c>
      <c r="AB2722" s="230" t="s">
        <v>144</v>
      </c>
      <c r="AC2722" s="230" t="s">
        <v>145</v>
      </c>
      <c r="AD2722" s="230" t="s">
        <v>144</v>
      </c>
      <c r="AE2722" s="230" t="s">
        <v>144</v>
      </c>
      <c r="AF2722" s="230" t="s">
        <v>144</v>
      </c>
      <c r="AG2722" s="230" t="s">
        <v>144</v>
      </c>
      <c r="AH2722" s="230" t="s">
        <v>144</v>
      </c>
    </row>
    <row r="2723" spans="1:34" x14ac:dyDescent="0.3">
      <c r="A2723" s="230">
        <v>422081</v>
      </c>
      <c r="B2723" s="230" t="s">
        <v>321</v>
      </c>
      <c r="Z2723" s="230" t="s">
        <v>144</v>
      </c>
      <c r="AB2723" s="230" t="s">
        <v>144</v>
      </c>
      <c r="AD2723" s="230" t="s">
        <v>145</v>
      </c>
      <c r="AE2723" s="230" t="s">
        <v>144</v>
      </c>
      <c r="AF2723" s="230" t="s">
        <v>144</v>
      </c>
      <c r="AG2723" s="230" t="s">
        <v>144</v>
      </c>
    </row>
    <row r="2724" spans="1:34" x14ac:dyDescent="0.3">
      <c r="A2724" s="230">
        <v>405369</v>
      </c>
      <c r="B2724" s="230" t="s">
        <v>321</v>
      </c>
      <c r="N2724" s="230" t="s">
        <v>143</v>
      </c>
      <c r="Y2724" s="230" t="s">
        <v>145</v>
      </c>
      <c r="AB2724" s="230" t="s">
        <v>145</v>
      </c>
      <c r="AD2724" s="230" t="s">
        <v>144</v>
      </c>
      <c r="AE2724" s="230" t="s">
        <v>144</v>
      </c>
      <c r="AF2724" s="230" t="s">
        <v>144</v>
      </c>
      <c r="AG2724" s="230" t="s">
        <v>144</v>
      </c>
      <c r="AH2724" s="230" t="s">
        <v>144</v>
      </c>
    </row>
    <row r="2725" spans="1:34" x14ac:dyDescent="0.3">
      <c r="A2725" s="230">
        <v>423483</v>
      </c>
      <c r="B2725" s="230" t="s">
        <v>321</v>
      </c>
      <c r="R2725" s="230" t="s">
        <v>144</v>
      </c>
      <c r="S2725" s="230" t="s">
        <v>143</v>
      </c>
      <c r="Y2725" s="230" t="s">
        <v>145</v>
      </c>
      <c r="AA2725" s="230" t="s">
        <v>145</v>
      </c>
      <c r="AB2725" s="230" t="s">
        <v>145</v>
      </c>
      <c r="AD2725" s="230" t="s">
        <v>144</v>
      </c>
      <c r="AE2725" s="230" t="s">
        <v>144</v>
      </c>
      <c r="AF2725" s="230" t="s">
        <v>144</v>
      </c>
      <c r="AG2725" s="230" t="s">
        <v>144</v>
      </c>
      <c r="AH2725" s="230" t="s">
        <v>145</v>
      </c>
    </row>
    <row r="2726" spans="1:34" x14ac:dyDescent="0.3">
      <c r="A2726" s="230">
        <v>422306</v>
      </c>
      <c r="B2726" s="230" t="s">
        <v>321</v>
      </c>
      <c r="Y2726" s="230" t="s">
        <v>143</v>
      </c>
      <c r="AA2726" s="230" t="s">
        <v>143</v>
      </c>
      <c r="AD2726" s="230" t="s">
        <v>145</v>
      </c>
      <c r="AE2726" s="230" t="s">
        <v>145</v>
      </c>
      <c r="AF2726" s="230" t="s">
        <v>145</v>
      </c>
      <c r="AG2726" s="230" t="s">
        <v>144</v>
      </c>
      <c r="AH2726" s="230" t="s">
        <v>145</v>
      </c>
    </row>
    <row r="2727" spans="1:34" x14ac:dyDescent="0.3">
      <c r="A2727" s="230">
        <v>421969</v>
      </c>
      <c r="B2727" s="230" t="s">
        <v>321</v>
      </c>
      <c r="Q2727" s="230" t="s">
        <v>143</v>
      </c>
      <c r="R2727" s="230" t="s">
        <v>145</v>
      </c>
      <c r="W2727" s="230" t="s">
        <v>143</v>
      </c>
      <c r="X2727" s="230" t="s">
        <v>143</v>
      </c>
      <c r="Y2727" s="230" t="s">
        <v>145</v>
      </c>
      <c r="AB2727" s="230" t="s">
        <v>143</v>
      </c>
      <c r="AD2727" s="230" t="s">
        <v>144</v>
      </c>
      <c r="AE2727" s="230" t="s">
        <v>144</v>
      </c>
      <c r="AF2727" s="230" t="s">
        <v>144</v>
      </c>
      <c r="AG2727" s="230" t="s">
        <v>144</v>
      </c>
    </row>
    <row r="2728" spans="1:34" x14ac:dyDescent="0.3">
      <c r="A2728" s="230">
        <v>425268</v>
      </c>
      <c r="B2728" s="230" t="s">
        <v>321</v>
      </c>
      <c r="W2728" s="230" t="s">
        <v>144</v>
      </c>
      <c r="AB2728" s="230" t="s">
        <v>143</v>
      </c>
      <c r="AD2728" s="230" t="s">
        <v>145</v>
      </c>
      <c r="AE2728" s="230" t="s">
        <v>144</v>
      </c>
      <c r="AF2728" s="230" t="s">
        <v>145</v>
      </c>
      <c r="AG2728" s="230" t="s">
        <v>143</v>
      </c>
      <c r="AH2728" s="230" t="s">
        <v>145</v>
      </c>
    </row>
    <row r="2729" spans="1:34" x14ac:dyDescent="0.3">
      <c r="A2729" s="230">
        <v>425348</v>
      </c>
      <c r="B2729" s="230" t="s">
        <v>321</v>
      </c>
      <c r="E2729" s="230" t="s">
        <v>143</v>
      </c>
      <c r="K2729" s="230" t="s">
        <v>143</v>
      </c>
      <c r="W2729" s="230" t="s">
        <v>144</v>
      </c>
      <c r="AA2729" s="230" t="s">
        <v>144</v>
      </c>
      <c r="AD2729" s="230" t="s">
        <v>145</v>
      </c>
      <c r="AE2729" s="230" t="s">
        <v>144</v>
      </c>
      <c r="AF2729" s="230" t="s">
        <v>145</v>
      </c>
      <c r="AH2729" s="230" t="s">
        <v>145</v>
      </c>
    </row>
    <row r="2730" spans="1:34" x14ac:dyDescent="0.3">
      <c r="A2730" s="230">
        <v>418707</v>
      </c>
      <c r="B2730" s="230" t="s">
        <v>321</v>
      </c>
      <c r="AD2730" s="230" t="s">
        <v>145</v>
      </c>
      <c r="AE2730" s="230" t="s">
        <v>144</v>
      </c>
      <c r="AF2730" s="230" t="s">
        <v>145</v>
      </c>
      <c r="AG2730" s="230" t="s">
        <v>145</v>
      </c>
      <c r="AH2730" s="230" t="s">
        <v>143</v>
      </c>
    </row>
    <row r="2731" spans="1:34" x14ac:dyDescent="0.3">
      <c r="A2731" s="230">
        <v>424116</v>
      </c>
      <c r="B2731" s="230" t="s">
        <v>321</v>
      </c>
      <c r="Q2731" s="230" t="s">
        <v>143</v>
      </c>
      <c r="R2731" s="230" t="s">
        <v>145</v>
      </c>
      <c r="Y2731" s="230" t="s">
        <v>143</v>
      </c>
      <c r="AA2731" s="230" t="s">
        <v>143</v>
      </c>
      <c r="AE2731" s="230" t="s">
        <v>145</v>
      </c>
      <c r="AF2731" s="230" t="s">
        <v>145</v>
      </c>
      <c r="AH2731" s="230" t="s">
        <v>145</v>
      </c>
    </row>
    <row r="2732" spans="1:34" x14ac:dyDescent="0.3">
      <c r="A2732" s="230">
        <v>422291</v>
      </c>
      <c r="B2732" s="230" t="s">
        <v>321</v>
      </c>
      <c r="F2732" s="230" t="s">
        <v>144</v>
      </c>
      <c r="Y2732" s="230" t="s">
        <v>143</v>
      </c>
      <c r="AA2732" s="230" t="s">
        <v>143</v>
      </c>
      <c r="AC2732" s="230" t="s">
        <v>145</v>
      </c>
      <c r="AD2732" s="230" t="s">
        <v>145</v>
      </c>
      <c r="AE2732" s="230" t="s">
        <v>145</v>
      </c>
      <c r="AF2732" s="230" t="s">
        <v>144</v>
      </c>
      <c r="AG2732" s="230" t="s">
        <v>145</v>
      </c>
      <c r="AH2732" s="230" t="s">
        <v>145</v>
      </c>
    </row>
    <row r="2733" spans="1:34" x14ac:dyDescent="0.3">
      <c r="A2733" s="230">
        <v>423825</v>
      </c>
      <c r="B2733" s="230" t="s">
        <v>321</v>
      </c>
      <c r="L2733" s="230" t="s">
        <v>143</v>
      </c>
      <c r="R2733" s="230" t="s">
        <v>145</v>
      </c>
      <c r="S2733" s="230" t="s">
        <v>145</v>
      </c>
      <c r="Y2733" s="230" t="s">
        <v>143</v>
      </c>
      <c r="AA2733" s="230" t="s">
        <v>143</v>
      </c>
      <c r="AB2733" s="230" t="s">
        <v>145</v>
      </c>
      <c r="AD2733" s="230" t="s">
        <v>144</v>
      </c>
      <c r="AE2733" s="230" t="s">
        <v>144</v>
      </c>
      <c r="AF2733" s="230" t="s">
        <v>144</v>
      </c>
      <c r="AG2733" s="230" t="s">
        <v>144</v>
      </c>
      <c r="AH2733" s="230" t="s">
        <v>144</v>
      </c>
    </row>
    <row r="2734" spans="1:34" x14ac:dyDescent="0.3">
      <c r="A2734" s="230">
        <v>420753</v>
      </c>
      <c r="B2734" s="230" t="s">
        <v>321</v>
      </c>
      <c r="I2734" s="230" t="s">
        <v>143</v>
      </c>
      <c r="P2734" s="230" t="s">
        <v>143</v>
      </c>
      <c r="Q2734" s="230" t="s">
        <v>144</v>
      </c>
      <c r="X2734" s="230" t="s">
        <v>143</v>
      </c>
      <c r="Y2734" s="230" t="s">
        <v>144</v>
      </c>
      <c r="AA2734" s="230" t="s">
        <v>143</v>
      </c>
      <c r="AD2734" s="230" t="s">
        <v>145</v>
      </c>
      <c r="AE2734" s="230" t="s">
        <v>144</v>
      </c>
      <c r="AF2734" s="230" t="s">
        <v>144</v>
      </c>
      <c r="AG2734" s="230" t="s">
        <v>145</v>
      </c>
      <c r="AH2734" s="230" t="s">
        <v>145</v>
      </c>
    </row>
    <row r="2735" spans="1:34" x14ac:dyDescent="0.3">
      <c r="A2735" s="230">
        <v>424234</v>
      </c>
      <c r="B2735" s="230" t="s">
        <v>321</v>
      </c>
      <c r="K2735" s="230" t="s">
        <v>143</v>
      </c>
      <c r="X2735" s="230" t="s">
        <v>143</v>
      </c>
      <c r="Y2735" s="230" t="s">
        <v>143</v>
      </c>
      <c r="AA2735" s="230" t="s">
        <v>143</v>
      </c>
      <c r="AD2735" s="230" t="s">
        <v>145</v>
      </c>
      <c r="AF2735" s="230" t="s">
        <v>145</v>
      </c>
      <c r="AH2735" s="230" t="s">
        <v>145</v>
      </c>
    </row>
    <row r="2736" spans="1:34" x14ac:dyDescent="0.3">
      <c r="A2736" s="230">
        <v>425383</v>
      </c>
      <c r="B2736" s="230" t="s">
        <v>321</v>
      </c>
      <c r="Y2736" s="230" t="s">
        <v>144</v>
      </c>
      <c r="Z2736" s="230" t="s">
        <v>144</v>
      </c>
      <c r="AA2736" s="230" t="s">
        <v>143</v>
      </c>
      <c r="AD2736" s="230" t="s">
        <v>144</v>
      </c>
      <c r="AE2736" s="230" t="s">
        <v>144</v>
      </c>
      <c r="AF2736" s="230" t="s">
        <v>144</v>
      </c>
    </row>
    <row r="2737" spans="1:34" x14ac:dyDescent="0.3">
      <c r="A2737" s="230">
        <v>424629</v>
      </c>
      <c r="B2737" s="230" t="s">
        <v>321</v>
      </c>
      <c r="D2737" s="230" t="s">
        <v>145</v>
      </c>
      <c r="G2737" s="230" t="s">
        <v>145</v>
      </c>
      <c r="AA2737" s="230" t="s">
        <v>143</v>
      </c>
      <c r="AE2737" s="230" t="s">
        <v>145</v>
      </c>
      <c r="AF2737" s="230" t="s">
        <v>145</v>
      </c>
    </row>
    <row r="2738" spans="1:34" x14ac:dyDescent="0.3">
      <c r="A2738" s="230">
        <v>423996</v>
      </c>
      <c r="B2738" s="230" t="s">
        <v>321</v>
      </c>
      <c r="Q2738" s="230" t="s">
        <v>145</v>
      </c>
      <c r="S2738" s="230" t="s">
        <v>143</v>
      </c>
      <c r="Y2738" s="230" t="s">
        <v>143</v>
      </c>
      <c r="AE2738" s="230" t="s">
        <v>144</v>
      </c>
      <c r="AF2738" s="230" t="s">
        <v>145</v>
      </c>
      <c r="AG2738" s="230" t="s">
        <v>144</v>
      </c>
      <c r="AH2738" s="230" t="s">
        <v>145</v>
      </c>
    </row>
    <row r="2739" spans="1:34" x14ac:dyDescent="0.3">
      <c r="A2739" s="230">
        <v>412115</v>
      </c>
      <c r="B2739" s="230" t="s">
        <v>321</v>
      </c>
      <c r="I2739" s="230" t="s">
        <v>143</v>
      </c>
      <c r="L2739" s="230" t="s">
        <v>143</v>
      </c>
      <c r="Z2739" s="230" t="s">
        <v>143</v>
      </c>
      <c r="AB2739" s="230" t="s">
        <v>144</v>
      </c>
      <c r="AE2739" s="230" t="s">
        <v>145</v>
      </c>
      <c r="AF2739" s="230" t="s">
        <v>145</v>
      </c>
      <c r="AG2739" s="230" t="s">
        <v>143</v>
      </c>
      <c r="AH2739" s="230" t="s">
        <v>143</v>
      </c>
    </row>
    <row r="2740" spans="1:34" x14ac:dyDescent="0.3">
      <c r="A2740" s="230">
        <v>418689</v>
      </c>
      <c r="B2740" s="230" t="s">
        <v>321</v>
      </c>
      <c r="Q2740" s="230" t="s">
        <v>143</v>
      </c>
      <c r="S2740" s="230" t="s">
        <v>143</v>
      </c>
      <c r="X2740" s="230" t="s">
        <v>143</v>
      </c>
      <c r="AA2740" s="230" t="s">
        <v>143</v>
      </c>
      <c r="AB2740" s="230" t="s">
        <v>143</v>
      </c>
      <c r="AD2740" s="230" t="s">
        <v>143</v>
      </c>
      <c r="AF2740" s="230" t="s">
        <v>143</v>
      </c>
      <c r="AG2740" s="230" t="s">
        <v>143</v>
      </c>
    </row>
    <row r="2741" spans="1:34" x14ac:dyDescent="0.3">
      <c r="A2741" s="230">
        <v>407221</v>
      </c>
      <c r="B2741" s="230" t="s">
        <v>321</v>
      </c>
      <c r="R2741" s="230" t="s">
        <v>143</v>
      </c>
      <c r="X2741" s="230" t="s">
        <v>143</v>
      </c>
      <c r="Y2741" s="230" t="s">
        <v>143</v>
      </c>
      <c r="AD2741" s="230" t="s">
        <v>143</v>
      </c>
      <c r="AE2741" s="230" t="s">
        <v>144</v>
      </c>
      <c r="AF2741" s="230" t="s">
        <v>145</v>
      </c>
      <c r="AH2741" s="230" t="s">
        <v>143</v>
      </c>
    </row>
    <row r="2742" spans="1:34" x14ac:dyDescent="0.3">
      <c r="A2742" s="230">
        <v>425010</v>
      </c>
      <c r="B2742" s="230" t="s">
        <v>321</v>
      </c>
      <c r="V2742" s="230" t="s">
        <v>143</v>
      </c>
      <c r="Z2742" s="230" t="s">
        <v>145</v>
      </c>
      <c r="AD2742" s="230" t="s">
        <v>144</v>
      </c>
      <c r="AE2742" s="230" t="s">
        <v>144</v>
      </c>
      <c r="AF2742" s="230" t="s">
        <v>144</v>
      </c>
      <c r="AG2742" s="230" t="s">
        <v>144</v>
      </c>
      <c r="AH2742" s="230" t="s">
        <v>144</v>
      </c>
    </row>
    <row r="2743" spans="1:34" x14ac:dyDescent="0.3">
      <c r="A2743" s="230">
        <v>420799</v>
      </c>
      <c r="B2743" s="230" t="s">
        <v>321</v>
      </c>
      <c r="L2743" s="230" t="s">
        <v>145</v>
      </c>
      <c r="S2743" s="230" t="s">
        <v>144</v>
      </c>
      <c r="T2743" s="230" t="s">
        <v>144</v>
      </c>
      <c r="AB2743" s="230" t="s">
        <v>145</v>
      </c>
      <c r="AD2743" s="230" t="s">
        <v>144</v>
      </c>
      <c r="AE2743" s="230" t="s">
        <v>144</v>
      </c>
      <c r="AF2743" s="230" t="s">
        <v>144</v>
      </c>
      <c r="AG2743" s="230" t="s">
        <v>144</v>
      </c>
      <c r="AH2743" s="230" t="s">
        <v>144</v>
      </c>
    </row>
    <row r="2744" spans="1:34" x14ac:dyDescent="0.3">
      <c r="A2744" s="230">
        <v>425390</v>
      </c>
      <c r="B2744" s="230" t="s">
        <v>321</v>
      </c>
      <c r="D2744" s="230" t="s">
        <v>143</v>
      </c>
      <c r="AA2744" s="230" t="s">
        <v>143</v>
      </c>
      <c r="AE2744" s="230" t="s">
        <v>145</v>
      </c>
      <c r="AF2744" s="230" t="s">
        <v>143</v>
      </c>
      <c r="AG2744" s="230" t="s">
        <v>143</v>
      </c>
      <c r="AH2744" s="230" t="s">
        <v>143</v>
      </c>
    </row>
    <row r="2745" spans="1:34" x14ac:dyDescent="0.3">
      <c r="A2745" s="230">
        <v>420348</v>
      </c>
      <c r="B2745" s="230" t="s">
        <v>321</v>
      </c>
      <c r="C2745" s="230" t="s">
        <v>143</v>
      </c>
      <c r="I2745" s="230" t="s">
        <v>144</v>
      </c>
      <c r="L2745" s="230" t="s">
        <v>143</v>
      </c>
      <c r="N2745" s="230" t="s">
        <v>143</v>
      </c>
      <c r="Y2745" s="230" t="s">
        <v>143</v>
      </c>
      <c r="AA2745" s="230" t="s">
        <v>143</v>
      </c>
      <c r="AB2745" s="230" t="s">
        <v>143</v>
      </c>
      <c r="AD2745" s="230" t="s">
        <v>143</v>
      </c>
      <c r="AE2745" s="230" t="s">
        <v>143</v>
      </c>
      <c r="AF2745" s="230" t="s">
        <v>144</v>
      </c>
      <c r="AH2745" s="230" t="s">
        <v>143</v>
      </c>
    </row>
    <row r="2746" spans="1:34" x14ac:dyDescent="0.3">
      <c r="A2746" s="230">
        <v>400262</v>
      </c>
      <c r="B2746" s="230" t="s">
        <v>321</v>
      </c>
      <c r="P2746" s="230" t="s">
        <v>143</v>
      </c>
      <c r="R2746" s="230" t="s">
        <v>145</v>
      </c>
      <c r="Y2746" s="230" t="s">
        <v>143</v>
      </c>
      <c r="AE2746" s="230" t="s">
        <v>144</v>
      </c>
      <c r="AG2746" s="230" t="s">
        <v>145</v>
      </c>
    </row>
    <row r="2747" spans="1:34" x14ac:dyDescent="0.3">
      <c r="A2747" s="230">
        <v>423278</v>
      </c>
      <c r="B2747" s="230" t="s">
        <v>321</v>
      </c>
      <c r="M2747" s="230" t="s">
        <v>143</v>
      </c>
      <c r="Q2747" s="230" t="s">
        <v>145</v>
      </c>
      <c r="V2747" s="230" t="s">
        <v>143</v>
      </c>
      <c r="W2747" s="230" t="s">
        <v>143</v>
      </c>
      <c r="Y2747" s="230" t="s">
        <v>144</v>
      </c>
      <c r="AA2747" s="230" t="s">
        <v>145</v>
      </c>
      <c r="AB2747" s="230" t="s">
        <v>145</v>
      </c>
      <c r="AD2747" s="230" t="s">
        <v>144</v>
      </c>
      <c r="AE2747" s="230" t="s">
        <v>144</v>
      </c>
      <c r="AF2747" s="230" t="s">
        <v>144</v>
      </c>
      <c r="AG2747" s="230" t="s">
        <v>144</v>
      </c>
    </row>
    <row r="2748" spans="1:34" x14ac:dyDescent="0.3">
      <c r="A2748" s="230">
        <v>425402</v>
      </c>
      <c r="B2748" s="230" t="s">
        <v>321</v>
      </c>
      <c r="H2748" s="230" t="s">
        <v>143</v>
      </c>
      <c r="S2748" s="230" t="s">
        <v>143</v>
      </c>
      <c r="AA2748" s="230" t="s">
        <v>143</v>
      </c>
      <c r="AD2748" s="230" t="s">
        <v>145</v>
      </c>
      <c r="AE2748" s="230" t="s">
        <v>145</v>
      </c>
    </row>
    <row r="2749" spans="1:34" x14ac:dyDescent="0.3">
      <c r="A2749" s="230">
        <v>422832</v>
      </c>
      <c r="B2749" s="230" t="s">
        <v>321</v>
      </c>
      <c r="K2749" s="230" t="s">
        <v>143</v>
      </c>
      <c r="Y2749" s="230" t="s">
        <v>143</v>
      </c>
      <c r="AA2749" s="230" t="s">
        <v>143</v>
      </c>
      <c r="AE2749" s="230" t="s">
        <v>144</v>
      </c>
      <c r="AF2749" s="230" t="s">
        <v>144</v>
      </c>
    </row>
    <row r="2750" spans="1:34" x14ac:dyDescent="0.3">
      <c r="A2750" s="230">
        <v>422471</v>
      </c>
      <c r="B2750" s="230" t="s">
        <v>321</v>
      </c>
      <c r="Y2750" s="230" t="s">
        <v>143</v>
      </c>
      <c r="AA2750" s="230" t="s">
        <v>145</v>
      </c>
      <c r="AD2750" s="230" t="s">
        <v>143</v>
      </c>
      <c r="AE2750" s="230" t="s">
        <v>143</v>
      </c>
      <c r="AF2750" s="230" t="s">
        <v>144</v>
      </c>
    </row>
    <row r="2751" spans="1:34" x14ac:dyDescent="0.3">
      <c r="A2751" s="230">
        <v>404993</v>
      </c>
      <c r="B2751" s="230" t="s">
        <v>321</v>
      </c>
      <c r="L2751" s="230" t="s">
        <v>143</v>
      </c>
      <c r="R2751" s="230" t="s">
        <v>143</v>
      </c>
      <c r="X2751" s="230" t="s">
        <v>143</v>
      </c>
      <c r="Y2751" s="230" t="s">
        <v>143</v>
      </c>
      <c r="Z2751" s="230" t="s">
        <v>143</v>
      </c>
      <c r="AA2751" s="230" t="s">
        <v>143</v>
      </c>
      <c r="AB2751" s="230" t="s">
        <v>145</v>
      </c>
      <c r="AC2751" s="230" t="s">
        <v>145</v>
      </c>
      <c r="AD2751" s="230" t="s">
        <v>145</v>
      </c>
      <c r="AE2751" s="230" t="s">
        <v>144</v>
      </c>
      <c r="AF2751" s="230" t="s">
        <v>144</v>
      </c>
      <c r="AG2751" s="230" t="s">
        <v>143</v>
      </c>
      <c r="AH2751" s="230" t="s">
        <v>145</v>
      </c>
    </row>
    <row r="2752" spans="1:34" x14ac:dyDescent="0.3">
      <c r="A2752" s="230">
        <v>422328</v>
      </c>
      <c r="B2752" s="230" t="s">
        <v>321</v>
      </c>
      <c r="R2752" s="230" t="s">
        <v>144</v>
      </c>
      <c r="AD2752" s="230" t="s">
        <v>143</v>
      </c>
      <c r="AE2752" s="230" t="s">
        <v>145</v>
      </c>
      <c r="AF2752" s="230" t="s">
        <v>145</v>
      </c>
      <c r="AG2752" s="230" t="s">
        <v>143</v>
      </c>
    </row>
    <row r="2753" spans="1:34" x14ac:dyDescent="0.3">
      <c r="A2753" s="230">
        <v>422069</v>
      </c>
      <c r="B2753" s="230" t="s">
        <v>321</v>
      </c>
      <c r="L2753" s="230" t="s">
        <v>143</v>
      </c>
      <c r="R2753" s="230" t="s">
        <v>143</v>
      </c>
      <c r="AA2753" s="230" t="s">
        <v>143</v>
      </c>
      <c r="AF2753" s="230" t="s">
        <v>143</v>
      </c>
      <c r="AH2753" s="230" t="s">
        <v>143</v>
      </c>
    </row>
    <row r="2754" spans="1:34" x14ac:dyDescent="0.3">
      <c r="A2754" s="230">
        <v>418616</v>
      </c>
      <c r="B2754" s="230" t="s">
        <v>321</v>
      </c>
      <c r="L2754" s="230" t="s">
        <v>143</v>
      </c>
      <c r="W2754" s="230" t="s">
        <v>143</v>
      </c>
      <c r="AA2754" s="230" t="s">
        <v>143</v>
      </c>
      <c r="AE2754" s="230" t="s">
        <v>145</v>
      </c>
      <c r="AF2754" s="230" t="s">
        <v>145</v>
      </c>
    </row>
    <row r="2755" spans="1:34" x14ac:dyDescent="0.3">
      <c r="A2755" s="230">
        <v>416412</v>
      </c>
      <c r="B2755" s="230" t="s">
        <v>321</v>
      </c>
      <c r="L2755" s="230" t="s">
        <v>143</v>
      </c>
      <c r="R2755" s="230" t="s">
        <v>143</v>
      </c>
      <c r="S2755" s="230" t="s">
        <v>144</v>
      </c>
      <c r="Z2755" s="230" t="s">
        <v>144</v>
      </c>
      <c r="AA2755" s="230" t="s">
        <v>143</v>
      </c>
      <c r="AB2755" s="230" t="s">
        <v>143</v>
      </c>
      <c r="AC2755" s="230" t="s">
        <v>143</v>
      </c>
      <c r="AD2755" s="230" t="s">
        <v>144</v>
      </c>
      <c r="AE2755" s="230" t="s">
        <v>144</v>
      </c>
      <c r="AF2755" s="230" t="s">
        <v>144</v>
      </c>
      <c r="AG2755" s="230" t="s">
        <v>144</v>
      </c>
      <c r="AH2755" s="230" t="s">
        <v>143</v>
      </c>
    </row>
    <row r="2756" spans="1:34" x14ac:dyDescent="0.3">
      <c r="A2756" s="230">
        <v>424721</v>
      </c>
      <c r="B2756" s="230" t="s">
        <v>321</v>
      </c>
      <c r="L2756" s="230" t="s">
        <v>145</v>
      </c>
      <c r="R2756" s="230" t="s">
        <v>145</v>
      </c>
      <c r="Y2756" s="230" t="s">
        <v>143</v>
      </c>
      <c r="Z2756" s="230" t="s">
        <v>143</v>
      </c>
      <c r="AD2756" s="230" t="s">
        <v>145</v>
      </c>
      <c r="AE2756" s="230" t="s">
        <v>144</v>
      </c>
      <c r="AG2756" s="230" t="s">
        <v>145</v>
      </c>
      <c r="AH2756" s="230" t="s">
        <v>143</v>
      </c>
    </row>
    <row r="2757" spans="1:34" x14ac:dyDescent="0.3">
      <c r="A2757" s="230">
        <v>423521</v>
      </c>
      <c r="B2757" s="230" t="s">
        <v>321</v>
      </c>
      <c r="K2757" s="230" t="s">
        <v>143</v>
      </c>
      <c r="L2757" s="230" t="s">
        <v>143</v>
      </c>
      <c r="X2757" s="230" t="s">
        <v>143</v>
      </c>
      <c r="Y2757" s="230" t="s">
        <v>145</v>
      </c>
      <c r="Z2757" s="230" t="s">
        <v>144</v>
      </c>
      <c r="AA2757" s="230" t="s">
        <v>144</v>
      </c>
      <c r="AB2757" s="230" t="s">
        <v>145</v>
      </c>
      <c r="AC2757" s="230" t="s">
        <v>144</v>
      </c>
      <c r="AD2757" s="230" t="s">
        <v>144</v>
      </c>
      <c r="AE2757" s="230" t="s">
        <v>144</v>
      </c>
      <c r="AF2757" s="230" t="s">
        <v>144</v>
      </c>
      <c r="AG2757" s="230" t="s">
        <v>144</v>
      </c>
      <c r="AH2757" s="230" t="s">
        <v>144</v>
      </c>
    </row>
    <row r="2758" spans="1:34" x14ac:dyDescent="0.3">
      <c r="A2758" s="230">
        <v>424882</v>
      </c>
      <c r="B2758" s="230" t="s">
        <v>321</v>
      </c>
      <c r="J2758" s="230" t="s">
        <v>143</v>
      </c>
      <c r="M2758" s="230" t="s">
        <v>143</v>
      </c>
      <c r="AD2758" s="230" t="s">
        <v>145</v>
      </c>
      <c r="AE2758" s="230" t="s">
        <v>145</v>
      </c>
      <c r="AF2758" s="230" t="s">
        <v>145</v>
      </c>
      <c r="AG2758" s="230" t="s">
        <v>145</v>
      </c>
      <c r="AH2758" s="230" t="s">
        <v>145</v>
      </c>
    </row>
    <row r="2759" spans="1:34" x14ac:dyDescent="0.3">
      <c r="A2759" s="230">
        <v>423989</v>
      </c>
      <c r="B2759" s="230" t="s">
        <v>321</v>
      </c>
      <c r="M2759" s="230" t="s">
        <v>145</v>
      </c>
      <c r="Y2759" s="230" t="s">
        <v>143</v>
      </c>
      <c r="AD2759" s="230" t="s">
        <v>145</v>
      </c>
      <c r="AE2759" s="230" t="s">
        <v>144</v>
      </c>
      <c r="AF2759" s="230" t="s">
        <v>144</v>
      </c>
      <c r="AH2759" s="230" t="s">
        <v>145</v>
      </c>
    </row>
    <row r="2760" spans="1:34" x14ac:dyDescent="0.3">
      <c r="A2760" s="230">
        <v>418231</v>
      </c>
      <c r="B2760" s="230" t="s">
        <v>321</v>
      </c>
      <c r="H2760" s="230" t="s">
        <v>143</v>
      </c>
      <c r="L2760" s="230" t="s">
        <v>143</v>
      </c>
      <c r="S2760" s="230" t="s">
        <v>143</v>
      </c>
      <c r="Y2760" s="230" t="s">
        <v>143</v>
      </c>
      <c r="AA2760" s="230" t="s">
        <v>143</v>
      </c>
      <c r="AB2760" s="230" t="s">
        <v>143</v>
      </c>
      <c r="AD2760" s="230" t="s">
        <v>144</v>
      </c>
      <c r="AE2760" s="230" t="s">
        <v>143</v>
      </c>
      <c r="AF2760" s="230" t="s">
        <v>144</v>
      </c>
      <c r="AG2760" s="230" t="s">
        <v>143</v>
      </c>
      <c r="AH2760" s="230" t="s">
        <v>144</v>
      </c>
    </row>
    <row r="2761" spans="1:34" x14ac:dyDescent="0.3">
      <c r="A2761" s="230">
        <v>420927</v>
      </c>
      <c r="B2761" s="230" t="s">
        <v>321</v>
      </c>
      <c r="I2761" s="230" t="s">
        <v>143</v>
      </c>
      <c r="W2761" s="230" t="s">
        <v>143</v>
      </c>
      <c r="X2761" s="230" t="s">
        <v>143</v>
      </c>
      <c r="Y2761" s="230" t="s">
        <v>145</v>
      </c>
      <c r="AA2761" s="230" t="s">
        <v>143</v>
      </c>
      <c r="AB2761" s="230" t="s">
        <v>143</v>
      </c>
      <c r="AC2761" s="230" t="s">
        <v>143</v>
      </c>
      <c r="AD2761" s="230" t="s">
        <v>144</v>
      </c>
      <c r="AF2761" s="230" t="s">
        <v>145</v>
      </c>
      <c r="AG2761" s="230" t="s">
        <v>145</v>
      </c>
      <c r="AH2761" s="230" t="s">
        <v>144</v>
      </c>
    </row>
    <row r="2762" spans="1:34" x14ac:dyDescent="0.3">
      <c r="A2762" s="230">
        <v>425132</v>
      </c>
      <c r="B2762" s="230" t="s">
        <v>321</v>
      </c>
      <c r="Y2762" s="230" t="s">
        <v>143</v>
      </c>
      <c r="AD2762" s="230" t="s">
        <v>144</v>
      </c>
      <c r="AE2762" s="230" t="s">
        <v>144</v>
      </c>
      <c r="AF2762" s="230" t="s">
        <v>145</v>
      </c>
      <c r="AG2762" s="230" t="s">
        <v>144</v>
      </c>
      <c r="AH2762" s="230" t="s">
        <v>144</v>
      </c>
    </row>
    <row r="2763" spans="1:34" x14ac:dyDescent="0.3">
      <c r="A2763" s="230">
        <v>425177</v>
      </c>
      <c r="B2763" s="230" t="s">
        <v>321</v>
      </c>
      <c r="K2763" s="230" t="s">
        <v>143</v>
      </c>
      <c r="Y2763" s="230" t="s">
        <v>143</v>
      </c>
      <c r="AD2763" s="230" t="s">
        <v>145</v>
      </c>
      <c r="AF2763" s="230" t="s">
        <v>145</v>
      </c>
      <c r="AH2763" s="230" t="s">
        <v>145</v>
      </c>
    </row>
    <row r="2764" spans="1:34" x14ac:dyDescent="0.3">
      <c r="A2764" s="230">
        <v>422920</v>
      </c>
      <c r="B2764" s="230" t="s">
        <v>321</v>
      </c>
      <c r="H2764" s="230" t="s">
        <v>144</v>
      </c>
      <c r="L2764" s="230" t="s">
        <v>144</v>
      </c>
      <c r="S2764" s="230" t="s">
        <v>144</v>
      </c>
      <c r="Y2764" s="230" t="s">
        <v>144</v>
      </c>
      <c r="AD2764" s="230" t="s">
        <v>144</v>
      </c>
      <c r="AE2764" s="230" t="s">
        <v>144</v>
      </c>
      <c r="AG2764" s="230" t="s">
        <v>144</v>
      </c>
      <c r="AH2764" s="230" t="s">
        <v>144</v>
      </c>
    </row>
    <row r="2765" spans="1:34" x14ac:dyDescent="0.3">
      <c r="A2765" s="230">
        <v>424079</v>
      </c>
      <c r="B2765" s="230" t="s">
        <v>321</v>
      </c>
      <c r="F2765" s="230" t="s">
        <v>143</v>
      </c>
      <c r="S2765" s="230" t="s">
        <v>145</v>
      </c>
      <c r="AD2765" s="230" t="s">
        <v>144</v>
      </c>
      <c r="AE2765" s="230" t="s">
        <v>144</v>
      </c>
      <c r="AF2765" s="230" t="s">
        <v>145</v>
      </c>
      <c r="AG2765" s="230" t="s">
        <v>144</v>
      </c>
    </row>
    <row r="2766" spans="1:34" x14ac:dyDescent="0.3">
      <c r="A2766" s="230">
        <v>419974</v>
      </c>
      <c r="B2766" s="230" t="s">
        <v>321</v>
      </c>
      <c r="J2766" s="230" t="s">
        <v>143</v>
      </c>
      <c r="AA2766" s="230" t="s">
        <v>143</v>
      </c>
      <c r="AC2766" s="230" t="s">
        <v>143</v>
      </c>
      <c r="AF2766" s="230" t="s">
        <v>143</v>
      </c>
      <c r="AH2766" s="230" t="s">
        <v>143</v>
      </c>
    </row>
    <row r="2767" spans="1:34" x14ac:dyDescent="0.3">
      <c r="A2767" s="230">
        <v>423675</v>
      </c>
      <c r="B2767" s="230" t="s">
        <v>321</v>
      </c>
      <c r="H2767" s="230" t="s">
        <v>143</v>
      </c>
      <c r="L2767" s="230" t="s">
        <v>145</v>
      </c>
      <c r="R2767" s="230" t="s">
        <v>145</v>
      </c>
      <c r="AD2767" s="230" t="s">
        <v>145</v>
      </c>
      <c r="AE2767" s="230" t="s">
        <v>144</v>
      </c>
    </row>
    <row r="2768" spans="1:34" x14ac:dyDescent="0.3">
      <c r="A2768" s="230">
        <v>422456</v>
      </c>
      <c r="B2768" s="230" t="s">
        <v>321</v>
      </c>
      <c r="W2768" s="230" t="s">
        <v>143</v>
      </c>
      <c r="Y2768" s="230" t="s">
        <v>145</v>
      </c>
      <c r="AB2768" s="230" t="s">
        <v>143</v>
      </c>
      <c r="AD2768" s="230" t="s">
        <v>145</v>
      </c>
      <c r="AE2768" s="230" t="s">
        <v>144</v>
      </c>
      <c r="AF2768" s="230" t="s">
        <v>145</v>
      </c>
      <c r="AH2768" s="230" t="s">
        <v>145</v>
      </c>
    </row>
    <row r="2769" spans="1:34" x14ac:dyDescent="0.3">
      <c r="A2769" s="230">
        <v>424590</v>
      </c>
      <c r="B2769" s="230" t="s">
        <v>321</v>
      </c>
      <c r="D2769" s="230" t="s">
        <v>145</v>
      </c>
      <c r="J2769" s="230" t="s">
        <v>145</v>
      </c>
      <c r="Z2769" s="230" t="s">
        <v>145</v>
      </c>
      <c r="AA2769" s="230" t="s">
        <v>143</v>
      </c>
      <c r="AD2769" s="230" t="s">
        <v>145</v>
      </c>
      <c r="AE2769" s="230" t="s">
        <v>145</v>
      </c>
      <c r="AF2769" s="230" t="s">
        <v>145</v>
      </c>
    </row>
    <row r="2770" spans="1:34" x14ac:dyDescent="0.3">
      <c r="A2770" s="230">
        <v>423613</v>
      </c>
      <c r="B2770" s="230" t="s">
        <v>321</v>
      </c>
      <c r="Y2770" s="230" t="s">
        <v>143</v>
      </c>
      <c r="AA2770" s="230" t="s">
        <v>143</v>
      </c>
      <c r="AF2770" s="230" t="s">
        <v>143</v>
      </c>
      <c r="AG2770" s="230" t="s">
        <v>145</v>
      </c>
      <c r="AH2770" s="230" t="s">
        <v>143</v>
      </c>
    </row>
    <row r="2771" spans="1:34" x14ac:dyDescent="0.3">
      <c r="A2771" s="230">
        <v>422784</v>
      </c>
      <c r="B2771" s="230" t="s">
        <v>321</v>
      </c>
      <c r="R2771" s="230" t="s">
        <v>145</v>
      </c>
      <c r="T2771" s="230" t="s">
        <v>143</v>
      </c>
      <c r="W2771" s="230" t="s">
        <v>145</v>
      </c>
      <c r="Y2771" s="230" t="s">
        <v>143</v>
      </c>
      <c r="AD2771" s="230" t="s">
        <v>145</v>
      </c>
      <c r="AE2771" s="230" t="s">
        <v>144</v>
      </c>
      <c r="AH2771" s="230" t="s">
        <v>145</v>
      </c>
    </row>
    <row r="2772" spans="1:34" x14ac:dyDescent="0.3">
      <c r="A2772" s="230">
        <v>422761</v>
      </c>
      <c r="B2772" s="230" t="s">
        <v>321</v>
      </c>
      <c r="N2772" s="230" t="s">
        <v>143</v>
      </c>
      <c r="Y2772" s="230" t="s">
        <v>145</v>
      </c>
      <c r="AA2772" s="230" t="s">
        <v>145</v>
      </c>
      <c r="AD2772" s="230" t="s">
        <v>144</v>
      </c>
      <c r="AE2772" s="230" t="s">
        <v>144</v>
      </c>
      <c r="AF2772" s="230" t="s">
        <v>144</v>
      </c>
      <c r="AG2772" s="230" t="s">
        <v>144</v>
      </c>
      <c r="AH2772" s="230" t="s">
        <v>144</v>
      </c>
    </row>
    <row r="2773" spans="1:34" x14ac:dyDescent="0.3">
      <c r="A2773" s="230">
        <v>419531</v>
      </c>
      <c r="B2773" s="230" t="s">
        <v>321</v>
      </c>
      <c r="N2773" s="230" t="s">
        <v>143</v>
      </c>
      <c r="R2773" s="230" t="s">
        <v>145</v>
      </c>
      <c r="W2773" s="230" t="s">
        <v>143</v>
      </c>
      <c r="Y2773" s="230" t="s">
        <v>143</v>
      </c>
      <c r="Z2773" s="230" t="s">
        <v>143</v>
      </c>
      <c r="AA2773" s="230" t="s">
        <v>143</v>
      </c>
      <c r="AC2773" s="230" t="s">
        <v>145</v>
      </c>
      <c r="AD2773" s="230" t="s">
        <v>145</v>
      </c>
      <c r="AE2773" s="230" t="s">
        <v>144</v>
      </c>
      <c r="AF2773" s="230" t="s">
        <v>145</v>
      </c>
      <c r="AG2773" s="230" t="s">
        <v>145</v>
      </c>
      <c r="AH2773" s="230" t="s">
        <v>145</v>
      </c>
    </row>
    <row r="2774" spans="1:34" x14ac:dyDescent="0.3">
      <c r="A2774" s="230">
        <v>427010</v>
      </c>
      <c r="B2774" s="230" t="s">
        <v>321</v>
      </c>
      <c r="U2774" s="230" t="s">
        <v>143</v>
      </c>
      <c r="V2774" s="230" t="s">
        <v>143</v>
      </c>
      <c r="Y2774" s="230" t="s">
        <v>144</v>
      </c>
      <c r="AA2774" s="230" t="s">
        <v>144</v>
      </c>
      <c r="AB2774" s="230" t="s">
        <v>144</v>
      </c>
      <c r="AC2774" s="230" t="s">
        <v>145</v>
      </c>
      <c r="AD2774" s="230" t="s">
        <v>144</v>
      </c>
      <c r="AE2774" s="230" t="s">
        <v>144</v>
      </c>
      <c r="AF2774" s="230" t="s">
        <v>144</v>
      </c>
      <c r="AG2774" s="230" t="s">
        <v>144</v>
      </c>
      <c r="AH2774" s="230" t="s">
        <v>144</v>
      </c>
    </row>
    <row r="2775" spans="1:34" x14ac:dyDescent="0.3">
      <c r="A2775" s="230">
        <v>419176</v>
      </c>
      <c r="B2775" s="230" t="s">
        <v>321</v>
      </c>
      <c r="I2775" s="230" t="s">
        <v>143</v>
      </c>
      <c r="AB2775" s="230" t="s">
        <v>143</v>
      </c>
      <c r="AD2775" s="230" t="s">
        <v>145</v>
      </c>
      <c r="AE2775" s="230" t="s">
        <v>144</v>
      </c>
      <c r="AF2775" s="230" t="s">
        <v>144</v>
      </c>
      <c r="AG2775" s="230" t="s">
        <v>145</v>
      </c>
      <c r="AH2775" s="230" t="s">
        <v>145</v>
      </c>
    </row>
    <row r="2776" spans="1:34" x14ac:dyDescent="0.3">
      <c r="A2776" s="230">
        <v>424268</v>
      </c>
      <c r="B2776" s="230" t="s">
        <v>321</v>
      </c>
      <c r="L2776" s="230" t="s">
        <v>143</v>
      </c>
      <c r="Q2776" s="230" t="s">
        <v>143</v>
      </c>
      <c r="R2776" s="230" t="s">
        <v>144</v>
      </c>
      <c r="Y2776" s="230" t="s">
        <v>144</v>
      </c>
      <c r="Z2776" s="230" t="s">
        <v>145</v>
      </c>
      <c r="AA2776" s="230" t="s">
        <v>143</v>
      </c>
      <c r="AD2776" s="230" t="s">
        <v>145</v>
      </c>
      <c r="AE2776" s="230" t="s">
        <v>144</v>
      </c>
      <c r="AF2776" s="230" t="s">
        <v>144</v>
      </c>
      <c r="AG2776" s="230" t="s">
        <v>144</v>
      </c>
    </row>
    <row r="2777" spans="1:34" x14ac:dyDescent="0.3">
      <c r="A2777" s="230">
        <v>420521</v>
      </c>
      <c r="B2777" s="230" t="s">
        <v>321</v>
      </c>
      <c r="H2777" s="230" t="s">
        <v>143</v>
      </c>
      <c r="L2777" s="230" t="s">
        <v>143</v>
      </c>
      <c r="R2777" s="230" t="s">
        <v>145</v>
      </c>
      <c r="AA2777" s="230" t="s">
        <v>143</v>
      </c>
      <c r="AD2777" s="230" t="s">
        <v>143</v>
      </c>
      <c r="AE2777" s="230" t="s">
        <v>144</v>
      </c>
      <c r="AF2777" s="230" t="s">
        <v>143</v>
      </c>
    </row>
    <row r="2778" spans="1:34" x14ac:dyDescent="0.3">
      <c r="A2778" s="230">
        <v>419189</v>
      </c>
      <c r="B2778" s="230" t="s">
        <v>321</v>
      </c>
      <c r="S2778" s="230" t="s">
        <v>143</v>
      </c>
      <c r="X2778" s="230" t="s">
        <v>143</v>
      </c>
      <c r="Y2778" s="230" t="s">
        <v>143</v>
      </c>
      <c r="AA2778" s="230" t="s">
        <v>143</v>
      </c>
      <c r="AB2778" s="230" t="s">
        <v>143</v>
      </c>
      <c r="AD2778" s="230" t="s">
        <v>145</v>
      </c>
      <c r="AE2778" s="230" t="s">
        <v>144</v>
      </c>
      <c r="AF2778" s="230" t="s">
        <v>145</v>
      </c>
      <c r="AG2778" s="230" t="s">
        <v>145</v>
      </c>
      <c r="AH2778" s="230" t="s">
        <v>145</v>
      </c>
    </row>
    <row r="2779" spans="1:34" x14ac:dyDescent="0.3">
      <c r="A2779" s="230">
        <v>425673</v>
      </c>
      <c r="B2779" s="230" t="s">
        <v>321</v>
      </c>
      <c r="K2779" s="230" t="s">
        <v>143</v>
      </c>
      <c r="O2779" s="230" t="s">
        <v>143</v>
      </c>
      <c r="V2779" s="230" t="s">
        <v>144</v>
      </c>
      <c r="Y2779" s="230" t="s">
        <v>143</v>
      </c>
      <c r="AE2779" s="230" t="s">
        <v>145</v>
      </c>
    </row>
    <row r="2780" spans="1:34" x14ac:dyDescent="0.3">
      <c r="A2780" s="230">
        <v>424123</v>
      </c>
      <c r="B2780" s="230" t="s">
        <v>321</v>
      </c>
      <c r="E2780" s="230" t="s">
        <v>143</v>
      </c>
      <c r="O2780" s="230" t="s">
        <v>143</v>
      </c>
      <c r="Q2780" s="230" t="s">
        <v>145</v>
      </c>
      <c r="Y2780" s="230" t="s">
        <v>143</v>
      </c>
      <c r="AA2780" s="230" t="s">
        <v>143</v>
      </c>
      <c r="AD2780" s="230" t="s">
        <v>144</v>
      </c>
      <c r="AE2780" s="230" t="s">
        <v>144</v>
      </c>
      <c r="AF2780" s="230" t="s">
        <v>144</v>
      </c>
      <c r="AG2780" s="230" t="s">
        <v>144</v>
      </c>
    </row>
    <row r="2781" spans="1:34" x14ac:dyDescent="0.3">
      <c r="A2781" s="230">
        <v>415591</v>
      </c>
      <c r="B2781" s="230" t="s">
        <v>321</v>
      </c>
      <c r="L2781" s="230" t="s">
        <v>143</v>
      </c>
      <c r="Z2781" s="230" t="s">
        <v>143</v>
      </c>
      <c r="AE2781" s="230" t="s">
        <v>143</v>
      </c>
      <c r="AF2781" s="230" t="s">
        <v>143</v>
      </c>
      <c r="AH2781" s="230" t="s">
        <v>143</v>
      </c>
    </row>
    <row r="2782" spans="1:34" x14ac:dyDescent="0.3">
      <c r="A2782" s="230">
        <v>423210</v>
      </c>
      <c r="B2782" s="230" t="s">
        <v>321</v>
      </c>
      <c r="E2782" s="230" t="s">
        <v>143</v>
      </c>
      <c r="K2782" s="230" t="s">
        <v>143</v>
      </c>
      <c r="Z2782" s="230" t="s">
        <v>144</v>
      </c>
      <c r="AA2782" s="230" t="s">
        <v>145</v>
      </c>
      <c r="AD2782" s="230" t="s">
        <v>144</v>
      </c>
      <c r="AE2782" s="230" t="s">
        <v>144</v>
      </c>
      <c r="AF2782" s="230" t="s">
        <v>144</v>
      </c>
      <c r="AG2782" s="230" t="s">
        <v>144</v>
      </c>
    </row>
    <row r="2783" spans="1:34" x14ac:dyDescent="0.3">
      <c r="A2783" s="230">
        <v>418209</v>
      </c>
      <c r="B2783" s="230" t="s">
        <v>321</v>
      </c>
      <c r="O2783" s="230" t="s">
        <v>143</v>
      </c>
      <c r="Q2783" s="230" t="s">
        <v>143</v>
      </c>
      <c r="Z2783" s="230" t="s">
        <v>143</v>
      </c>
      <c r="AA2783" s="230" t="s">
        <v>143</v>
      </c>
      <c r="AB2783" s="230" t="s">
        <v>143</v>
      </c>
      <c r="AD2783" s="230" t="s">
        <v>143</v>
      </c>
      <c r="AE2783" s="230" t="s">
        <v>145</v>
      </c>
      <c r="AF2783" s="230" t="s">
        <v>143</v>
      </c>
    </row>
    <row r="2784" spans="1:34" x14ac:dyDescent="0.3">
      <c r="A2784" s="230">
        <v>422203</v>
      </c>
      <c r="B2784" s="230" t="s">
        <v>321</v>
      </c>
      <c r="K2784" s="230" t="s">
        <v>143</v>
      </c>
      <c r="S2784" s="230" t="s">
        <v>143</v>
      </c>
      <c r="Z2784" s="230" t="s">
        <v>143</v>
      </c>
      <c r="AA2784" s="230" t="s">
        <v>145</v>
      </c>
      <c r="AD2784" s="230" t="s">
        <v>144</v>
      </c>
      <c r="AE2784" s="230" t="s">
        <v>145</v>
      </c>
      <c r="AF2784" s="230" t="s">
        <v>144</v>
      </c>
      <c r="AG2784" s="230" t="s">
        <v>144</v>
      </c>
    </row>
    <row r="2785" spans="1:34" x14ac:dyDescent="0.3">
      <c r="A2785" s="230">
        <v>418656</v>
      </c>
      <c r="B2785" s="230" t="s">
        <v>321</v>
      </c>
      <c r="G2785" s="230" t="s">
        <v>143</v>
      </c>
      <c r="I2785" s="230" t="s">
        <v>143</v>
      </c>
      <c r="L2785" s="230" t="s">
        <v>143</v>
      </c>
      <c r="X2785" s="230" t="s">
        <v>143</v>
      </c>
      <c r="AA2785" s="230" t="s">
        <v>143</v>
      </c>
      <c r="AB2785" s="230" t="s">
        <v>143</v>
      </c>
      <c r="AC2785" s="230" t="s">
        <v>143</v>
      </c>
      <c r="AE2785" s="230" t="s">
        <v>144</v>
      </c>
      <c r="AF2785" s="230" t="s">
        <v>145</v>
      </c>
      <c r="AG2785" s="230" t="s">
        <v>143</v>
      </c>
      <c r="AH2785" s="230" t="s">
        <v>143</v>
      </c>
    </row>
    <row r="2786" spans="1:34" x14ac:dyDescent="0.3">
      <c r="A2786" s="230">
        <v>423589</v>
      </c>
      <c r="B2786" s="230" t="s">
        <v>321</v>
      </c>
      <c r="N2786" s="230" t="s">
        <v>143</v>
      </c>
      <c r="Y2786" s="230" t="s">
        <v>145</v>
      </c>
      <c r="AA2786" s="230" t="s">
        <v>143</v>
      </c>
      <c r="AD2786" s="230" t="s">
        <v>145</v>
      </c>
      <c r="AE2786" s="230" t="s">
        <v>144</v>
      </c>
      <c r="AF2786" s="230" t="s">
        <v>145</v>
      </c>
      <c r="AH2786" s="230" t="s">
        <v>145</v>
      </c>
    </row>
    <row r="2787" spans="1:34" x14ac:dyDescent="0.3">
      <c r="A2787" s="230">
        <v>420877</v>
      </c>
      <c r="B2787" s="230" t="s">
        <v>321</v>
      </c>
      <c r="Q2787" s="230" t="s">
        <v>144</v>
      </c>
      <c r="S2787" s="230" t="s">
        <v>143</v>
      </c>
      <c r="W2787" s="230" t="s">
        <v>143</v>
      </c>
      <c r="Y2787" s="230" t="s">
        <v>144</v>
      </c>
      <c r="AA2787" s="230" t="s">
        <v>144</v>
      </c>
      <c r="AB2787" s="230" t="s">
        <v>143</v>
      </c>
      <c r="AC2787" s="230" t="s">
        <v>143</v>
      </c>
      <c r="AD2787" s="230" t="s">
        <v>144</v>
      </c>
      <c r="AE2787" s="230" t="s">
        <v>144</v>
      </c>
      <c r="AF2787" s="230" t="s">
        <v>144</v>
      </c>
      <c r="AG2787" s="230" t="s">
        <v>144</v>
      </c>
      <c r="AH2787" s="230" t="s">
        <v>144</v>
      </c>
    </row>
    <row r="2788" spans="1:34" x14ac:dyDescent="0.3">
      <c r="A2788" s="230">
        <v>426006</v>
      </c>
      <c r="B2788" s="230" t="s">
        <v>321</v>
      </c>
      <c r="U2788" s="230" t="s">
        <v>145</v>
      </c>
      <c r="V2788" s="230" t="s">
        <v>145</v>
      </c>
      <c r="AC2788" s="230" t="s">
        <v>145</v>
      </c>
      <c r="AE2788" s="230" t="s">
        <v>144</v>
      </c>
      <c r="AF2788" s="230" t="s">
        <v>145</v>
      </c>
      <c r="AG2788" s="230" t="s">
        <v>144</v>
      </c>
      <c r="AH2788" s="230" t="s">
        <v>145</v>
      </c>
    </row>
    <row r="2789" spans="1:34" x14ac:dyDescent="0.3">
      <c r="A2789" s="230">
        <v>422355</v>
      </c>
      <c r="B2789" s="230" t="s">
        <v>321</v>
      </c>
      <c r="P2789" s="230" t="s">
        <v>145</v>
      </c>
      <c r="Q2789" s="230" t="s">
        <v>145</v>
      </c>
      <c r="R2789" s="230" t="s">
        <v>145</v>
      </c>
      <c r="AE2789" s="230" t="s">
        <v>144</v>
      </c>
      <c r="AF2789" s="230" t="s">
        <v>144</v>
      </c>
      <c r="AG2789" s="230" t="s">
        <v>144</v>
      </c>
    </row>
    <row r="2790" spans="1:34" x14ac:dyDescent="0.3">
      <c r="A2790" s="230">
        <v>409363</v>
      </c>
      <c r="B2790" s="230" t="s">
        <v>321</v>
      </c>
      <c r="W2790" s="230" t="s">
        <v>143</v>
      </c>
      <c r="AA2790" s="230" t="s">
        <v>143</v>
      </c>
      <c r="AB2790" s="230" t="s">
        <v>143</v>
      </c>
      <c r="AE2790" s="230" t="s">
        <v>143</v>
      </c>
      <c r="AF2790" s="230" t="s">
        <v>145</v>
      </c>
      <c r="AG2790" s="230" t="s">
        <v>143</v>
      </c>
      <c r="AH2790" s="230" t="s">
        <v>143</v>
      </c>
    </row>
    <row r="2791" spans="1:34" x14ac:dyDescent="0.3">
      <c r="A2791" s="230">
        <v>423575</v>
      </c>
      <c r="B2791" s="230" t="s">
        <v>321</v>
      </c>
      <c r="L2791" s="230" t="s">
        <v>145</v>
      </c>
      <c r="V2791" s="230" t="s">
        <v>144</v>
      </c>
      <c r="X2791" s="230" t="s">
        <v>144</v>
      </c>
      <c r="AB2791" s="230" t="s">
        <v>143</v>
      </c>
      <c r="AC2791" s="230" t="s">
        <v>143</v>
      </c>
      <c r="AE2791" s="230" t="s">
        <v>143</v>
      </c>
      <c r="AF2791" s="230" t="s">
        <v>143</v>
      </c>
      <c r="AG2791" s="230" t="s">
        <v>145</v>
      </c>
      <c r="AH2791" s="230" t="s">
        <v>143</v>
      </c>
    </row>
    <row r="2792" spans="1:34" x14ac:dyDescent="0.3">
      <c r="A2792" s="230">
        <v>421508</v>
      </c>
      <c r="B2792" s="230" t="s">
        <v>321</v>
      </c>
      <c r="Q2792" s="230" t="s">
        <v>145</v>
      </c>
      <c r="AA2792" s="230" t="s">
        <v>145</v>
      </c>
      <c r="AD2792" s="230" t="s">
        <v>144</v>
      </c>
      <c r="AE2792" s="230" t="s">
        <v>144</v>
      </c>
      <c r="AF2792" s="230" t="s">
        <v>145</v>
      </c>
      <c r="AH2792" s="230" t="s">
        <v>144</v>
      </c>
    </row>
    <row r="2793" spans="1:34" x14ac:dyDescent="0.3">
      <c r="A2793" s="230">
        <v>419901</v>
      </c>
      <c r="B2793" s="230" t="s">
        <v>321</v>
      </c>
      <c r="L2793" s="230" t="s">
        <v>144</v>
      </c>
      <c r="W2793" s="230" t="s">
        <v>145</v>
      </c>
      <c r="Y2793" s="230" t="s">
        <v>143</v>
      </c>
      <c r="AE2793" s="230" t="s">
        <v>143</v>
      </c>
      <c r="AG2793" s="230" t="s">
        <v>145</v>
      </c>
      <c r="AH2793" s="230" t="s">
        <v>143</v>
      </c>
    </row>
    <row r="2794" spans="1:34" x14ac:dyDescent="0.3">
      <c r="A2794" s="230">
        <v>421857</v>
      </c>
      <c r="B2794" s="230" t="s">
        <v>321</v>
      </c>
      <c r="G2794" s="230" t="s">
        <v>143</v>
      </c>
      <c r="S2794" s="230" t="s">
        <v>143</v>
      </c>
      <c r="Z2794" s="230" t="s">
        <v>145</v>
      </c>
      <c r="AE2794" s="230" t="s">
        <v>143</v>
      </c>
      <c r="AH2794" s="230" t="s">
        <v>143</v>
      </c>
    </row>
    <row r="2795" spans="1:34" x14ac:dyDescent="0.3">
      <c r="A2795" s="230">
        <v>423455</v>
      </c>
      <c r="B2795" s="230" t="s">
        <v>321</v>
      </c>
      <c r="D2795" s="230" t="s">
        <v>143</v>
      </c>
      <c r="L2795" s="230" t="s">
        <v>144</v>
      </c>
      <c r="N2795" s="230" t="s">
        <v>143</v>
      </c>
      <c r="R2795" s="230" t="s">
        <v>145</v>
      </c>
      <c r="Y2795" s="230" t="s">
        <v>143</v>
      </c>
      <c r="AA2795" s="230" t="s">
        <v>143</v>
      </c>
      <c r="AB2795" s="230" t="s">
        <v>145</v>
      </c>
      <c r="AC2795" s="230" t="s">
        <v>143</v>
      </c>
      <c r="AD2795" s="230" t="s">
        <v>145</v>
      </c>
      <c r="AE2795" s="230" t="s">
        <v>144</v>
      </c>
      <c r="AF2795" s="230" t="s">
        <v>144</v>
      </c>
      <c r="AG2795" s="230" t="s">
        <v>145</v>
      </c>
      <c r="AH2795" s="230" t="s">
        <v>144</v>
      </c>
    </row>
    <row r="2796" spans="1:34" x14ac:dyDescent="0.3">
      <c r="A2796" s="230">
        <v>423421</v>
      </c>
      <c r="B2796" s="230" t="s">
        <v>321</v>
      </c>
      <c r="L2796" s="230" t="s">
        <v>145</v>
      </c>
      <c r="R2796" s="230" t="s">
        <v>145</v>
      </c>
      <c r="Y2796" s="230" t="s">
        <v>143</v>
      </c>
      <c r="AD2796" s="230" t="s">
        <v>145</v>
      </c>
      <c r="AE2796" s="230" t="s">
        <v>144</v>
      </c>
      <c r="AG2796" s="230" t="s">
        <v>144</v>
      </c>
    </row>
    <row r="2797" spans="1:34" x14ac:dyDescent="0.3">
      <c r="A2797" s="230">
        <v>426253</v>
      </c>
      <c r="B2797" s="230" t="s">
        <v>321</v>
      </c>
      <c r="K2797" s="230" t="s">
        <v>143</v>
      </c>
      <c r="P2797" s="230" t="s">
        <v>144</v>
      </c>
      <c r="Y2797" s="230" t="s">
        <v>144</v>
      </c>
      <c r="Z2797" s="230" t="s">
        <v>144</v>
      </c>
      <c r="AA2797" s="230" t="s">
        <v>145</v>
      </c>
      <c r="AC2797" s="230" t="s">
        <v>144</v>
      </c>
      <c r="AD2797" s="230" t="s">
        <v>145</v>
      </c>
      <c r="AE2797" s="230" t="s">
        <v>144</v>
      </c>
      <c r="AF2797" s="230" t="s">
        <v>145</v>
      </c>
      <c r="AH2797" s="230" t="s">
        <v>145</v>
      </c>
    </row>
    <row r="2798" spans="1:34" x14ac:dyDescent="0.3">
      <c r="A2798" s="230">
        <v>426360</v>
      </c>
      <c r="B2798" s="230" t="s">
        <v>321</v>
      </c>
      <c r="N2798" s="230" t="s">
        <v>145</v>
      </c>
      <c r="Y2798" s="230" t="s">
        <v>145</v>
      </c>
      <c r="AE2798" s="230" t="s">
        <v>144</v>
      </c>
      <c r="AF2798" s="230" t="s">
        <v>145</v>
      </c>
      <c r="AH2798" s="230" t="s">
        <v>145</v>
      </c>
    </row>
    <row r="2799" spans="1:34" x14ac:dyDescent="0.3">
      <c r="A2799" s="230">
        <v>423024</v>
      </c>
      <c r="B2799" s="230" t="s">
        <v>321</v>
      </c>
      <c r="Y2799" s="230" t="s">
        <v>143</v>
      </c>
      <c r="AA2799" s="230" t="s">
        <v>143</v>
      </c>
      <c r="AB2799" s="230" t="s">
        <v>143</v>
      </c>
      <c r="AE2799" s="230" t="s">
        <v>143</v>
      </c>
      <c r="AF2799" s="230" t="s">
        <v>145</v>
      </c>
    </row>
    <row r="2800" spans="1:34" x14ac:dyDescent="0.3">
      <c r="A2800" s="230">
        <v>423519</v>
      </c>
      <c r="B2800" s="230" t="s">
        <v>321</v>
      </c>
      <c r="G2800" s="230" t="s">
        <v>143</v>
      </c>
      <c r="Y2800" s="230" t="s">
        <v>145</v>
      </c>
      <c r="AA2800" s="230" t="s">
        <v>143</v>
      </c>
      <c r="AD2800" s="230" t="s">
        <v>143</v>
      </c>
      <c r="AE2800" s="230" t="s">
        <v>144</v>
      </c>
      <c r="AF2800" s="230" t="s">
        <v>145</v>
      </c>
      <c r="AG2800" s="230" t="s">
        <v>145</v>
      </c>
      <c r="AH2800" s="230" t="s">
        <v>143</v>
      </c>
    </row>
    <row r="2801" spans="1:34" x14ac:dyDescent="0.3">
      <c r="A2801" s="230">
        <v>423987</v>
      </c>
      <c r="B2801" s="230" t="s">
        <v>321</v>
      </c>
      <c r="R2801" s="230" t="s">
        <v>145</v>
      </c>
      <c r="Y2801" s="230" t="s">
        <v>143</v>
      </c>
      <c r="Z2801" s="230" t="s">
        <v>145</v>
      </c>
      <c r="AA2801" s="230" t="s">
        <v>145</v>
      </c>
      <c r="AB2801" s="230" t="s">
        <v>143</v>
      </c>
      <c r="AD2801" s="230" t="s">
        <v>143</v>
      </c>
      <c r="AE2801" s="230" t="s">
        <v>143</v>
      </c>
      <c r="AF2801" s="230" t="s">
        <v>145</v>
      </c>
      <c r="AG2801" s="230" t="s">
        <v>144</v>
      </c>
    </row>
    <row r="2802" spans="1:34" x14ac:dyDescent="0.3">
      <c r="A2802" s="230">
        <v>419213</v>
      </c>
      <c r="B2802" s="230" t="s">
        <v>321</v>
      </c>
      <c r="J2802" s="230" t="s">
        <v>143</v>
      </c>
      <c r="P2802" s="230" t="s">
        <v>143</v>
      </c>
      <c r="AA2802" s="230" t="s">
        <v>143</v>
      </c>
      <c r="AF2802" s="230" t="s">
        <v>144</v>
      </c>
      <c r="AH2802" s="230" t="s">
        <v>143</v>
      </c>
    </row>
    <row r="2803" spans="1:34" x14ac:dyDescent="0.3">
      <c r="A2803" s="230">
        <v>420700</v>
      </c>
      <c r="B2803" s="230" t="s">
        <v>321</v>
      </c>
      <c r="M2803" s="230" t="s">
        <v>143</v>
      </c>
      <c r="Q2803" s="230" t="s">
        <v>145</v>
      </c>
      <c r="S2803" s="230" t="s">
        <v>143</v>
      </c>
      <c r="W2803" s="230" t="s">
        <v>143</v>
      </c>
      <c r="Y2803" s="230" t="s">
        <v>143</v>
      </c>
      <c r="Z2803" s="230" t="s">
        <v>143</v>
      </c>
      <c r="AA2803" s="230" t="s">
        <v>145</v>
      </c>
      <c r="AB2803" s="230" t="s">
        <v>143</v>
      </c>
      <c r="AD2803" s="230" t="s">
        <v>145</v>
      </c>
      <c r="AE2803" s="230" t="s">
        <v>144</v>
      </c>
      <c r="AF2803" s="230" t="s">
        <v>144</v>
      </c>
      <c r="AG2803" s="230" t="s">
        <v>144</v>
      </c>
      <c r="AH2803" s="230" t="s">
        <v>143</v>
      </c>
    </row>
    <row r="2804" spans="1:34" x14ac:dyDescent="0.3">
      <c r="A2804" s="230">
        <v>413021</v>
      </c>
      <c r="B2804" s="230" t="s">
        <v>321</v>
      </c>
      <c r="J2804" s="230" t="s">
        <v>143</v>
      </c>
      <c r="L2804" s="230" t="s">
        <v>145</v>
      </c>
      <c r="S2804" s="230" t="s">
        <v>144</v>
      </c>
      <c r="Y2804" s="230" t="s">
        <v>143</v>
      </c>
      <c r="AA2804" s="230" t="s">
        <v>143</v>
      </c>
      <c r="AD2804" s="230" t="s">
        <v>145</v>
      </c>
      <c r="AE2804" s="230" t="s">
        <v>144</v>
      </c>
      <c r="AF2804" s="230" t="s">
        <v>145</v>
      </c>
      <c r="AG2804" s="230" t="s">
        <v>145</v>
      </c>
    </row>
    <row r="2805" spans="1:34" x14ac:dyDescent="0.3">
      <c r="A2805" s="230">
        <v>425182</v>
      </c>
      <c r="B2805" s="230" t="s">
        <v>321</v>
      </c>
      <c r="K2805" s="230" t="s">
        <v>145</v>
      </c>
      <c r="N2805" s="230" t="s">
        <v>145</v>
      </c>
      <c r="Y2805" s="230" t="s">
        <v>145</v>
      </c>
      <c r="AD2805" s="230" t="s">
        <v>145</v>
      </c>
      <c r="AE2805" s="230" t="s">
        <v>145</v>
      </c>
      <c r="AG2805" s="230" t="s">
        <v>145</v>
      </c>
    </row>
    <row r="2806" spans="1:34" x14ac:dyDescent="0.3">
      <c r="A2806" s="230">
        <v>424892</v>
      </c>
      <c r="B2806" s="230" t="s">
        <v>321</v>
      </c>
      <c r="U2806" s="230" t="s">
        <v>145</v>
      </c>
      <c r="V2806" s="230" t="s">
        <v>144</v>
      </c>
      <c r="AD2806" s="230" t="s">
        <v>145</v>
      </c>
      <c r="AG2806" s="230" t="s">
        <v>144</v>
      </c>
      <c r="AH2806" s="230" t="s">
        <v>145</v>
      </c>
    </row>
    <row r="2807" spans="1:34" x14ac:dyDescent="0.3">
      <c r="A2807" s="230">
        <v>424998</v>
      </c>
      <c r="B2807" s="230" t="s">
        <v>321</v>
      </c>
      <c r="F2807" s="230" t="s">
        <v>143</v>
      </c>
      <c r="K2807" s="230" t="s">
        <v>145</v>
      </c>
      <c r="Q2807" s="230" t="s">
        <v>143</v>
      </c>
      <c r="AD2807" s="230" t="s">
        <v>144</v>
      </c>
      <c r="AE2807" s="230" t="s">
        <v>144</v>
      </c>
      <c r="AF2807" s="230" t="s">
        <v>144</v>
      </c>
      <c r="AG2807" s="230" t="s">
        <v>144</v>
      </c>
      <c r="AH2807" s="230" t="s">
        <v>144</v>
      </c>
    </row>
    <row r="2808" spans="1:34" x14ac:dyDescent="0.3">
      <c r="A2808" s="230">
        <v>423911</v>
      </c>
      <c r="B2808" s="230" t="s">
        <v>321</v>
      </c>
      <c r="N2808" s="230" t="s">
        <v>143</v>
      </c>
      <c r="T2808" s="230" t="s">
        <v>144</v>
      </c>
      <c r="V2808" s="230" t="s">
        <v>144</v>
      </c>
      <c r="Y2808" s="230" t="s">
        <v>143</v>
      </c>
      <c r="AB2808" s="230" t="s">
        <v>143</v>
      </c>
      <c r="AE2808" s="230" t="s">
        <v>145</v>
      </c>
      <c r="AF2808" s="230" t="s">
        <v>145</v>
      </c>
      <c r="AH2808" s="230" t="s">
        <v>145</v>
      </c>
    </row>
    <row r="2809" spans="1:34" x14ac:dyDescent="0.3">
      <c r="A2809" s="230">
        <v>422192</v>
      </c>
      <c r="B2809" s="230" t="s">
        <v>321</v>
      </c>
      <c r="E2809" s="230" t="s">
        <v>143</v>
      </c>
      <c r="Q2809" s="230" t="s">
        <v>144</v>
      </c>
      <c r="S2809" s="230" t="s">
        <v>145</v>
      </c>
      <c r="Y2809" s="230" t="s">
        <v>143</v>
      </c>
      <c r="Z2809" s="230" t="s">
        <v>145</v>
      </c>
      <c r="AB2809" s="230" t="s">
        <v>145</v>
      </c>
      <c r="AC2809" s="230" t="s">
        <v>145</v>
      </c>
      <c r="AD2809" s="230" t="s">
        <v>143</v>
      </c>
      <c r="AE2809" s="230" t="s">
        <v>144</v>
      </c>
      <c r="AF2809" s="230" t="s">
        <v>143</v>
      </c>
      <c r="AG2809" s="230" t="s">
        <v>144</v>
      </c>
      <c r="AH2809" s="230" t="s">
        <v>143</v>
      </c>
    </row>
    <row r="2810" spans="1:34" x14ac:dyDescent="0.3">
      <c r="A2810" s="230">
        <v>403587</v>
      </c>
      <c r="B2810" s="230" t="s">
        <v>321</v>
      </c>
      <c r="L2810" s="230" t="s">
        <v>143</v>
      </c>
      <c r="Q2810" s="230" t="s">
        <v>143</v>
      </c>
      <c r="Y2810" s="230" t="s">
        <v>143</v>
      </c>
      <c r="AB2810" s="230" t="s">
        <v>145</v>
      </c>
      <c r="AD2810" s="230" t="s">
        <v>144</v>
      </c>
      <c r="AE2810" s="230" t="s">
        <v>144</v>
      </c>
      <c r="AF2810" s="230" t="s">
        <v>144</v>
      </c>
      <c r="AG2810" s="230" t="s">
        <v>144</v>
      </c>
    </row>
    <row r="2811" spans="1:34" x14ac:dyDescent="0.3">
      <c r="A2811" s="230">
        <v>422441</v>
      </c>
      <c r="B2811" s="230" t="s">
        <v>321</v>
      </c>
      <c r="I2811" s="230" t="s">
        <v>145</v>
      </c>
      <c r="Q2811" s="230" t="s">
        <v>144</v>
      </c>
      <c r="Y2811" s="230" t="s">
        <v>145</v>
      </c>
      <c r="AA2811" s="230" t="s">
        <v>143</v>
      </c>
      <c r="AB2811" s="230" t="s">
        <v>144</v>
      </c>
      <c r="AC2811" s="230" t="s">
        <v>145</v>
      </c>
      <c r="AD2811" s="230" t="s">
        <v>145</v>
      </c>
      <c r="AE2811" s="230" t="s">
        <v>144</v>
      </c>
      <c r="AF2811" s="230" t="s">
        <v>145</v>
      </c>
      <c r="AG2811" s="230" t="s">
        <v>145</v>
      </c>
      <c r="AH2811" s="230" t="s">
        <v>145</v>
      </c>
    </row>
    <row r="2812" spans="1:34" x14ac:dyDescent="0.3">
      <c r="A2812" s="230">
        <v>423574</v>
      </c>
      <c r="B2812" s="230" t="s">
        <v>321</v>
      </c>
      <c r="R2812" s="230" t="s">
        <v>144</v>
      </c>
      <c r="S2812" s="230" t="s">
        <v>143</v>
      </c>
      <c r="AD2812" s="230" t="s">
        <v>144</v>
      </c>
      <c r="AE2812" s="230" t="s">
        <v>144</v>
      </c>
      <c r="AF2812" s="230" t="s">
        <v>144</v>
      </c>
    </row>
    <row r="2813" spans="1:34" x14ac:dyDescent="0.3">
      <c r="A2813" s="230">
        <v>423876</v>
      </c>
      <c r="B2813" s="230" t="s">
        <v>321</v>
      </c>
      <c r="J2813" s="230" t="s">
        <v>143</v>
      </c>
      <c r="X2813" s="230" t="s">
        <v>145</v>
      </c>
      <c r="Y2813" s="230" t="s">
        <v>145</v>
      </c>
      <c r="AA2813" s="230" t="s">
        <v>144</v>
      </c>
      <c r="AB2813" s="230" t="s">
        <v>143</v>
      </c>
      <c r="AE2813" s="230" t="s">
        <v>144</v>
      </c>
      <c r="AF2813" s="230" t="s">
        <v>144</v>
      </c>
      <c r="AG2813" s="230" t="s">
        <v>144</v>
      </c>
    </row>
    <row r="2814" spans="1:34" x14ac:dyDescent="0.3">
      <c r="A2814" s="230">
        <v>420564</v>
      </c>
      <c r="B2814" s="230" t="s">
        <v>321</v>
      </c>
      <c r="Y2814" s="230" t="s">
        <v>143</v>
      </c>
      <c r="AA2814" s="230" t="s">
        <v>143</v>
      </c>
      <c r="AD2814" s="230" t="s">
        <v>144</v>
      </c>
      <c r="AE2814" s="230" t="s">
        <v>144</v>
      </c>
      <c r="AF2814" s="230" t="s">
        <v>144</v>
      </c>
    </row>
    <row r="2815" spans="1:34" x14ac:dyDescent="0.3">
      <c r="A2815" s="230">
        <v>423565</v>
      </c>
      <c r="B2815" s="230" t="s">
        <v>321</v>
      </c>
      <c r="L2815" s="230" t="s">
        <v>143</v>
      </c>
      <c r="Q2815" s="230" t="s">
        <v>143</v>
      </c>
      <c r="Y2815" s="230" t="s">
        <v>145</v>
      </c>
      <c r="AA2815" s="230" t="s">
        <v>145</v>
      </c>
      <c r="AB2815" s="230" t="s">
        <v>143</v>
      </c>
      <c r="AD2815" s="230" t="s">
        <v>145</v>
      </c>
      <c r="AE2815" s="230" t="s">
        <v>144</v>
      </c>
      <c r="AF2815" s="230" t="s">
        <v>145</v>
      </c>
      <c r="AG2815" s="230" t="s">
        <v>144</v>
      </c>
      <c r="AH2815" s="230" t="s">
        <v>145</v>
      </c>
    </row>
    <row r="2816" spans="1:34" x14ac:dyDescent="0.3">
      <c r="A2816" s="230">
        <v>421563</v>
      </c>
      <c r="B2816" s="230" t="s">
        <v>321</v>
      </c>
      <c r="K2816" s="230" t="s">
        <v>143</v>
      </c>
      <c r="Q2816" s="230" t="s">
        <v>144</v>
      </c>
      <c r="V2816" s="230" t="s">
        <v>143</v>
      </c>
      <c r="W2816" s="230" t="s">
        <v>143</v>
      </c>
      <c r="Y2816" s="230" t="s">
        <v>145</v>
      </c>
      <c r="Z2816" s="230" t="s">
        <v>143</v>
      </c>
      <c r="AB2816" s="230" t="s">
        <v>145</v>
      </c>
      <c r="AC2816" s="230" t="s">
        <v>143</v>
      </c>
      <c r="AD2816" s="230" t="s">
        <v>145</v>
      </c>
      <c r="AE2816" s="230" t="s">
        <v>144</v>
      </c>
      <c r="AF2816" s="230" t="s">
        <v>144</v>
      </c>
      <c r="AG2816" s="230" t="s">
        <v>144</v>
      </c>
      <c r="AH2816" s="230" t="s">
        <v>145</v>
      </c>
    </row>
    <row r="2817" spans="1:34" x14ac:dyDescent="0.3">
      <c r="A2817" s="230">
        <v>423999</v>
      </c>
      <c r="B2817" s="230" t="s">
        <v>321</v>
      </c>
      <c r="H2817" s="230" t="s">
        <v>143</v>
      </c>
      <c r="N2817" s="230" t="s">
        <v>143</v>
      </c>
      <c r="V2817" s="230" t="s">
        <v>143</v>
      </c>
      <c r="Y2817" s="230" t="s">
        <v>145</v>
      </c>
      <c r="AC2817" s="230" t="s">
        <v>145</v>
      </c>
      <c r="AD2817" s="230" t="s">
        <v>144</v>
      </c>
      <c r="AE2817" s="230" t="s">
        <v>144</v>
      </c>
      <c r="AF2817" s="230" t="s">
        <v>144</v>
      </c>
      <c r="AG2817" s="230" t="s">
        <v>144</v>
      </c>
      <c r="AH2817" s="230" t="s">
        <v>144</v>
      </c>
    </row>
    <row r="2818" spans="1:34" x14ac:dyDescent="0.3">
      <c r="A2818" s="230">
        <v>419350</v>
      </c>
      <c r="B2818" s="230" t="s">
        <v>321</v>
      </c>
      <c r="Q2818" s="230" t="s">
        <v>143</v>
      </c>
      <c r="S2818" s="230" t="s">
        <v>143</v>
      </c>
      <c r="AA2818" s="230" t="s">
        <v>144</v>
      </c>
      <c r="AB2818" s="230" t="s">
        <v>143</v>
      </c>
      <c r="AE2818" s="230" t="s">
        <v>145</v>
      </c>
      <c r="AF2818" s="230" t="s">
        <v>144</v>
      </c>
      <c r="AH2818" s="230" t="s">
        <v>143</v>
      </c>
    </row>
    <row r="2819" spans="1:34" x14ac:dyDescent="0.3">
      <c r="A2819" s="230">
        <v>419226</v>
      </c>
      <c r="B2819" s="230" t="s">
        <v>321</v>
      </c>
      <c r="G2819" s="230" t="s">
        <v>143</v>
      </c>
      <c r="AA2819" s="230" t="s">
        <v>145</v>
      </c>
      <c r="AB2819" s="230" t="s">
        <v>143</v>
      </c>
      <c r="AF2819" s="230" t="s">
        <v>145</v>
      </c>
      <c r="AH2819" s="230" t="s">
        <v>143</v>
      </c>
    </row>
    <row r="2820" spans="1:34" x14ac:dyDescent="0.3">
      <c r="A2820" s="230">
        <v>425180</v>
      </c>
      <c r="B2820" s="230" t="s">
        <v>321</v>
      </c>
      <c r="AA2820" s="230" t="s">
        <v>143</v>
      </c>
      <c r="AD2820" s="230" t="s">
        <v>145</v>
      </c>
      <c r="AE2820" s="230" t="s">
        <v>145</v>
      </c>
      <c r="AF2820" s="230" t="s">
        <v>145</v>
      </c>
      <c r="AH2820" s="230" t="s">
        <v>145</v>
      </c>
    </row>
    <row r="2821" spans="1:34" x14ac:dyDescent="0.3">
      <c r="A2821" s="230">
        <v>409181</v>
      </c>
      <c r="B2821" s="230" t="s">
        <v>321</v>
      </c>
      <c r="J2821" s="230" t="s">
        <v>143</v>
      </c>
      <c r="L2821" s="230" t="s">
        <v>143</v>
      </c>
      <c r="W2821" s="230" t="s">
        <v>143</v>
      </c>
      <c r="Y2821" s="230" t="s">
        <v>144</v>
      </c>
      <c r="AA2821" s="230" t="s">
        <v>145</v>
      </c>
      <c r="AB2821" s="230" t="s">
        <v>144</v>
      </c>
      <c r="AC2821" s="230" t="s">
        <v>145</v>
      </c>
      <c r="AD2821" s="230" t="s">
        <v>145</v>
      </c>
      <c r="AE2821" s="230" t="s">
        <v>144</v>
      </c>
      <c r="AF2821" s="230" t="s">
        <v>145</v>
      </c>
      <c r="AG2821" s="230" t="s">
        <v>144</v>
      </c>
      <c r="AH2821" s="230" t="s">
        <v>144</v>
      </c>
    </row>
    <row r="2822" spans="1:34" x14ac:dyDescent="0.3">
      <c r="A2822" s="230">
        <v>420988</v>
      </c>
      <c r="B2822" s="230" t="s">
        <v>321</v>
      </c>
      <c r="I2822" s="230" t="s">
        <v>143</v>
      </c>
      <c r="Y2822" s="230" t="s">
        <v>143</v>
      </c>
      <c r="AB2822" s="230" t="s">
        <v>143</v>
      </c>
      <c r="AD2822" s="230" t="s">
        <v>143</v>
      </c>
      <c r="AE2822" s="230" t="s">
        <v>144</v>
      </c>
      <c r="AF2822" s="230" t="s">
        <v>144</v>
      </c>
      <c r="AH2822" s="230" t="s">
        <v>143</v>
      </c>
    </row>
    <row r="2823" spans="1:34" x14ac:dyDescent="0.3">
      <c r="A2823" s="230">
        <v>419925</v>
      </c>
      <c r="B2823" s="230" t="s">
        <v>321</v>
      </c>
      <c r="R2823" s="230" t="s">
        <v>144</v>
      </c>
      <c r="S2823" s="230" t="s">
        <v>143</v>
      </c>
      <c r="AD2823" s="230" t="s">
        <v>144</v>
      </c>
      <c r="AE2823" s="230" t="s">
        <v>144</v>
      </c>
      <c r="AF2823" s="230" t="s">
        <v>144</v>
      </c>
      <c r="AG2823" s="230" t="s">
        <v>144</v>
      </c>
    </row>
    <row r="2824" spans="1:34" x14ac:dyDescent="0.3">
      <c r="A2824" s="230">
        <v>424257</v>
      </c>
      <c r="B2824" s="230" t="s">
        <v>321</v>
      </c>
      <c r="M2824" s="230" t="s">
        <v>143</v>
      </c>
      <c r="O2824" s="230" t="s">
        <v>143</v>
      </c>
      <c r="Y2824" s="230" t="s">
        <v>143</v>
      </c>
      <c r="AA2824" s="230" t="s">
        <v>143</v>
      </c>
      <c r="AE2824" s="230" t="s">
        <v>144</v>
      </c>
      <c r="AF2824" s="230" t="s">
        <v>144</v>
      </c>
      <c r="AG2824" s="230" t="s">
        <v>144</v>
      </c>
      <c r="AH2824" s="230" t="s">
        <v>144</v>
      </c>
    </row>
    <row r="2825" spans="1:34" x14ac:dyDescent="0.3">
      <c r="A2825" s="230">
        <v>400384</v>
      </c>
      <c r="B2825" s="230" t="s">
        <v>321</v>
      </c>
      <c r="X2825" s="230" t="s">
        <v>143</v>
      </c>
      <c r="Y2825" s="230" t="s">
        <v>143</v>
      </c>
      <c r="AA2825" s="230" t="s">
        <v>143</v>
      </c>
      <c r="AB2825" s="230" t="s">
        <v>143</v>
      </c>
      <c r="AD2825" s="230" t="s">
        <v>143</v>
      </c>
      <c r="AF2825" s="230" t="s">
        <v>143</v>
      </c>
      <c r="AH2825" s="230" t="s">
        <v>143</v>
      </c>
    </row>
    <row r="2826" spans="1:34" x14ac:dyDescent="0.3">
      <c r="A2826" s="230">
        <v>420636</v>
      </c>
      <c r="B2826" s="230" t="s">
        <v>321</v>
      </c>
      <c r="AA2826" s="230" t="s">
        <v>143</v>
      </c>
      <c r="AD2826" s="230" t="s">
        <v>145</v>
      </c>
      <c r="AE2826" s="230" t="s">
        <v>144</v>
      </c>
      <c r="AF2826" s="230" t="s">
        <v>145</v>
      </c>
      <c r="AG2826" s="230" t="s">
        <v>143</v>
      </c>
    </row>
    <row r="2827" spans="1:34" x14ac:dyDescent="0.3">
      <c r="A2827" s="230">
        <v>422970</v>
      </c>
      <c r="B2827" s="230" t="s">
        <v>321</v>
      </c>
      <c r="K2827" s="230" t="s">
        <v>145</v>
      </c>
      <c r="S2827" s="230" t="s">
        <v>143</v>
      </c>
      <c r="U2827" s="230" t="s">
        <v>143</v>
      </c>
      <c r="AA2827" s="230" t="s">
        <v>145</v>
      </c>
      <c r="AB2827" s="230" t="s">
        <v>143</v>
      </c>
      <c r="AD2827" s="230" t="s">
        <v>144</v>
      </c>
      <c r="AE2827" s="230" t="s">
        <v>144</v>
      </c>
      <c r="AF2827" s="230" t="s">
        <v>144</v>
      </c>
      <c r="AG2827" s="230" t="s">
        <v>144</v>
      </c>
    </row>
    <row r="2828" spans="1:34" x14ac:dyDescent="0.3">
      <c r="A2828" s="230">
        <v>400544</v>
      </c>
      <c r="B2828" s="230" t="s">
        <v>321</v>
      </c>
      <c r="R2828" s="230" t="s">
        <v>143</v>
      </c>
      <c r="AA2828" s="230" t="s">
        <v>143</v>
      </c>
      <c r="AB2828" s="230" t="s">
        <v>144</v>
      </c>
      <c r="AD2828" s="230" t="s">
        <v>145</v>
      </c>
      <c r="AF2828" s="230" t="s">
        <v>144</v>
      </c>
      <c r="AH2828" s="230" t="s">
        <v>143</v>
      </c>
    </row>
    <row r="2829" spans="1:34" x14ac:dyDescent="0.3">
      <c r="A2829" s="230">
        <v>423335</v>
      </c>
      <c r="B2829" s="230" t="s">
        <v>321</v>
      </c>
      <c r="K2829" s="230" t="s">
        <v>143</v>
      </c>
      <c r="O2829" s="230" t="s">
        <v>143</v>
      </c>
      <c r="Y2829" s="230" t="s">
        <v>143</v>
      </c>
      <c r="AA2829" s="230" t="s">
        <v>143</v>
      </c>
      <c r="AB2829" s="230" t="s">
        <v>143</v>
      </c>
      <c r="AD2829" s="230" t="s">
        <v>144</v>
      </c>
      <c r="AE2829" s="230" t="s">
        <v>144</v>
      </c>
      <c r="AF2829" s="230" t="s">
        <v>144</v>
      </c>
      <c r="AG2829" s="230" t="s">
        <v>144</v>
      </c>
      <c r="AH2829" s="230" t="s">
        <v>144</v>
      </c>
    </row>
    <row r="2830" spans="1:34" x14ac:dyDescent="0.3">
      <c r="A2830" s="230">
        <v>421957</v>
      </c>
      <c r="B2830" s="230" t="s">
        <v>321</v>
      </c>
      <c r="Q2830" s="230" t="s">
        <v>143</v>
      </c>
      <c r="Y2830" s="230" t="s">
        <v>143</v>
      </c>
      <c r="AE2830" s="230" t="s">
        <v>145</v>
      </c>
      <c r="AF2830" s="230" t="s">
        <v>145</v>
      </c>
      <c r="AG2830" s="230" t="s">
        <v>145</v>
      </c>
      <c r="AH2830" s="230" t="s">
        <v>143</v>
      </c>
    </row>
    <row r="2831" spans="1:34" x14ac:dyDescent="0.3">
      <c r="A2831" s="230">
        <v>424511</v>
      </c>
      <c r="B2831" s="230" t="s">
        <v>321</v>
      </c>
      <c r="N2831" s="230" t="s">
        <v>145</v>
      </c>
      <c r="P2831" s="230" t="s">
        <v>145</v>
      </c>
      <c r="AD2831" s="230" t="s">
        <v>145</v>
      </c>
      <c r="AE2831" s="230" t="s">
        <v>144</v>
      </c>
      <c r="AF2831" s="230" t="s">
        <v>145</v>
      </c>
      <c r="AG2831" s="230" t="s">
        <v>145</v>
      </c>
    </row>
    <row r="2832" spans="1:34" x14ac:dyDescent="0.3">
      <c r="A2832" s="230">
        <v>419208</v>
      </c>
      <c r="B2832" s="230" t="s">
        <v>321</v>
      </c>
      <c r="R2832" s="230" t="s">
        <v>144</v>
      </c>
      <c r="X2832" s="230" t="s">
        <v>144</v>
      </c>
      <c r="AA2832" s="230" t="s">
        <v>143</v>
      </c>
      <c r="AB2832" s="230" t="s">
        <v>143</v>
      </c>
      <c r="AC2832" s="230" t="s">
        <v>144</v>
      </c>
      <c r="AD2832" s="230" t="s">
        <v>144</v>
      </c>
      <c r="AE2832" s="230" t="s">
        <v>144</v>
      </c>
      <c r="AF2832" s="230" t="s">
        <v>144</v>
      </c>
      <c r="AG2832" s="230" t="s">
        <v>144</v>
      </c>
      <c r="AH2832" s="230" t="s">
        <v>144</v>
      </c>
    </row>
    <row r="2833" spans="1:34" x14ac:dyDescent="0.3">
      <c r="A2833" s="230">
        <v>421738</v>
      </c>
      <c r="B2833" s="230" t="s">
        <v>321</v>
      </c>
      <c r="Q2833" s="230" t="s">
        <v>144</v>
      </c>
      <c r="Z2833" s="230" t="s">
        <v>143</v>
      </c>
      <c r="AA2833" s="230" t="s">
        <v>143</v>
      </c>
      <c r="AB2833" s="230" t="s">
        <v>143</v>
      </c>
      <c r="AD2833" s="230" t="s">
        <v>143</v>
      </c>
      <c r="AE2833" s="230" t="s">
        <v>143</v>
      </c>
      <c r="AF2833" s="230" t="s">
        <v>143</v>
      </c>
      <c r="AH2833" s="230" t="s">
        <v>143</v>
      </c>
    </row>
    <row r="2834" spans="1:34" x14ac:dyDescent="0.3">
      <c r="A2834" s="230">
        <v>420582</v>
      </c>
      <c r="B2834" s="230" t="s">
        <v>321</v>
      </c>
      <c r="R2834" s="230" t="s">
        <v>143</v>
      </c>
      <c r="T2834" s="230" t="s">
        <v>143</v>
      </c>
      <c r="Y2834" s="230" t="s">
        <v>143</v>
      </c>
      <c r="AA2834" s="230" t="s">
        <v>143</v>
      </c>
      <c r="AB2834" s="230" t="s">
        <v>143</v>
      </c>
      <c r="AC2834" s="230" t="s">
        <v>143</v>
      </c>
      <c r="AD2834" s="230" t="s">
        <v>144</v>
      </c>
      <c r="AE2834" s="230" t="s">
        <v>144</v>
      </c>
      <c r="AF2834" s="230" t="s">
        <v>144</v>
      </c>
      <c r="AG2834" s="230" t="s">
        <v>144</v>
      </c>
      <c r="AH2834" s="230" t="s">
        <v>144</v>
      </c>
    </row>
    <row r="2835" spans="1:34" x14ac:dyDescent="0.3">
      <c r="A2835" s="230">
        <v>422376</v>
      </c>
      <c r="B2835" s="230" t="s">
        <v>321</v>
      </c>
      <c r="N2835" s="230" t="s">
        <v>143</v>
      </c>
      <c r="Y2835" s="230" t="s">
        <v>145</v>
      </c>
      <c r="AD2835" s="230" t="s">
        <v>145</v>
      </c>
      <c r="AE2835" s="230" t="s">
        <v>144</v>
      </c>
      <c r="AG2835" s="230" t="s">
        <v>145</v>
      </c>
    </row>
    <row r="2836" spans="1:34" x14ac:dyDescent="0.3">
      <c r="A2836" s="230">
        <v>422044</v>
      </c>
      <c r="B2836" s="230" t="s">
        <v>321</v>
      </c>
      <c r="D2836" s="230" t="s">
        <v>143</v>
      </c>
      <c r="S2836" s="230" t="s">
        <v>143</v>
      </c>
      <c r="X2836" s="230" t="s">
        <v>143</v>
      </c>
      <c r="AD2836" s="230" t="s">
        <v>143</v>
      </c>
      <c r="AG2836" s="230" t="s">
        <v>143</v>
      </c>
    </row>
    <row r="2837" spans="1:34" x14ac:dyDescent="0.3">
      <c r="A2837" s="230">
        <v>425302</v>
      </c>
      <c r="B2837" s="230" t="s">
        <v>321</v>
      </c>
      <c r="E2837" s="230" t="s">
        <v>143</v>
      </c>
      <c r="Y2837" s="230" t="s">
        <v>143</v>
      </c>
      <c r="AA2837" s="230" t="s">
        <v>143</v>
      </c>
      <c r="AE2837" s="230" t="s">
        <v>145</v>
      </c>
      <c r="AF2837" s="230" t="s">
        <v>145</v>
      </c>
    </row>
    <row r="2838" spans="1:34" x14ac:dyDescent="0.3">
      <c r="A2838" s="230">
        <v>402677</v>
      </c>
      <c r="B2838" s="230" t="s">
        <v>321</v>
      </c>
      <c r="G2838" s="230" t="s">
        <v>143</v>
      </c>
      <c r="Q2838" s="230" t="s">
        <v>143</v>
      </c>
      <c r="X2838" s="230" t="s">
        <v>143</v>
      </c>
      <c r="Y2838" s="230" t="s">
        <v>145</v>
      </c>
      <c r="AD2838" s="230" t="s">
        <v>145</v>
      </c>
      <c r="AF2838" s="230" t="s">
        <v>143</v>
      </c>
    </row>
    <row r="2839" spans="1:34" x14ac:dyDescent="0.3">
      <c r="A2839" s="230">
        <v>422809</v>
      </c>
      <c r="B2839" s="230" t="s">
        <v>321</v>
      </c>
      <c r="N2839" s="230" t="s">
        <v>143</v>
      </c>
      <c r="Y2839" s="230" t="s">
        <v>143</v>
      </c>
      <c r="AA2839" s="230" t="s">
        <v>143</v>
      </c>
      <c r="AD2839" s="230" t="s">
        <v>145</v>
      </c>
      <c r="AE2839" s="230" t="s">
        <v>144</v>
      </c>
      <c r="AF2839" s="230" t="s">
        <v>145</v>
      </c>
      <c r="AG2839" s="230" t="s">
        <v>145</v>
      </c>
      <c r="AH2839" s="230" t="s">
        <v>145</v>
      </c>
    </row>
    <row r="2840" spans="1:34" x14ac:dyDescent="0.3">
      <c r="A2840" s="230">
        <v>421954</v>
      </c>
      <c r="B2840" s="230" t="s">
        <v>321</v>
      </c>
      <c r="E2840" s="230" t="s">
        <v>143</v>
      </c>
      <c r="K2840" s="230" t="s">
        <v>143</v>
      </c>
      <c r="Q2840" s="230" t="s">
        <v>143</v>
      </c>
      <c r="S2840" s="230" t="s">
        <v>143</v>
      </c>
      <c r="Y2840" s="230" t="s">
        <v>143</v>
      </c>
      <c r="AA2840" s="230" t="s">
        <v>145</v>
      </c>
      <c r="AB2840" s="230" t="s">
        <v>143</v>
      </c>
      <c r="AD2840" s="230" t="s">
        <v>144</v>
      </c>
      <c r="AE2840" s="230" t="s">
        <v>144</v>
      </c>
      <c r="AF2840" s="230" t="s">
        <v>144</v>
      </c>
      <c r="AG2840" s="230" t="s">
        <v>144</v>
      </c>
      <c r="AH2840" s="230" t="s">
        <v>145</v>
      </c>
    </row>
    <row r="2841" spans="1:34" x14ac:dyDescent="0.3">
      <c r="A2841" s="230">
        <v>423882</v>
      </c>
      <c r="B2841" s="230" t="s">
        <v>321</v>
      </c>
      <c r="H2841" s="230" t="s">
        <v>143</v>
      </c>
      <c r="O2841" s="230" t="s">
        <v>143</v>
      </c>
      <c r="R2841" s="230" t="s">
        <v>145</v>
      </c>
      <c r="S2841" s="230" t="s">
        <v>145</v>
      </c>
      <c r="AF2841" s="230" t="s">
        <v>143</v>
      </c>
    </row>
    <row r="2842" spans="1:34" x14ac:dyDescent="0.3">
      <c r="A2842" s="230">
        <v>423419</v>
      </c>
      <c r="B2842" s="230" t="s">
        <v>321</v>
      </c>
      <c r="O2842" s="230" t="s">
        <v>143</v>
      </c>
      <c r="Y2842" s="230" t="s">
        <v>143</v>
      </c>
      <c r="AA2842" s="230" t="s">
        <v>143</v>
      </c>
      <c r="AD2842" s="230" t="s">
        <v>145</v>
      </c>
      <c r="AE2842" s="230" t="s">
        <v>144</v>
      </c>
      <c r="AF2842" s="230" t="s">
        <v>145</v>
      </c>
      <c r="AG2842" s="230" t="s">
        <v>145</v>
      </c>
    </row>
    <row r="2843" spans="1:34" x14ac:dyDescent="0.3">
      <c r="A2843" s="230">
        <v>425167</v>
      </c>
      <c r="B2843" s="230" t="s">
        <v>321</v>
      </c>
      <c r="Z2843" s="230" t="s">
        <v>144</v>
      </c>
      <c r="AE2843" s="230" t="s">
        <v>144</v>
      </c>
      <c r="AF2843" s="230" t="s">
        <v>144</v>
      </c>
      <c r="AG2843" s="230" t="s">
        <v>145</v>
      </c>
      <c r="AH2843" s="230" t="s">
        <v>144</v>
      </c>
    </row>
    <row r="2844" spans="1:34" x14ac:dyDescent="0.3">
      <c r="A2844" s="230">
        <v>421322</v>
      </c>
      <c r="B2844" s="230" t="s">
        <v>321</v>
      </c>
      <c r="K2844" s="230" t="s">
        <v>143</v>
      </c>
      <c r="Y2844" s="230" t="s">
        <v>145</v>
      </c>
      <c r="AB2844" s="230" t="s">
        <v>144</v>
      </c>
      <c r="AC2844" s="230" t="s">
        <v>143</v>
      </c>
      <c r="AD2844" s="230" t="s">
        <v>144</v>
      </c>
      <c r="AE2844" s="230" t="s">
        <v>144</v>
      </c>
      <c r="AF2844" s="230" t="s">
        <v>144</v>
      </c>
      <c r="AH2844" s="230" t="s">
        <v>144</v>
      </c>
    </row>
    <row r="2845" spans="1:34" x14ac:dyDescent="0.3">
      <c r="A2845" s="230">
        <v>412136</v>
      </c>
      <c r="B2845" s="230" t="s">
        <v>321</v>
      </c>
      <c r="H2845" s="230" t="s">
        <v>143</v>
      </c>
      <c r="L2845" s="230" t="s">
        <v>143</v>
      </c>
      <c r="R2845" s="230" t="s">
        <v>144</v>
      </c>
      <c r="AB2845" s="230" t="s">
        <v>143</v>
      </c>
      <c r="AD2845" s="230" t="s">
        <v>143</v>
      </c>
      <c r="AF2845" s="230" t="s">
        <v>144</v>
      </c>
      <c r="AG2845" s="230" t="s">
        <v>143</v>
      </c>
      <c r="AH2845" s="230" t="s">
        <v>144</v>
      </c>
    </row>
    <row r="2846" spans="1:34" x14ac:dyDescent="0.3">
      <c r="A2846" s="230">
        <v>425645</v>
      </c>
      <c r="B2846" s="230" t="s">
        <v>321</v>
      </c>
      <c r="L2846" s="230" t="s">
        <v>145</v>
      </c>
      <c r="R2846" s="230" t="s">
        <v>144</v>
      </c>
      <c r="AC2846" s="230" t="s">
        <v>144</v>
      </c>
      <c r="AE2846" s="230" t="s">
        <v>144</v>
      </c>
      <c r="AF2846" s="230" t="s">
        <v>144</v>
      </c>
      <c r="AG2846" s="230" t="s">
        <v>144</v>
      </c>
      <c r="AH2846" s="230" t="s">
        <v>145</v>
      </c>
    </row>
    <row r="2847" spans="1:34" x14ac:dyDescent="0.3">
      <c r="A2847" s="230">
        <v>424919</v>
      </c>
      <c r="B2847" s="230" t="s">
        <v>321</v>
      </c>
      <c r="N2847" s="230" t="s">
        <v>143</v>
      </c>
      <c r="W2847" s="230" t="s">
        <v>143</v>
      </c>
      <c r="AD2847" s="230" t="s">
        <v>145</v>
      </c>
      <c r="AF2847" s="230" t="s">
        <v>145</v>
      </c>
      <c r="AH2847" s="230" t="s">
        <v>144</v>
      </c>
    </row>
    <row r="2848" spans="1:34" x14ac:dyDescent="0.3">
      <c r="A2848" s="230">
        <v>422325</v>
      </c>
      <c r="B2848" s="230" t="s">
        <v>321</v>
      </c>
      <c r="H2848" s="230" t="s">
        <v>143</v>
      </c>
      <c r="Q2848" s="230" t="s">
        <v>143</v>
      </c>
      <c r="S2848" s="230" t="s">
        <v>143</v>
      </c>
      <c r="AD2848" s="230" t="s">
        <v>145</v>
      </c>
      <c r="AE2848" s="230" t="s">
        <v>144</v>
      </c>
      <c r="AF2848" s="230" t="s">
        <v>144</v>
      </c>
      <c r="AG2848" s="230" t="s">
        <v>144</v>
      </c>
    </row>
    <row r="2849" spans="1:34" x14ac:dyDescent="0.3">
      <c r="A2849" s="230">
        <v>422447</v>
      </c>
      <c r="B2849" s="230" t="s">
        <v>321</v>
      </c>
      <c r="Q2849" s="230" t="s">
        <v>143</v>
      </c>
      <c r="AA2849" s="230" t="s">
        <v>143</v>
      </c>
      <c r="AD2849" s="230" t="s">
        <v>143</v>
      </c>
      <c r="AE2849" s="230" t="s">
        <v>144</v>
      </c>
      <c r="AF2849" s="230" t="s">
        <v>145</v>
      </c>
      <c r="AG2849" s="230" t="s">
        <v>145</v>
      </c>
      <c r="AH2849" s="230" t="s">
        <v>143</v>
      </c>
    </row>
    <row r="2850" spans="1:34" x14ac:dyDescent="0.3">
      <c r="A2850" s="230">
        <v>425541</v>
      </c>
      <c r="B2850" s="230" t="s">
        <v>321</v>
      </c>
      <c r="Y2850" s="230" t="s">
        <v>143</v>
      </c>
      <c r="AA2850" s="230" t="s">
        <v>143</v>
      </c>
      <c r="AB2850" s="230" t="s">
        <v>143</v>
      </c>
      <c r="AD2850" s="230" t="s">
        <v>143</v>
      </c>
      <c r="AE2850" s="230" t="s">
        <v>143</v>
      </c>
      <c r="AG2850" s="230" t="s">
        <v>143</v>
      </c>
      <c r="AH2850" s="230" t="s">
        <v>143</v>
      </c>
    </row>
    <row r="2851" spans="1:34" x14ac:dyDescent="0.3">
      <c r="A2851" s="230">
        <v>422626</v>
      </c>
      <c r="B2851" s="230" t="s">
        <v>321</v>
      </c>
      <c r="Y2851" s="230" t="s">
        <v>143</v>
      </c>
      <c r="AD2851" s="230" t="s">
        <v>145</v>
      </c>
      <c r="AE2851" s="230" t="s">
        <v>145</v>
      </c>
      <c r="AF2851" s="230" t="s">
        <v>144</v>
      </c>
      <c r="AG2851" s="230" t="s">
        <v>144</v>
      </c>
      <c r="AH2851" s="230" t="s">
        <v>145</v>
      </c>
    </row>
    <row r="2852" spans="1:34" x14ac:dyDescent="0.3">
      <c r="A2852" s="230">
        <v>420764</v>
      </c>
      <c r="B2852" s="230" t="s">
        <v>321</v>
      </c>
      <c r="R2852" s="230" t="s">
        <v>145</v>
      </c>
      <c r="S2852" s="230" t="s">
        <v>145</v>
      </c>
      <c r="AD2852" s="230" t="s">
        <v>145</v>
      </c>
      <c r="AE2852" s="230" t="s">
        <v>144</v>
      </c>
      <c r="AG2852" s="230" t="s">
        <v>145</v>
      </c>
    </row>
    <row r="2853" spans="1:34" x14ac:dyDescent="0.3">
      <c r="A2853" s="230">
        <v>425362</v>
      </c>
      <c r="B2853" s="230" t="s">
        <v>321</v>
      </c>
      <c r="L2853" s="230" t="s">
        <v>143</v>
      </c>
      <c r="Y2853" s="230" t="s">
        <v>143</v>
      </c>
      <c r="AA2853" s="230" t="s">
        <v>143</v>
      </c>
      <c r="AB2853" s="230" t="s">
        <v>145</v>
      </c>
      <c r="AD2853" s="230" t="s">
        <v>144</v>
      </c>
      <c r="AE2853" s="230" t="s">
        <v>145</v>
      </c>
      <c r="AF2853" s="230" t="s">
        <v>145</v>
      </c>
      <c r="AH2853" s="230" t="s">
        <v>145</v>
      </c>
    </row>
    <row r="2854" spans="1:34" x14ac:dyDescent="0.3">
      <c r="A2854" s="230">
        <v>423516</v>
      </c>
      <c r="B2854" s="230" t="s">
        <v>321</v>
      </c>
      <c r="H2854" s="230" t="s">
        <v>145</v>
      </c>
      <c r="Q2854" s="230" t="s">
        <v>145</v>
      </c>
      <c r="R2854" s="230" t="s">
        <v>145</v>
      </c>
      <c r="Y2854" s="230" t="s">
        <v>145</v>
      </c>
      <c r="AA2854" s="230" t="s">
        <v>145</v>
      </c>
      <c r="AB2854" s="230" t="s">
        <v>145</v>
      </c>
      <c r="AD2854" s="230" t="s">
        <v>144</v>
      </c>
      <c r="AE2854" s="230" t="s">
        <v>144</v>
      </c>
      <c r="AF2854" s="230" t="s">
        <v>144</v>
      </c>
      <c r="AG2854" s="230" t="s">
        <v>144</v>
      </c>
      <c r="AH2854" s="230" t="s">
        <v>144</v>
      </c>
    </row>
    <row r="2855" spans="1:34" x14ac:dyDescent="0.3">
      <c r="A2855" s="230">
        <v>420150</v>
      </c>
      <c r="B2855" s="230" t="s">
        <v>321</v>
      </c>
      <c r="K2855" s="230" t="s">
        <v>143</v>
      </c>
      <c r="T2855" s="230" t="s">
        <v>143</v>
      </c>
      <c r="AB2855" s="230" t="s">
        <v>143</v>
      </c>
      <c r="AE2855" s="230" t="s">
        <v>143</v>
      </c>
      <c r="AF2855" s="230" t="s">
        <v>144</v>
      </c>
      <c r="AG2855" s="230" t="s">
        <v>143</v>
      </c>
      <c r="AH2855" s="230" t="s">
        <v>145</v>
      </c>
    </row>
    <row r="2856" spans="1:34" x14ac:dyDescent="0.3">
      <c r="A2856" s="230">
        <v>422840</v>
      </c>
      <c r="B2856" s="230" t="s">
        <v>321</v>
      </c>
      <c r="C2856" s="230" t="s">
        <v>143</v>
      </c>
      <c r="I2856" s="230" t="s">
        <v>145</v>
      </c>
      <c r="L2856" s="230" t="s">
        <v>144</v>
      </c>
      <c r="Q2856" s="230" t="s">
        <v>143</v>
      </c>
      <c r="Y2856" s="230" t="s">
        <v>143</v>
      </c>
      <c r="AA2856" s="230" t="s">
        <v>145</v>
      </c>
      <c r="AB2856" s="230" t="s">
        <v>143</v>
      </c>
      <c r="AE2856" s="230" t="s">
        <v>145</v>
      </c>
      <c r="AF2856" s="230" t="s">
        <v>144</v>
      </c>
      <c r="AG2856" s="230" t="s">
        <v>145</v>
      </c>
    </row>
    <row r="2857" spans="1:34" x14ac:dyDescent="0.3">
      <c r="A2857" s="230">
        <v>422314</v>
      </c>
      <c r="B2857" s="230" t="s">
        <v>321</v>
      </c>
      <c r="R2857" s="230" t="s">
        <v>145</v>
      </c>
      <c r="S2857" s="230" t="s">
        <v>145</v>
      </c>
      <c r="Y2857" s="230" t="s">
        <v>143</v>
      </c>
      <c r="AD2857" s="230" t="s">
        <v>145</v>
      </c>
      <c r="AE2857" s="230" t="s">
        <v>145</v>
      </c>
      <c r="AF2857" s="230" t="s">
        <v>145</v>
      </c>
      <c r="AG2857" s="230" t="s">
        <v>145</v>
      </c>
      <c r="AH2857" s="230" t="s">
        <v>145</v>
      </c>
    </row>
    <row r="2858" spans="1:34" x14ac:dyDescent="0.3">
      <c r="A2858" s="230">
        <v>418496</v>
      </c>
      <c r="B2858" s="230" t="s">
        <v>321</v>
      </c>
      <c r="I2858" s="230" t="s">
        <v>143</v>
      </c>
      <c r="L2858" s="230" t="s">
        <v>143</v>
      </c>
      <c r="Q2858" s="230" t="s">
        <v>143</v>
      </c>
      <c r="AA2858" s="230" t="s">
        <v>143</v>
      </c>
      <c r="AB2858" s="230" t="s">
        <v>143</v>
      </c>
      <c r="AF2858" s="230" t="s">
        <v>143</v>
      </c>
    </row>
    <row r="2859" spans="1:34" x14ac:dyDescent="0.3">
      <c r="A2859" s="230">
        <v>420900</v>
      </c>
      <c r="B2859" s="230" t="s">
        <v>321</v>
      </c>
      <c r="I2859" s="230" t="s">
        <v>143</v>
      </c>
      <c r="S2859" s="230" t="s">
        <v>143</v>
      </c>
      <c r="X2859" s="230" t="s">
        <v>143</v>
      </c>
      <c r="Y2859" s="230" t="s">
        <v>145</v>
      </c>
      <c r="Z2859" s="230" t="s">
        <v>144</v>
      </c>
      <c r="AA2859" s="230" t="s">
        <v>145</v>
      </c>
      <c r="AB2859" s="230" t="s">
        <v>145</v>
      </c>
      <c r="AC2859" s="230" t="s">
        <v>145</v>
      </c>
      <c r="AD2859" s="230" t="s">
        <v>144</v>
      </c>
      <c r="AE2859" s="230" t="s">
        <v>144</v>
      </c>
      <c r="AF2859" s="230" t="s">
        <v>144</v>
      </c>
      <c r="AG2859" s="230" t="s">
        <v>144</v>
      </c>
      <c r="AH2859" s="230" t="s">
        <v>144</v>
      </c>
    </row>
    <row r="2860" spans="1:34" x14ac:dyDescent="0.3">
      <c r="A2860" s="230">
        <v>416136</v>
      </c>
      <c r="B2860" s="230" t="s">
        <v>321</v>
      </c>
      <c r="AB2860" s="230" t="s">
        <v>143</v>
      </c>
      <c r="AC2860" s="230" t="s">
        <v>143</v>
      </c>
      <c r="AD2860" s="230" t="s">
        <v>144</v>
      </c>
      <c r="AE2860" s="230" t="s">
        <v>144</v>
      </c>
      <c r="AF2860" s="230" t="s">
        <v>144</v>
      </c>
      <c r="AG2860" s="230" t="s">
        <v>145</v>
      </c>
    </row>
    <row r="2861" spans="1:34" x14ac:dyDescent="0.3">
      <c r="A2861" s="230">
        <v>419663</v>
      </c>
      <c r="B2861" s="230" t="s">
        <v>321</v>
      </c>
      <c r="I2861" s="230" t="s">
        <v>145</v>
      </c>
      <c r="Q2861" s="230" t="s">
        <v>145</v>
      </c>
      <c r="R2861" s="230" t="s">
        <v>144</v>
      </c>
      <c r="AA2861" s="230" t="s">
        <v>145</v>
      </c>
      <c r="AB2861" s="230" t="s">
        <v>145</v>
      </c>
      <c r="AD2861" s="230" t="s">
        <v>145</v>
      </c>
      <c r="AE2861" s="230" t="s">
        <v>144</v>
      </c>
      <c r="AF2861" s="230" t="s">
        <v>145</v>
      </c>
      <c r="AG2861" s="230" t="s">
        <v>145</v>
      </c>
      <c r="AH2861" s="230" t="s">
        <v>145</v>
      </c>
    </row>
    <row r="2862" spans="1:34" x14ac:dyDescent="0.3">
      <c r="A2862" s="230">
        <v>419465</v>
      </c>
      <c r="B2862" s="230" t="s">
        <v>321</v>
      </c>
      <c r="N2862" s="230" t="s">
        <v>143</v>
      </c>
      <c r="R2862" s="230" t="s">
        <v>144</v>
      </c>
      <c r="U2862" s="230" t="s">
        <v>145</v>
      </c>
      <c r="W2862" s="230" t="s">
        <v>145</v>
      </c>
      <c r="Y2862" s="230" t="s">
        <v>145</v>
      </c>
      <c r="AA2862" s="230" t="s">
        <v>145</v>
      </c>
      <c r="AB2862" s="230" t="s">
        <v>145</v>
      </c>
      <c r="AC2862" s="230" t="s">
        <v>145</v>
      </c>
      <c r="AD2862" s="230" t="s">
        <v>144</v>
      </c>
      <c r="AE2862" s="230" t="s">
        <v>144</v>
      </c>
      <c r="AF2862" s="230" t="s">
        <v>144</v>
      </c>
      <c r="AG2862" s="230" t="s">
        <v>145</v>
      </c>
      <c r="AH2862" s="230" t="s">
        <v>145</v>
      </c>
    </row>
    <row r="2863" spans="1:34" x14ac:dyDescent="0.3">
      <c r="A2863" s="230">
        <v>423142</v>
      </c>
      <c r="B2863" s="230" t="s">
        <v>321</v>
      </c>
      <c r="Y2863" s="230" t="s">
        <v>143</v>
      </c>
      <c r="Z2863" s="230" t="s">
        <v>145</v>
      </c>
      <c r="AA2863" s="230" t="s">
        <v>143</v>
      </c>
      <c r="AB2863" s="230" t="s">
        <v>143</v>
      </c>
      <c r="AD2863" s="230" t="s">
        <v>145</v>
      </c>
      <c r="AE2863" s="230" t="s">
        <v>144</v>
      </c>
      <c r="AF2863" s="230" t="s">
        <v>145</v>
      </c>
    </row>
    <row r="2864" spans="1:34" x14ac:dyDescent="0.3">
      <c r="A2864" s="230">
        <v>423770</v>
      </c>
      <c r="B2864" s="230" t="s">
        <v>321</v>
      </c>
      <c r="H2864" s="230" t="s">
        <v>145</v>
      </c>
      <c r="L2864" s="230" t="s">
        <v>143</v>
      </c>
      <c r="S2864" s="230" t="s">
        <v>143</v>
      </c>
      <c r="AD2864" s="230" t="s">
        <v>144</v>
      </c>
      <c r="AE2864" s="230" t="s">
        <v>144</v>
      </c>
      <c r="AG2864" s="230" t="s">
        <v>144</v>
      </c>
      <c r="AH2864" s="230" t="s">
        <v>145</v>
      </c>
    </row>
    <row r="2865" spans="1:34" x14ac:dyDescent="0.3">
      <c r="A2865" s="230">
        <v>421321</v>
      </c>
      <c r="B2865" s="230" t="s">
        <v>321</v>
      </c>
      <c r="R2865" s="230" t="s">
        <v>145</v>
      </c>
      <c r="Y2865" s="230" t="s">
        <v>143</v>
      </c>
      <c r="AD2865" s="230" t="s">
        <v>143</v>
      </c>
      <c r="AE2865" s="230" t="s">
        <v>144</v>
      </c>
      <c r="AF2865" s="230" t="s">
        <v>143</v>
      </c>
      <c r="AG2865" s="230" t="s">
        <v>144</v>
      </c>
      <c r="AH2865" s="230" t="s">
        <v>143</v>
      </c>
    </row>
    <row r="2866" spans="1:34" x14ac:dyDescent="0.3">
      <c r="A2866" s="230">
        <v>423328</v>
      </c>
      <c r="B2866" s="230" t="s">
        <v>321</v>
      </c>
      <c r="L2866" s="230" t="s">
        <v>145</v>
      </c>
      <c r="O2866" s="230" t="s">
        <v>143</v>
      </c>
      <c r="Q2866" s="230" t="s">
        <v>143</v>
      </c>
      <c r="R2866" s="230" t="s">
        <v>145</v>
      </c>
      <c r="Y2866" s="230" t="s">
        <v>143</v>
      </c>
      <c r="AA2866" s="230" t="s">
        <v>143</v>
      </c>
      <c r="AF2866" s="230" t="s">
        <v>145</v>
      </c>
      <c r="AG2866" s="230" t="s">
        <v>145</v>
      </c>
      <c r="AH2866" s="230" t="s">
        <v>145</v>
      </c>
    </row>
    <row r="2867" spans="1:34" x14ac:dyDescent="0.3">
      <c r="A2867" s="230">
        <v>412493</v>
      </c>
      <c r="B2867" s="230" t="s">
        <v>321</v>
      </c>
      <c r="H2867" s="230" t="s">
        <v>144</v>
      </c>
      <c r="R2867" s="230" t="s">
        <v>143</v>
      </c>
      <c r="S2867" s="230" t="s">
        <v>144</v>
      </c>
      <c r="Y2867" s="230" t="s">
        <v>145</v>
      </c>
      <c r="Z2867" s="230" t="s">
        <v>143</v>
      </c>
      <c r="AA2867" s="230" t="s">
        <v>145</v>
      </c>
      <c r="AB2867" s="230" t="s">
        <v>144</v>
      </c>
      <c r="AC2867" s="230" t="s">
        <v>143</v>
      </c>
      <c r="AD2867" s="230" t="s">
        <v>144</v>
      </c>
      <c r="AE2867" s="230" t="s">
        <v>144</v>
      </c>
      <c r="AF2867" s="230" t="s">
        <v>144</v>
      </c>
      <c r="AG2867" s="230" t="s">
        <v>144</v>
      </c>
      <c r="AH2867" s="230" t="s">
        <v>144</v>
      </c>
    </row>
    <row r="2868" spans="1:34" x14ac:dyDescent="0.3">
      <c r="A2868" s="230">
        <v>423513</v>
      </c>
      <c r="B2868" s="230" t="s">
        <v>321</v>
      </c>
      <c r="E2868" s="230" t="s">
        <v>143</v>
      </c>
      <c r="N2868" s="230" t="s">
        <v>143</v>
      </c>
      <c r="Y2868" s="230" t="s">
        <v>143</v>
      </c>
      <c r="AA2868" s="230" t="s">
        <v>145</v>
      </c>
      <c r="AB2868" s="230" t="s">
        <v>143</v>
      </c>
      <c r="AD2868" s="230" t="s">
        <v>145</v>
      </c>
      <c r="AE2868" s="230" t="s">
        <v>144</v>
      </c>
      <c r="AF2868" s="230" t="s">
        <v>144</v>
      </c>
      <c r="AG2868" s="230" t="s">
        <v>144</v>
      </c>
      <c r="AH2868" s="230" t="s">
        <v>145</v>
      </c>
    </row>
    <row r="2869" spans="1:34" x14ac:dyDescent="0.3">
      <c r="A2869" s="230">
        <v>425488</v>
      </c>
      <c r="B2869" s="230" t="s">
        <v>321</v>
      </c>
      <c r="V2869" s="230" t="s">
        <v>145</v>
      </c>
      <c r="W2869" s="230" t="s">
        <v>144</v>
      </c>
      <c r="X2869" s="230" t="s">
        <v>145</v>
      </c>
      <c r="Y2869" s="230" t="s">
        <v>145</v>
      </c>
      <c r="Z2869" s="230" t="s">
        <v>145</v>
      </c>
      <c r="AA2869" s="230" t="s">
        <v>144</v>
      </c>
      <c r="AB2869" s="230" t="s">
        <v>144</v>
      </c>
      <c r="AC2869" s="230" t="s">
        <v>144</v>
      </c>
      <c r="AD2869" s="230" t="s">
        <v>144</v>
      </c>
      <c r="AE2869" s="230" t="s">
        <v>144</v>
      </c>
      <c r="AF2869" s="230" t="s">
        <v>144</v>
      </c>
      <c r="AG2869" s="230" t="s">
        <v>144</v>
      </c>
      <c r="AH2869" s="230" t="s">
        <v>144</v>
      </c>
    </row>
    <row r="2870" spans="1:34" x14ac:dyDescent="0.3">
      <c r="A2870" s="230">
        <v>424742</v>
      </c>
      <c r="B2870" s="230" t="s">
        <v>321</v>
      </c>
      <c r="I2870" s="230" t="s">
        <v>143</v>
      </c>
      <c r="X2870" s="230" t="s">
        <v>143</v>
      </c>
      <c r="Y2870" s="230" t="s">
        <v>143</v>
      </c>
      <c r="AA2870" s="230" t="s">
        <v>143</v>
      </c>
      <c r="AB2870" s="230" t="s">
        <v>144</v>
      </c>
      <c r="AG2870" s="230" t="s">
        <v>145</v>
      </c>
    </row>
    <row r="2871" spans="1:34" x14ac:dyDescent="0.3">
      <c r="A2871" s="230">
        <v>425135</v>
      </c>
      <c r="B2871" s="230" t="s">
        <v>321</v>
      </c>
      <c r="O2871" s="230" t="s">
        <v>143</v>
      </c>
      <c r="X2871" s="230" t="s">
        <v>145</v>
      </c>
      <c r="AA2871" s="230" t="s">
        <v>144</v>
      </c>
      <c r="AB2871" s="230" t="s">
        <v>144</v>
      </c>
      <c r="AD2871" s="230" t="s">
        <v>143</v>
      </c>
      <c r="AE2871" s="230" t="s">
        <v>144</v>
      </c>
      <c r="AF2871" s="230" t="s">
        <v>144</v>
      </c>
      <c r="AG2871" s="230" t="s">
        <v>144</v>
      </c>
      <c r="AH2871" s="230" t="s">
        <v>143</v>
      </c>
    </row>
    <row r="2872" spans="1:34" x14ac:dyDescent="0.3">
      <c r="A2872" s="230">
        <v>425067</v>
      </c>
      <c r="B2872" s="230" t="s">
        <v>321</v>
      </c>
      <c r="AA2872" s="230" t="s">
        <v>145</v>
      </c>
      <c r="AB2872" s="230" t="s">
        <v>145</v>
      </c>
      <c r="AD2872" s="230" t="s">
        <v>143</v>
      </c>
      <c r="AE2872" s="230" t="s">
        <v>144</v>
      </c>
      <c r="AF2872" s="230" t="s">
        <v>144</v>
      </c>
      <c r="AG2872" s="230" t="s">
        <v>144</v>
      </c>
      <c r="AH2872" s="230" t="s">
        <v>143</v>
      </c>
    </row>
    <row r="2873" spans="1:34" x14ac:dyDescent="0.3">
      <c r="A2873" s="230">
        <v>419992</v>
      </c>
      <c r="B2873" s="230" t="s">
        <v>321</v>
      </c>
      <c r="L2873" s="230" t="s">
        <v>144</v>
      </c>
      <c r="S2873" s="230" t="s">
        <v>143</v>
      </c>
      <c r="X2873" s="230" t="s">
        <v>143</v>
      </c>
      <c r="Y2873" s="230" t="s">
        <v>144</v>
      </c>
      <c r="Z2873" s="230" t="s">
        <v>145</v>
      </c>
      <c r="AA2873" s="230" t="s">
        <v>144</v>
      </c>
      <c r="AB2873" s="230" t="s">
        <v>144</v>
      </c>
      <c r="AD2873" s="230" t="s">
        <v>144</v>
      </c>
      <c r="AE2873" s="230" t="s">
        <v>144</v>
      </c>
      <c r="AF2873" s="230" t="s">
        <v>144</v>
      </c>
      <c r="AG2873" s="230" t="s">
        <v>144</v>
      </c>
      <c r="AH2873" s="230" t="s">
        <v>144</v>
      </c>
    </row>
    <row r="2874" spans="1:34" x14ac:dyDescent="0.3">
      <c r="A2874" s="230">
        <v>425158</v>
      </c>
      <c r="B2874" s="230" t="s">
        <v>321</v>
      </c>
      <c r="G2874" s="230" t="s">
        <v>143</v>
      </c>
      <c r="Y2874" s="230" t="s">
        <v>143</v>
      </c>
      <c r="AA2874" s="230" t="s">
        <v>143</v>
      </c>
      <c r="AD2874" s="230" t="s">
        <v>145</v>
      </c>
      <c r="AE2874" s="230" t="s">
        <v>145</v>
      </c>
      <c r="AF2874" s="230" t="s">
        <v>145</v>
      </c>
      <c r="AG2874" s="230" t="s">
        <v>145</v>
      </c>
    </row>
    <row r="2875" spans="1:34" x14ac:dyDescent="0.3">
      <c r="A2875" s="230">
        <v>418290</v>
      </c>
      <c r="B2875" s="230" t="s">
        <v>321</v>
      </c>
      <c r="H2875" s="230" t="s">
        <v>143</v>
      </c>
      <c r="AA2875" s="230" t="s">
        <v>143</v>
      </c>
      <c r="AE2875" s="230" t="s">
        <v>143</v>
      </c>
      <c r="AF2875" s="230" t="s">
        <v>143</v>
      </c>
      <c r="AH2875" s="230" t="s">
        <v>143</v>
      </c>
    </row>
    <row r="2876" spans="1:34" x14ac:dyDescent="0.3">
      <c r="A2876" s="230">
        <v>422684</v>
      </c>
      <c r="B2876" s="230" t="s">
        <v>321</v>
      </c>
      <c r="M2876" s="230" t="s">
        <v>143</v>
      </c>
      <c r="N2876" s="230" t="s">
        <v>143</v>
      </c>
      <c r="S2876" s="230" t="s">
        <v>145</v>
      </c>
      <c r="Y2876" s="230" t="s">
        <v>143</v>
      </c>
      <c r="AA2876" s="230" t="s">
        <v>143</v>
      </c>
      <c r="AB2876" s="230" t="s">
        <v>143</v>
      </c>
      <c r="AD2876" s="230" t="s">
        <v>145</v>
      </c>
      <c r="AE2876" s="230" t="s">
        <v>145</v>
      </c>
      <c r="AF2876" s="230" t="s">
        <v>145</v>
      </c>
    </row>
    <row r="2877" spans="1:34" x14ac:dyDescent="0.3">
      <c r="A2877" s="230">
        <v>422700</v>
      </c>
      <c r="B2877" s="230" t="s">
        <v>321</v>
      </c>
      <c r="X2877" s="230" t="s">
        <v>143</v>
      </c>
      <c r="Y2877" s="230" t="s">
        <v>145</v>
      </c>
      <c r="AA2877" s="230" t="s">
        <v>143</v>
      </c>
      <c r="AB2877" s="230" t="s">
        <v>145</v>
      </c>
      <c r="AD2877" s="230" t="s">
        <v>144</v>
      </c>
      <c r="AE2877" s="230" t="s">
        <v>144</v>
      </c>
      <c r="AF2877" s="230" t="s">
        <v>144</v>
      </c>
      <c r="AG2877" s="230" t="s">
        <v>144</v>
      </c>
      <c r="AH2877" s="230" t="s">
        <v>144</v>
      </c>
    </row>
    <row r="2878" spans="1:34" x14ac:dyDescent="0.3">
      <c r="A2878" s="230">
        <v>421303</v>
      </c>
      <c r="B2878" s="230" t="s">
        <v>321</v>
      </c>
      <c r="Q2878" s="230" t="s">
        <v>145</v>
      </c>
      <c r="Y2878" s="230" t="s">
        <v>145</v>
      </c>
      <c r="AE2878" s="230" t="s">
        <v>144</v>
      </c>
      <c r="AF2878" s="230" t="s">
        <v>143</v>
      </c>
      <c r="AG2878" s="230" t="s">
        <v>143</v>
      </c>
    </row>
    <row r="2879" spans="1:34" x14ac:dyDescent="0.3">
      <c r="A2879" s="230">
        <v>425548</v>
      </c>
      <c r="B2879" s="230" t="s">
        <v>321</v>
      </c>
      <c r="K2879" s="230" t="s">
        <v>143</v>
      </c>
      <c r="R2879" s="230" t="s">
        <v>145</v>
      </c>
      <c r="T2879" s="230" t="s">
        <v>145</v>
      </c>
      <c r="Y2879" s="230" t="s">
        <v>143</v>
      </c>
      <c r="AA2879" s="230" t="s">
        <v>143</v>
      </c>
      <c r="AE2879" s="230" t="s">
        <v>144</v>
      </c>
      <c r="AG2879" s="230" t="s">
        <v>145</v>
      </c>
    </row>
    <row r="2880" spans="1:34" x14ac:dyDescent="0.3">
      <c r="A2880" s="230">
        <v>420839</v>
      </c>
      <c r="B2880" s="230" t="s">
        <v>321</v>
      </c>
      <c r="Q2880" s="230" t="s">
        <v>143</v>
      </c>
      <c r="R2880" s="230" t="s">
        <v>145</v>
      </c>
      <c r="AE2880" s="230" t="s">
        <v>143</v>
      </c>
      <c r="AF2880" s="230" t="s">
        <v>143</v>
      </c>
      <c r="AG2880" s="230" t="s">
        <v>143</v>
      </c>
      <c r="AH2880" s="230" t="s">
        <v>143</v>
      </c>
    </row>
    <row r="2881" spans="1:34" x14ac:dyDescent="0.3">
      <c r="A2881" s="230">
        <v>425524</v>
      </c>
      <c r="B2881" s="230" t="s">
        <v>321</v>
      </c>
      <c r="F2881" s="230" t="s">
        <v>143</v>
      </c>
      <c r="Y2881" s="230" t="s">
        <v>143</v>
      </c>
      <c r="AA2881" s="230" t="s">
        <v>145</v>
      </c>
      <c r="AC2881" s="230" t="s">
        <v>145</v>
      </c>
      <c r="AE2881" s="230" t="s">
        <v>145</v>
      </c>
      <c r="AF2881" s="230" t="s">
        <v>145</v>
      </c>
      <c r="AG2881" s="230" t="s">
        <v>144</v>
      </c>
      <c r="AH2881" s="230" t="s">
        <v>145</v>
      </c>
    </row>
    <row r="2882" spans="1:34" x14ac:dyDescent="0.3">
      <c r="A2882" s="230">
        <v>425505</v>
      </c>
      <c r="B2882" s="230" t="s">
        <v>321</v>
      </c>
      <c r="K2882" s="230" t="s">
        <v>143</v>
      </c>
      <c r="V2882" s="230" t="s">
        <v>143</v>
      </c>
      <c r="Y2882" s="230" t="s">
        <v>145</v>
      </c>
      <c r="AA2882" s="230" t="s">
        <v>145</v>
      </c>
      <c r="AB2882" s="230" t="s">
        <v>145</v>
      </c>
      <c r="AE2882" s="230" t="s">
        <v>144</v>
      </c>
      <c r="AF2882" s="230" t="s">
        <v>145</v>
      </c>
      <c r="AH2882" s="230" t="s">
        <v>145</v>
      </c>
    </row>
    <row r="2883" spans="1:34" x14ac:dyDescent="0.3">
      <c r="A2883" s="230">
        <v>424022</v>
      </c>
      <c r="B2883" s="230" t="s">
        <v>321</v>
      </c>
      <c r="L2883" s="230" t="s">
        <v>145</v>
      </c>
      <c r="Y2883" s="230" t="s">
        <v>143</v>
      </c>
      <c r="AA2883" s="230" t="s">
        <v>143</v>
      </c>
      <c r="AE2883" s="230" t="s">
        <v>144</v>
      </c>
      <c r="AF2883" s="230" t="s">
        <v>144</v>
      </c>
      <c r="AG2883" s="230" t="s">
        <v>144</v>
      </c>
      <c r="AH2883" s="230" t="s">
        <v>145</v>
      </c>
    </row>
    <row r="2884" spans="1:34" x14ac:dyDescent="0.3">
      <c r="A2884" s="230">
        <v>421091</v>
      </c>
      <c r="B2884" s="230" t="s">
        <v>321</v>
      </c>
      <c r="Y2884" s="230" t="s">
        <v>143</v>
      </c>
      <c r="AA2884" s="230" t="s">
        <v>143</v>
      </c>
      <c r="AB2884" s="230" t="s">
        <v>143</v>
      </c>
      <c r="AE2884" s="230" t="s">
        <v>145</v>
      </c>
      <c r="AF2884" s="230" t="s">
        <v>145</v>
      </c>
      <c r="AG2884" s="230" t="s">
        <v>145</v>
      </c>
    </row>
    <row r="2885" spans="1:34" x14ac:dyDescent="0.3">
      <c r="A2885" s="230">
        <v>420589</v>
      </c>
      <c r="B2885" s="230" t="s">
        <v>321</v>
      </c>
      <c r="L2885" s="230" t="s">
        <v>145</v>
      </c>
      <c r="Q2885" s="230" t="s">
        <v>144</v>
      </c>
      <c r="R2885" s="230" t="s">
        <v>145</v>
      </c>
      <c r="Y2885" s="230" t="s">
        <v>145</v>
      </c>
      <c r="AA2885" s="230" t="s">
        <v>145</v>
      </c>
      <c r="AB2885" s="230" t="s">
        <v>145</v>
      </c>
      <c r="AC2885" s="230" t="s">
        <v>143</v>
      </c>
      <c r="AD2885" s="230" t="s">
        <v>145</v>
      </c>
      <c r="AE2885" s="230" t="s">
        <v>144</v>
      </c>
      <c r="AF2885" s="230" t="s">
        <v>145</v>
      </c>
      <c r="AG2885" s="230" t="s">
        <v>144</v>
      </c>
      <c r="AH2885" s="230" t="s">
        <v>145</v>
      </c>
    </row>
    <row r="2886" spans="1:34" x14ac:dyDescent="0.3">
      <c r="A2886" s="230">
        <v>419008</v>
      </c>
      <c r="B2886" s="230" t="s">
        <v>321</v>
      </c>
      <c r="O2886" s="230" t="s">
        <v>143</v>
      </c>
      <c r="Q2886" s="230" t="s">
        <v>143</v>
      </c>
      <c r="U2886" s="230" t="s">
        <v>143</v>
      </c>
      <c r="Z2886" s="230" t="s">
        <v>143</v>
      </c>
      <c r="AD2886" s="230" t="s">
        <v>145</v>
      </c>
      <c r="AE2886" s="230" t="s">
        <v>145</v>
      </c>
      <c r="AF2886" s="230" t="s">
        <v>145</v>
      </c>
      <c r="AG2886" s="230" t="s">
        <v>144</v>
      </c>
      <c r="AH2886" s="230" t="s">
        <v>145</v>
      </c>
    </row>
    <row r="2887" spans="1:34" x14ac:dyDescent="0.3">
      <c r="A2887" s="230">
        <v>408918</v>
      </c>
      <c r="B2887" s="230" t="s">
        <v>321</v>
      </c>
      <c r="L2887" s="230" t="s">
        <v>143</v>
      </c>
      <c r="R2887" s="230" t="s">
        <v>145</v>
      </c>
      <c r="U2887" s="230" t="s">
        <v>143</v>
      </c>
      <c r="Y2887" s="230" t="s">
        <v>143</v>
      </c>
      <c r="AB2887" s="230" t="s">
        <v>143</v>
      </c>
      <c r="AD2887" s="230" t="s">
        <v>144</v>
      </c>
      <c r="AE2887" s="230" t="s">
        <v>145</v>
      </c>
      <c r="AF2887" s="230" t="s">
        <v>144</v>
      </c>
      <c r="AG2887" s="230" t="s">
        <v>145</v>
      </c>
    </row>
    <row r="2888" spans="1:34" x14ac:dyDescent="0.3">
      <c r="A2888" s="230">
        <v>423587</v>
      </c>
      <c r="B2888" s="230" t="s">
        <v>321</v>
      </c>
      <c r="Y2888" s="230" t="s">
        <v>144</v>
      </c>
      <c r="AA2888" s="230" t="s">
        <v>143</v>
      </c>
      <c r="AB2888" s="230" t="s">
        <v>145</v>
      </c>
      <c r="AD2888" s="230" t="s">
        <v>144</v>
      </c>
      <c r="AE2888" s="230" t="s">
        <v>145</v>
      </c>
      <c r="AF2888" s="230" t="s">
        <v>145</v>
      </c>
    </row>
    <row r="2889" spans="1:34" x14ac:dyDescent="0.3">
      <c r="A2889" s="230">
        <v>425684</v>
      </c>
      <c r="B2889" s="230" t="s">
        <v>321</v>
      </c>
      <c r="N2889" s="230" t="s">
        <v>143</v>
      </c>
      <c r="Y2889" s="230" t="s">
        <v>143</v>
      </c>
      <c r="AB2889" s="230" t="s">
        <v>143</v>
      </c>
      <c r="AD2889" s="230" t="s">
        <v>145</v>
      </c>
      <c r="AF2889" s="230" t="s">
        <v>145</v>
      </c>
      <c r="AH2889" s="230" t="s">
        <v>145</v>
      </c>
    </row>
    <row r="2890" spans="1:34" x14ac:dyDescent="0.3">
      <c r="A2890" s="230">
        <v>424387</v>
      </c>
      <c r="B2890" s="230" t="s">
        <v>321</v>
      </c>
      <c r="K2890" s="230" t="s">
        <v>143</v>
      </c>
      <c r="P2890" s="230" t="s">
        <v>145</v>
      </c>
      <c r="R2890" s="230" t="s">
        <v>143</v>
      </c>
      <c r="V2890" s="230" t="s">
        <v>143</v>
      </c>
      <c r="Y2890" s="230" t="s">
        <v>143</v>
      </c>
      <c r="AD2890" s="230" t="s">
        <v>145</v>
      </c>
      <c r="AE2890" s="230" t="s">
        <v>145</v>
      </c>
      <c r="AF2890" s="230" t="s">
        <v>145</v>
      </c>
    </row>
    <row r="2891" spans="1:34" x14ac:dyDescent="0.3">
      <c r="A2891" s="230">
        <v>423943</v>
      </c>
      <c r="B2891" s="230" t="s">
        <v>321</v>
      </c>
      <c r="E2891" s="230" t="s">
        <v>143</v>
      </c>
      <c r="K2891" s="230" t="s">
        <v>143</v>
      </c>
      <c r="R2891" s="230" t="s">
        <v>143</v>
      </c>
      <c r="Y2891" s="230" t="s">
        <v>143</v>
      </c>
      <c r="AA2891" s="230" t="s">
        <v>143</v>
      </c>
      <c r="AE2891" s="230" t="s">
        <v>144</v>
      </c>
      <c r="AF2891" s="230" t="s">
        <v>145</v>
      </c>
      <c r="AG2891" s="230" t="s">
        <v>145</v>
      </c>
      <c r="AH2891" s="230" t="s">
        <v>145</v>
      </c>
    </row>
    <row r="2892" spans="1:34" x14ac:dyDescent="0.3">
      <c r="A2892" s="230">
        <v>421623</v>
      </c>
      <c r="B2892" s="230" t="s">
        <v>321</v>
      </c>
      <c r="C2892" s="230" t="s">
        <v>143</v>
      </c>
      <c r="T2892" s="230" t="s">
        <v>145</v>
      </c>
      <c r="Z2892" s="230" t="s">
        <v>143</v>
      </c>
      <c r="AA2892" s="230" t="s">
        <v>144</v>
      </c>
      <c r="AE2892" s="230" t="s">
        <v>144</v>
      </c>
      <c r="AF2892" s="230" t="s">
        <v>145</v>
      </c>
      <c r="AG2892" s="230" t="s">
        <v>145</v>
      </c>
    </row>
    <row r="2893" spans="1:34" x14ac:dyDescent="0.3">
      <c r="A2893" s="230">
        <v>424619</v>
      </c>
      <c r="B2893" s="230" t="s">
        <v>321</v>
      </c>
      <c r="L2893" s="230" t="s">
        <v>143</v>
      </c>
      <c r="N2893" s="230" t="s">
        <v>143</v>
      </c>
      <c r="Y2893" s="230" t="s">
        <v>143</v>
      </c>
      <c r="AA2893" s="230" t="s">
        <v>143</v>
      </c>
      <c r="AB2893" s="230" t="s">
        <v>143</v>
      </c>
      <c r="AE2893" s="230" t="s">
        <v>145</v>
      </c>
      <c r="AF2893" s="230" t="s">
        <v>145</v>
      </c>
      <c r="AG2893" s="230" t="s">
        <v>145</v>
      </c>
    </row>
    <row r="2894" spans="1:34" x14ac:dyDescent="0.3">
      <c r="A2894" s="230">
        <v>423486</v>
      </c>
      <c r="B2894" s="230" t="s">
        <v>321</v>
      </c>
      <c r="K2894" s="230" t="s">
        <v>143</v>
      </c>
      <c r="O2894" s="230" t="s">
        <v>143</v>
      </c>
      <c r="U2894" s="230" t="s">
        <v>143</v>
      </c>
      <c r="Y2894" s="230" t="s">
        <v>143</v>
      </c>
      <c r="AA2894" s="230" t="s">
        <v>143</v>
      </c>
      <c r="AD2894" s="230" t="s">
        <v>145</v>
      </c>
      <c r="AE2894" s="230" t="s">
        <v>145</v>
      </c>
      <c r="AF2894" s="230" t="s">
        <v>145</v>
      </c>
      <c r="AG2894" s="230" t="s">
        <v>144</v>
      </c>
      <c r="AH2894" s="230" t="s">
        <v>145</v>
      </c>
    </row>
    <row r="2895" spans="1:34" x14ac:dyDescent="0.3">
      <c r="A2895" s="230">
        <v>422743</v>
      </c>
      <c r="B2895" s="230" t="s">
        <v>321</v>
      </c>
      <c r="H2895" s="230" t="s">
        <v>143</v>
      </c>
      <c r="S2895" s="230" t="s">
        <v>144</v>
      </c>
      <c r="AF2895" s="230" t="s">
        <v>145</v>
      </c>
      <c r="AG2895" s="230" t="s">
        <v>145</v>
      </c>
      <c r="AH2895" s="230" t="s">
        <v>145</v>
      </c>
    </row>
    <row r="2896" spans="1:34" x14ac:dyDescent="0.3">
      <c r="A2896" s="230">
        <v>425514</v>
      </c>
      <c r="B2896" s="230" t="s">
        <v>321</v>
      </c>
      <c r="H2896" s="230" t="s">
        <v>143</v>
      </c>
      <c r="K2896" s="230" t="s">
        <v>143</v>
      </c>
      <c r="L2896" s="230" t="s">
        <v>145</v>
      </c>
      <c r="Y2896" s="230" t="s">
        <v>143</v>
      </c>
      <c r="AA2896" s="230" t="s">
        <v>143</v>
      </c>
      <c r="AB2896" s="230" t="s">
        <v>145</v>
      </c>
      <c r="AD2896" s="230" t="s">
        <v>145</v>
      </c>
      <c r="AE2896" s="230" t="s">
        <v>144</v>
      </c>
      <c r="AF2896" s="230" t="s">
        <v>145</v>
      </c>
      <c r="AG2896" s="230" t="s">
        <v>145</v>
      </c>
      <c r="AH2896" s="230" t="s">
        <v>145</v>
      </c>
    </row>
    <row r="2897" spans="1:34" x14ac:dyDescent="0.3">
      <c r="A2897" s="230">
        <v>424626</v>
      </c>
      <c r="B2897" s="230" t="s">
        <v>321</v>
      </c>
      <c r="V2897" s="230" t="s">
        <v>144</v>
      </c>
      <c r="AA2897" s="230" t="s">
        <v>143</v>
      </c>
      <c r="AD2897" s="230" t="s">
        <v>145</v>
      </c>
      <c r="AE2897" s="230" t="s">
        <v>144</v>
      </c>
      <c r="AF2897" s="230" t="s">
        <v>145</v>
      </c>
      <c r="AG2897" s="230" t="s">
        <v>145</v>
      </c>
    </row>
    <row r="2898" spans="1:34" x14ac:dyDescent="0.3">
      <c r="A2898" s="230">
        <v>420519</v>
      </c>
      <c r="B2898" s="230" t="s">
        <v>321</v>
      </c>
      <c r="K2898" s="230" t="s">
        <v>143</v>
      </c>
      <c r="O2898" s="230" t="s">
        <v>143</v>
      </c>
      <c r="R2898" s="230" t="s">
        <v>143</v>
      </c>
      <c r="AD2898" s="230" t="s">
        <v>145</v>
      </c>
      <c r="AE2898" s="230" t="s">
        <v>144</v>
      </c>
      <c r="AF2898" s="230" t="s">
        <v>145</v>
      </c>
      <c r="AG2898" s="230" t="s">
        <v>145</v>
      </c>
    </row>
    <row r="2899" spans="1:34" x14ac:dyDescent="0.3">
      <c r="A2899" s="230">
        <v>419737</v>
      </c>
      <c r="B2899" s="230" t="s">
        <v>321</v>
      </c>
      <c r="Q2899" s="230" t="s">
        <v>143</v>
      </c>
      <c r="W2899" s="230" t="s">
        <v>145</v>
      </c>
      <c r="AF2899" s="230" t="s">
        <v>143</v>
      </c>
      <c r="AG2899" s="230" t="s">
        <v>143</v>
      </c>
      <c r="AH2899" s="230" t="s">
        <v>143</v>
      </c>
    </row>
    <row r="2900" spans="1:34" x14ac:dyDescent="0.3">
      <c r="A2900" s="230">
        <v>420216</v>
      </c>
      <c r="B2900" s="230" t="s">
        <v>321</v>
      </c>
      <c r="Q2900" s="230" t="s">
        <v>143</v>
      </c>
      <c r="R2900" s="230" t="s">
        <v>144</v>
      </c>
      <c r="W2900" s="230" t="s">
        <v>143</v>
      </c>
      <c r="Z2900" s="230" t="s">
        <v>143</v>
      </c>
      <c r="AA2900" s="230" t="s">
        <v>143</v>
      </c>
      <c r="AD2900" s="230" t="s">
        <v>144</v>
      </c>
      <c r="AE2900" s="230" t="s">
        <v>144</v>
      </c>
      <c r="AF2900" s="230" t="s">
        <v>144</v>
      </c>
      <c r="AG2900" s="230" t="s">
        <v>144</v>
      </c>
    </row>
    <row r="2901" spans="1:34" x14ac:dyDescent="0.3">
      <c r="A2901" s="230">
        <v>424493</v>
      </c>
      <c r="B2901" s="230" t="s">
        <v>321</v>
      </c>
      <c r="K2901" s="230" t="s">
        <v>143</v>
      </c>
      <c r="N2901" s="230" t="s">
        <v>143</v>
      </c>
      <c r="T2901" s="230" t="s">
        <v>144</v>
      </c>
      <c r="W2901" s="230" t="s">
        <v>145</v>
      </c>
      <c r="AA2901" s="230" t="s">
        <v>145</v>
      </c>
      <c r="AD2901" s="230" t="s">
        <v>144</v>
      </c>
      <c r="AE2901" s="230" t="s">
        <v>144</v>
      </c>
      <c r="AF2901" s="230" t="s">
        <v>144</v>
      </c>
      <c r="AG2901" s="230" t="s">
        <v>144</v>
      </c>
      <c r="AH2901" s="230" t="s">
        <v>144</v>
      </c>
    </row>
    <row r="2902" spans="1:34" x14ac:dyDescent="0.3">
      <c r="A2902" s="230">
        <v>421782</v>
      </c>
      <c r="B2902" s="230" t="s">
        <v>321</v>
      </c>
      <c r="H2902" s="230" t="s">
        <v>143</v>
      </c>
      <c r="S2902" s="230" t="s">
        <v>144</v>
      </c>
      <c r="Y2902" s="230" t="s">
        <v>145</v>
      </c>
      <c r="AE2902" s="230" t="s">
        <v>144</v>
      </c>
      <c r="AG2902" s="230" t="s">
        <v>144</v>
      </c>
      <c r="AH2902" s="230" t="s">
        <v>143</v>
      </c>
    </row>
    <row r="2903" spans="1:34" x14ac:dyDescent="0.3">
      <c r="A2903" s="230">
        <v>425668</v>
      </c>
      <c r="B2903" s="230" t="s">
        <v>321</v>
      </c>
      <c r="N2903" s="230" t="s">
        <v>143</v>
      </c>
      <c r="Y2903" s="230" t="s">
        <v>143</v>
      </c>
      <c r="AA2903" s="230" t="s">
        <v>143</v>
      </c>
      <c r="AB2903" s="230" t="s">
        <v>143</v>
      </c>
      <c r="AD2903" s="230" t="s">
        <v>145</v>
      </c>
      <c r="AE2903" s="230" t="s">
        <v>145</v>
      </c>
      <c r="AG2903" s="230" t="s">
        <v>145</v>
      </c>
      <c r="AH2903" s="230" t="s">
        <v>145</v>
      </c>
    </row>
    <row r="2904" spans="1:34" x14ac:dyDescent="0.3">
      <c r="A2904" s="230">
        <v>422993</v>
      </c>
      <c r="B2904" s="230" t="s">
        <v>321</v>
      </c>
      <c r="Y2904" s="230" t="s">
        <v>143</v>
      </c>
      <c r="AA2904" s="230" t="s">
        <v>143</v>
      </c>
      <c r="AD2904" s="230" t="s">
        <v>145</v>
      </c>
      <c r="AF2904" s="230" t="s">
        <v>145</v>
      </c>
      <c r="AH2904" s="230" t="s">
        <v>145</v>
      </c>
    </row>
    <row r="2905" spans="1:34" x14ac:dyDescent="0.3">
      <c r="A2905" s="230">
        <v>422542</v>
      </c>
      <c r="B2905" s="230" t="s">
        <v>321</v>
      </c>
      <c r="Q2905" s="230" t="s">
        <v>143</v>
      </c>
      <c r="X2905" s="230" t="s">
        <v>143</v>
      </c>
      <c r="Y2905" s="230" t="s">
        <v>143</v>
      </c>
      <c r="AA2905" s="230" t="s">
        <v>143</v>
      </c>
      <c r="AB2905" s="230" t="s">
        <v>143</v>
      </c>
      <c r="AD2905" s="230" t="s">
        <v>144</v>
      </c>
      <c r="AE2905" s="230" t="s">
        <v>144</v>
      </c>
      <c r="AF2905" s="230" t="s">
        <v>144</v>
      </c>
      <c r="AG2905" s="230" t="s">
        <v>144</v>
      </c>
      <c r="AH2905" s="230" t="s">
        <v>144</v>
      </c>
    </row>
    <row r="2906" spans="1:34" x14ac:dyDescent="0.3">
      <c r="A2906" s="230">
        <v>420312</v>
      </c>
      <c r="B2906" s="230" t="s">
        <v>321</v>
      </c>
      <c r="H2906" s="230" t="s">
        <v>143</v>
      </c>
      <c r="R2906" s="230" t="s">
        <v>145</v>
      </c>
      <c r="S2906" s="230" t="s">
        <v>143</v>
      </c>
      <c r="Z2906" s="230" t="s">
        <v>143</v>
      </c>
      <c r="AA2906" s="230" t="s">
        <v>143</v>
      </c>
      <c r="AD2906" s="230" t="s">
        <v>144</v>
      </c>
      <c r="AE2906" s="230" t="s">
        <v>144</v>
      </c>
      <c r="AF2906" s="230" t="s">
        <v>144</v>
      </c>
      <c r="AG2906" s="230" t="s">
        <v>143</v>
      </c>
    </row>
    <row r="2907" spans="1:34" x14ac:dyDescent="0.3">
      <c r="A2907" s="230">
        <v>404388</v>
      </c>
      <c r="B2907" s="230" t="s">
        <v>321</v>
      </c>
      <c r="D2907" s="230" t="s">
        <v>143</v>
      </c>
      <c r="O2907" s="230" t="s">
        <v>143</v>
      </c>
      <c r="AA2907" s="230" t="s">
        <v>143</v>
      </c>
      <c r="AB2907" s="230" t="s">
        <v>143</v>
      </c>
      <c r="AC2907" s="230" t="s">
        <v>143</v>
      </c>
      <c r="AD2907" s="230" t="s">
        <v>145</v>
      </c>
      <c r="AF2907" s="230" t="s">
        <v>145</v>
      </c>
    </row>
    <row r="2908" spans="1:34" x14ac:dyDescent="0.3">
      <c r="A2908" s="230">
        <v>426086</v>
      </c>
      <c r="B2908" s="230" t="s">
        <v>321</v>
      </c>
      <c r="N2908" s="230" t="s">
        <v>145</v>
      </c>
      <c r="AD2908" s="230" t="s">
        <v>144</v>
      </c>
      <c r="AE2908" s="230" t="s">
        <v>144</v>
      </c>
      <c r="AF2908" s="230" t="s">
        <v>145</v>
      </c>
      <c r="AG2908" s="230" t="s">
        <v>145</v>
      </c>
      <c r="AH2908" s="230" t="s">
        <v>144</v>
      </c>
    </row>
    <row r="2909" spans="1:34" x14ac:dyDescent="0.3">
      <c r="A2909" s="230">
        <v>420870</v>
      </c>
      <c r="B2909" s="230" t="s">
        <v>321</v>
      </c>
      <c r="E2909" s="230" t="s">
        <v>143</v>
      </c>
      <c r="Y2909" s="230" t="s">
        <v>143</v>
      </c>
      <c r="AE2909" s="230" t="s">
        <v>144</v>
      </c>
      <c r="AF2909" s="230" t="s">
        <v>144</v>
      </c>
      <c r="AG2909" s="230" t="s">
        <v>144</v>
      </c>
      <c r="AH2909" s="230" t="s">
        <v>145</v>
      </c>
    </row>
    <row r="2910" spans="1:34" x14ac:dyDescent="0.3">
      <c r="A2910" s="230">
        <v>420169</v>
      </c>
      <c r="B2910" s="230" t="s">
        <v>321</v>
      </c>
      <c r="Q2910" s="230" t="s">
        <v>145</v>
      </c>
      <c r="R2910" s="230" t="s">
        <v>143</v>
      </c>
      <c r="S2910" s="230" t="s">
        <v>143</v>
      </c>
      <c r="W2910" s="230" t="s">
        <v>143</v>
      </c>
      <c r="Y2910" s="230" t="s">
        <v>143</v>
      </c>
      <c r="Z2910" s="230" t="s">
        <v>145</v>
      </c>
      <c r="AA2910" s="230" t="s">
        <v>143</v>
      </c>
      <c r="AB2910" s="230" t="s">
        <v>143</v>
      </c>
      <c r="AC2910" s="230" t="s">
        <v>145</v>
      </c>
      <c r="AD2910" s="230" t="s">
        <v>145</v>
      </c>
      <c r="AE2910" s="230" t="s">
        <v>145</v>
      </c>
      <c r="AF2910" s="230" t="s">
        <v>145</v>
      </c>
      <c r="AG2910" s="230" t="s">
        <v>145</v>
      </c>
      <c r="AH2910" s="230" t="s">
        <v>145</v>
      </c>
    </row>
    <row r="2911" spans="1:34" x14ac:dyDescent="0.3">
      <c r="A2911" s="230">
        <v>424245</v>
      </c>
      <c r="B2911" s="230" t="s">
        <v>321</v>
      </c>
      <c r="H2911" s="230" t="s">
        <v>143</v>
      </c>
      <c r="S2911" s="230" t="s">
        <v>145</v>
      </c>
      <c r="W2911" s="230" t="s">
        <v>145</v>
      </c>
      <c r="AD2911" s="230" t="s">
        <v>144</v>
      </c>
      <c r="AE2911" s="230" t="s">
        <v>144</v>
      </c>
      <c r="AF2911" s="230" t="s">
        <v>145</v>
      </c>
      <c r="AG2911" s="230" t="s">
        <v>144</v>
      </c>
    </row>
    <row r="2912" spans="1:34" x14ac:dyDescent="0.3">
      <c r="A2912" s="230">
        <v>420861</v>
      </c>
      <c r="B2912" s="230" t="s">
        <v>321</v>
      </c>
      <c r="S2912" s="230" t="s">
        <v>145</v>
      </c>
      <c r="Y2912" s="230" t="s">
        <v>143</v>
      </c>
      <c r="AA2912" s="230" t="s">
        <v>145</v>
      </c>
      <c r="AF2912" s="230" t="s">
        <v>145</v>
      </c>
      <c r="AG2912" s="230" t="s">
        <v>145</v>
      </c>
    </row>
    <row r="2913" spans="1:34" x14ac:dyDescent="0.3">
      <c r="A2913" s="230">
        <v>419601</v>
      </c>
      <c r="B2913" s="230" t="s">
        <v>321</v>
      </c>
      <c r="L2913" s="230" t="s">
        <v>144</v>
      </c>
      <c r="S2913" s="230" t="s">
        <v>143</v>
      </c>
      <c r="AA2913" s="230" t="s">
        <v>144</v>
      </c>
      <c r="AE2913" s="230" t="s">
        <v>144</v>
      </c>
      <c r="AF2913" s="230" t="s">
        <v>143</v>
      </c>
      <c r="AG2913" s="230" t="s">
        <v>143</v>
      </c>
      <c r="AH2913" s="230" t="s">
        <v>145</v>
      </c>
    </row>
    <row r="2914" spans="1:34" x14ac:dyDescent="0.3">
      <c r="A2914" s="230">
        <v>420738</v>
      </c>
      <c r="B2914" s="230" t="s">
        <v>321</v>
      </c>
      <c r="L2914" s="230" t="s">
        <v>145</v>
      </c>
      <c r="R2914" s="230" t="s">
        <v>145</v>
      </c>
      <c r="Y2914" s="230" t="s">
        <v>143</v>
      </c>
      <c r="AA2914" s="230" t="s">
        <v>143</v>
      </c>
      <c r="AD2914" s="230" t="s">
        <v>145</v>
      </c>
      <c r="AE2914" s="230" t="s">
        <v>144</v>
      </c>
      <c r="AF2914" s="230" t="s">
        <v>145</v>
      </c>
      <c r="AH2914" s="230" t="s">
        <v>145</v>
      </c>
    </row>
    <row r="2915" spans="1:34" x14ac:dyDescent="0.3">
      <c r="A2915" s="230">
        <v>424969</v>
      </c>
      <c r="B2915" s="230" t="s">
        <v>321</v>
      </c>
      <c r="E2915" s="230" t="s">
        <v>143</v>
      </c>
      <c r="Q2915" s="230" t="s">
        <v>143</v>
      </c>
      <c r="Y2915" s="230" t="s">
        <v>143</v>
      </c>
      <c r="AF2915" s="230" t="s">
        <v>145</v>
      </c>
      <c r="AG2915" s="230" t="s">
        <v>145</v>
      </c>
    </row>
    <row r="2916" spans="1:34" x14ac:dyDescent="0.3">
      <c r="A2916" s="230">
        <v>420570</v>
      </c>
      <c r="B2916" s="230" t="s">
        <v>321</v>
      </c>
      <c r="Q2916" s="230" t="s">
        <v>143</v>
      </c>
      <c r="Y2916" s="230" t="s">
        <v>143</v>
      </c>
      <c r="AD2916" s="230" t="s">
        <v>145</v>
      </c>
      <c r="AE2916" s="230" t="s">
        <v>145</v>
      </c>
      <c r="AF2916" s="230" t="s">
        <v>145</v>
      </c>
      <c r="AG2916" s="230" t="s">
        <v>145</v>
      </c>
      <c r="AH2916" s="230" t="s">
        <v>145</v>
      </c>
    </row>
    <row r="2917" spans="1:34" x14ac:dyDescent="0.3">
      <c r="A2917" s="230">
        <v>421279</v>
      </c>
      <c r="B2917" s="230" t="s">
        <v>321</v>
      </c>
      <c r="K2917" s="230" t="s">
        <v>143</v>
      </c>
      <c r="L2917" s="230" t="s">
        <v>145</v>
      </c>
      <c r="W2917" s="230" t="s">
        <v>145</v>
      </c>
      <c r="Y2917" s="230" t="s">
        <v>143</v>
      </c>
      <c r="AA2917" s="230" t="s">
        <v>143</v>
      </c>
      <c r="AB2917" s="230" t="s">
        <v>143</v>
      </c>
      <c r="AD2917" s="230" t="s">
        <v>145</v>
      </c>
      <c r="AE2917" s="230" t="s">
        <v>144</v>
      </c>
      <c r="AG2917" s="230" t="s">
        <v>144</v>
      </c>
    </row>
    <row r="2918" spans="1:34" x14ac:dyDescent="0.3">
      <c r="A2918" s="230">
        <v>422109</v>
      </c>
      <c r="B2918" s="230" t="s">
        <v>321</v>
      </c>
      <c r="R2918" s="230" t="s">
        <v>144</v>
      </c>
      <c r="S2918" s="230" t="s">
        <v>144</v>
      </c>
      <c r="Y2918" s="230" t="s">
        <v>143</v>
      </c>
      <c r="AD2918" s="230" t="s">
        <v>145</v>
      </c>
      <c r="AE2918" s="230" t="s">
        <v>145</v>
      </c>
      <c r="AH2918" s="230" t="s">
        <v>145</v>
      </c>
    </row>
    <row r="2919" spans="1:34" x14ac:dyDescent="0.3">
      <c r="A2919" s="230">
        <v>420699</v>
      </c>
      <c r="B2919" s="230" t="s">
        <v>321</v>
      </c>
      <c r="Q2919" s="230" t="s">
        <v>143</v>
      </c>
      <c r="U2919" s="230" t="s">
        <v>145</v>
      </c>
      <c r="X2919" s="230" t="s">
        <v>143</v>
      </c>
      <c r="Y2919" s="230" t="s">
        <v>143</v>
      </c>
      <c r="AA2919" s="230" t="s">
        <v>145</v>
      </c>
      <c r="AB2919" s="230" t="s">
        <v>145</v>
      </c>
      <c r="AE2919" s="230" t="s">
        <v>144</v>
      </c>
      <c r="AF2919" s="230" t="s">
        <v>145</v>
      </c>
      <c r="AG2919" s="230" t="s">
        <v>145</v>
      </c>
    </row>
    <row r="2920" spans="1:34" x14ac:dyDescent="0.3">
      <c r="A2920" s="230">
        <v>425344</v>
      </c>
      <c r="B2920" s="230" t="s">
        <v>321</v>
      </c>
      <c r="K2920" s="230" t="s">
        <v>143</v>
      </c>
      <c r="L2920" s="230" t="s">
        <v>144</v>
      </c>
      <c r="V2920" s="230" t="s">
        <v>143</v>
      </c>
      <c r="Z2920" s="230" t="s">
        <v>143</v>
      </c>
      <c r="AA2920" s="230" t="s">
        <v>143</v>
      </c>
      <c r="AE2920" s="230" t="s">
        <v>144</v>
      </c>
      <c r="AF2920" s="230" t="s">
        <v>145</v>
      </c>
      <c r="AG2920" s="230" t="s">
        <v>144</v>
      </c>
      <c r="AH2920" s="230" t="s">
        <v>145</v>
      </c>
    </row>
    <row r="2921" spans="1:34" x14ac:dyDescent="0.3">
      <c r="A2921" s="230">
        <v>420052</v>
      </c>
      <c r="B2921" s="230" t="s">
        <v>321</v>
      </c>
      <c r="I2921" s="230" t="s">
        <v>143</v>
      </c>
      <c r="K2921" s="230" t="s">
        <v>143</v>
      </c>
      <c r="R2921" s="230" t="s">
        <v>143</v>
      </c>
      <c r="X2921" s="230" t="s">
        <v>143</v>
      </c>
      <c r="Y2921" s="230" t="s">
        <v>143</v>
      </c>
      <c r="AC2921" s="230" t="s">
        <v>143</v>
      </c>
      <c r="AD2921" s="230" t="s">
        <v>145</v>
      </c>
      <c r="AE2921" s="230" t="s">
        <v>145</v>
      </c>
      <c r="AF2921" s="230" t="s">
        <v>145</v>
      </c>
      <c r="AG2921" s="230" t="s">
        <v>145</v>
      </c>
      <c r="AH2921" s="230" t="s">
        <v>145</v>
      </c>
    </row>
    <row r="2922" spans="1:34" x14ac:dyDescent="0.3">
      <c r="A2922" s="230">
        <v>425273</v>
      </c>
      <c r="B2922" s="230" t="s">
        <v>321</v>
      </c>
      <c r="K2922" s="230" t="s">
        <v>143</v>
      </c>
      <c r="O2922" s="230" t="s">
        <v>143</v>
      </c>
      <c r="W2922" s="230" t="s">
        <v>143</v>
      </c>
      <c r="X2922" s="230" t="s">
        <v>143</v>
      </c>
      <c r="Y2922" s="230" t="s">
        <v>143</v>
      </c>
      <c r="AA2922" s="230" t="s">
        <v>143</v>
      </c>
      <c r="AB2922" s="230" t="s">
        <v>143</v>
      </c>
      <c r="AD2922" s="230" t="s">
        <v>145</v>
      </c>
      <c r="AE2922" s="230" t="s">
        <v>144</v>
      </c>
      <c r="AF2922" s="230" t="s">
        <v>145</v>
      </c>
      <c r="AG2922" s="230" t="s">
        <v>145</v>
      </c>
      <c r="AH2922" s="230" t="s">
        <v>145</v>
      </c>
    </row>
    <row r="2923" spans="1:34" x14ac:dyDescent="0.3">
      <c r="A2923" s="230">
        <v>420976</v>
      </c>
      <c r="B2923" s="230" t="s">
        <v>321</v>
      </c>
      <c r="H2923" s="230" t="s">
        <v>143</v>
      </c>
      <c r="K2923" s="230" t="s">
        <v>143</v>
      </c>
      <c r="R2923" s="230" t="s">
        <v>143</v>
      </c>
      <c r="V2923" s="230" t="s">
        <v>145</v>
      </c>
      <c r="Y2923" s="230" t="s">
        <v>143</v>
      </c>
      <c r="Z2923" s="230" t="s">
        <v>145</v>
      </c>
      <c r="AD2923" s="230" t="s">
        <v>144</v>
      </c>
      <c r="AE2923" s="230" t="s">
        <v>144</v>
      </c>
      <c r="AF2923" s="230" t="s">
        <v>144</v>
      </c>
      <c r="AG2923" s="230" t="s">
        <v>144</v>
      </c>
      <c r="AH2923" s="230" t="s">
        <v>144</v>
      </c>
    </row>
    <row r="2924" spans="1:34" x14ac:dyDescent="0.3">
      <c r="A2924" s="230">
        <v>423295</v>
      </c>
      <c r="B2924" s="230" t="s">
        <v>321</v>
      </c>
      <c r="O2924" s="230" t="s">
        <v>143</v>
      </c>
      <c r="Y2924" s="230" t="s">
        <v>143</v>
      </c>
      <c r="AD2924" s="230" t="s">
        <v>145</v>
      </c>
      <c r="AE2924" s="230" t="s">
        <v>145</v>
      </c>
      <c r="AG2924" s="230" t="s">
        <v>144</v>
      </c>
      <c r="AH2924" s="230" t="s">
        <v>143</v>
      </c>
    </row>
    <row r="2925" spans="1:34" x14ac:dyDescent="0.3">
      <c r="A2925" s="230">
        <v>421616</v>
      </c>
      <c r="B2925" s="230" t="s">
        <v>321</v>
      </c>
      <c r="K2925" s="230" t="s">
        <v>143</v>
      </c>
      <c r="O2925" s="230" t="s">
        <v>145</v>
      </c>
      <c r="Q2925" s="230" t="s">
        <v>143</v>
      </c>
      <c r="AA2925" s="230" t="s">
        <v>143</v>
      </c>
      <c r="AB2925" s="230" t="s">
        <v>143</v>
      </c>
      <c r="AD2925" s="230" t="s">
        <v>144</v>
      </c>
      <c r="AE2925" s="230" t="s">
        <v>144</v>
      </c>
      <c r="AF2925" s="230" t="s">
        <v>145</v>
      </c>
      <c r="AG2925" s="230" t="s">
        <v>145</v>
      </c>
    </row>
    <row r="2926" spans="1:34" x14ac:dyDescent="0.3">
      <c r="A2926" s="230">
        <v>422383</v>
      </c>
      <c r="B2926" s="230" t="s">
        <v>321</v>
      </c>
      <c r="L2926" s="230" t="s">
        <v>143</v>
      </c>
      <c r="AA2926" s="230" t="s">
        <v>143</v>
      </c>
      <c r="AD2926" s="230" t="s">
        <v>145</v>
      </c>
      <c r="AE2926" s="230" t="s">
        <v>145</v>
      </c>
      <c r="AF2926" s="230" t="s">
        <v>145</v>
      </c>
      <c r="AG2926" s="230" t="s">
        <v>145</v>
      </c>
    </row>
    <row r="2927" spans="1:34" x14ac:dyDescent="0.3">
      <c r="A2927" s="230">
        <v>420152</v>
      </c>
      <c r="B2927" s="230" t="s">
        <v>321</v>
      </c>
      <c r="K2927" s="230" t="s">
        <v>143</v>
      </c>
      <c r="O2927" s="230" t="s">
        <v>143</v>
      </c>
      <c r="AA2927" s="230" t="s">
        <v>143</v>
      </c>
      <c r="AD2927" s="230" t="s">
        <v>143</v>
      </c>
      <c r="AE2927" s="230" t="s">
        <v>144</v>
      </c>
      <c r="AF2927" s="230" t="s">
        <v>143</v>
      </c>
      <c r="AG2927" s="230" t="s">
        <v>143</v>
      </c>
    </row>
    <row r="2928" spans="1:34" x14ac:dyDescent="0.3">
      <c r="A2928" s="230">
        <v>423008</v>
      </c>
      <c r="B2928" s="230" t="s">
        <v>321</v>
      </c>
      <c r="V2928" s="230" t="s">
        <v>143</v>
      </c>
      <c r="AA2928" s="230" t="s">
        <v>145</v>
      </c>
      <c r="AD2928" s="230" t="s">
        <v>145</v>
      </c>
      <c r="AF2928" s="230" t="s">
        <v>144</v>
      </c>
      <c r="AH2928" s="230" t="s">
        <v>145</v>
      </c>
    </row>
    <row r="2929" spans="1:34" x14ac:dyDescent="0.3">
      <c r="A2929" s="230">
        <v>421121</v>
      </c>
      <c r="B2929" s="230" t="s">
        <v>321</v>
      </c>
      <c r="K2929" s="230" t="s">
        <v>143</v>
      </c>
      <c r="Y2929" s="230" t="s">
        <v>144</v>
      </c>
      <c r="AE2929" s="230" t="s">
        <v>144</v>
      </c>
      <c r="AF2929" s="230" t="s">
        <v>144</v>
      </c>
      <c r="AG2929" s="230" t="s">
        <v>144</v>
      </c>
    </row>
    <row r="2930" spans="1:34" x14ac:dyDescent="0.3">
      <c r="A2930" s="230">
        <v>425712</v>
      </c>
      <c r="B2930" s="230" t="s">
        <v>321</v>
      </c>
      <c r="Y2930" s="230" t="s">
        <v>143</v>
      </c>
      <c r="AA2930" s="230" t="s">
        <v>143</v>
      </c>
      <c r="AB2930" s="230" t="s">
        <v>145</v>
      </c>
      <c r="AE2930" s="230" t="s">
        <v>144</v>
      </c>
      <c r="AF2930" s="230" t="s">
        <v>144</v>
      </c>
      <c r="AG2930" s="230" t="s">
        <v>144</v>
      </c>
    </row>
    <row r="2931" spans="1:34" x14ac:dyDescent="0.3">
      <c r="A2931" s="230">
        <v>422947</v>
      </c>
      <c r="B2931" s="230" t="s">
        <v>321</v>
      </c>
      <c r="K2931" s="230" t="s">
        <v>143</v>
      </c>
      <c r="L2931" s="230" t="s">
        <v>143</v>
      </c>
      <c r="AA2931" s="230" t="s">
        <v>143</v>
      </c>
      <c r="AD2931" s="230" t="s">
        <v>145</v>
      </c>
      <c r="AE2931" s="230" t="s">
        <v>145</v>
      </c>
      <c r="AF2931" s="230" t="s">
        <v>145</v>
      </c>
    </row>
    <row r="2932" spans="1:34" x14ac:dyDescent="0.3">
      <c r="A2932" s="230">
        <v>425077</v>
      </c>
      <c r="B2932" s="230" t="s">
        <v>321</v>
      </c>
      <c r="V2932" s="230" t="s">
        <v>144</v>
      </c>
      <c r="W2932" s="230" t="s">
        <v>145</v>
      </c>
      <c r="Y2932" s="230" t="s">
        <v>145</v>
      </c>
      <c r="AD2932" s="230" t="s">
        <v>144</v>
      </c>
      <c r="AE2932" s="230" t="s">
        <v>144</v>
      </c>
      <c r="AF2932" s="230" t="s">
        <v>145</v>
      </c>
    </row>
    <row r="2933" spans="1:34" x14ac:dyDescent="0.3">
      <c r="A2933" s="230">
        <v>422444</v>
      </c>
      <c r="B2933" s="230" t="s">
        <v>321</v>
      </c>
      <c r="J2933" s="230" t="s">
        <v>143</v>
      </c>
      <c r="Y2933" s="230" t="s">
        <v>143</v>
      </c>
      <c r="AA2933" s="230" t="s">
        <v>143</v>
      </c>
      <c r="AB2933" s="230" t="s">
        <v>143</v>
      </c>
      <c r="AD2933" s="230" t="s">
        <v>144</v>
      </c>
      <c r="AF2933" s="230" t="s">
        <v>144</v>
      </c>
      <c r="AG2933" s="230" t="s">
        <v>145</v>
      </c>
    </row>
    <row r="2934" spans="1:34" x14ac:dyDescent="0.3">
      <c r="A2934" s="230">
        <v>424318</v>
      </c>
      <c r="B2934" s="230" t="s">
        <v>321</v>
      </c>
      <c r="J2934" s="230" t="s">
        <v>143</v>
      </c>
      <c r="AA2934" s="230" t="s">
        <v>143</v>
      </c>
      <c r="AD2934" s="230" t="s">
        <v>145</v>
      </c>
      <c r="AE2934" s="230" t="s">
        <v>144</v>
      </c>
      <c r="AF2934" s="230" t="s">
        <v>144</v>
      </c>
      <c r="AG2934" s="230" t="s">
        <v>144</v>
      </c>
    </row>
    <row r="2935" spans="1:34" x14ac:dyDescent="0.3">
      <c r="A2935" s="230">
        <v>422950</v>
      </c>
      <c r="B2935" s="230" t="s">
        <v>321</v>
      </c>
      <c r="H2935" s="230" t="s">
        <v>144</v>
      </c>
      <c r="R2935" s="230" t="s">
        <v>145</v>
      </c>
      <c r="S2935" s="230" t="s">
        <v>144</v>
      </c>
      <c r="AA2935" s="230" t="s">
        <v>143</v>
      </c>
      <c r="AD2935" s="230" t="s">
        <v>145</v>
      </c>
      <c r="AE2935" s="230" t="s">
        <v>144</v>
      </c>
      <c r="AF2935" s="230" t="s">
        <v>144</v>
      </c>
      <c r="AG2935" s="230" t="s">
        <v>144</v>
      </c>
    </row>
    <row r="2936" spans="1:34" x14ac:dyDescent="0.3">
      <c r="A2936" s="230">
        <v>423243</v>
      </c>
      <c r="B2936" s="230" t="s">
        <v>321</v>
      </c>
      <c r="N2936" s="230" t="s">
        <v>143</v>
      </c>
      <c r="Y2936" s="230" t="s">
        <v>143</v>
      </c>
      <c r="AA2936" s="230" t="s">
        <v>143</v>
      </c>
      <c r="AB2936" s="230" t="s">
        <v>143</v>
      </c>
      <c r="AD2936" s="230" t="s">
        <v>145</v>
      </c>
      <c r="AE2936" s="230" t="s">
        <v>145</v>
      </c>
    </row>
    <row r="2937" spans="1:34" x14ac:dyDescent="0.3">
      <c r="A2937" s="230">
        <v>422730</v>
      </c>
      <c r="B2937" s="230" t="s">
        <v>321</v>
      </c>
      <c r="L2937" s="230" t="s">
        <v>144</v>
      </c>
      <c r="P2937" s="230" t="s">
        <v>145</v>
      </c>
      <c r="Y2937" s="230" t="s">
        <v>145</v>
      </c>
      <c r="AA2937" s="230" t="s">
        <v>144</v>
      </c>
      <c r="AB2937" s="230" t="s">
        <v>143</v>
      </c>
      <c r="AC2937" s="230" t="s">
        <v>143</v>
      </c>
      <c r="AD2937" s="230" t="s">
        <v>143</v>
      </c>
      <c r="AE2937" s="230" t="s">
        <v>144</v>
      </c>
      <c r="AF2937" s="230" t="s">
        <v>145</v>
      </c>
      <c r="AG2937" s="230" t="s">
        <v>144</v>
      </c>
      <c r="AH2937" s="230" t="s">
        <v>143</v>
      </c>
    </row>
    <row r="2938" spans="1:34" x14ac:dyDescent="0.3">
      <c r="A2938" s="230">
        <v>415041</v>
      </c>
      <c r="B2938" s="230" t="s">
        <v>321</v>
      </c>
      <c r="Z2938" s="230" t="s">
        <v>143</v>
      </c>
      <c r="AD2938" s="230" t="s">
        <v>143</v>
      </c>
      <c r="AE2938" s="230" t="s">
        <v>145</v>
      </c>
      <c r="AF2938" s="230" t="s">
        <v>145</v>
      </c>
      <c r="AG2938" s="230" t="s">
        <v>145</v>
      </c>
    </row>
    <row r="2939" spans="1:34" x14ac:dyDescent="0.3">
      <c r="A2939" s="230">
        <v>422789</v>
      </c>
      <c r="B2939" s="230" t="s">
        <v>321</v>
      </c>
      <c r="R2939" s="230" t="s">
        <v>145</v>
      </c>
      <c r="Y2939" s="230" t="s">
        <v>143</v>
      </c>
      <c r="AA2939" s="230" t="s">
        <v>143</v>
      </c>
      <c r="AB2939" s="230" t="s">
        <v>145</v>
      </c>
      <c r="AC2939" s="230" t="s">
        <v>145</v>
      </c>
      <c r="AD2939" s="230" t="s">
        <v>145</v>
      </c>
      <c r="AE2939" s="230" t="s">
        <v>145</v>
      </c>
      <c r="AF2939" s="230" t="s">
        <v>145</v>
      </c>
      <c r="AG2939" s="230" t="s">
        <v>145</v>
      </c>
      <c r="AH2939" s="230" t="s">
        <v>144</v>
      </c>
    </row>
    <row r="2940" spans="1:34" x14ac:dyDescent="0.3">
      <c r="A2940" s="230">
        <v>413422</v>
      </c>
      <c r="B2940" s="230" t="s">
        <v>321</v>
      </c>
      <c r="R2940" s="230" t="s">
        <v>144</v>
      </c>
      <c r="U2940" s="230" t="s">
        <v>143</v>
      </c>
      <c r="X2940" s="230" t="s">
        <v>143</v>
      </c>
      <c r="Y2940" s="230" t="s">
        <v>143</v>
      </c>
      <c r="Z2940" s="230" t="s">
        <v>143</v>
      </c>
      <c r="AA2940" s="230" t="s">
        <v>143</v>
      </c>
      <c r="AB2940" s="230" t="s">
        <v>144</v>
      </c>
      <c r="AC2940" s="230" t="s">
        <v>145</v>
      </c>
      <c r="AD2940" s="230" t="s">
        <v>144</v>
      </c>
      <c r="AE2940" s="230" t="s">
        <v>144</v>
      </c>
      <c r="AF2940" s="230" t="s">
        <v>144</v>
      </c>
      <c r="AG2940" s="230" t="s">
        <v>144</v>
      </c>
      <c r="AH2940" s="230" t="s">
        <v>144</v>
      </c>
    </row>
    <row r="2941" spans="1:34" x14ac:dyDescent="0.3">
      <c r="A2941" s="230">
        <v>425147</v>
      </c>
      <c r="B2941" s="230" t="s">
        <v>321</v>
      </c>
      <c r="R2941" s="230" t="s">
        <v>143</v>
      </c>
      <c r="Y2941" s="230" t="s">
        <v>143</v>
      </c>
      <c r="AA2941" s="230" t="s">
        <v>143</v>
      </c>
      <c r="AB2941" s="230" t="s">
        <v>143</v>
      </c>
      <c r="AD2941" s="230" t="s">
        <v>145</v>
      </c>
      <c r="AE2941" s="230" t="s">
        <v>144</v>
      </c>
      <c r="AF2941" s="230" t="s">
        <v>145</v>
      </c>
      <c r="AG2941" s="230" t="s">
        <v>145</v>
      </c>
    </row>
    <row r="2942" spans="1:34" x14ac:dyDescent="0.3">
      <c r="A2942" s="230">
        <v>422806</v>
      </c>
      <c r="B2942" s="230" t="s">
        <v>321</v>
      </c>
      <c r="L2942" s="230" t="s">
        <v>143</v>
      </c>
      <c r="N2942" s="230" t="s">
        <v>143</v>
      </c>
      <c r="Y2942" s="230" t="s">
        <v>143</v>
      </c>
      <c r="AA2942" s="230" t="s">
        <v>143</v>
      </c>
      <c r="AD2942" s="230" t="s">
        <v>145</v>
      </c>
      <c r="AE2942" s="230" t="s">
        <v>144</v>
      </c>
      <c r="AF2942" s="230" t="s">
        <v>145</v>
      </c>
    </row>
    <row r="2943" spans="1:34" x14ac:dyDescent="0.3">
      <c r="A2943" s="230">
        <v>424166</v>
      </c>
      <c r="B2943" s="230" t="s">
        <v>321</v>
      </c>
      <c r="G2943" s="230" t="s">
        <v>143</v>
      </c>
      <c r="O2943" s="230" t="s">
        <v>143</v>
      </c>
      <c r="R2943" s="230" t="s">
        <v>143</v>
      </c>
      <c r="Y2943" s="230" t="s">
        <v>143</v>
      </c>
      <c r="Z2943" s="230" t="s">
        <v>143</v>
      </c>
      <c r="AA2943" s="230" t="s">
        <v>143</v>
      </c>
      <c r="AD2943" s="230" t="s">
        <v>145</v>
      </c>
      <c r="AE2943" s="230" t="s">
        <v>144</v>
      </c>
      <c r="AF2943" s="230" t="s">
        <v>144</v>
      </c>
      <c r="AG2943" s="230" t="s">
        <v>145</v>
      </c>
      <c r="AH2943" s="230" t="s">
        <v>143</v>
      </c>
    </row>
    <row r="2944" spans="1:34" x14ac:dyDescent="0.3">
      <c r="A2944" s="230">
        <v>418861</v>
      </c>
      <c r="B2944" s="230" t="s">
        <v>321</v>
      </c>
      <c r="G2944" s="230" t="s">
        <v>143</v>
      </c>
      <c r="Q2944" s="230" t="s">
        <v>143</v>
      </c>
      <c r="U2944" s="230" t="s">
        <v>143</v>
      </c>
      <c r="Z2944" s="230" t="s">
        <v>143</v>
      </c>
      <c r="AE2944" s="230" t="s">
        <v>143</v>
      </c>
      <c r="AF2944" s="230" t="s">
        <v>143</v>
      </c>
      <c r="AH2944" s="230" t="s">
        <v>143</v>
      </c>
    </row>
    <row r="2945" spans="1:34" x14ac:dyDescent="0.3">
      <c r="A2945" s="230">
        <v>421643</v>
      </c>
      <c r="B2945" s="230" t="s">
        <v>321</v>
      </c>
      <c r="Y2945" s="230" t="s">
        <v>143</v>
      </c>
      <c r="AD2945" s="230" t="s">
        <v>144</v>
      </c>
      <c r="AE2945" s="230" t="s">
        <v>144</v>
      </c>
      <c r="AF2945" s="230" t="s">
        <v>145</v>
      </c>
      <c r="AG2945" s="230" t="s">
        <v>143</v>
      </c>
      <c r="AH2945" s="230" t="s">
        <v>145</v>
      </c>
    </row>
    <row r="2946" spans="1:34" x14ac:dyDescent="0.3">
      <c r="A2946" s="230">
        <v>412801</v>
      </c>
      <c r="B2946" s="230" t="s">
        <v>321</v>
      </c>
      <c r="J2946" s="230" t="s">
        <v>143</v>
      </c>
      <c r="R2946" s="230" t="s">
        <v>143</v>
      </c>
      <c r="S2946" s="230" t="s">
        <v>143</v>
      </c>
      <c r="W2946" s="230" t="s">
        <v>143</v>
      </c>
      <c r="Y2946" s="230" t="s">
        <v>145</v>
      </c>
      <c r="AD2946" s="230" t="s">
        <v>143</v>
      </c>
      <c r="AE2946" s="230" t="s">
        <v>143</v>
      </c>
      <c r="AF2946" s="230" t="s">
        <v>145</v>
      </c>
    </row>
    <row r="2947" spans="1:34" x14ac:dyDescent="0.3">
      <c r="A2947" s="230">
        <v>412809</v>
      </c>
      <c r="B2947" s="230" t="s">
        <v>321</v>
      </c>
      <c r="L2947" s="230" t="s">
        <v>143</v>
      </c>
      <c r="Q2947" s="230" t="s">
        <v>143</v>
      </c>
      <c r="R2947" s="230" t="s">
        <v>143</v>
      </c>
      <c r="S2947" s="230" t="s">
        <v>143</v>
      </c>
      <c r="Z2947" s="230" t="s">
        <v>143</v>
      </c>
      <c r="AA2947" s="230" t="s">
        <v>143</v>
      </c>
      <c r="AD2947" s="230" t="s">
        <v>145</v>
      </c>
      <c r="AE2947" s="230" t="s">
        <v>144</v>
      </c>
      <c r="AF2947" s="230" t="s">
        <v>144</v>
      </c>
      <c r="AG2947" s="230" t="s">
        <v>144</v>
      </c>
      <c r="AH2947" s="230" t="s">
        <v>143</v>
      </c>
    </row>
    <row r="2948" spans="1:34" x14ac:dyDescent="0.3">
      <c r="A2948" s="230">
        <v>424459</v>
      </c>
      <c r="B2948" s="230" t="s">
        <v>321</v>
      </c>
      <c r="N2948" s="230" t="s">
        <v>143</v>
      </c>
      <c r="AA2948" s="230" t="s">
        <v>143</v>
      </c>
      <c r="AE2948" s="230" t="s">
        <v>145</v>
      </c>
      <c r="AF2948" s="230" t="s">
        <v>145</v>
      </c>
      <c r="AG2948" s="230" t="s">
        <v>145</v>
      </c>
      <c r="AH2948" s="230" t="s">
        <v>145</v>
      </c>
    </row>
    <row r="2949" spans="1:34" x14ac:dyDescent="0.3">
      <c r="A2949" s="230">
        <v>425060</v>
      </c>
      <c r="B2949" s="230" t="s">
        <v>321</v>
      </c>
      <c r="N2949" s="230" t="s">
        <v>143</v>
      </c>
      <c r="P2949" s="230" t="s">
        <v>143</v>
      </c>
      <c r="W2949" s="230" t="s">
        <v>143</v>
      </c>
      <c r="Y2949" s="230" t="s">
        <v>143</v>
      </c>
      <c r="AA2949" s="230" t="s">
        <v>143</v>
      </c>
      <c r="AB2949" s="230" t="s">
        <v>143</v>
      </c>
      <c r="AE2949" s="230" t="s">
        <v>145</v>
      </c>
      <c r="AF2949" s="230" t="s">
        <v>145</v>
      </c>
    </row>
    <row r="2950" spans="1:34" x14ac:dyDescent="0.3">
      <c r="A2950" s="230">
        <v>424817</v>
      </c>
      <c r="B2950" s="230" t="s">
        <v>321</v>
      </c>
      <c r="W2950" s="230" t="s">
        <v>143</v>
      </c>
      <c r="AA2950" s="230" t="s">
        <v>143</v>
      </c>
      <c r="AB2950" s="230" t="s">
        <v>143</v>
      </c>
      <c r="AD2950" s="230" t="s">
        <v>145</v>
      </c>
      <c r="AE2950" s="230" t="s">
        <v>145</v>
      </c>
      <c r="AF2950" s="230" t="s">
        <v>145</v>
      </c>
      <c r="AG2950" s="230" t="s">
        <v>145</v>
      </c>
      <c r="AH2950" s="230" t="s">
        <v>145</v>
      </c>
    </row>
    <row r="2951" spans="1:34" x14ac:dyDescent="0.3">
      <c r="A2951" s="230">
        <v>424729</v>
      </c>
      <c r="B2951" s="230" t="s">
        <v>321</v>
      </c>
      <c r="N2951" s="230" t="s">
        <v>143</v>
      </c>
      <c r="O2951" s="230" t="s">
        <v>143</v>
      </c>
      <c r="AA2951" s="230" t="s">
        <v>143</v>
      </c>
      <c r="AC2951" s="230" t="s">
        <v>143</v>
      </c>
      <c r="AD2951" s="230" t="s">
        <v>145</v>
      </c>
      <c r="AE2951" s="230" t="s">
        <v>145</v>
      </c>
      <c r="AF2951" s="230" t="s">
        <v>145</v>
      </c>
      <c r="AH2951" s="230" t="s">
        <v>145</v>
      </c>
    </row>
    <row r="2952" spans="1:34" x14ac:dyDescent="0.3">
      <c r="A2952" s="230">
        <v>422825</v>
      </c>
      <c r="B2952" s="230" t="s">
        <v>321</v>
      </c>
      <c r="N2952" s="230" t="s">
        <v>144</v>
      </c>
      <c r="Y2952" s="230" t="s">
        <v>143</v>
      </c>
      <c r="AD2952" s="230" t="s">
        <v>145</v>
      </c>
      <c r="AE2952" s="230" t="s">
        <v>144</v>
      </c>
      <c r="AF2952" s="230" t="s">
        <v>145</v>
      </c>
      <c r="AG2952" s="230" t="s">
        <v>144</v>
      </c>
    </row>
    <row r="2953" spans="1:34" x14ac:dyDescent="0.3">
      <c r="A2953" s="230">
        <v>422824</v>
      </c>
      <c r="B2953" s="230" t="s">
        <v>321</v>
      </c>
      <c r="N2953" s="230" t="s">
        <v>144</v>
      </c>
      <c r="Y2953" s="230" t="s">
        <v>143</v>
      </c>
      <c r="AB2953" s="230" t="s">
        <v>145</v>
      </c>
      <c r="AD2953" s="230" t="s">
        <v>145</v>
      </c>
      <c r="AE2953" s="230" t="s">
        <v>144</v>
      </c>
      <c r="AG2953" s="230" t="s">
        <v>144</v>
      </c>
    </row>
    <row r="2954" spans="1:34" x14ac:dyDescent="0.3">
      <c r="A2954" s="230">
        <v>420096</v>
      </c>
      <c r="B2954" s="230" t="s">
        <v>321</v>
      </c>
      <c r="D2954" s="230" t="s">
        <v>143</v>
      </c>
      <c r="L2954" s="230" t="s">
        <v>145</v>
      </c>
      <c r="Y2954" s="230" t="s">
        <v>143</v>
      </c>
      <c r="Z2954" s="230" t="s">
        <v>143</v>
      </c>
      <c r="AA2954" s="230" t="s">
        <v>143</v>
      </c>
      <c r="AD2954" s="230" t="s">
        <v>145</v>
      </c>
      <c r="AE2954" s="230" t="s">
        <v>144</v>
      </c>
      <c r="AF2954" s="230" t="s">
        <v>145</v>
      </c>
      <c r="AG2954" s="230" t="s">
        <v>145</v>
      </c>
      <c r="AH2954" s="230" t="s">
        <v>145</v>
      </c>
    </row>
    <row r="2955" spans="1:34" x14ac:dyDescent="0.3">
      <c r="A2955" s="230">
        <v>422483</v>
      </c>
      <c r="B2955" s="230" t="s">
        <v>321</v>
      </c>
      <c r="E2955" s="230" t="s">
        <v>143</v>
      </c>
      <c r="I2955" s="230" t="s">
        <v>143</v>
      </c>
      <c r="Y2955" s="230" t="s">
        <v>145</v>
      </c>
      <c r="Z2955" s="230" t="s">
        <v>145</v>
      </c>
      <c r="AD2955" s="230" t="s">
        <v>144</v>
      </c>
      <c r="AE2955" s="230" t="s">
        <v>144</v>
      </c>
      <c r="AF2955" s="230" t="s">
        <v>144</v>
      </c>
      <c r="AG2955" s="230" t="s">
        <v>144</v>
      </c>
      <c r="AH2955" s="230" t="s">
        <v>144</v>
      </c>
    </row>
    <row r="2956" spans="1:34" x14ac:dyDescent="0.3">
      <c r="A2956" s="230">
        <v>411601</v>
      </c>
      <c r="B2956" s="230" t="s">
        <v>321</v>
      </c>
      <c r="I2956" s="230" t="s">
        <v>143</v>
      </c>
      <c r="L2956" s="230" t="s">
        <v>144</v>
      </c>
      <c r="R2956" s="230" t="s">
        <v>143</v>
      </c>
      <c r="W2956" s="230" t="s">
        <v>143</v>
      </c>
      <c r="Y2956" s="230" t="s">
        <v>143</v>
      </c>
      <c r="AA2956" s="230" t="s">
        <v>144</v>
      </c>
      <c r="AB2956" s="230" t="s">
        <v>143</v>
      </c>
      <c r="AC2956" s="230" t="s">
        <v>143</v>
      </c>
      <c r="AD2956" s="230" t="s">
        <v>144</v>
      </c>
      <c r="AE2956" s="230" t="s">
        <v>144</v>
      </c>
      <c r="AF2956" s="230" t="s">
        <v>144</v>
      </c>
      <c r="AG2956" s="230" t="s">
        <v>144</v>
      </c>
      <c r="AH2956" s="230" t="s">
        <v>144</v>
      </c>
    </row>
    <row r="2957" spans="1:34" x14ac:dyDescent="0.3">
      <c r="A2957" s="230">
        <v>423618</v>
      </c>
      <c r="B2957" s="230" t="s">
        <v>321</v>
      </c>
      <c r="V2957" s="230" t="s">
        <v>145</v>
      </c>
      <c r="W2957" s="230" t="s">
        <v>144</v>
      </c>
      <c r="Y2957" s="230" t="s">
        <v>143</v>
      </c>
      <c r="AA2957" s="230" t="s">
        <v>143</v>
      </c>
      <c r="AD2957" s="230" t="s">
        <v>145</v>
      </c>
      <c r="AE2957" s="230" t="s">
        <v>144</v>
      </c>
      <c r="AF2957" s="230" t="s">
        <v>144</v>
      </c>
      <c r="AG2957" s="230" t="s">
        <v>145</v>
      </c>
      <c r="AH2957" s="230" t="s">
        <v>145</v>
      </c>
    </row>
    <row r="2958" spans="1:34" x14ac:dyDescent="0.3">
      <c r="A2958" s="230">
        <v>425969</v>
      </c>
      <c r="B2958" s="230" t="s">
        <v>321</v>
      </c>
      <c r="L2958" s="230" t="s">
        <v>143</v>
      </c>
      <c r="O2958" s="230" t="s">
        <v>143</v>
      </c>
      <c r="AA2958" s="230" t="s">
        <v>143</v>
      </c>
      <c r="AB2958" s="230" t="s">
        <v>145</v>
      </c>
      <c r="AD2958" s="230" t="s">
        <v>145</v>
      </c>
      <c r="AF2958" s="230" t="s">
        <v>145</v>
      </c>
    </row>
    <row r="2959" spans="1:34" x14ac:dyDescent="0.3">
      <c r="A2959" s="230">
        <v>421009</v>
      </c>
      <c r="B2959" s="230" t="s">
        <v>321</v>
      </c>
      <c r="E2959" s="230" t="s">
        <v>143</v>
      </c>
      <c r="G2959" s="230" t="s">
        <v>143</v>
      </c>
      <c r="I2959" s="230" t="s">
        <v>143</v>
      </c>
      <c r="O2959" s="230" t="s">
        <v>143</v>
      </c>
      <c r="Y2959" s="230" t="s">
        <v>145</v>
      </c>
      <c r="AA2959" s="230" t="s">
        <v>145</v>
      </c>
      <c r="AB2959" s="230" t="s">
        <v>145</v>
      </c>
      <c r="AC2959" s="230" t="s">
        <v>145</v>
      </c>
      <c r="AD2959" s="230" t="s">
        <v>144</v>
      </c>
      <c r="AE2959" s="230" t="s">
        <v>144</v>
      </c>
      <c r="AF2959" s="230" t="s">
        <v>144</v>
      </c>
      <c r="AG2959" s="230" t="s">
        <v>144</v>
      </c>
      <c r="AH2959" s="230" t="s">
        <v>144</v>
      </c>
    </row>
    <row r="2960" spans="1:34" x14ac:dyDescent="0.3">
      <c r="A2960" s="230">
        <v>419374</v>
      </c>
      <c r="B2960" s="230" t="s">
        <v>321</v>
      </c>
      <c r="L2960" s="230" t="s">
        <v>145</v>
      </c>
      <c r="T2960" s="230" t="s">
        <v>143</v>
      </c>
      <c r="Y2960" s="230" t="s">
        <v>144</v>
      </c>
      <c r="Z2960" s="230" t="s">
        <v>143</v>
      </c>
      <c r="AA2960" s="230" t="s">
        <v>144</v>
      </c>
      <c r="AB2960" s="230" t="s">
        <v>143</v>
      </c>
      <c r="AD2960" s="230" t="s">
        <v>144</v>
      </c>
      <c r="AE2960" s="230" t="s">
        <v>144</v>
      </c>
      <c r="AF2960" s="230" t="s">
        <v>144</v>
      </c>
      <c r="AG2960" s="230" t="s">
        <v>144</v>
      </c>
      <c r="AH2960" s="230" t="s">
        <v>144</v>
      </c>
    </row>
    <row r="2961" spans="1:34" x14ac:dyDescent="0.3">
      <c r="A2961" s="230">
        <v>424051</v>
      </c>
      <c r="B2961" s="230" t="s">
        <v>321</v>
      </c>
      <c r="E2961" s="230" t="s">
        <v>143</v>
      </c>
      <c r="K2961" s="230" t="s">
        <v>145</v>
      </c>
      <c r="N2961" s="230" t="s">
        <v>143</v>
      </c>
      <c r="Y2961" s="230" t="s">
        <v>143</v>
      </c>
      <c r="AA2961" s="230" t="s">
        <v>143</v>
      </c>
      <c r="AF2961" s="230" t="s">
        <v>145</v>
      </c>
    </row>
    <row r="2962" spans="1:34" x14ac:dyDescent="0.3">
      <c r="A2962" s="230">
        <v>422135</v>
      </c>
      <c r="B2962" s="230" t="s">
        <v>321</v>
      </c>
      <c r="H2962" s="230" t="s">
        <v>143</v>
      </c>
      <c r="L2962" s="230" t="s">
        <v>144</v>
      </c>
      <c r="AD2962" s="230" t="s">
        <v>143</v>
      </c>
      <c r="AE2962" s="230" t="s">
        <v>144</v>
      </c>
      <c r="AG2962" s="230" t="s">
        <v>143</v>
      </c>
    </row>
    <row r="2963" spans="1:34" x14ac:dyDescent="0.3">
      <c r="A2963" s="230">
        <v>423988</v>
      </c>
      <c r="B2963" s="230" t="s">
        <v>321</v>
      </c>
      <c r="S2963" s="230" t="s">
        <v>144</v>
      </c>
      <c r="X2963" s="230" t="s">
        <v>143</v>
      </c>
      <c r="Y2963" s="230" t="s">
        <v>143</v>
      </c>
      <c r="AA2963" s="230" t="s">
        <v>143</v>
      </c>
      <c r="AB2963" s="230" t="s">
        <v>143</v>
      </c>
      <c r="AE2963" s="230" t="s">
        <v>144</v>
      </c>
      <c r="AF2963" s="230" t="s">
        <v>145</v>
      </c>
      <c r="AG2963" s="230" t="s">
        <v>145</v>
      </c>
      <c r="AH2963" s="230" t="s">
        <v>145</v>
      </c>
    </row>
    <row r="2964" spans="1:34" x14ac:dyDescent="0.3">
      <c r="A2964" s="230">
        <v>423685</v>
      </c>
      <c r="B2964" s="230" t="s">
        <v>321</v>
      </c>
      <c r="E2964" s="230" t="s">
        <v>143</v>
      </c>
      <c r="Y2964" s="230" t="s">
        <v>143</v>
      </c>
      <c r="Z2964" s="230" t="s">
        <v>143</v>
      </c>
      <c r="AA2964" s="230" t="s">
        <v>143</v>
      </c>
      <c r="AD2964" s="230" t="s">
        <v>144</v>
      </c>
      <c r="AE2964" s="230" t="s">
        <v>144</v>
      </c>
      <c r="AF2964" s="230" t="s">
        <v>144</v>
      </c>
      <c r="AG2964" s="230" t="s">
        <v>144</v>
      </c>
      <c r="AH2964" s="230" t="s">
        <v>144</v>
      </c>
    </row>
    <row r="2965" spans="1:34" x14ac:dyDescent="0.3">
      <c r="A2965" s="230">
        <v>421464</v>
      </c>
      <c r="B2965" s="230" t="s">
        <v>321</v>
      </c>
      <c r="H2965" s="230" t="s">
        <v>143</v>
      </c>
      <c r="O2965" s="230" t="s">
        <v>143</v>
      </c>
      <c r="S2965" s="230" t="s">
        <v>143</v>
      </c>
      <c r="Z2965" s="230" t="s">
        <v>143</v>
      </c>
      <c r="AA2965" s="230" t="s">
        <v>143</v>
      </c>
      <c r="AD2965" s="230" t="s">
        <v>145</v>
      </c>
      <c r="AG2965" s="230" t="s">
        <v>145</v>
      </c>
      <c r="AH2965" s="230" t="s">
        <v>145</v>
      </c>
    </row>
    <row r="2966" spans="1:34" x14ac:dyDescent="0.3">
      <c r="A2966" s="230">
        <v>422856</v>
      </c>
      <c r="B2966" s="230" t="s">
        <v>321</v>
      </c>
      <c r="O2966" s="230" t="s">
        <v>143</v>
      </c>
      <c r="X2966" s="230" t="s">
        <v>143</v>
      </c>
      <c r="Y2966" s="230" t="s">
        <v>143</v>
      </c>
      <c r="AA2966" s="230" t="s">
        <v>143</v>
      </c>
      <c r="AD2966" s="230" t="s">
        <v>145</v>
      </c>
      <c r="AG2966" s="230" t="s">
        <v>145</v>
      </c>
    </row>
    <row r="2967" spans="1:34" x14ac:dyDescent="0.3">
      <c r="A2967" s="230">
        <v>420104</v>
      </c>
      <c r="B2967" s="230" t="s">
        <v>321</v>
      </c>
      <c r="E2967" s="230" t="s">
        <v>143</v>
      </c>
      <c r="L2967" s="230" t="s">
        <v>143</v>
      </c>
      <c r="Q2967" s="230" t="s">
        <v>143</v>
      </c>
      <c r="R2967" s="230" t="s">
        <v>145</v>
      </c>
      <c r="AB2967" s="230" t="s">
        <v>143</v>
      </c>
      <c r="AE2967" s="230" t="s">
        <v>143</v>
      </c>
      <c r="AF2967" s="230" t="s">
        <v>143</v>
      </c>
    </row>
    <row r="2968" spans="1:34" x14ac:dyDescent="0.3">
      <c r="A2968" s="230">
        <v>407059</v>
      </c>
      <c r="B2968" s="230" t="s">
        <v>321</v>
      </c>
      <c r="T2968" s="230" t="s">
        <v>143</v>
      </c>
      <c r="Y2968" s="230" t="s">
        <v>143</v>
      </c>
      <c r="AD2968" s="230" t="s">
        <v>143</v>
      </c>
      <c r="AE2968" s="230" t="s">
        <v>144</v>
      </c>
      <c r="AF2968" s="230" t="s">
        <v>145</v>
      </c>
      <c r="AG2968" s="230" t="s">
        <v>143</v>
      </c>
    </row>
    <row r="2969" spans="1:34" x14ac:dyDescent="0.3">
      <c r="A2969" s="230">
        <v>423319</v>
      </c>
      <c r="B2969" s="230" t="s">
        <v>321</v>
      </c>
      <c r="V2969" s="230" t="s">
        <v>143</v>
      </c>
      <c r="Y2969" s="230" t="s">
        <v>143</v>
      </c>
      <c r="AA2969" s="230" t="s">
        <v>143</v>
      </c>
      <c r="AD2969" s="230" t="s">
        <v>144</v>
      </c>
      <c r="AE2969" s="230" t="s">
        <v>144</v>
      </c>
      <c r="AF2969" s="230" t="s">
        <v>144</v>
      </c>
      <c r="AG2969" s="230" t="s">
        <v>144</v>
      </c>
      <c r="AH2969" s="230" t="s">
        <v>144</v>
      </c>
    </row>
    <row r="2970" spans="1:34" x14ac:dyDescent="0.3">
      <c r="A2970" s="230">
        <v>424970</v>
      </c>
      <c r="B2970" s="230" t="s">
        <v>321</v>
      </c>
      <c r="K2970" s="230" t="s">
        <v>143</v>
      </c>
      <c r="O2970" s="230" t="s">
        <v>143</v>
      </c>
      <c r="Y2970" s="230" t="s">
        <v>143</v>
      </c>
      <c r="AA2970" s="230" t="s">
        <v>143</v>
      </c>
      <c r="AD2970" s="230" t="s">
        <v>145</v>
      </c>
      <c r="AE2970" s="230" t="s">
        <v>144</v>
      </c>
      <c r="AG2970" s="230" t="s">
        <v>145</v>
      </c>
    </row>
    <row r="2971" spans="1:34" x14ac:dyDescent="0.3">
      <c r="A2971" s="230">
        <v>422822</v>
      </c>
      <c r="B2971" s="230" t="s">
        <v>321</v>
      </c>
      <c r="R2971" s="230" t="s">
        <v>145</v>
      </c>
      <c r="V2971" s="230" t="s">
        <v>143</v>
      </c>
      <c r="Y2971" s="230" t="s">
        <v>145</v>
      </c>
      <c r="AA2971" s="230" t="s">
        <v>143</v>
      </c>
      <c r="AB2971" s="230" t="s">
        <v>145</v>
      </c>
      <c r="AD2971" s="230" t="s">
        <v>144</v>
      </c>
      <c r="AE2971" s="230" t="s">
        <v>144</v>
      </c>
      <c r="AF2971" s="230" t="s">
        <v>144</v>
      </c>
      <c r="AH2971" s="230" t="s">
        <v>144</v>
      </c>
    </row>
    <row r="2972" spans="1:34" x14ac:dyDescent="0.3">
      <c r="A2972" s="230">
        <v>418654</v>
      </c>
      <c r="B2972" s="230" t="s">
        <v>321</v>
      </c>
      <c r="O2972" s="230" t="s">
        <v>143</v>
      </c>
      <c r="Q2972" s="230" t="s">
        <v>143</v>
      </c>
      <c r="U2972" s="230" t="s">
        <v>143</v>
      </c>
      <c r="W2972" s="230" t="s">
        <v>143</v>
      </c>
      <c r="Y2972" s="230" t="s">
        <v>143</v>
      </c>
      <c r="AB2972" s="230" t="s">
        <v>143</v>
      </c>
      <c r="AC2972" s="230" t="s">
        <v>143</v>
      </c>
      <c r="AD2972" s="230" t="s">
        <v>143</v>
      </c>
      <c r="AF2972" s="230" t="s">
        <v>145</v>
      </c>
      <c r="AG2972" s="230" t="s">
        <v>145</v>
      </c>
      <c r="AH2972" s="230" t="s">
        <v>144</v>
      </c>
    </row>
    <row r="2973" spans="1:34" x14ac:dyDescent="0.3">
      <c r="A2973" s="230">
        <v>422758</v>
      </c>
      <c r="B2973" s="230" t="s">
        <v>321</v>
      </c>
      <c r="Q2973" s="230" t="s">
        <v>143</v>
      </c>
      <c r="R2973" s="230" t="s">
        <v>143</v>
      </c>
      <c r="Y2973" s="230" t="s">
        <v>145</v>
      </c>
      <c r="AA2973" s="230" t="s">
        <v>143</v>
      </c>
      <c r="AD2973" s="230" t="s">
        <v>145</v>
      </c>
      <c r="AE2973" s="230" t="s">
        <v>144</v>
      </c>
      <c r="AF2973" s="230" t="s">
        <v>145</v>
      </c>
      <c r="AG2973" s="230" t="s">
        <v>145</v>
      </c>
      <c r="AH2973" s="230" t="s">
        <v>145</v>
      </c>
    </row>
    <row r="2974" spans="1:34" x14ac:dyDescent="0.3">
      <c r="A2974" s="230">
        <v>416513</v>
      </c>
      <c r="B2974" s="230" t="s">
        <v>321</v>
      </c>
      <c r="D2974" s="230" t="s">
        <v>143</v>
      </c>
      <c r="Y2974" s="230" t="s">
        <v>143</v>
      </c>
      <c r="AD2974" s="230" t="s">
        <v>145</v>
      </c>
      <c r="AF2974" s="230" t="s">
        <v>145</v>
      </c>
      <c r="AG2974" s="230" t="s">
        <v>144</v>
      </c>
      <c r="AH2974" s="230" t="s">
        <v>144</v>
      </c>
    </row>
    <row r="2975" spans="1:34" x14ac:dyDescent="0.3">
      <c r="A2975" s="230">
        <v>422071</v>
      </c>
      <c r="B2975" s="230" t="s">
        <v>321</v>
      </c>
      <c r="H2975" s="230" t="s">
        <v>143</v>
      </c>
      <c r="K2975" s="230" t="s">
        <v>143</v>
      </c>
      <c r="Q2975" s="230" t="s">
        <v>143</v>
      </c>
      <c r="S2975" s="230" t="s">
        <v>143</v>
      </c>
      <c r="Y2975" s="230" t="s">
        <v>143</v>
      </c>
      <c r="Z2975" s="230" t="s">
        <v>145</v>
      </c>
      <c r="AA2975" s="230" t="s">
        <v>143</v>
      </c>
      <c r="AD2975" s="230" t="s">
        <v>145</v>
      </c>
      <c r="AE2975" s="230" t="s">
        <v>144</v>
      </c>
      <c r="AF2975" s="230" t="s">
        <v>145</v>
      </c>
      <c r="AG2975" s="230" t="s">
        <v>145</v>
      </c>
      <c r="AH2975" s="230" t="s">
        <v>145</v>
      </c>
    </row>
    <row r="2976" spans="1:34" x14ac:dyDescent="0.3">
      <c r="A2976" s="230">
        <v>416855</v>
      </c>
      <c r="B2976" s="230" t="s">
        <v>321</v>
      </c>
      <c r="L2976" s="230" t="s">
        <v>144</v>
      </c>
      <c r="Y2976" s="230" t="s">
        <v>143</v>
      </c>
      <c r="AD2976" s="230" t="s">
        <v>145</v>
      </c>
      <c r="AE2976" s="230" t="s">
        <v>144</v>
      </c>
      <c r="AG2976" s="230" t="s">
        <v>144</v>
      </c>
    </row>
    <row r="2977" spans="1:34" x14ac:dyDescent="0.3">
      <c r="A2977" s="230">
        <v>422196</v>
      </c>
      <c r="B2977" s="230" t="s">
        <v>321</v>
      </c>
      <c r="O2977" s="230" t="s">
        <v>143</v>
      </c>
      <c r="R2977" s="230" t="s">
        <v>145</v>
      </c>
      <c r="AA2977" s="230" t="s">
        <v>145</v>
      </c>
      <c r="AD2977" s="230" t="s">
        <v>143</v>
      </c>
      <c r="AE2977" s="230" t="s">
        <v>144</v>
      </c>
      <c r="AF2977" s="230" t="s">
        <v>145</v>
      </c>
    </row>
    <row r="2978" spans="1:34" x14ac:dyDescent="0.3">
      <c r="A2978" s="230">
        <v>412485</v>
      </c>
      <c r="B2978" s="230" t="s">
        <v>321</v>
      </c>
      <c r="N2978" s="230" t="s">
        <v>143</v>
      </c>
      <c r="T2978" s="230" t="s">
        <v>143</v>
      </c>
      <c r="Y2978" s="230" t="s">
        <v>145</v>
      </c>
      <c r="AA2978" s="230" t="s">
        <v>143</v>
      </c>
      <c r="AB2978" s="230" t="s">
        <v>144</v>
      </c>
      <c r="AC2978" s="230" t="s">
        <v>145</v>
      </c>
      <c r="AD2978" s="230" t="s">
        <v>145</v>
      </c>
      <c r="AE2978" s="230" t="s">
        <v>143</v>
      </c>
      <c r="AF2978" s="230" t="s">
        <v>144</v>
      </c>
      <c r="AH2978" s="230" t="s">
        <v>145</v>
      </c>
    </row>
    <row r="2979" spans="1:34" x14ac:dyDescent="0.3">
      <c r="A2979" s="230">
        <v>421382</v>
      </c>
      <c r="B2979" s="230" t="s">
        <v>321</v>
      </c>
      <c r="R2979" s="230" t="s">
        <v>145</v>
      </c>
      <c r="T2979" s="230" t="s">
        <v>143</v>
      </c>
      <c r="W2979" s="230" t="s">
        <v>143</v>
      </c>
      <c r="Y2979" s="230" t="s">
        <v>143</v>
      </c>
      <c r="AA2979" s="230" t="s">
        <v>143</v>
      </c>
      <c r="AE2979" s="230" t="s">
        <v>144</v>
      </c>
      <c r="AG2979" s="230" t="s">
        <v>144</v>
      </c>
    </row>
    <row r="2980" spans="1:34" x14ac:dyDescent="0.3">
      <c r="A2980" s="230">
        <v>423103</v>
      </c>
      <c r="B2980" s="230" t="s">
        <v>321</v>
      </c>
      <c r="K2980" s="230" t="s">
        <v>143</v>
      </c>
      <c r="R2980" s="230" t="s">
        <v>144</v>
      </c>
      <c r="W2980" s="230" t="s">
        <v>145</v>
      </c>
      <c r="Y2980" s="230" t="s">
        <v>143</v>
      </c>
      <c r="AD2980" s="230" t="s">
        <v>145</v>
      </c>
      <c r="AE2980" s="230" t="s">
        <v>144</v>
      </c>
      <c r="AG2980" s="230" t="s">
        <v>144</v>
      </c>
    </row>
    <row r="2981" spans="1:34" x14ac:dyDescent="0.3">
      <c r="A2981" s="230">
        <v>419409</v>
      </c>
      <c r="B2981" s="230" t="s">
        <v>321</v>
      </c>
      <c r="F2981" s="230" t="s">
        <v>143</v>
      </c>
      <c r="Q2981" s="230" t="s">
        <v>143</v>
      </c>
      <c r="W2981" s="230" t="s">
        <v>143</v>
      </c>
      <c r="Z2981" s="230" t="s">
        <v>145</v>
      </c>
      <c r="AG2981" s="230" t="s">
        <v>145</v>
      </c>
      <c r="AH2981" s="230" t="s">
        <v>145</v>
      </c>
    </row>
    <row r="2982" spans="1:34" x14ac:dyDescent="0.3">
      <c r="A2982" s="230">
        <v>418429</v>
      </c>
      <c r="B2982" s="230" t="s">
        <v>321</v>
      </c>
      <c r="J2982" s="230" t="s">
        <v>143</v>
      </c>
      <c r="N2982" s="230" t="s">
        <v>143</v>
      </c>
      <c r="U2982" s="230" t="s">
        <v>144</v>
      </c>
      <c r="Y2982" s="230" t="s">
        <v>143</v>
      </c>
      <c r="Z2982" s="230" t="s">
        <v>145</v>
      </c>
      <c r="AA2982" s="230" t="s">
        <v>144</v>
      </c>
      <c r="AB2982" s="230" t="s">
        <v>143</v>
      </c>
      <c r="AC2982" s="230" t="s">
        <v>145</v>
      </c>
      <c r="AD2982" s="230" t="s">
        <v>144</v>
      </c>
      <c r="AE2982" s="230" t="s">
        <v>144</v>
      </c>
      <c r="AF2982" s="230" t="s">
        <v>144</v>
      </c>
      <c r="AG2982" s="230" t="s">
        <v>144</v>
      </c>
      <c r="AH2982" s="230" t="s">
        <v>144</v>
      </c>
    </row>
    <row r="2983" spans="1:34" x14ac:dyDescent="0.3">
      <c r="A2983" s="230">
        <v>423828</v>
      </c>
      <c r="B2983" s="230" t="s">
        <v>321</v>
      </c>
      <c r="E2983" s="230" t="s">
        <v>143</v>
      </c>
      <c r="K2983" s="230" t="s">
        <v>143</v>
      </c>
      <c r="Q2983" s="230" t="s">
        <v>143</v>
      </c>
      <c r="Y2983" s="230" t="s">
        <v>143</v>
      </c>
      <c r="AA2983" s="230" t="s">
        <v>143</v>
      </c>
      <c r="AB2983" s="230" t="s">
        <v>143</v>
      </c>
      <c r="AC2983" s="230" t="s">
        <v>143</v>
      </c>
      <c r="AD2983" s="230" t="s">
        <v>145</v>
      </c>
      <c r="AE2983" s="230" t="s">
        <v>144</v>
      </c>
      <c r="AF2983" s="230" t="s">
        <v>144</v>
      </c>
      <c r="AG2983" s="230" t="s">
        <v>144</v>
      </c>
      <c r="AH2983" s="230" t="s">
        <v>144</v>
      </c>
    </row>
    <row r="2984" spans="1:34" x14ac:dyDescent="0.3">
      <c r="A2984" s="230">
        <v>423760</v>
      </c>
      <c r="B2984" s="230" t="s">
        <v>321</v>
      </c>
      <c r="G2984" s="230" t="s">
        <v>144</v>
      </c>
      <c r="R2984" s="230" t="s">
        <v>144</v>
      </c>
      <c r="AD2984" s="230" t="s">
        <v>145</v>
      </c>
      <c r="AE2984" s="230" t="s">
        <v>144</v>
      </c>
      <c r="AG2984" s="230" t="s">
        <v>144</v>
      </c>
    </row>
    <row r="2985" spans="1:34" x14ac:dyDescent="0.3">
      <c r="A2985" s="230">
        <v>421832</v>
      </c>
      <c r="B2985" s="230" t="s">
        <v>321</v>
      </c>
      <c r="H2985" s="230" t="s">
        <v>143</v>
      </c>
      <c r="N2985" s="230" t="s">
        <v>143</v>
      </c>
      <c r="Y2985" s="230" t="s">
        <v>145</v>
      </c>
      <c r="AA2985" s="230" t="s">
        <v>143</v>
      </c>
      <c r="AB2985" s="230" t="s">
        <v>144</v>
      </c>
      <c r="AC2985" s="230" t="s">
        <v>143</v>
      </c>
      <c r="AD2985" s="230" t="s">
        <v>144</v>
      </c>
      <c r="AE2985" s="230" t="s">
        <v>144</v>
      </c>
      <c r="AF2985" s="230" t="s">
        <v>144</v>
      </c>
      <c r="AG2985" s="230" t="s">
        <v>144</v>
      </c>
      <c r="AH2985" s="230" t="s">
        <v>145</v>
      </c>
    </row>
    <row r="2986" spans="1:34" x14ac:dyDescent="0.3">
      <c r="A2986" s="230">
        <v>422881</v>
      </c>
      <c r="B2986" s="230" t="s">
        <v>321</v>
      </c>
      <c r="L2986" s="230" t="s">
        <v>143</v>
      </c>
      <c r="R2986" s="230" t="s">
        <v>145</v>
      </c>
      <c r="AD2986" s="230" t="s">
        <v>145</v>
      </c>
      <c r="AE2986" s="230" t="s">
        <v>144</v>
      </c>
      <c r="AG2986" s="230" t="s">
        <v>144</v>
      </c>
      <c r="AH2986" s="230" t="s">
        <v>144</v>
      </c>
    </row>
    <row r="2987" spans="1:34" x14ac:dyDescent="0.3">
      <c r="A2987" s="230">
        <v>420812</v>
      </c>
      <c r="B2987" s="230" t="s">
        <v>321</v>
      </c>
      <c r="H2987" s="230" t="s">
        <v>143</v>
      </c>
      <c r="S2987" s="230" t="s">
        <v>143</v>
      </c>
      <c r="Y2987" s="230" t="s">
        <v>143</v>
      </c>
      <c r="AA2987" s="230" t="s">
        <v>143</v>
      </c>
      <c r="AB2987" s="230" t="s">
        <v>145</v>
      </c>
      <c r="AD2987" s="230" t="s">
        <v>145</v>
      </c>
      <c r="AE2987" s="230" t="s">
        <v>144</v>
      </c>
      <c r="AF2987" s="230" t="s">
        <v>144</v>
      </c>
      <c r="AG2987" s="230" t="s">
        <v>145</v>
      </c>
    </row>
    <row r="2988" spans="1:34" x14ac:dyDescent="0.3">
      <c r="A2988" s="230">
        <v>423015</v>
      </c>
      <c r="B2988" s="230" t="s">
        <v>321</v>
      </c>
      <c r="R2988" s="230" t="s">
        <v>144</v>
      </c>
      <c r="X2988" s="230" t="s">
        <v>145</v>
      </c>
      <c r="Y2988" s="230" t="s">
        <v>143</v>
      </c>
      <c r="AA2988" s="230" t="s">
        <v>145</v>
      </c>
      <c r="AB2988" s="230" t="s">
        <v>145</v>
      </c>
      <c r="AC2988" s="230" t="s">
        <v>145</v>
      </c>
      <c r="AD2988" s="230" t="s">
        <v>144</v>
      </c>
      <c r="AE2988" s="230" t="s">
        <v>144</v>
      </c>
      <c r="AF2988" s="230" t="s">
        <v>144</v>
      </c>
      <c r="AG2988" s="230" t="s">
        <v>144</v>
      </c>
      <c r="AH2988" s="230" t="s">
        <v>144</v>
      </c>
    </row>
    <row r="2989" spans="1:34" x14ac:dyDescent="0.3">
      <c r="A2989" s="230">
        <v>404042</v>
      </c>
      <c r="B2989" s="230" t="s">
        <v>321</v>
      </c>
      <c r="L2989" s="230" t="s">
        <v>143</v>
      </c>
      <c r="R2989" s="230" t="s">
        <v>144</v>
      </c>
      <c r="U2989" s="230" t="s">
        <v>143</v>
      </c>
      <c r="W2989" s="230" t="s">
        <v>145</v>
      </c>
      <c r="AE2989" s="230" t="s">
        <v>144</v>
      </c>
      <c r="AF2989" s="230" t="s">
        <v>143</v>
      </c>
      <c r="AG2989" s="230" t="s">
        <v>143</v>
      </c>
      <c r="AH2989" s="230" t="s">
        <v>143</v>
      </c>
    </row>
    <row r="2990" spans="1:34" x14ac:dyDescent="0.3">
      <c r="A2990" s="230">
        <v>423886</v>
      </c>
      <c r="B2990" s="230" t="s">
        <v>321</v>
      </c>
      <c r="E2990" s="230" t="s">
        <v>143</v>
      </c>
      <c r="O2990" s="230" t="s">
        <v>143</v>
      </c>
      <c r="V2990" s="230" t="s">
        <v>143</v>
      </c>
      <c r="Y2990" s="230" t="s">
        <v>143</v>
      </c>
      <c r="AG2990" s="230" t="s">
        <v>145</v>
      </c>
      <c r="AH2990" s="230" t="s">
        <v>145</v>
      </c>
    </row>
    <row r="2991" spans="1:34" x14ac:dyDescent="0.3">
      <c r="A2991" s="230">
        <v>424907</v>
      </c>
      <c r="B2991" s="230" t="s">
        <v>321</v>
      </c>
      <c r="O2991" s="230" t="s">
        <v>145</v>
      </c>
      <c r="R2991" s="230" t="s">
        <v>145</v>
      </c>
      <c r="AA2991" s="230" t="s">
        <v>143</v>
      </c>
      <c r="AD2991" s="230" t="s">
        <v>145</v>
      </c>
      <c r="AE2991" s="230" t="s">
        <v>145</v>
      </c>
      <c r="AF2991" s="230" t="s">
        <v>145</v>
      </c>
      <c r="AG2991" s="230" t="s">
        <v>145</v>
      </c>
      <c r="AH2991" s="230" t="s">
        <v>145</v>
      </c>
    </row>
    <row r="2992" spans="1:34" x14ac:dyDescent="0.3">
      <c r="A2992" s="230">
        <v>422774</v>
      </c>
      <c r="B2992" s="230" t="s">
        <v>321</v>
      </c>
      <c r="AC2992" s="230" t="s">
        <v>143</v>
      </c>
      <c r="AD2992" s="230" t="s">
        <v>145</v>
      </c>
      <c r="AE2992" s="230" t="s">
        <v>145</v>
      </c>
      <c r="AF2992" s="230" t="s">
        <v>145</v>
      </c>
      <c r="AG2992" s="230" t="s">
        <v>145</v>
      </c>
    </row>
    <row r="2993" spans="1:34" x14ac:dyDescent="0.3">
      <c r="A2993" s="230">
        <v>416193</v>
      </c>
      <c r="B2993" s="230" t="s">
        <v>321</v>
      </c>
      <c r="H2993" s="230" t="s">
        <v>143</v>
      </c>
      <c r="S2993" s="230" t="s">
        <v>145</v>
      </c>
      <c r="Y2993" s="230" t="s">
        <v>143</v>
      </c>
      <c r="AD2993" s="230" t="s">
        <v>145</v>
      </c>
      <c r="AE2993" s="230" t="s">
        <v>145</v>
      </c>
      <c r="AF2993" s="230" t="s">
        <v>145</v>
      </c>
    </row>
    <row r="2994" spans="1:34" x14ac:dyDescent="0.3">
      <c r="A2994" s="230">
        <v>425629</v>
      </c>
      <c r="B2994" s="230" t="s">
        <v>321</v>
      </c>
      <c r="M2994" s="230" t="s">
        <v>143</v>
      </c>
      <c r="N2994" s="230" t="s">
        <v>144</v>
      </c>
      <c r="U2994" s="230" t="s">
        <v>144</v>
      </c>
      <c r="V2994" s="230" t="s">
        <v>145</v>
      </c>
      <c r="Y2994" s="230" t="s">
        <v>143</v>
      </c>
      <c r="AD2994" s="230" t="s">
        <v>144</v>
      </c>
      <c r="AE2994" s="230" t="s">
        <v>144</v>
      </c>
      <c r="AF2994" s="230" t="s">
        <v>145</v>
      </c>
      <c r="AH2994" s="230" t="s">
        <v>144</v>
      </c>
    </row>
    <row r="2995" spans="1:34" x14ac:dyDescent="0.3">
      <c r="A2995" s="230">
        <v>421822</v>
      </c>
      <c r="B2995" s="230" t="s">
        <v>321</v>
      </c>
      <c r="K2995" s="230" t="s">
        <v>143</v>
      </c>
      <c r="R2995" s="230" t="s">
        <v>143</v>
      </c>
      <c r="Y2995" s="230" t="s">
        <v>145</v>
      </c>
      <c r="AA2995" s="230" t="s">
        <v>143</v>
      </c>
      <c r="AB2995" s="230" t="s">
        <v>143</v>
      </c>
      <c r="AF2995" s="230" t="s">
        <v>143</v>
      </c>
      <c r="AG2995" s="230" t="s">
        <v>143</v>
      </c>
      <c r="AH2995" s="230" t="s">
        <v>143</v>
      </c>
    </row>
    <row r="2996" spans="1:34" x14ac:dyDescent="0.3">
      <c r="A2996" s="230">
        <v>416998</v>
      </c>
      <c r="B2996" s="230" t="s">
        <v>321</v>
      </c>
      <c r="I2996" s="230" t="s">
        <v>145</v>
      </c>
      <c r="L2996" s="230" t="s">
        <v>144</v>
      </c>
      <c r="AA2996" s="230" t="s">
        <v>145</v>
      </c>
      <c r="AE2996" s="230" t="s">
        <v>145</v>
      </c>
      <c r="AF2996" s="230" t="s">
        <v>144</v>
      </c>
      <c r="AH2996" s="230" t="s">
        <v>143</v>
      </c>
    </row>
    <row r="2997" spans="1:34" x14ac:dyDescent="0.3">
      <c r="A2997" s="230">
        <v>425438</v>
      </c>
      <c r="B2997" s="230" t="s">
        <v>321</v>
      </c>
      <c r="Y2997" s="230" t="s">
        <v>143</v>
      </c>
      <c r="AA2997" s="230" t="s">
        <v>143</v>
      </c>
      <c r="AD2997" s="230" t="s">
        <v>144</v>
      </c>
      <c r="AE2997" s="230" t="s">
        <v>144</v>
      </c>
      <c r="AF2997" s="230" t="s">
        <v>144</v>
      </c>
      <c r="AG2997" s="230" t="s">
        <v>144</v>
      </c>
      <c r="AH2997" s="230" t="s">
        <v>145</v>
      </c>
    </row>
    <row r="2998" spans="1:34" x14ac:dyDescent="0.3">
      <c r="A2998" s="230">
        <v>415382</v>
      </c>
      <c r="B2998" s="230" t="s">
        <v>321</v>
      </c>
      <c r="L2998" s="230" t="s">
        <v>145</v>
      </c>
      <c r="Y2998" s="230" t="s">
        <v>143</v>
      </c>
      <c r="Z2998" s="230" t="s">
        <v>143</v>
      </c>
      <c r="AD2998" s="230" t="s">
        <v>144</v>
      </c>
      <c r="AE2998" s="230" t="s">
        <v>144</v>
      </c>
      <c r="AF2998" s="230" t="s">
        <v>144</v>
      </c>
      <c r="AG2998" s="230" t="s">
        <v>144</v>
      </c>
      <c r="AH2998" s="230" t="s">
        <v>144</v>
      </c>
    </row>
    <row r="2999" spans="1:34" x14ac:dyDescent="0.3">
      <c r="A2999" s="230">
        <v>424360</v>
      </c>
      <c r="B2999" s="230" t="s">
        <v>321</v>
      </c>
      <c r="Y2999" s="230" t="s">
        <v>143</v>
      </c>
      <c r="AC2999" s="230" t="s">
        <v>145</v>
      </c>
      <c r="AD2999" s="230" t="s">
        <v>145</v>
      </c>
      <c r="AE2999" s="230" t="s">
        <v>144</v>
      </c>
      <c r="AF2999" s="230" t="s">
        <v>145</v>
      </c>
      <c r="AG2999" s="230" t="s">
        <v>144</v>
      </c>
    </row>
    <row r="3000" spans="1:34" x14ac:dyDescent="0.3">
      <c r="A3000" s="230">
        <v>426378</v>
      </c>
      <c r="B3000" s="230" t="s">
        <v>321</v>
      </c>
      <c r="T3000" s="230" t="s">
        <v>144</v>
      </c>
      <c r="W3000" s="230" t="s">
        <v>144</v>
      </c>
      <c r="Z3000" s="230" t="s">
        <v>145</v>
      </c>
      <c r="AA3000" s="230" t="s">
        <v>143</v>
      </c>
      <c r="AB3000" s="230" t="s">
        <v>145</v>
      </c>
      <c r="AC3000" s="230" t="s">
        <v>144</v>
      </c>
      <c r="AD3000" s="230" t="s">
        <v>144</v>
      </c>
      <c r="AE3000" s="230" t="s">
        <v>144</v>
      </c>
      <c r="AF3000" s="230" t="s">
        <v>144</v>
      </c>
      <c r="AG3000" s="230" t="s">
        <v>145</v>
      </c>
      <c r="AH3000" s="230" t="s">
        <v>144</v>
      </c>
    </row>
    <row r="3001" spans="1:34" x14ac:dyDescent="0.3">
      <c r="A3001" s="230">
        <v>424186</v>
      </c>
      <c r="B3001" s="230" t="s">
        <v>321</v>
      </c>
      <c r="Y3001" s="230" t="s">
        <v>143</v>
      </c>
      <c r="AA3001" s="230" t="s">
        <v>143</v>
      </c>
      <c r="AB3001" s="230" t="s">
        <v>145</v>
      </c>
      <c r="AD3001" s="230" t="s">
        <v>144</v>
      </c>
      <c r="AE3001" s="230" t="s">
        <v>144</v>
      </c>
      <c r="AF3001" s="230" t="s">
        <v>144</v>
      </c>
      <c r="AG3001" s="230" t="s">
        <v>145</v>
      </c>
      <c r="AH3001" s="230" t="s">
        <v>144</v>
      </c>
    </row>
    <row r="3002" spans="1:34" x14ac:dyDescent="0.3">
      <c r="A3002" s="230">
        <v>421087</v>
      </c>
      <c r="B3002" s="230" t="s">
        <v>321</v>
      </c>
      <c r="Q3002" s="230" t="s">
        <v>143</v>
      </c>
      <c r="Y3002" s="230" t="s">
        <v>145</v>
      </c>
      <c r="AA3002" s="230" t="s">
        <v>143</v>
      </c>
      <c r="AE3002" s="230" t="s">
        <v>144</v>
      </c>
      <c r="AF3002" s="230" t="s">
        <v>144</v>
      </c>
      <c r="AG3002" s="230" t="s">
        <v>145</v>
      </c>
    </row>
    <row r="3003" spans="1:34" x14ac:dyDescent="0.3">
      <c r="A3003" s="230">
        <v>405059</v>
      </c>
      <c r="B3003" s="230" t="s">
        <v>321</v>
      </c>
      <c r="L3003" s="230" t="s">
        <v>143</v>
      </c>
      <c r="R3003" s="230" t="s">
        <v>145</v>
      </c>
      <c r="Y3003" s="230" t="s">
        <v>143</v>
      </c>
      <c r="AC3003" s="230" t="s">
        <v>143</v>
      </c>
      <c r="AD3003" s="230" t="s">
        <v>143</v>
      </c>
      <c r="AE3003" s="230" t="s">
        <v>143</v>
      </c>
      <c r="AF3003" s="230" t="s">
        <v>143</v>
      </c>
      <c r="AG3003" s="230" t="s">
        <v>143</v>
      </c>
      <c r="AH3003" s="230" t="s">
        <v>145</v>
      </c>
    </row>
    <row r="3004" spans="1:34" x14ac:dyDescent="0.3">
      <c r="A3004" s="230">
        <v>424077</v>
      </c>
      <c r="B3004" s="230" t="s">
        <v>321</v>
      </c>
      <c r="K3004" s="230" t="s">
        <v>143</v>
      </c>
      <c r="R3004" s="230" t="s">
        <v>145</v>
      </c>
      <c r="AA3004" s="230" t="s">
        <v>143</v>
      </c>
      <c r="AC3004" s="230" t="s">
        <v>144</v>
      </c>
      <c r="AD3004" s="230" t="s">
        <v>144</v>
      </c>
      <c r="AE3004" s="230" t="s">
        <v>144</v>
      </c>
      <c r="AF3004" s="230" t="s">
        <v>144</v>
      </c>
      <c r="AG3004" s="230" t="s">
        <v>144</v>
      </c>
      <c r="AH3004" s="230" t="s">
        <v>144</v>
      </c>
    </row>
    <row r="3005" spans="1:34" x14ac:dyDescent="0.3">
      <c r="A3005" s="230">
        <v>420524</v>
      </c>
      <c r="B3005" s="230" t="s">
        <v>321</v>
      </c>
      <c r="K3005" s="230" t="s">
        <v>143</v>
      </c>
      <c r="W3005" s="230" t="s">
        <v>143</v>
      </c>
      <c r="Y3005" s="230" t="s">
        <v>143</v>
      </c>
      <c r="AE3005" s="230" t="s">
        <v>143</v>
      </c>
      <c r="AF3005" s="230" t="s">
        <v>143</v>
      </c>
      <c r="AG3005" s="230" t="s">
        <v>143</v>
      </c>
    </row>
    <row r="3006" spans="1:34" x14ac:dyDescent="0.3">
      <c r="A3006" s="230">
        <v>413132</v>
      </c>
      <c r="B3006" s="230" t="s">
        <v>321</v>
      </c>
      <c r="L3006" s="230" t="s">
        <v>143</v>
      </c>
      <c r="R3006" s="230" t="s">
        <v>143</v>
      </c>
      <c r="AA3006" s="230" t="s">
        <v>143</v>
      </c>
      <c r="AD3006" s="230" t="s">
        <v>143</v>
      </c>
      <c r="AE3006" s="230" t="s">
        <v>144</v>
      </c>
      <c r="AF3006" s="230" t="s">
        <v>143</v>
      </c>
      <c r="AG3006" s="230" t="s">
        <v>143</v>
      </c>
      <c r="AH3006" s="230" t="s">
        <v>144</v>
      </c>
    </row>
    <row r="3007" spans="1:34" x14ac:dyDescent="0.3">
      <c r="A3007" s="230">
        <v>421310</v>
      </c>
      <c r="B3007" s="230" t="s">
        <v>321</v>
      </c>
      <c r="O3007" s="230" t="s">
        <v>145</v>
      </c>
      <c r="Y3007" s="230" t="s">
        <v>145</v>
      </c>
      <c r="AA3007" s="230" t="s">
        <v>143</v>
      </c>
      <c r="AD3007" s="230" t="s">
        <v>144</v>
      </c>
      <c r="AE3007" s="230" t="s">
        <v>144</v>
      </c>
      <c r="AF3007" s="230" t="s">
        <v>144</v>
      </c>
      <c r="AG3007" s="230" t="s">
        <v>144</v>
      </c>
      <c r="AH3007" s="230" t="s">
        <v>144</v>
      </c>
    </row>
    <row r="3008" spans="1:34" x14ac:dyDescent="0.3">
      <c r="A3008" s="230">
        <v>425115</v>
      </c>
      <c r="B3008" s="230" t="s">
        <v>321</v>
      </c>
      <c r="D3008" s="230" t="s">
        <v>143</v>
      </c>
      <c r="J3008" s="230" t="s">
        <v>145</v>
      </c>
      <c r="N3008" s="230" t="s">
        <v>145</v>
      </c>
      <c r="R3008" s="230" t="s">
        <v>145</v>
      </c>
      <c r="Y3008" s="230" t="s">
        <v>145</v>
      </c>
      <c r="AA3008" s="230" t="s">
        <v>145</v>
      </c>
      <c r="AD3008" s="230" t="s">
        <v>144</v>
      </c>
      <c r="AE3008" s="230" t="s">
        <v>144</v>
      </c>
      <c r="AF3008" s="230" t="s">
        <v>144</v>
      </c>
      <c r="AG3008" s="230" t="s">
        <v>144</v>
      </c>
      <c r="AH3008" s="230" t="s">
        <v>144</v>
      </c>
    </row>
    <row r="3009" spans="1:34" x14ac:dyDescent="0.3">
      <c r="A3009" s="230">
        <v>425717</v>
      </c>
      <c r="B3009" s="230" t="s">
        <v>321</v>
      </c>
      <c r="Y3009" s="230" t="s">
        <v>143</v>
      </c>
      <c r="AA3009" s="230" t="s">
        <v>144</v>
      </c>
      <c r="AD3009" s="230" t="s">
        <v>144</v>
      </c>
      <c r="AE3009" s="230" t="s">
        <v>143</v>
      </c>
      <c r="AF3009" s="230" t="s">
        <v>144</v>
      </c>
      <c r="AG3009" s="230" t="s">
        <v>145</v>
      </c>
      <c r="AH3009" s="230" t="s">
        <v>143</v>
      </c>
    </row>
    <row r="3010" spans="1:34" x14ac:dyDescent="0.3">
      <c r="A3010" s="230">
        <v>421071</v>
      </c>
      <c r="B3010" s="230" t="s">
        <v>321</v>
      </c>
      <c r="Y3010" s="230" t="s">
        <v>143</v>
      </c>
      <c r="AA3010" s="230" t="s">
        <v>145</v>
      </c>
      <c r="AB3010" s="230" t="s">
        <v>145</v>
      </c>
      <c r="AD3010" s="230" t="s">
        <v>144</v>
      </c>
      <c r="AF3010" s="230" t="s">
        <v>144</v>
      </c>
      <c r="AG3010" s="230" t="s">
        <v>144</v>
      </c>
      <c r="AH3010" s="230" t="s">
        <v>144</v>
      </c>
    </row>
    <row r="3011" spans="1:34" x14ac:dyDescent="0.3">
      <c r="A3011" s="230">
        <v>423383</v>
      </c>
      <c r="B3011" s="230" t="s">
        <v>321</v>
      </c>
      <c r="S3011" s="230" t="s">
        <v>143</v>
      </c>
      <c r="Y3011" s="230" t="s">
        <v>144</v>
      </c>
      <c r="AD3011" s="230" t="s">
        <v>143</v>
      </c>
      <c r="AE3011" s="230" t="s">
        <v>143</v>
      </c>
      <c r="AG3011" s="230" t="s">
        <v>143</v>
      </c>
    </row>
    <row r="3012" spans="1:34" x14ac:dyDescent="0.3">
      <c r="A3012" s="230">
        <v>424233</v>
      </c>
      <c r="B3012" s="230" t="s">
        <v>321</v>
      </c>
      <c r="R3012" s="230" t="s">
        <v>143</v>
      </c>
      <c r="AB3012" s="230" t="s">
        <v>143</v>
      </c>
      <c r="AD3012" s="230" t="s">
        <v>145</v>
      </c>
      <c r="AE3012" s="230" t="s">
        <v>144</v>
      </c>
      <c r="AF3012" s="230" t="s">
        <v>145</v>
      </c>
      <c r="AH3012" s="230" t="s">
        <v>145</v>
      </c>
    </row>
    <row r="3013" spans="1:34" x14ac:dyDescent="0.3">
      <c r="A3013" s="230">
        <v>422998</v>
      </c>
      <c r="B3013" s="230" t="s">
        <v>321</v>
      </c>
      <c r="L3013" s="230" t="s">
        <v>143</v>
      </c>
      <c r="R3013" s="230" t="s">
        <v>145</v>
      </c>
      <c r="U3013" s="230" t="s">
        <v>143</v>
      </c>
      <c r="AA3013" s="230" t="s">
        <v>145</v>
      </c>
      <c r="AD3013" s="230" t="s">
        <v>144</v>
      </c>
      <c r="AE3013" s="230" t="s">
        <v>144</v>
      </c>
      <c r="AF3013" s="230" t="s">
        <v>144</v>
      </c>
      <c r="AG3013" s="230" t="s">
        <v>144</v>
      </c>
    </row>
    <row r="3014" spans="1:34" x14ac:dyDescent="0.3">
      <c r="A3014" s="230">
        <v>422022</v>
      </c>
      <c r="B3014" s="230" t="s">
        <v>321</v>
      </c>
      <c r="L3014" s="230" t="s">
        <v>143</v>
      </c>
      <c r="S3014" s="230" t="s">
        <v>143</v>
      </c>
      <c r="AD3014" s="230" t="s">
        <v>143</v>
      </c>
      <c r="AE3014" s="230" t="s">
        <v>145</v>
      </c>
      <c r="AF3014" s="230" t="s">
        <v>145</v>
      </c>
    </row>
    <row r="3015" spans="1:34" x14ac:dyDescent="0.3">
      <c r="A3015" s="230">
        <v>424072</v>
      </c>
      <c r="B3015" s="230" t="s">
        <v>321</v>
      </c>
      <c r="E3015" s="230" t="s">
        <v>143</v>
      </c>
      <c r="H3015" s="230" t="s">
        <v>143</v>
      </c>
      <c r="S3015" s="230" t="s">
        <v>143</v>
      </c>
      <c r="AA3015" s="230" t="s">
        <v>143</v>
      </c>
      <c r="AF3015" s="230" t="s">
        <v>145</v>
      </c>
    </row>
    <row r="3016" spans="1:34" x14ac:dyDescent="0.3">
      <c r="A3016" s="230">
        <v>411658</v>
      </c>
      <c r="B3016" s="230" t="s">
        <v>321</v>
      </c>
      <c r="R3016" s="230" t="s">
        <v>143</v>
      </c>
      <c r="Y3016" s="230" t="s">
        <v>143</v>
      </c>
      <c r="AA3016" s="230" t="s">
        <v>143</v>
      </c>
      <c r="AB3016" s="230" t="s">
        <v>145</v>
      </c>
      <c r="AE3016" s="230" t="s">
        <v>145</v>
      </c>
      <c r="AF3016" s="230" t="s">
        <v>144</v>
      </c>
    </row>
    <row r="3017" spans="1:34" x14ac:dyDescent="0.3">
      <c r="A3017" s="230">
        <v>422567</v>
      </c>
      <c r="B3017" s="230" t="s">
        <v>321</v>
      </c>
      <c r="F3017" s="230" t="s">
        <v>143</v>
      </c>
      <c r="J3017" s="230" t="s">
        <v>143</v>
      </c>
      <c r="Q3017" s="230" t="s">
        <v>143</v>
      </c>
      <c r="Y3017" s="230" t="s">
        <v>143</v>
      </c>
      <c r="AB3017" s="230" t="s">
        <v>143</v>
      </c>
      <c r="AD3017" s="230" t="s">
        <v>145</v>
      </c>
      <c r="AE3017" s="230" t="s">
        <v>144</v>
      </c>
      <c r="AF3017" s="230" t="s">
        <v>145</v>
      </c>
      <c r="AG3017" s="230" t="s">
        <v>145</v>
      </c>
    </row>
    <row r="3018" spans="1:34" x14ac:dyDescent="0.3">
      <c r="A3018" s="230">
        <v>421060</v>
      </c>
      <c r="B3018" s="230" t="s">
        <v>321</v>
      </c>
      <c r="D3018" s="230" t="s">
        <v>143</v>
      </c>
      <c r="J3018" s="230" t="s">
        <v>145</v>
      </c>
      <c r="W3018" s="230" t="s">
        <v>143</v>
      </c>
      <c r="X3018" s="230" t="s">
        <v>143</v>
      </c>
      <c r="Y3018" s="230" t="s">
        <v>143</v>
      </c>
      <c r="AA3018" s="230" t="s">
        <v>143</v>
      </c>
      <c r="AB3018" s="230" t="s">
        <v>145</v>
      </c>
      <c r="AC3018" s="230" t="s">
        <v>143</v>
      </c>
      <c r="AD3018" s="230" t="s">
        <v>144</v>
      </c>
      <c r="AE3018" s="230" t="s">
        <v>144</v>
      </c>
      <c r="AF3018" s="230" t="s">
        <v>144</v>
      </c>
      <c r="AH3018" s="230" t="s">
        <v>145</v>
      </c>
    </row>
    <row r="3019" spans="1:34" x14ac:dyDescent="0.3">
      <c r="A3019" s="230">
        <v>417989</v>
      </c>
      <c r="B3019" s="230" t="s">
        <v>321</v>
      </c>
      <c r="L3019" s="230" t="s">
        <v>143</v>
      </c>
      <c r="AA3019" s="230" t="s">
        <v>143</v>
      </c>
      <c r="AB3019" s="230" t="s">
        <v>143</v>
      </c>
      <c r="AE3019" s="230" t="s">
        <v>143</v>
      </c>
      <c r="AF3019" s="230" t="s">
        <v>143</v>
      </c>
      <c r="AG3019" s="230" t="s">
        <v>143</v>
      </c>
      <c r="AH3019" s="230" t="s">
        <v>143</v>
      </c>
    </row>
    <row r="3020" spans="1:34" x14ac:dyDescent="0.3">
      <c r="A3020" s="230">
        <v>424196</v>
      </c>
      <c r="B3020" s="230" t="s">
        <v>321</v>
      </c>
      <c r="U3020" s="230" t="s">
        <v>143</v>
      </c>
      <c r="AA3020" s="230" t="s">
        <v>143</v>
      </c>
      <c r="AD3020" s="230" t="s">
        <v>144</v>
      </c>
      <c r="AE3020" s="230" t="s">
        <v>144</v>
      </c>
      <c r="AF3020" s="230" t="s">
        <v>144</v>
      </c>
      <c r="AG3020" s="230" t="s">
        <v>144</v>
      </c>
    </row>
    <row r="3021" spans="1:34" x14ac:dyDescent="0.3">
      <c r="A3021" s="230">
        <v>418778</v>
      </c>
      <c r="B3021" s="230" t="s">
        <v>321</v>
      </c>
      <c r="H3021" s="230" t="s">
        <v>143</v>
      </c>
      <c r="K3021" s="230" t="s">
        <v>143</v>
      </c>
      <c r="P3021" s="230" t="s">
        <v>143</v>
      </c>
      <c r="AB3021" s="230" t="s">
        <v>143</v>
      </c>
      <c r="AE3021" s="230" t="s">
        <v>144</v>
      </c>
      <c r="AF3021" s="230" t="s">
        <v>143</v>
      </c>
      <c r="AH3021" s="230" t="s">
        <v>143</v>
      </c>
    </row>
    <row r="3022" spans="1:34" x14ac:dyDescent="0.3">
      <c r="A3022" s="230">
        <v>421555</v>
      </c>
      <c r="B3022" s="230" t="s">
        <v>321</v>
      </c>
      <c r="Q3022" s="230" t="s">
        <v>143</v>
      </c>
      <c r="AC3022" s="230" t="s">
        <v>143</v>
      </c>
      <c r="AE3022" s="230" t="s">
        <v>144</v>
      </c>
      <c r="AG3022" s="230" t="s">
        <v>145</v>
      </c>
      <c r="AH3022" s="230" t="s">
        <v>145</v>
      </c>
    </row>
    <row r="3023" spans="1:34" x14ac:dyDescent="0.3">
      <c r="A3023" s="230">
        <v>407214</v>
      </c>
      <c r="B3023" s="230" t="s">
        <v>321</v>
      </c>
      <c r="Q3023" s="230" t="s">
        <v>143</v>
      </c>
      <c r="T3023" s="230" t="s">
        <v>144</v>
      </c>
      <c r="W3023" s="230" t="s">
        <v>143</v>
      </c>
      <c r="Y3023" s="230" t="s">
        <v>145</v>
      </c>
      <c r="Z3023" s="230" t="s">
        <v>144</v>
      </c>
      <c r="AA3023" s="230" t="s">
        <v>144</v>
      </c>
      <c r="AD3023" s="230" t="s">
        <v>144</v>
      </c>
      <c r="AE3023" s="230" t="s">
        <v>144</v>
      </c>
      <c r="AF3023" s="230" t="s">
        <v>144</v>
      </c>
      <c r="AG3023" s="230" t="s">
        <v>144</v>
      </c>
      <c r="AH3023" s="230" t="s">
        <v>145</v>
      </c>
    </row>
    <row r="3024" spans="1:34" x14ac:dyDescent="0.3">
      <c r="A3024" s="230">
        <v>416044</v>
      </c>
      <c r="B3024" s="230" t="s">
        <v>321</v>
      </c>
      <c r="D3024" s="230" t="s">
        <v>144</v>
      </c>
      <c r="G3024" s="230" t="s">
        <v>143</v>
      </c>
      <c r="J3024" s="230" t="s">
        <v>145</v>
      </c>
      <c r="X3024" s="230" t="s">
        <v>143</v>
      </c>
      <c r="AD3024" s="230" t="s">
        <v>145</v>
      </c>
      <c r="AE3024" s="230" t="s">
        <v>143</v>
      </c>
    </row>
    <row r="3025" spans="1:34" x14ac:dyDescent="0.3">
      <c r="A3025" s="230">
        <v>421209</v>
      </c>
      <c r="B3025" s="230" t="s">
        <v>321</v>
      </c>
      <c r="Q3025" s="230" t="s">
        <v>143</v>
      </c>
      <c r="R3025" s="230" t="s">
        <v>143</v>
      </c>
      <c r="AA3025" s="230" t="s">
        <v>144</v>
      </c>
      <c r="AB3025" s="230" t="s">
        <v>145</v>
      </c>
      <c r="AD3025" s="230" t="s">
        <v>143</v>
      </c>
      <c r="AE3025" s="230" t="s">
        <v>144</v>
      </c>
      <c r="AF3025" s="230" t="s">
        <v>144</v>
      </c>
      <c r="AG3025" s="230" t="s">
        <v>143</v>
      </c>
    </row>
    <row r="3026" spans="1:34" x14ac:dyDescent="0.3">
      <c r="A3026" s="230">
        <v>421230</v>
      </c>
      <c r="B3026" s="230" t="s">
        <v>321</v>
      </c>
      <c r="R3026" s="230" t="s">
        <v>143</v>
      </c>
      <c r="T3026" s="230" t="s">
        <v>143</v>
      </c>
      <c r="X3026" s="230" t="s">
        <v>143</v>
      </c>
      <c r="Y3026" s="230" t="s">
        <v>143</v>
      </c>
      <c r="AA3026" s="230" t="s">
        <v>143</v>
      </c>
      <c r="AB3026" s="230" t="s">
        <v>143</v>
      </c>
      <c r="AC3026" s="230" t="s">
        <v>145</v>
      </c>
      <c r="AD3026" s="230" t="s">
        <v>144</v>
      </c>
      <c r="AE3026" s="230" t="s">
        <v>144</v>
      </c>
      <c r="AF3026" s="230" t="s">
        <v>144</v>
      </c>
      <c r="AG3026" s="230" t="s">
        <v>145</v>
      </c>
      <c r="AH3026" s="230" t="s">
        <v>144</v>
      </c>
    </row>
    <row r="3027" spans="1:34" x14ac:dyDescent="0.3">
      <c r="A3027" s="230">
        <v>421471</v>
      </c>
      <c r="B3027" s="230" t="s">
        <v>321</v>
      </c>
      <c r="L3027" s="230" t="s">
        <v>143</v>
      </c>
      <c r="R3027" s="230" t="s">
        <v>143</v>
      </c>
      <c r="S3027" s="230" t="s">
        <v>143</v>
      </c>
      <c r="Y3027" s="230" t="s">
        <v>143</v>
      </c>
      <c r="AA3027" s="230" t="s">
        <v>143</v>
      </c>
      <c r="AE3027" s="230" t="s">
        <v>145</v>
      </c>
    </row>
    <row r="3028" spans="1:34" x14ac:dyDescent="0.3">
      <c r="A3028" s="230">
        <v>424776</v>
      </c>
      <c r="B3028" s="230" t="s">
        <v>321</v>
      </c>
      <c r="T3028" s="230" t="s">
        <v>144</v>
      </c>
      <c r="Y3028" s="230" t="s">
        <v>144</v>
      </c>
      <c r="AA3028" s="230" t="s">
        <v>143</v>
      </c>
      <c r="AB3028" s="230" t="s">
        <v>144</v>
      </c>
      <c r="AD3028" s="230" t="s">
        <v>144</v>
      </c>
      <c r="AE3028" s="230" t="s">
        <v>144</v>
      </c>
      <c r="AF3028" s="230" t="s">
        <v>144</v>
      </c>
      <c r="AG3028" s="230" t="s">
        <v>144</v>
      </c>
      <c r="AH3028" s="230" t="s">
        <v>145</v>
      </c>
    </row>
    <row r="3029" spans="1:34" x14ac:dyDescent="0.3">
      <c r="A3029" s="230">
        <v>424683</v>
      </c>
      <c r="B3029" s="230" t="s">
        <v>321</v>
      </c>
      <c r="K3029" s="230" t="s">
        <v>143</v>
      </c>
      <c r="W3029" s="230" t="s">
        <v>143</v>
      </c>
      <c r="Y3029" s="230" t="s">
        <v>143</v>
      </c>
      <c r="AE3029" s="230" t="s">
        <v>144</v>
      </c>
      <c r="AF3029" s="230" t="s">
        <v>145</v>
      </c>
      <c r="AG3029" s="230" t="s">
        <v>144</v>
      </c>
      <c r="AH3029" s="230" t="s">
        <v>145</v>
      </c>
    </row>
    <row r="3030" spans="1:34" x14ac:dyDescent="0.3">
      <c r="A3030" s="230">
        <v>419266</v>
      </c>
      <c r="B3030" s="230" t="s">
        <v>321</v>
      </c>
      <c r="L3030" s="230" t="s">
        <v>145</v>
      </c>
      <c r="O3030" s="230" t="s">
        <v>143</v>
      </c>
      <c r="Y3030" s="230" t="s">
        <v>145</v>
      </c>
      <c r="AA3030" s="230" t="s">
        <v>143</v>
      </c>
      <c r="AB3030" s="230" t="s">
        <v>143</v>
      </c>
      <c r="AD3030" s="230" t="s">
        <v>144</v>
      </c>
      <c r="AE3030" s="230" t="s">
        <v>144</v>
      </c>
      <c r="AF3030" s="230" t="s">
        <v>144</v>
      </c>
      <c r="AG3030" s="230" t="s">
        <v>145</v>
      </c>
      <c r="AH3030" s="230" t="s">
        <v>145</v>
      </c>
    </row>
    <row r="3031" spans="1:34" x14ac:dyDescent="0.3">
      <c r="A3031" s="230">
        <v>412774</v>
      </c>
      <c r="B3031" s="230" t="s">
        <v>321</v>
      </c>
      <c r="T3031" s="230" t="s">
        <v>143</v>
      </c>
      <c r="Y3031" s="230" t="s">
        <v>143</v>
      </c>
      <c r="AA3031" s="230" t="s">
        <v>143</v>
      </c>
      <c r="AB3031" s="230" t="s">
        <v>143</v>
      </c>
      <c r="AD3031" s="230" t="s">
        <v>143</v>
      </c>
      <c r="AF3031" s="230" t="s">
        <v>143</v>
      </c>
      <c r="AH3031" s="230" t="s">
        <v>143</v>
      </c>
    </row>
    <row r="3032" spans="1:34" x14ac:dyDescent="0.3">
      <c r="A3032" s="230">
        <v>423130</v>
      </c>
      <c r="B3032" s="230" t="s">
        <v>321</v>
      </c>
      <c r="C3032" s="230" t="s">
        <v>143</v>
      </c>
      <c r="I3032" s="230" t="s">
        <v>144</v>
      </c>
      <c r="V3032" s="230" t="s">
        <v>143</v>
      </c>
      <c r="AA3032" s="230" t="s">
        <v>143</v>
      </c>
      <c r="AB3032" s="230" t="s">
        <v>143</v>
      </c>
      <c r="AD3032" s="230" t="s">
        <v>145</v>
      </c>
      <c r="AE3032" s="230" t="s">
        <v>144</v>
      </c>
      <c r="AF3032" s="230" t="s">
        <v>144</v>
      </c>
      <c r="AG3032" s="230" t="s">
        <v>144</v>
      </c>
      <c r="AH3032" s="230" t="s">
        <v>144</v>
      </c>
    </row>
    <row r="3033" spans="1:34" x14ac:dyDescent="0.3">
      <c r="A3033" s="230">
        <v>418773</v>
      </c>
      <c r="B3033" s="230" t="s">
        <v>321</v>
      </c>
      <c r="O3033" s="230" t="s">
        <v>143</v>
      </c>
      <c r="Q3033" s="230" t="s">
        <v>145</v>
      </c>
      <c r="Z3033" s="230" t="s">
        <v>143</v>
      </c>
      <c r="AB3033" s="230" t="s">
        <v>143</v>
      </c>
      <c r="AC3033" s="230" t="s">
        <v>145</v>
      </c>
      <c r="AD3033" s="230" t="s">
        <v>145</v>
      </c>
      <c r="AE3033" s="230" t="s">
        <v>144</v>
      </c>
      <c r="AG3033" s="230" t="s">
        <v>144</v>
      </c>
      <c r="AH3033" s="230" t="s">
        <v>144</v>
      </c>
    </row>
    <row r="3034" spans="1:34" x14ac:dyDescent="0.3">
      <c r="A3034" s="230">
        <v>424258</v>
      </c>
      <c r="B3034" s="230" t="s">
        <v>321</v>
      </c>
      <c r="S3034" s="230" t="s">
        <v>143</v>
      </c>
      <c r="AD3034" s="230" t="s">
        <v>143</v>
      </c>
      <c r="AE3034" s="230" t="s">
        <v>145</v>
      </c>
      <c r="AF3034" s="230" t="s">
        <v>143</v>
      </c>
      <c r="AG3034" s="230" t="s">
        <v>143</v>
      </c>
      <c r="AH3034" s="230" t="s">
        <v>145</v>
      </c>
    </row>
    <row r="3035" spans="1:34" x14ac:dyDescent="0.3">
      <c r="A3035" s="230">
        <v>419000</v>
      </c>
      <c r="B3035" s="230" t="s">
        <v>321</v>
      </c>
      <c r="D3035" s="230" t="s">
        <v>145</v>
      </c>
      <c r="R3035" s="230" t="s">
        <v>144</v>
      </c>
      <c r="Y3035" s="230" t="s">
        <v>143</v>
      </c>
      <c r="AA3035" s="230" t="s">
        <v>143</v>
      </c>
      <c r="AD3035" s="230" t="s">
        <v>145</v>
      </c>
      <c r="AE3035" s="230" t="s">
        <v>144</v>
      </c>
      <c r="AF3035" s="230" t="s">
        <v>144</v>
      </c>
    </row>
    <row r="3036" spans="1:34" x14ac:dyDescent="0.3">
      <c r="A3036" s="230">
        <v>425286</v>
      </c>
      <c r="B3036" s="230" t="s">
        <v>321</v>
      </c>
      <c r="T3036" s="230" t="s">
        <v>145</v>
      </c>
      <c r="Y3036" s="230" t="s">
        <v>145</v>
      </c>
      <c r="AA3036" s="230" t="s">
        <v>143</v>
      </c>
      <c r="AD3036" s="230" t="s">
        <v>145</v>
      </c>
      <c r="AE3036" s="230" t="s">
        <v>144</v>
      </c>
      <c r="AF3036" s="230" t="s">
        <v>145</v>
      </c>
      <c r="AG3036" s="230" t="s">
        <v>144</v>
      </c>
      <c r="AH3036" s="230" t="s">
        <v>145</v>
      </c>
    </row>
    <row r="3037" spans="1:34" x14ac:dyDescent="0.3">
      <c r="A3037" s="230">
        <v>422348</v>
      </c>
      <c r="B3037" s="230" t="s">
        <v>321</v>
      </c>
      <c r="Y3037" s="230" t="s">
        <v>143</v>
      </c>
      <c r="AA3037" s="230" t="s">
        <v>144</v>
      </c>
      <c r="AD3037" s="230" t="s">
        <v>145</v>
      </c>
      <c r="AE3037" s="230" t="s">
        <v>145</v>
      </c>
      <c r="AF3037" s="230" t="s">
        <v>144</v>
      </c>
      <c r="AG3037" s="230" t="s">
        <v>144</v>
      </c>
    </row>
    <row r="3038" spans="1:34" x14ac:dyDescent="0.3">
      <c r="A3038" s="230">
        <v>419547</v>
      </c>
      <c r="B3038" s="230" t="s">
        <v>321</v>
      </c>
      <c r="I3038" s="230" t="s">
        <v>143</v>
      </c>
      <c r="Q3038" s="230" t="s">
        <v>143</v>
      </c>
      <c r="S3038" s="230" t="s">
        <v>143</v>
      </c>
      <c r="AA3038" s="230" t="s">
        <v>143</v>
      </c>
      <c r="AB3038" s="230" t="s">
        <v>143</v>
      </c>
      <c r="AE3038" s="230" t="s">
        <v>143</v>
      </c>
      <c r="AF3038" s="230" t="s">
        <v>145</v>
      </c>
    </row>
    <row r="3039" spans="1:34" x14ac:dyDescent="0.3">
      <c r="A3039" s="230">
        <v>427015</v>
      </c>
      <c r="B3039" s="230" t="s">
        <v>321</v>
      </c>
      <c r="U3039" s="230" t="s">
        <v>144</v>
      </c>
      <c r="V3039" s="230" t="s">
        <v>145</v>
      </c>
      <c r="AD3039" s="230" t="s">
        <v>145</v>
      </c>
      <c r="AE3039" s="230" t="s">
        <v>145</v>
      </c>
      <c r="AF3039" s="230" t="s">
        <v>145</v>
      </c>
      <c r="AG3039" s="230" t="s">
        <v>144</v>
      </c>
      <c r="AH3039" s="230" t="s">
        <v>145</v>
      </c>
    </row>
    <row r="3040" spans="1:34" x14ac:dyDescent="0.3">
      <c r="A3040" s="230">
        <v>426495</v>
      </c>
      <c r="B3040" s="230" t="s">
        <v>321</v>
      </c>
      <c r="U3040" s="230" t="s">
        <v>144</v>
      </c>
      <c r="V3040" s="230" t="s">
        <v>143</v>
      </c>
      <c r="AD3040" s="230" t="s">
        <v>145</v>
      </c>
      <c r="AE3040" s="230" t="s">
        <v>145</v>
      </c>
      <c r="AF3040" s="230" t="s">
        <v>145</v>
      </c>
    </row>
    <row r="3041" spans="1:34" x14ac:dyDescent="0.3">
      <c r="A3041" s="230">
        <v>422842</v>
      </c>
      <c r="B3041" s="230" t="s">
        <v>321</v>
      </c>
      <c r="N3041" s="230" t="s">
        <v>143</v>
      </c>
      <c r="O3041" s="230" t="s">
        <v>143</v>
      </c>
      <c r="Y3041" s="230" t="s">
        <v>145</v>
      </c>
      <c r="AA3041" s="230" t="s">
        <v>145</v>
      </c>
      <c r="AD3041" s="230" t="s">
        <v>144</v>
      </c>
      <c r="AE3041" s="230" t="s">
        <v>144</v>
      </c>
      <c r="AF3041" s="230" t="s">
        <v>144</v>
      </c>
      <c r="AG3041" s="230" t="s">
        <v>144</v>
      </c>
      <c r="AH3041" s="230" t="s">
        <v>144</v>
      </c>
    </row>
    <row r="3042" spans="1:34" x14ac:dyDescent="0.3">
      <c r="A3042" s="230">
        <v>421935</v>
      </c>
      <c r="B3042" s="230" t="s">
        <v>321</v>
      </c>
      <c r="K3042" s="230" t="s">
        <v>143</v>
      </c>
      <c r="Q3042" s="230" t="s">
        <v>143</v>
      </c>
      <c r="S3042" s="230" t="s">
        <v>143</v>
      </c>
      <c r="Z3042" s="230" t="s">
        <v>145</v>
      </c>
      <c r="AC3042" s="230" t="s">
        <v>145</v>
      </c>
      <c r="AD3042" s="230" t="s">
        <v>145</v>
      </c>
      <c r="AE3042" s="230" t="s">
        <v>144</v>
      </c>
      <c r="AG3042" s="230" t="s">
        <v>145</v>
      </c>
      <c r="AH3042" s="230" t="s">
        <v>145</v>
      </c>
    </row>
    <row r="3043" spans="1:34" x14ac:dyDescent="0.3">
      <c r="A3043" s="230">
        <v>420941</v>
      </c>
      <c r="B3043" s="230" t="s">
        <v>321</v>
      </c>
      <c r="L3043" s="230" t="s">
        <v>144</v>
      </c>
      <c r="Q3043" s="230" t="s">
        <v>143</v>
      </c>
      <c r="X3043" s="230" t="s">
        <v>143</v>
      </c>
      <c r="AA3043" s="230" t="s">
        <v>143</v>
      </c>
      <c r="AB3043" s="230" t="s">
        <v>143</v>
      </c>
      <c r="AE3043" s="230" t="s">
        <v>144</v>
      </c>
      <c r="AF3043" s="230" t="s">
        <v>143</v>
      </c>
      <c r="AG3043" s="230" t="s">
        <v>144</v>
      </c>
      <c r="AH3043" s="230" t="s">
        <v>145</v>
      </c>
    </row>
    <row r="3044" spans="1:34" x14ac:dyDescent="0.3">
      <c r="A3044" s="230">
        <v>422213</v>
      </c>
      <c r="B3044" s="230" t="s">
        <v>321</v>
      </c>
      <c r="H3044" s="230" t="s">
        <v>143</v>
      </c>
      <c r="R3044" s="230" t="s">
        <v>143</v>
      </c>
      <c r="S3044" s="230" t="s">
        <v>145</v>
      </c>
      <c r="AD3044" s="230" t="s">
        <v>145</v>
      </c>
      <c r="AE3044" s="230" t="s">
        <v>144</v>
      </c>
      <c r="AF3044" s="230" t="s">
        <v>145</v>
      </c>
      <c r="AG3044" s="230" t="s">
        <v>143</v>
      </c>
    </row>
    <row r="3045" spans="1:34" x14ac:dyDescent="0.3">
      <c r="A3045" s="230">
        <v>422442</v>
      </c>
      <c r="B3045" s="230" t="s">
        <v>321</v>
      </c>
      <c r="I3045" s="230" t="s">
        <v>143</v>
      </c>
      <c r="P3045" s="230" t="s">
        <v>143</v>
      </c>
      <c r="Y3045" s="230" t="s">
        <v>145</v>
      </c>
      <c r="Z3045" s="230" t="s">
        <v>143</v>
      </c>
      <c r="AA3045" s="230" t="s">
        <v>145</v>
      </c>
      <c r="AB3045" s="230" t="s">
        <v>145</v>
      </c>
      <c r="AD3045" s="230" t="s">
        <v>145</v>
      </c>
      <c r="AE3045" s="230" t="s">
        <v>144</v>
      </c>
      <c r="AF3045" s="230" t="s">
        <v>145</v>
      </c>
      <c r="AG3045" s="230" t="s">
        <v>144</v>
      </c>
    </row>
    <row r="3046" spans="1:34" x14ac:dyDescent="0.3">
      <c r="A3046" s="230">
        <v>423501</v>
      </c>
      <c r="B3046" s="230" t="s">
        <v>321</v>
      </c>
      <c r="F3046" s="230" t="s">
        <v>143</v>
      </c>
      <c r="N3046" s="230" t="s">
        <v>145</v>
      </c>
      <c r="O3046" s="230" t="s">
        <v>143</v>
      </c>
      <c r="R3046" s="230" t="s">
        <v>145</v>
      </c>
      <c r="AE3046" s="230" t="s">
        <v>145</v>
      </c>
      <c r="AG3046" s="230" t="s">
        <v>145</v>
      </c>
    </row>
    <row r="3047" spans="1:34" x14ac:dyDescent="0.3">
      <c r="A3047" s="230">
        <v>422387</v>
      </c>
      <c r="B3047" s="230" t="s">
        <v>321</v>
      </c>
      <c r="K3047" s="230" t="s">
        <v>143</v>
      </c>
      <c r="L3047" s="230" t="s">
        <v>145</v>
      </c>
      <c r="Q3047" s="230" t="s">
        <v>144</v>
      </c>
      <c r="U3047" s="230" t="s">
        <v>144</v>
      </c>
      <c r="Y3047" s="230" t="s">
        <v>143</v>
      </c>
      <c r="AA3047" s="230" t="s">
        <v>145</v>
      </c>
      <c r="AB3047" s="230" t="s">
        <v>145</v>
      </c>
      <c r="AC3047" s="230" t="s">
        <v>145</v>
      </c>
      <c r="AE3047" s="230" t="s">
        <v>144</v>
      </c>
      <c r="AF3047" s="230" t="s">
        <v>144</v>
      </c>
      <c r="AG3047" s="230" t="s">
        <v>144</v>
      </c>
      <c r="AH3047" s="230" t="s">
        <v>145</v>
      </c>
    </row>
    <row r="3048" spans="1:34" x14ac:dyDescent="0.3">
      <c r="A3048" s="230">
        <v>422219</v>
      </c>
      <c r="B3048" s="230" t="s">
        <v>321</v>
      </c>
      <c r="O3048" s="230" t="s">
        <v>143</v>
      </c>
      <c r="X3048" s="230" t="s">
        <v>143</v>
      </c>
      <c r="Y3048" s="230" t="s">
        <v>144</v>
      </c>
      <c r="Z3048" s="230" t="s">
        <v>145</v>
      </c>
      <c r="AA3048" s="230" t="s">
        <v>145</v>
      </c>
      <c r="AB3048" s="230" t="s">
        <v>143</v>
      </c>
      <c r="AC3048" s="230" t="s">
        <v>145</v>
      </c>
      <c r="AE3048" s="230" t="s">
        <v>144</v>
      </c>
      <c r="AF3048" s="230" t="s">
        <v>145</v>
      </c>
      <c r="AG3048" s="230" t="s">
        <v>145</v>
      </c>
    </row>
    <row r="3049" spans="1:34" x14ac:dyDescent="0.3">
      <c r="A3049" s="230">
        <v>418379</v>
      </c>
      <c r="B3049" s="230" t="s">
        <v>321</v>
      </c>
      <c r="R3049" s="230" t="s">
        <v>143</v>
      </c>
      <c r="S3049" s="230" t="s">
        <v>143</v>
      </c>
      <c r="V3049" s="230" t="s">
        <v>143</v>
      </c>
      <c r="Y3049" s="230" t="s">
        <v>145</v>
      </c>
      <c r="Z3049" s="230" t="s">
        <v>143</v>
      </c>
      <c r="AA3049" s="230" t="s">
        <v>144</v>
      </c>
      <c r="AB3049" s="230" t="s">
        <v>145</v>
      </c>
      <c r="AC3049" s="230" t="s">
        <v>143</v>
      </c>
      <c r="AD3049" s="230" t="s">
        <v>145</v>
      </c>
      <c r="AE3049" s="230" t="s">
        <v>144</v>
      </c>
      <c r="AF3049" s="230" t="s">
        <v>144</v>
      </c>
      <c r="AG3049" s="230" t="s">
        <v>144</v>
      </c>
      <c r="AH3049" s="230" t="s">
        <v>144</v>
      </c>
    </row>
    <row r="3050" spans="1:34" x14ac:dyDescent="0.3">
      <c r="A3050" s="230">
        <v>417640</v>
      </c>
      <c r="B3050" s="230" t="s">
        <v>321</v>
      </c>
      <c r="Q3050" s="230" t="s">
        <v>143</v>
      </c>
      <c r="X3050" s="230" t="s">
        <v>143</v>
      </c>
      <c r="AA3050" s="230" t="s">
        <v>143</v>
      </c>
      <c r="AD3050" s="230" t="s">
        <v>143</v>
      </c>
      <c r="AF3050" s="230" t="s">
        <v>143</v>
      </c>
    </row>
    <row r="3051" spans="1:34" x14ac:dyDescent="0.3">
      <c r="A3051" s="230">
        <v>419758</v>
      </c>
      <c r="B3051" s="230" t="s">
        <v>321</v>
      </c>
      <c r="Q3051" s="230" t="s">
        <v>143</v>
      </c>
      <c r="X3051" s="230" t="s">
        <v>143</v>
      </c>
      <c r="Y3051" s="230" t="s">
        <v>144</v>
      </c>
      <c r="Z3051" s="230" t="s">
        <v>143</v>
      </c>
      <c r="AA3051" s="230" t="s">
        <v>144</v>
      </c>
      <c r="AB3051" s="230" t="s">
        <v>145</v>
      </c>
      <c r="AD3051" s="230" t="s">
        <v>145</v>
      </c>
      <c r="AE3051" s="230" t="s">
        <v>144</v>
      </c>
      <c r="AF3051" s="230" t="s">
        <v>144</v>
      </c>
      <c r="AG3051" s="230" t="s">
        <v>144</v>
      </c>
      <c r="AH3051" s="230" t="s">
        <v>145</v>
      </c>
    </row>
    <row r="3052" spans="1:34" x14ac:dyDescent="0.3">
      <c r="A3052" s="230">
        <v>421017</v>
      </c>
      <c r="B3052" s="230" t="s">
        <v>321</v>
      </c>
      <c r="L3052" s="230" t="s">
        <v>143</v>
      </c>
      <c r="Y3052" s="230" t="s">
        <v>143</v>
      </c>
      <c r="AA3052" s="230" t="s">
        <v>143</v>
      </c>
      <c r="AC3052" s="230" t="s">
        <v>143</v>
      </c>
      <c r="AF3052" s="230" t="s">
        <v>145</v>
      </c>
      <c r="AH3052" s="230" t="s">
        <v>143</v>
      </c>
    </row>
    <row r="3053" spans="1:34" x14ac:dyDescent="0.3">
      <c r="A3053" s="230">
        <v>424129</v>
      </c>
      <c r="B3053" s="230" t="s">
        <v>321</v>
      </c>
      <c r="N3053" s="230" t="s">
        <v>143</v>
      </c>
      <c r="P3053" s="230" t="s">
        <v>145</v>
      </c>
      <c r="Y3053" s="230" t="s">
        <v>144</v>
      </c>
      <c r="Z3053" s="230" t="s">
        <v>143</v>
      </c>
      <c r="AA3053" s="230" t="s">
        <v>144</v>
      </c>
      <c r="AD3053" s="230" t="s">
        <v>144</v>
      </c>
      <c r="AF3053" s="230" t="s">
        <v>144</v>
      </c>
      <c r="AH3053" s="230" t="s">
        <v>144</v>
      </c>
    </row>
    <row r="3054" spans="1:34" x14ac:dyDescent="0.3">
      <c r="A3054" s="230">
        <v>421986</v>
      </c>
      <c r="B3054" s="230" t="s">
        <v>321</v>
      </c>
      <c r="L3054" s="230" t="s">
        <v>143</v>
      </c>
      <c r="O3054" s="230" t="s">
        <v>143</v>
      </c>
      <c r="Y3054" s="230" t="s">
        <v>143</v>
      </c>
      <c r="Z3054" s="230" t="s">
        <v>143</v>
      </c>
      <c r="AA3054" s="230" t="s">
        <v>143</v>
      </c>
      <c r="AD3054" s="230" t="s">
        <v>145</v>
      </c>
      <c r="AE3054" s="230" t="s">
        <v>145</v>
      </c>
      <c r="AF3054" s="230" t="s">
        <v>145</v>
      </c>
      <c r="AG3054" s="230" t="s">
        <v>145</v>
      </c>
      <c r="AH3054" s="230" t="s">
        <v>145</v>
      </c>
    </row>
    <row r="3055" spans="1:34" x14ac:dyDescent="0.3">
      <c r="A3055" s="230">
        <v>423868</v>
      </c>
      <c r="B3055" s="230" t="s">
        <v>321</v>
      </c>
      <c r="Y3055" s="230" t="s">
        <v>143</v>
      </c>
      <c r="AB3055" s="230" t="s">
        <v>143</v>
      </c>
      <c r="AD3055" s="230" t="s">
        <v>145</v>
      </c>
      <c r="AE3055" s="230" t="s">
        <v>144</v>
      </c>
      <c r="AG3055" s="230" t="s">
        <v>145</v>
      </c>
    </row>
    <row r="3056" spans="1:34" x14ac:dyDescent="0.3">
      <c r="A3056" s="230">
        <v>419380</v>
      </c>
      <c r="B3056" s="230" t="s">
        <v>321</v>
      </c>
      <c r="H3056" s="230" t="s">
        <v>143</v>
      </c>
      <c r="L3056" s="230" t="s">
        <v>144</v>
      </c>
      <c r="O3056" s="230" t="s">
        <v>143</v>
      </c>
      <c r="S3056" s="230" t="s">
        <v>145</v>
      </c>
      <c r="Y3056" s="230" t="s">
        <v>143</v>
      </c>
      <c r="AA3056" s="230" t="s">
        <v>143</v>
      </c>
      <c r="AE3056" s="230" t="s">
        <v>143</v>
      </c>
      <c r="AF3056" s="230" t="s">
        <v>143</v>
      </c>
      <c r="AH3056" s="230" t="s">
        <v>143</v>
      </c>
    </row>
    <row r="3057" spans="1:34" x14ac:dyDescent="0.3">
      <c r="A3057" s="230">
        <v>424404</v>
      </c>
      <c r="B3057" s="230" t="s">
        <v>321</v>
      </c>
      <c r="L3057" s="230" t="s">
        <v>143</v>
      </c>
      <c r="N3057" s="230" t="s">
        <v>143</v>
      </c>
      <c r="V3057" s="230" t="s">
        <v>144</v>
      </c>
      <c r="Y3057" s="230" t="s">
        <v>143</v>
      </c>
      <c r="AA3057" s="230" t="s">
        <v>143</v>
      </c>
      <c r="AD3057" s="230" t="s">
        <v>145</v>
      </c>
      <c r="AE3057" s="230" t="s">
        <v>144</v>
      </c>
      <c r="AF3057" s="230" t="s">
        <v>145</v>
      </c>
      <c r="AG3057" s="230" t="s">
        <v>145</v>
      </c>
    </row>
    <row r="3058" spans="1:34" x14ac:dyDescent="0.3">
      <c r="A3058" s="230">
        <v>421640</v>
      </c>
      <c r="B3058" s="230" t="s">
        <v>321</v>
      </c>
      <c r="K3058" s="230" t="s">
        <v>143</v>
      </c>
      <c r="R3058" s="230" t="s">
        <v>143</v>
      </c>
      <c r="AA3058" s="230" t="s">
        <v>143</v>
      </c>
      <c r="AD3058" s="230" t="s">
        <v>143</v>
      </c>
      <c r="AE3058" s="230" t="s">
        <v>144</v>
      </c>
      <c r="AF3058" s="230" t="s">
        <v>143</v>
      </c>
      <c r="AG3058" s="230" t="s">
        <v>143</v>
      </c>
    </row>
    <row r="3059" spans="1:34" x14ac:dyDescent="0.3">
      <c r="A3059" s="230">
        <v>419387</v>
      </c>
      <c r="B3059" s="230" t="s">
        <v>321</v>
      </c>
      <c r="Y3059" s="230" t="s">
        <v>143</v>
      </c>
      <c r="AA3059" s="230" t="s">
        <v>143</v>
      </c>
      <c r="AB3059" s="230" t="s">
        <v>143</v>
      </c>
      <c r="AE3059" s="230" t="s">
        <v>143</v>
      </c>
      <c r="AF3059" s="230" t="s">
        <v>143</v>
      </c>
      <c r="AH3059" s="230" t="s">
        <v>143</v>
      </c>
    </row>
    <row r="3060" spans="1:34" x14ac:dyDescent="0.3">
      <c r="A3060" s="230">
        <v>422349</v>
      </c>
      <c r="B3060" s="230" t="s">
        <v>321</v>
      </c>
      <c r="R3060" s="230" t="s">
        <v>143</v>
      </c>
      <c r="Y3060" s="230" t="s">
        <v>143</v>
      </c>
      <c r="AD3060" s="230" t="s">
        <v>145</v>
      </c>
      <c r="AE3060" s="230" t="s">
        <v>144</v>
      </c>
      <c r="AF3060" s="230" t="s">
        <v>145</v>
      </c>
      <c r="AG3060" s="230" t="s">
        <v>145</v>
      </c>
    </row>
    <row r="3061" spans="1:34" x14ac:dyDescent="0.3">
      <c r="A3061" s="230">
        <v>413247</v>
      </c>
      <c r="B3061" s="230" t="s">
        <v>321</v>
      </c>
      <c r="R3061" s="230" t="s">
        <v>145</v>
      </c>
      <c r="W3061" s="230" t="s">
        <v>143</v>
      </c>
      <c r="Y3061" s="230" t="s">
        <v>143</v>
      </c>
      <c r="AA3061" s="230" t="s">
        <v>143</v>
      </c>
      <c r="AD3061" s="230" t="s">
        <v>144</v>
      </c>
      <c r="AE3061" s="230" t="s">
        <v>145</v>
      </c>
      <c r="AF3061" s="230" t="s">
        <v>144</v>
      </c>
    </row>
    <row r="3062" spans="1:34" x14ac:dyDescent="0.3">
      <c r="A3062" s="230">
        <v>423140</v>
      </c>
      <c r="B3062" s="230" t="s">
        <v>321</v>
      </c>
      <c r="F3062" s="230" t="s">
        <v>143</v>
      </c>
      <c r="N3062" s="230" t="s">
        <v>143</v>
      </c>
      <c r="Q3062" s="230" t="s">
        <v>143</v>
      </c>
      <c r="W3062" s="230" t="s">
        <v>145</v>
      </c>
      <c r="Y3062" s="230" t="s">
        <v>145</v>
      </c>
      <c r="AA3062" s="230" t="s">
        <v>145</v>
      </c>
      <c r="AD3062" s="230" t="s">
        <v>145</v>
      </c>
      <c r="AE3062" s="230" t="s">
        <v>144</v>
      </c>
      <c r="AF3062" s="230" t="s">
        <v>144</v>
      </c>
      <c r="AG3062" s="230" t="s">
        <v>144</v>
      </c>
      <c r="AH3062" s="230" t="s">
        <v>145</v>
      </c>
    </row>
    <row r="3063" spans="1:34" x14ac:dyDescent="0.3">
      <c r="A3063" s="230">
        <v>422535</v>
      </c>
      <c r="B3063" s="230" t="s">
        <v>321</v>
      </c>
      <c r="H3063" s="230" t="s">
        <v>143</v>
      </c>
      <c r="AA3063" s="230" t="s">
        <v>143</v>
      </c>
      <c r="AD3063" s="230" t="s">
        <v>145</v>
      </c>
      <c r="AE3063" s="230" t="s">
        <v>145</v>
      </c>
      <c r="AG3063" s="230" t="s">
        <v>145</v>
      </c>
    </row>
    <row r="3064" spans="1:34" x14ac:dyDescent="0.3">
      <c r="A3064" s="230">
        <v>421902</v>
      </c>
      <c r="B3064" s="230" t="s">
        <v>321</v>
      </c>
      <c r="G3064" s="230" t="s">
        <v>143</v>
      </c>
      <c r="Y3064" s="230" t="s">
        <v>143</v>
      </c>
      <c r="AA3064" s="230" t="s">
        <v>143</v>
      </c>
      <c r="AB3064" s="230" t="s">
        <v>143</v>
      </c>
      <c r="AE3064" s="230" t="s">
        <v>143</v>
      </c>
      <c r="AF3064" s="230" t="s">
        <v>143</v>
      </c>
      <c r="AG3064" s="230" t="s">
        <v>143</v>
      </c>
    </row>
    <row r="3065" spans="1:34" x14ac:dyDescent="0.3">
      <c r="A3065" s="230">
        <v>419209</v>
      </c>
      <c r="B3065" s="230" t="s">
        <v>321</v>
      </c>
      <c r="G3065" s="230" t="s">
        <v>143</v>
      </c>
      <c r="Q3065" s="230" t="s">
        <v>143</v>
      </c>
      <c r="R3065" s="230" t="s">
        <v>143</v>
      </c>
      <c r="X3065" s="230" t="s">
        <v>143</v>
      </c>
      <c r="Z3065" s="230" t="s">
        <v>145</v>
      </c>
      <c r="AB3065" s="230" t="s">
        <v>145</v>
      </c>
      <c r="AE3065" s="230" t="s">
        <v>144</v>
      </c>
      <c r="AF3065" s="230" t="s">
        <v>143</v>
      </c>
      <c r="AG3065" s="230" t="s">
        <v>144</v>
      </c>
      <c r="AH3065" s="230" t="s">
        <v>143</v>
      </c>
    </row>
    <row r="3066" spans="1:34" x14ac:dyDescent="0.3">
      <c r="A3066" s="230">
        <v>423752</v>
      </c>
      <c r="B3066" s="230" t="s">
        <v>321</v>
      </c>
      <c r="E3066" s="230" t="s">
        <v>143</v>
      </c>
      <c r="L3066" s="230" t="s">
        <v>144</v>
      </c>
      <c r="R3066" s="230" t="s">
        <v>144</v>
      </c>
      <c r="Y3066" s="230" t="s">
        <v>143</v>
      </c>
      <c r="AD3066" s="230" t="s">
        <v>145</v>
      </c>
      <c r="AE3066" s="230" t="s">
        <v>144</v>
      </c>
      <c r="AF3066" s="230" t="s">
        <v>145</v>
      </c>
      <c r="AG3066" s="230" t="s">
        <v>145</v>
      </c>
      <c r="AH3066" s="230" t="s">
        <v>145</v>
      </c>
    </row>
    <row r="3067" spans="1:34" x14ac:dyDescent="0.3">
      <c r="A3067" s="230">
        <v>423495</v>
      </c>
      <c r="B3067" s="230" t="s">
        <v>321</v>
      </c>
      <c r="D3067" s="230" t="s">
        <v>145</v>
      </c>
      <c r="L3067" s="230" t="s">
        <v>144</v>
      </c>
      <c r="N3067" s="230" t="s">
        <v>143</v>
      </c>
      <c r="R3067" s="230" t="s">
        <v>144</v>
      </c>
      <c r="Y3067" s="230" t="s">
        <v>143</v>
      </c>
      <c r="AD3067" s="230" t="s">
        <v>144</v>
      </c>
      <c r="AE3067" s="230" t="s">
        <v>145</v>
      </c>
      <c r="AG3067" s="230" t="s">
        <v>144</v>
      </c>
      <c r="AH3067" s="230" t="s">
        <v>144</v>
      </c>
    </row>
    <row r="3068" spans="1:34" x14ac:dyDescent="0.3">
      <c r="A3068" s="230">
        <v>420676</v>
      </c>
      <c r="B3068" s="230" t="s">
        <v>321</v>
      </c>
      <c r="S3068" s="230" t="s">
        <v>143</v>
      </c>
      <c r="AA3068" s="230" t="s">
        <v>143</v>
      </c>
      <c r="AD3068" s="230" t="s">
        <v>145</v>
      </c>
      <c r="AF3068" s="230" t="s">
        <v>143</v>
      </c>
      <c r="AH3068" s="230" t="s">
        <v>143</v>
      </c>
    </row>
    <row r="3069" spans="1:34" x14ac:dyDescent="0.3">
      <c r="A3069" s="230">
        <v>420357</v>
      </c>
      <c r="B3069" s="230" t="s">
        <v>321</v>
      </c>
      <c r="AA3069" s="230" t="s">
        <v>143</v>
      </c>
      <c r="AB3069" s="230" t="s">
        <v>143</v>
      </c>
      <c r="AD3069" s="230" t="s">
        <v>143</v>
      </c>
      <c r="AE3069" s="230" t="s">
        <v>144</v>
      </c>
      <c r="AF3069" s="230" t="s">
        <v>144</v>
      </c>
      <c r="AG3069" s="230" t="s">
        <v>143</v>
      </c>
      <c r="AH3069" s="230" t="s">
        <v>143</v>
      </c>
    </row>
    <row r="3070" spans="1:34" x14ac:dyDescent="0.3">
      <c r="A3070" s="230">
        <v>411905</v>
      </c>
      <c r="B3070" s="230" t="s">
        <v>321</v>
      </c>
      <c r="L3070" s="230" t="s">
        <v>143</v>
      </c>
      <c r="N3070" s="230" t="s">
        <v>143</v>
      </c>
      <c r="T3070" s="230" t="s">
        <v>143</v>
      </c>
      <c r="X3070" s="230" t="s">
        <v>143</v>
      </c>
      <c r="Y3070" s="230" t="s">
        <v>145</v>
      </c>
      <c r="AA3070" s="230" t="s">
        <v>143</v>
      </c>
      <c r="AB3070" s="230" t="s">
        <v>143</v>
      </c>
      <c r="AE3070" s="230" t="s">
        <v>143</v>
      </c>
      <c r="AF3070" s="230" t="s">
        <v>145</v>
      </c>
      <c r="AG3070" s="230" t="s">
        <v>143</v>
      </c>
      <c r="AH3070" s="230" t="s">
        <v>143</v>
      </c>
    </row>
    <row r="3071" spans="1:34" x14ac:dyDescent="0.3">
      <c r="A3071" s="230">
        <v>421947</v>
      </c>
      <c r="B3071" s="230" t="s">
        <v>321</v>
      </c>
      <c r="Q3071" s="230" t="s">
        <v>144</v>
      </c>
      <c r="R3071" s="230" t="s">
        <v>145</v>
      </c>
      <c r="X3071" s="230" t="s">
        <v>145</v>
      </c>
      <c r="Y3071" s="230" t="s">
        <v>145</v>
      </c>
      <c r="Z3071" s="230" t="s">
        <v>144</v>
      </c>
      <c r="AA3071" s="230" t="s">
        <v>144</v>
      </c>
      <c r="AB3071" s="230" t="s">
        <v>145</v>
      </c>
      <c r="AC3071" s="230" t="s">
        <v>144</v>
      </c>
      <c r="AD3071" s="230" t="s">
        <v>144</v>
      </c>
      <c r="AE3071" s="230" t="s">
        <v>144</v>
      </c>
      <c r="AF3071" s="230" t="s">
        <v>144</v>
      </c>
      <c r="AG3071" s="230" t="s">
        <v>144</v>
      </c>
      <c r="AH3071" s="230" t="s">
        <v>144</v>
      </c>
    </row>
    <row r="3072" spans="1:34" x14ac:dyDescent="0.3">
      <c r="A3072" s="230">
        <v>414670</v>
      </c>
      <c r="B3072" s="230" t="s">
        <v>321</v>
      </c>
      <c r="J3072" s="230" t="s">
        <v>145</v>
      </c>
      <c r="R3072" s="230" t="s">
        <v>143</v>
      </c>
      <c r="U3072" s="230" t="s">
        <v>143</v>
      </c>
      <c r="W3072" s="230" t="s">
        <v>145</v>
      </c>
      <c r="Y3072" s="230" t="s">
        <v>144</v>
      </c>
      <c r="Z3072" s="230" t="s">
        <v>144</v>
      </c>
      <c r="AA3072" s="230" t="s">
        <v>145</v>
      </c>
      <c r="AD3072" s="230" t="s">
        <v>144</v>
      </c>
      <c r="AE3072" s="230" t="s">
        <v>145</v>
      </c>
      <c r="AF3072" s="230" t="s">
        <v>144</v>
      </c>
      <c r="AG3072" s="230" t="s">
        <v>145</v>
      </c>
    </row>
    <row r="3073" spans="1:34" x14ac:dyDescent="0.3">
      <c r="A3073" s="230">
        <v>420039</v>
      </c>
      <c r="B3073" s="230" t="s">
        <v>321</v>
      </c>
      <c r="R3073" s="230" t="s">
        <v>145</v>
      </c>
      <c r="X3073" s="230" t="s">
        <v>143</v>
      </c>
      <c r="Y3073" s="230" t="s">
        <v>143</v>
      </c>
      <c r="AB3073" s="230" t="s">
        <v>145</v>
      </c>
      <c r="AC3073" s="230" t="s">
        <v>144</v>
      </c>
      <c r="AD3073" s="230" t="s">
        <v>145</v>
      </c>
      <c r="AE3073" s="230" t="s">
        <v>144</v>
      </c>
      <c r="AF3073" s="230" t="s">
        <v>144</v>
      </c>
      <c r="AG3073" s="230" t="s">
        <v>144</v>
      </c>
      <c r="AH3073" s="230" t="s">
        <v>144</v>
      </c>
    </row>
    <row r="3074" spans="1:34" x14ac:dyDescent="0.3">
      <c r="A3074" s="230">
        <v>414311</v>
      </c>
      <c r="B3074" s="230" t="s">
        <v>321</v>
      </c>
      <c r="L3074" s="230" t="s">
        <v>145</v>
      </c>
      <c r="AA3074" s="230" t="s">
        <v>144</v>
      </c>
      <c r="AB3074" s="230" t="s">
        <v>145</v>
      </c>
      <c r="AE3074" s="230" t="s">
        <v>145</v>
      </c>
      <c r="AF3074" s="230" t="s">
        <v>144</v>
      </c>
      <c r="AG3074" s="230" t="s">
        <v>144</v>
      </c>
    </row>
    <row r="3075" spans="1:34" x14ac:dyDescent="0.3">
      <c r="A3075" s="230">
        <v>416345</v>
      </c>
      <c r="B3075" s="230" t="s">
        <v>321</v>
      </c>
      <c r="I3075" s="230" t="s">
        <v>144</v>
      </c>
      <c r="L3075" s="230" t="s">
        <v>145</v>
      </c>
      <c r="AB3075" s="230" t="s">
        <v>143</v>
      </c>
      <c r="AD3075" s="230" t="s">
        <v>145</v>
      </c>
      <c r="AE3075" s="230" t="s">
        <v>144</v>
      </c>
      <c r="AF3075" s="230" t="s">
        <v>144</v>
      </c>
      <c r="AG3075" s="230" t="s">
        <v>143</v>
      </c>
      <c r="AH3075" s="230" t="s">
        <v>145</v>
      </c>
    </row>
    <row r="3076" spans="1:34" x14ac:dyDescent="0.3">
      <c r="A3076" s="230">
        <v>424349</v>
      </c>
      <c r="B3076" s="230" t="s">
        <v>321</v>
      </c>
      <c r="R3076" s="230" t="s">
        <v>144</v>
      </c>
      <c r="Y3076" s="230" t="s">
        <v>143</v>
      </c>
      <c r="AA3076" s="230" t="s">
        <v>145</v>
      </c>
      <c r="AB3076" s="230" t="s">
        <v>144</v>
      </c>
      <c r="AD3076" s="230" t="s">
        <v>145</v>
      </c>
      <c r="AE3076" s="230" t="s">
        <v>144</v>
      </c>
      <c r="AG3076" s="230" t="s">
        <v>144</v>
      </c>
    </row>
    <row r="3077" spans="1:34" x14ac:dyDescent="0.3">
      <c r="A3077" s="230">
        <v>416046</v>
      </c>
      <c r="B3077" s="230" t="s">
        <v>321</v>
      </c>
      <c r="O3077" s="230" t="s">
        <v>143</v>
      </c>
      <c r="Q3077" s="230" t="s">
        <v>143</v>
      </c>
      <c r="X3077" s="230" t="s">
        <v>145</v>
      </c>
      <c r="Y3077" s="230" t="s">
        <v>144</v>
      </c>
      <c r="AA3077" s="230" t="s">
        <v>144</v>
      </c>
      <c r="AB3077" s="230" t="s">
        <v>144</v>
      </c>
      <c r="AC3077" s="230" t="s">
        <v>144</v>
      </c>
      <c r="AD3077" s="230" t="s">
        <v>144</v>
      </c>
      <c r="AE3077" s="230" t="s">
        <v>145</v>
      </c>
      <c r="AF3077" s="230" t="s">
        <v>144</v>
      </c>
      <c r="AG3077" s="230" t="s">
        <v>144</v>
      </c>
      <c r="AH3077" s="230" t="s">
        <v>144</v>
      </c>
    </row>
    <row r="3078" spans="1:34" x14ac:dyDescent="0.3">
      <c r="A3078" s="230">
        <v>423481</v>
      </c>
      <c r="B3078" s="230" t="s">
        <v>321</v>
      </c>
      <c r="H3078" s="230" t="s">
        <v>143</v>
      </c>
      <c r="R3078" s="230" t="s">
        <v>144</v>
      </c>
      <c r="AA3078" s="230" t="s">
        <v>143</v>
      </c>
      <c r="AD3078" s="230" t="s">
        <v>144</v>
      </c>
      <c r="AE3078" s="230" t="s">
        <v>144</v>
      </c>
      <c r="AF3078" s="230" t="s">
        <v>144</v>
      </c>
      <c r="AG3078" s="230" t="s">
        <v>144</v>
      </c>
    </row>
    <row r="3079" spans="1:34" x14ac:dyDescent="0.3">
      <c r="A3079" s="230">
        <v>421160</v>
      </c>
      <c r="B3079" s="230" t="s">
        <v>321</v>
      </c>
      <c r="L3079" s="230" t="s">
        <v>143</v>
      </c>
      <c r="S3079" s="230" t="s">
        <v>145</v>
      </c>
      <c r="Y3079" s="230" t="s">
        <v>143</v>
      </c>
      <c r="AD3079" s="230" t="s">
        <v>144</v>
      </c>
      <c r="AE3079" s="230" t="s">
        <v>144</v>
      </c>
      <c r="AF3079" s="230" t="s">
        <v>145</v>
      </c>
      <c r="AG3079" s="230" t="s">
        <v>145</v>
      </c>
    </row>
    <row r="3080" spans="1:34" x14ac:dyDescent="0.3">
      <c r="A3080" s="230">
        <v>422245</v>
      </c>
      <c r="B3080" s="230" t="s">
        <v>321</v>
      </c>
      <c r="K3080" s="230" t="s">
        <v>143</v>
      </c>
      <c r="Q3080" s="230" t="s">
        <v>143</v>
      </c>
      <c r="X3080" s="230" t="s">
        <v>143</v>
      </c>
      <c r="Y3080" s="230" t="s">
        <v>144</v>
      </c>
      <c r="Z3080" s="230" t="s">
        <v>145</v>
      </c>
      <c r="AA3080" s="230" t="s">
        <v>143</v>
      </c>
      <c r="AD3080" s="230" t="s">
        <v>144</v>
      </c>
      <c r="AE3080" s="230" t="s">
        <v>144</v>
      </c>
      <c r="AF3080" s="230" t="s">
        <v>144</v>
      </c>
      <c r="AG3080" s="230" t="s">
        <v>144</v>
      </c>
      <c r="AH3080" s="230" t="s">
        <v>144</v>
      </c>
    </row>
    <row r="3081" spans="1:34" x14ac:dyDescent="0.3">
      <c r="A3081" s="230">
        <v>419502</v>
      </c>
      <c r="B3081" s="230" t="s">
        <v>321</v>
      </c>
      <c r="D3081" s="230" t="s">
        <v>145</v>
      </c>
      <c r="Y3081" s="230" t="s">
        <v>143</v>
      </c>
      <c r="AA3081" s="230" t="s">
        <v>143</v>
      </c>
      <c r="AB3081" s="230" t="s">
        <v>144</v>
      </c>
      <c r="AF3081" s="230" t="s">
        <v>145</v>
      </c>
      <c r="AG3081" s="230" t="s">
        <v>145</v>
      </c>
    </row>
    <row r="3082" spans="1:34" x14ac:dyDescent="0.3">
      <c r="A3082" s="230">
        <v>422763</v>
      </c>
      <c r="B3082" s="230" t="s">
        <v>321</v>
      </c>
      <c r="X3082" s="230" t="s">
        <v>143</v>
      </c>
      <c r="Y3082" s="230" t="s">
        <v>143</v>
      </c>
      <c r="Z3082" s="230" t="s">
        <v>145</v>
      </c>
      <c r="AA3082" s="230" t="s">
        <v>143</v>
      </c>
      <c r="AB3082" s="230" t="s">
        <v>143</v>
      </c>
      <c r="AD3082" s="230" t="s">
        <v>145</v>
      </c>
      <c r="AE3082" s="230" t="s">
        <v>144</v>
      </c>
      <c r="AF3082" s="230" t="s">
        <v>144</v>
      </c>
      <c r="AG3082" s="230" t="s">
        <v>145</v>
      </c>
    </row>
    <row r="3083" spans="1:34" x14ac:dyDescent="0.3">
      <c r="A3083" s="230">
        <v>418310</v>
      </c>
      <c r="B3083" s="230" t="s">
        <v>321</v>
      </c>
      <c r="I3083" s="230" t="s">
        <v>143</v>
      </c>
      <c r="Q3083" s="230" t="s">
        <v>143</v>
      </c>
      <c r="Y3083" s="230" t="s">
        <v>143</v>
      </c>
      <c r="Z3083" s="230" t="s">
        <v>143</v>
      </c>
      <c r="AA3083" s="230" t="s">
        <v>145</v>
      </c>
      <c r="AB3083" s="230" t="s">
        <v>145</v>
      </c>
      <c r="AD3083" s="230" t="s">
        <v>144</v>
      </c>
      <c r="AE3083" s="230" t="s">
        <v>144</v>
      </c>
      <c r="AF3083" s="230" t="s">
        <v>145</v>
      </c>
      <c r="AG3083" s="230" t="s">
        <v>144</v>
      </c>
      <c r="AH3083" s="230" t="s">
        <v>144</v>
      </c>
    </row>
    <row r="3084" spans="1:34" x14ac:dyDescent="0.3">
      <c r="A3084" s="230">
        <v>415221</v>
      </c>
      <c r="B3084" s="230" t="s">
        <v>321</v>
      </c>
      <c r="G3084" s="230" t="s">
        <v>143</v>
      </c>
      <c r="K3084" s="230" t="s">
        <v>143</v>
      </c>
      <c r="W3084" s="230" t="s">
        <v>143</v>
      </c>
      <c r="Y3084" s="230" t="s">
        <v>143</v>
      </c>
      <c r="Z3084" s="230" t="s">
        <v>145</v>
      </c>
      <c r="AA3084" s="230" t="s">
        <v>143</v>
      </c>
      <c r="AB3084" s="230" t="s">
        <v>144</v>
      </c>
      <c r="AD3084" s="230" t="s">
        <v>144</v>
      </c>
      <c r="AE3084" s="230" t="s">
        <v>144</v>
      </c>
      <c r="AF3084" s="230" t="s">
        <v>144</v>
      </c>
      <c r="AG3084" s="230" t="s">
        <v>144</v>
      </c>
      <c r="AH3084" s="230" t="s">
        <v>144</v>
      </c>
    </row>
    <row r="3085" spans="1:34" x14ac:dyDescent="0.3">
      <c r="A3085" s="230">
        <v>422061</v>
      </c>
      <c r="B3085" s="230" t="s">
        <v>321</v>
      </c>
      <c r="K3085" s="230" t="s">
        <v>143</v>
      </c>
      <c r="Y3085" s="230" t="s">
        <v>144</v>
      </c>
      <c r="Z3085" s="230" t="s">
        <v>145</v>
      </c>
      <c r="AA3085" s="230" t="s">
        <v>145</v>
      </c>
      <c r="AB3085" s="230" t="s">
        <v>144</v>
      </c>
      <c r="AD3085" s="230" t="s">
        <v>144</v>
      </c>
      <c r="AE3085" s="230" t="s">
        <v>144</v>
      </c>
      <c r="AF3085" s="230" t="s">
        <v>144</v>
      </c>
      <c r="AG3085" s="230" t="s">
        <v>144</v>
      </c>
      <c r="AH3085" s="230" t="s">
        <v>144</v>
      </c>
    </row>
    <row r="3086" spans="1:34" x14ac:dyDescent="0.3">
      <c r="A3086" s="230">
        <v>421949</v>
      </c>
      <c r="B3086" s="230" t="s">
        <v>321</v>
      </c>
      <c r="V3086" s="230" t="s">
        <v>145</v>
      </c>
      <c r="X3086" s="230" t="s">
        <v>145</v>
      </c>
      <c r="Y3086" s="230" t="s">
        <v>143</v>
      </c>
      <c r="Z3086" s="230" t="s">
        <v>143</v>
      </c>
      <c r="AA3086" s="230" t="s">
        <v>143</v>
      </c>
      <c r="AD3086" s="230" t="s">
        <v>145</v>
      </c>
      <c r="AE3086" s="230" t="s">
        <v>145</v>
      </c>
      <c r="AF3086" s="230" t="s">
        <v>145</v>
      </c>
      <c r="AH3086" s="230" t="s">
        <v>145</v>
      </c>
    </row>
    <row r="3087" spans="1:34" x14ac:dyDescent="0.3">
      <c r="A3087" s="230">
        <v>423877</v>
      </c>
      <c r="B3087" s="230" t="s">
        <v>321</v>
      </c>
      <c r="Q3087" s="230" t="s">
        <v>145</v>
      </c>
      <c r="Y3087" s="230" t="s">
        <v>143</v>
      </c>
      <c r="AA3087" s="230" t="s">
        <v>145</v>
      </c>
      <c r="AF3087" s="230" t="s">
        <v>144</v>
      </c>
      <c r="AG3087" s="230" t="s">
        <v>144</v>
      </c>
    </row>
    <row r="3088" spans="1:34" x14ac:dyDescent="0.3">
      <c r="A3088" s="230">
        <v>422358</v>
      </c>
      <c r="B3088" s="230" t="s">
        <v>321</v>
      </c>
      <c r="Q3088" s="230" t="s">
        <v>145</v>
      </c>
      <c r="S3088" s="230" t="s">
        <v>143</v>
      </c>
      <c r="X3088" s="230" t="s">
        <v>143</v>
      </c>
      <c r="AA3088" s="230" t="s">
        <v>143</v>
      </c>
      <c r="AB3088" s="230" t="s">
        <v>145</v>
      </c>
      <c r="AD3088" s="230" t="s">
        <v>145</v>
      </c>
      <c r="AE3088" s="230" t="s">
        <v>145</v>
      </c>
      <c r="AF3088" s="230" t="s">
        <v>145</v>
      </c>
      <c r="AG3088" s="230" t="s">
        <v>145</v>
      </c>
      <c r="AH3088" s="230" t="s">
        <v>143</v>
      </c>
    </row>
    <row r="3089" spans="1:34" x14ac:dyDescent="0.3">
      <c r="A3089" s="230">
        <v>400420</v>
      </c>
      <c r="B3089" s="230" t="s">
        <v>321</v>
      </c>
      <c r="L3089" s="230" t="s">
        <v>145</v>
      </c>
      <c r="R3089" s="230" t="s">
        <v>145</v>
      </c>
      <c r="W3089" s="230" t="s">
        <v>143</v>
      </c>
      <c r="Z3089" s="230" t="s">
        <v>143</v>
      </c>
      <c r="AD3089" s="230" t="s">
        <v>143</v>
      </c>
      <c r="AE3089" s="230" t="s">
        <v>144</v>
      </c>
      <c r="AG3089" s="230" t="s">
        <v>143</v>
      </c>
    </row>
    <row r="3090" spans="1:34" x14ac:dyDescent="0.3">
      <c r="A3090" s="230">
        <v>422466</v>
      </c>
      <c r="B3090" s="230" t="s">
        <v>321</v>
      </c>
      <c r="Y3090" s="230" t="s">
        <v>145</v>
      </c>
      <c r="AA3090" s="230" t="s">
        <v>145</v>
      </c>
      <c r="AB3090" s="230" t="s">
        <v>144</v>
      </c>
      <c r="AD3090" s="230" t="s">
        <v>145</v>
      </c>
      <c r="AE3090" s="230" t="s">
        <v>144</v>
      </c>
      <c r="AF3090" s="230" t="s">
        <v>145</v>
      </c>
      <c r="AG3090" s="230" t="s">
        <v>144</v>
      </c>
      <c r="AH3090" s="230" t="s">
        <v>145</v>
      </c>
    </row>
    <row r="3091" spans="1:34" x14ac:dyDescent="0.3">
      <c r="A3091" s="230">
        <v>403159</v>
      </c>
      <c r="B3091" s="230" t="s">
        <v>321</v>
      </c>
      <c r="T3091" s="230" t="s">
        <v>143</v>
      </c>
      <c r="U3091" s="230" t="s">
        <v>143</v>
      </c>
      <c r="Y3091" s="230" t="s">
        <v>143</v>
      </c>
      <c r="AD3091" s="230" t="s">
        <v>143</v>
      </c>
      <c r="AE3091" s="230" t="s">
        <v>145</v>
      </c>
    </row>
    <row r="3092" spans="1:34" x14ac:dyDescent="0.3">
      <c r="A3092" s="230">
        <v>424309</v>
      </c>
      <c r="B3092" s="230" t="s">
        <v>321</v>
      </c>
      <c r="O3092" s="230" t="s">
        <v>143</v>
      </c>
      <c r="P3092" s="230" t="s">
        <v>144</v>
      </c>
      <c r="R3092" s="230" t="s">
        <v>145</v>
      </c>
      <c r="S3092" s="230" t="s">
        <v>144</v>
      </c>
      <c r="AE3092" s="230" t="s">
        <v>145</v>
      </c>
      <c r="AF3092" s="230" t="s">
        <v>145</v>
      </c>
      <c r="AH3092" s="230" t="s">
        <v>145</v>
      </c>
    </row>
    <row r="3093" spans="1:34" x14ac:dyDescent="0.3">
      <c r="A3093" s="230">
        <v>423143</v>
      </c>
      <c r="B3093" s="230" t="s">
        <v>321</v>
      </c>
      <c r="G3093" s="230" t="s">
        <v>143</v>
      </c>
      <c r="V3093" s="230" t="s">
        <v>143</v>
      </c>
      <c r="Y3093" s="230" t="s">
        <v>143</v>
      </c>
      <c r="AA3093" s="230" t="s">
        <v>143</v>
      </c>
      <c r="AC3093" s="230" t="s">
        <v>143</v>
      </c>
      <c r="AD3093" s="230" t="s">
        <v>144</v>
      </c>
      <c r="AE3093" s="230" t="s">
        <v>145</v>
      </c>
      <c r="AF3093" s="230" t="s">
        <v>144</v>
      </c>
      <c r="AG3093" s="230" t="s">
        <v>145</v>
      </c>
    </row>
    <row r="3094" spans="1:34" x14ac:dyDescent="0.3">
      <c r="A3094" s="230">
        <v>423520</v>
      </c>
      <c r="B3094" s="230" t="s">
        <v>321</v>
      </c>
      <c r="G3094" s="230" t="s">
        <v>143</v>
      </c>
      <c r="J3094" s="230" t="s">
        <v>145</v>
      </c>
      <c r="AA3094" s="230" t="s">
        <v>143</v>
      </c>
      <c r="AD3094" s="230" t="s">
        <v>144</v>
      </c>
      <c r="AF3094" s="230" t="s">
        <v>144</v>
      </c>
      <c r="AG3094" s="230" t="s">
        <v>144</v>
      </c>
      <c r="AH3094" s="230" t="s">
        <v>144</v>
      </c>
    </row>
    <row r="3095" spans="1:34" x14ac:dyDescent="0.3">
      <c r="A3095" s="230">
        <v>414651</v>
      </c>
      <c r="B3095" s="230" t="s">
        <v>321</v>
      </c>
      <c r="L3095" s="230" t="s">
        <v>143</v>
      </c>
      <c r="O3095" s="230" t="s">
        <v>143</v>
      </c>
      <c r="Q3095" s="230" t="s">
        <v>143</v>
      </c>
      <c r="Y3095" s="230" t="s">
        <v>143</v>
      </c>
      <c r="Z3095" s="230" t="s">
        <v>143</v>
      </c>
      <c r="AA3095" s="230" t="s">
        <v>143</v>
      </c>
      <c r="AB3095" s="230" t="s">
        <v>143</v>
      </c>
      <c r="AD3095" s="230" t="s">
        <v>143</v>
      </c>
      <c r="AE3095" s="230" t="s">
        <v>145</v>
      </c>
      <c r="AF3095" s="230" t="s">
        <v>145</v>
      </c>
      <c r="AG3095" s="230" t="s">
        <v>144</v>
      </c>
      <c r="AH3095" s="230" t="s">
        <v>143</v>
      </c>
    </row>
    <row r="3096" spans="1:34" x14ac:dyDescent="0.3">
      <c r="A3096" s="230">
        <v>418880</v>
      </c>
      <c r="B3096" s="230" t="s">
        <v>321</v>
      </c>
      <c r="L3096" s="230" t="s">
        <v>144</v>
      </c>
      <c r="AA3096" s="230" t="s">
        <v>143</v>
      </c>
      <c r="AD3096" s="230" t="s">
        <v>143</v>
      </c>
      <c r="AE3096" s="230" t="s">
        <v>143</v>
      </c>
      <c r="AF3096" s="230" t="s">
        <v>143</v>
      </c>
      <c r="AH3096" s="230" t="s">
        <v>143</v>
      </c>
    </row>
    <row r="3097" spans="1:34" x14ac:dyDescent="0.3">
      <c r="A3097" s="230">
        <v>414293</v>
      </c>
      <c r="B3097" s="230" t="s">
        <v>321</v>
      </c>
      <c r="L3097" s="230" t="s">
        <v>143</v>
      </c>
      <c r="R3097" s="230" t="s">
        <v>144</v>
      </c>
      <c r="W3097" s="230" t="s">
        <v>143</v>
      </c>
      <c r="Y3097" s="230" t="s">
        <v>143</v>
      </c>
      <c r="AB3097" s="230" t="s">
        <v>145</v>
      </c>
      <c r="AC3097" s="230" t="s">
        <v>145</v>
      </c>
      <c r="AD3097" s="230" t="s">
        <v>145</v>
      </c>
      <c r="AE3097" s="230" t="s">
        <v>145</v>
      </c>
      <c r="AF3097" s="230" t="s">
        <v>144</v>
      </c>
      <c r="AH3097" s="230" t="s">
        <v>144</v>
      </c>
    </row>
    <row r="3098" spans="1:34" x14ac:dyDescent="0.3">
      <c r="A3098" s="230">
        <v>419508</v>
      </c>
      <c r="B3098" s="230" t="s">
        <v>321</v>
      </c>
      <c r="K3098" s="230" t="s">
        <v>143</v>
      </c>
      <c r="X3098" s="230" t="s">
        <v>143</v>
      </c>
      <c r="AD3098" s="230" t="s">
        <v>145</v>
      </c>
      <c r="AF3098" s="230" t="s">
        <v>145</v>
      </c>
      <c r="AG3098" s="230" t="s">
        <v>145</v>
      </c>
      <c r="AH3098" s="230" t="s">
        <v>145</v>
      </c>
    </row>
    <row r="3099" spans="1:34" x14ac:dyDescent="0.3">
      <c r="A3099" s="230">
        <v>425436</v>
      </c>
      <c r="B3099" s="230" t="s">
        <v>321</v>
      </c>
      <c r="R3099" s="230" t="s">
        <v>144</v>
      </c>
      <c r="AA3099" s="230" t="s">
        <v>143</v>
      </c>
      <c r="AD3099" s="230" t="s">
        <v>145</v>
      </c>
      <c r="AE3099" s="230" t="s">
        <v>144</v>
      </c>
      <c r="AF3099" s="230" t="s">
        <v>145</v>
      </c>
      <c r="AG3099" s="230" t="s">
        <v>145</v>
      </c>
      <c r="AH3099" s="230" t="s">
        <v>145</v>
      </c>
    </row>
    <row r="3100" spans="1:34" x14ac:dyDescent="0.3">
      <c r="A3100" s="230">
        <v>426285</v>
      </c>
      <c r="B3100" s="230" t="s">
        <v>321</v>
      </c>
      <c r="X3100" s="230" t="s">
        <v>143</v>
      </c>
      <c r="Y3100" s="230" t="s">
        <v>143</v>
      </c>
      <c r="AA3100" s="230" t="s">
        <v>143</v>
      </c>
      <c r="AB3100" s="230" t="s">
        <v>143</v>
      </c>
      <c r="AE3100" s="230" t="s">
        <v>145</v>
      </c>
      <c r="AF3100" s="230" t="s">
        <v>145</v>
      </c>
      <c r="AG3100" s="230" t="s">
        <v>145</v>
      </c>
      <c r="AH3100" s="230" t="s">
        <v>145</v>
      </c>
    </row>
    <row r="3101" spans="1:34" x14ac:dyDescent="0.3">
      <c r="A3101" s="230">
        <v>425755</v>
      </c>
      <c r="B3101" s="230" t="s">
        <v>321</v>
      </c>
      <c r="K3101" s="230" t="s">
        <v>143</v>
      </c>
      <c r="X3101" s="230" t="s">
        <v>143</v>
      </c>
      <c r="Y3101" s="230" t="s">
        <v>143</v>
      </c>
      <c r="AA3101" s="230" t="s">
        <v>143</v>
      </c>
      <c r="AB3101" s="230" t="s">
        <v>143</v>
      </c>
      <c r="AD3101" s="230" t="s">
        <v>145</v>
      </c>
      <c r="AE3101" s="230" t="s">
        <v>145</v>
      </c>
      <c r="AF3101" s="230" t="s">
        <v>145</v>
      </c>
      <c r="AH3101" s="230" t="s">
        <v>145</v>
      </c>
    </row>
    <row r="3102" spans="1:34" x14ac:dyDescent="0.3">
      <c r="A3102" s="230">
        <v>424707</v>
      </c>
      <c r="B3102" s="230" t="s">
        <v>321</v>
      </c>
      <c r="L3102" s="230" t="s">
        <v>144</v>
      </c>
      <c r="R3102" s="230" t="s">
        <v>144</v>
      </c>
      <c r="X3102" s="230" t="s">
        <v>143</v>
      </c>
      <c r="Y3102" s="230" t="s">
        <v>145</v>
      </c>
      <c r="AA3102" s="230" t="s">
        <v>145</v>
      </c>
      <c r="AB3102" s="230" t="s">
        <v>143</v>
      </c>
      <c r="AD3102" s="230" t="s">
        <v>144</v>
      </c>
      <c r="AE3102" s="230" t="s">
        <v>144</v>
      </c>
      <c r="AF3102" s="230" t="s">
        <v>144</v>
      </c>
      <c r="AG3102" s="230" t="s">
        <v>145</v>
      </c>
    </row>
    <row r="3103" spans="1:34" x14ac:dyDescent="0.3">
      <c r="A3103" s="230">
        <v>420241</v>
      </c>
      <c r="B3103" s="230" t="s">
        <v>321</v>
      </c>
      <c r="N3103" s="230" t="s">
        <v>145</v>
      </c>
      <c r="Q3103" s="230" t="s">
        <v>143</v>
      </c>
      <c r="V3103" s="230" t="s">
        <v>143</v>
      </c>
      <c r="Y3103" s="230" t="s">
        <v>143</v>
      </c>
      <c r="Z3103" s="230" t="s">
        <v>145</v>
      </c>
      <c r="AB3103" s="230" t="s">
        <v>145</v>
      </c>
      <c r="AC3103" s="230" t="s">
        <v>143</v>
      </c>
      <c r="AD3103" s="230" t="s">
        <v>144</v>
      </c>
      <c r="AE3103" s="230" t="s">
        <v>144</v>
      </c>
      <c r="AF3103" s="230" t="s">
        <v>144</v>
      </c>
      <c r="AG3103" s="230" t="s">
        <v>144</v>
      </c>
    </row>
    <row r="3104" spans="1:34" x14ac:dyDescent="0.3">
      <c r="A3104" s="230">
        <v>420127</v>
      </c>
      <c r="B3104" s="230" t="s">
        <v>321</v>
      </c>
      <c r="E3104" s="230" t="s">
        <v>143</v>
      </c>
      <c r="L3104" s="230" t="s">
        <v>144</v>
      </c>
      <c r="N3104" s="230" t="s">
        <v>145</v>
      </c>
      <c r="R3104" s="230" t="s">
        <v>144</v>
      </c>
      <c r="Y3104" s="230" t="s">
        <v>143</v>
      </c>
      <c r="AA3104" s="230" t="s">
        <v>143</v>
      </c>
      <c r="AB3104" s="230" t="s">
        <v>143</v>
      </c>
      <c r="AC3104" s="230" t="s">
        <v>143</v>
      </c>
      <c r="AD3104" s="230" t="s">
        <v>144</v>
      </c>
      <c r="AE3104" s="230" t="s">
        <v>144</v>
      </c>
      <c r="AF3104" s="230" t="s">
        <v>144</v>
      </c>
      <c r="AG3104" s="230" t="s">
        <v>144</v>
      </c>
      <c r="AH3104" s="230" t="s">
        <v>144</v>
      </c>
    </row>
    <row r="3105" spans="1:34" x14ac:dyDescent="0.3">
      <c r="A3105" s="230">
        <v>424226</v>
      </c>
      <c r="B3105" s="230" t="s">
        <v>321</v>
      </c>
      <c r="I3105" s="230" t="s">
        <v>143</v>
      </c>
      <c r="K3105" s="230" t="s">
        <v>143</v>
      </c>
      <c r="Y3105" s="230" t="s">
        <v>145</v>
      </c>
      <c r="Z3105" s="230" t="s">
        <v>143</v>
      </c>
      <c r="AA3105" s="230" t="s">
        <v>145</v>
      </c>
      <c r="AD3105" s="230" t="s">
        <v>144</v>
      </c>
      <c r="AE3105" s="230" t="s">
        <v>144</v>
      </c>
      <c r="AF3105" s="230" t="s">
        <v>144</v>
      </c>
      <c r="AG3105" s="230" t="s">
        <v>144</v>
      </c>
      <c r="AH3105" s="230" t="s">
        <v>144</v>
      </c>
    </row>
    <row r="3106" spans="1:34" x14ac:dyDescent="0.3">
      <c r="A3106" s="230">
        <v>421315</v>
      </c>
      <c r="B3106" s="230" t="s">
        <v>321</v>
      </c>
      <c r="L3106" s="230" t="s">
        <v>144</v>
      </c>
      <c r="P3106" s="230" t="s">
        <v>145</v>
      </c>
      <c r="R3106" s="230" t="s">
        <v>144</v>
      </c>
      <c r="Y3106" s="230" t="s">
        <v>144</v>
      </c>
      <c r="AA3106" s="230" t="s">
        <v>144</v>
      </c>
      <c r="AB3106" s="230" t="s">
        <v>144</v>
      </c>
      <c r="AD3106" s="230" t="s">
        <v>144</v>
      </c>
      <c r="AE3106" s="230" t="s">
        <v>144</v>
      </c>
      <c r="AF3106" s="230" t="s">
        <v>144</v>
      </c>
      <c r="AG3106" s="230" t="s">
        <v>144</v>
      </c>
      <c r="AH3106" s="230" t="s">
        <v>144</v>
      </c>
    </row>
    <row r="3107" spans="1:34" x14ac:dyDescent="0.3">
      <c r="A3107" s="230">
        <v>419088</v>
      </c>
      <c r="B3107" s="230" t="s">
        <v>321</v>
      </c>
      <c r="M3107" s="230" t="s">
        <v>143</v>
      </c>
      <c r="O3107" s="230" t="s">
        <v>143</v>
      </c>
      <c r="Z3107" s="230" t="s">
        <v>143</v>
      </c>
      <c r="AA3107" s="230" t="s">
        <v>143</v>
      </c>
      <c r="AB3107" s="230" t="s">
        <v>143</v>
      </c>
      <c r="AE3107" s="230" t="s">
        <v>145</v>
      </c>
      <c r="AF3107" s="230" t="s">
        <v>144</v>
      </c>
      <c r="AG3107" s="230" t="s">
        <v>144</v>
      </c>
      <c r="AH3107" s="230" t="s">
        <v>145</v>
      </c>
    </row>
    <row r="3108" spans="1:34" x14ac:dyDescent="0.3">
      <c r="A3108" s="230">
        <v>406948</v>
      </c>
      <c r="B3108" s="230" t="s">
        <v>321</v>
      </c>
      <c r="X3108" s="230" t="s">
        <v>143</v>
      </c>
      <c r="Z3108" s="230" t="s">
        <v>143</v>
      </c>
      <c r="AB3108" s="230" t="s">
        <v>143</v>
      </c>
      <c r="AD3108" s="230" t="s">
        <v>145</v>
      </c>
      <c r="AE3108" s="230" t="s">
        <v>145</v>
      </c>
      <c r="AF3108" s="230" t="s">
        <v>143</v>
      </c>
      <c r="AG3108" s="230" t="s">
        <v>143</v>
      </c>
    </row>
    <row r="3109" spans="1:34" x14ac:dyDescent="0.3">
      <c r="A3109" s="230">
        <v>414080</v>
      </c>
      <c r="B3109" s="230" t="s">
        <v>321</v>
      </c>
      <c r="C3109" s="230" t="s">
        <v>143</v>
      </c>
      <c r="I3109" s="230" t="s">
        <v>143</v>
      </c>
      <c r="Q3109" s="230" t="s">
        <v>145</v>
      </c>
      <c r="Y3109" s="230" t="s">
        <v>145</v>
      </c>
      <c r="AA3109" s="230" t="s">
        <v>143</v>
      </c>
      <c r="AB3109" s="230" t="s">
        <v>145</v>
      </c>
      <c r="AD3109" s="230" t="s">
        <v>145</v>
      </c>
      <c r="AE3109" s="230" t="s">
        <v>145</v>
      </c>
      <c r="AF3109" s="230" t="s">
        <v>145</v>
      </c>
      <c r="AG3109" s="230" t="s">
        <v>144</v>
      </c>
      <c r="AH3109" s="230" t="s">
        <v>145</v>
      </c>
    </row>
    <row r="3110" spans="1:34" x14ac:dyDescent="0.3">
      <c r="A3110" s="230">
        <v>424899</v>
      </c>
      <c r="B3110" s="230" t="s">
        <v>321</v>
      </c>
      <c r="N3110" s="230" t="s">
        <v>143</v>
      </c>
      <c r="P3110" s="230" t="s">
        <v>143</v>
      </c>
      <c r="V3110" s="230" t="s">
        <v>145</v>
      </c>
      <c r="Y3110" s="230" t="s">
        <v>145</v>
      </c>
      <c r="Z3110" s="230" t="s">
        <v>143</v>
      </c>
      <c r="AA3110" s="230" t="s">
        <v>144</v>
      </c>
      <c r="AE3110" s="230" t="s">
        <v>144</v>
      </c>
      <c r="AF3110" s="230" t="s">
        <v>145</v>
      </c>
      <c r="AG3110" s="230" t="s">
        <v>145</v>
      </c>
      <c r="AH3110" s="230" t="s">
        <v>145</v>
      </c>
    </row>
    <row r="3111" spans="1:34" x14ac:dyDescent="0.3">
      <c r="A3111" s="230">
        <v>423639</v>
      </c>
      <c r="B3111" s="230" t="s">
        <v>321</v>
      </c>
      <c r="Q3111" s="230" t="s">
        <v>143</v>
      </c>
      <c r="AE3111" s="230" t="s">
        <v>145</v>
      </c>
      <c r="AF3111" s="230" t="s">
        <v>145</v>
      </c>
      <c r="AG3111" s="230" t="s">
        <v>145</v>
      </c>
      <c r="AH3111" s="230" t="s">
        <v>145</v>
      </c>
    </row>
    <row r="3112" spans="1:34" x14ac:dyDescent="0.3">
      <c r="A3112" s="230">
        <v>423110</v>
      </c>
      <c r="B3112" s="230" t="s">
        <v>321</v>
      </c>
      <c r="F3112" s="230" t="s">
        <v>143</v>
      </c>
      <c r="R3112" s="230" t="s">
        <v>143</v>
      </c>
      <c r="S3112" s="230" t="s">
        <v>143</v>
      </c>
      <c r="Z3112" s="230" t="s">
        <v>145</v>
      </c>
      <c r="AA3112" s="230" t="s">
        <v>143</v>
      </c>
      <c r="AD3112" s="230" t="s">
        <v>145</v>
      </c>
      <c r="AF3112" s="230" t="s">
        <v>145</v>
      </c>
      <c r="AG3112" s="230" t="s">
        <v>144</v>
      </c>
    </row>
    <row r="3113" spans="1:34" x14ac:dyDescent="0.3">
      <c r="A3113" s="230">
        <v>411993</v>
      </c>
      <c r="B3113" s="230" t="s">
        <v>321</v>
      </c>
      <c r="D3113" s="230" t="s">
        <v>143</v>
      </c>
      <c r="J3113" s="230" t="s">
        <v>143</v>
      </c>
      <c r="L3113" s="230" t="s">
        <v>144</v>
      </c>
      <c r="W3113" s="230" t="s">
        <v>143</v>
      </c>
      <c r="Y3113" s="230" t="s">
        <v>143</v>
      </c>
      <c r="AA3113" s="230" t="s">
        <v>143</v>
      </c>
      <c r="AD3113" s="230" t="s">
        <v>145</v>
      </c>
      <c r="AE3113" s="230" t="s">
        <v>144</v>
      </c>
      <c r="AF3113" s="230" t="s">
        <v>144</v>
      </c>
      <c r="AG3113" s="230" t="s">
        <v>144</v>
      </c>
      <c r="AH3113" s="230" t="s">
        <v>145</v>
      </c>
    </row>
    <row r="3114" spans="1:34" x14ac:dyDescent="0.3">
      <c r="A3114" s="230">
        <v>418202</v>
      </c>
      <c r="B3114" s="230" t="s">
        <v>321</v>
      </c>
      <c r="S3114" s="230" t="s">
        <v>143</v>
      </c>
      <c r="X3114" s="230" t="s">
        <v>143</v>
      </c>
      <c r="Y3114" s="230" t="s">
        <v>143</v>
      </c>
      <c r="AE3114" s="230" t="s">
        <v>144</v>
      </c>
      <c r="AF3114" s="230" t="s">
        <v>143</v>
      </c>
      <c r="AG3114" s="230" t="s">
        <v>145</v>
      </c>
      <c r="AH3114" s="230" t="s">
        <v>143</v>
      </c>
    </row>
    <row r="3115" spans="1:34" x14ac:dyDescent="0.3">
      <c r="A3115" s="230">
        <v>421406</v>
      </c>
      <c r="B3115" s="230" t="s">
        <v>321</v>
      </c>
      <c r="Q3115" s="230" t="s">
        <v>144</v>
      </c>
      <c r="T3115" s="230" t="s">
        <v>144</v>
      </c>
      <c r="U3115" s="230" t="s">
        <v>144</v>
      </c>
      <c r="W3115" s="230" t="s">
        <v>144</v>
      </c>
      <c r="AA3115" s="230" t="s">
        <v>145</v>
      </c>
      <c r="AB3115" s="230" t="s">
        <v>145</v>
      </c>
      <c r="AD3115" s="230" t="s">
        <v>144</v>
      </c>
      <c r="AF3115" s="230" t="s">
        <v>144</v>
      </c>
      <c r="AG3115" s="230" t="s">
        <v>144</v>
      </c>
    </row>
    <row r="3116" spans="1:34" x14ac:dyDescent="0.3">
      <c r="A3116" s="230">
        <v>420744</v>
      </c>
      <c r="B3116" s="230" t="s">
        <v>321</v>
      </c>
      <c r="E3116" s="230" t="s">
        <v>143</v>
      </c>
      <c r="Q3116" s="230" t="s">
        <v>143</v>
      </c>
      <c r="Y3116" s="230" t="s">
        <v>143</v>
      </c>
      <c r="Z3116" s="230" t="s">
        <v>145</v>
      </c>
      <c r="AB3116" s="230" t="s">
        <v>143</v>
      </c>
      <c r="AC3116" s="230" t="s">
        <v>145</v>
      </c>
      <c r="AD3116" s="230" t="s">
        <v>145</v>
      </c>
      <c r="AE3116" s="230" t="s">
        <v>144</v>
      </c>
      <c r="AF3116" s="230" t="s">
        <v>145</v>
      </c>
      <c r="AG3116" s="230" t="s">
        <v>144</v>
      </c>
      <c r="AH3116" s="230" t="s">
        <v>145</v>
      </c>
    </row>
    <row r="3117" spans="1:34" x14ac:dyDescent="0.3">
      <c r="A3117" s="230">
        <v>405467</v>
      </c>
      <c r="B3117" s="230" t="s">
        <v>321</v>
      </c>
      <c r="J3117" s="230" t="s">
        <v>143</v>
      </c>
      <c r="L3117" s="230" t="s">
        <v>143</v>
      </c>
      <c r="R3117" s="230" t="s">
        <v>143</v>
      </c>
      <c r="Y3117" s="230" t="s">
        <v>145</v>
      </c>
      <c r="Z3117" s="230" t="s">
        <v>144</v>
      </c>
      <c r="AA3117" s="230" t="s">
        <v>144</v>
      </c>
      <c r="AB3117" s="230" t="s">
        <v>144</v>
      </c>
      <c r="AC3117" s="230" t="s">
        <v>144</v>
      </c>
      <c r="AD3117" s="230" t="s">
        <v>144</v>
      </c>
      <c r="AE3117" s="230" t="s">
        <v>144</v>
      </c>
      <c r="AF3117" s="230" t="s">
        <v>144</v>
      </c>
      <c r="AG3117" s="230" t="s">
        <v>144</v>
      </c>
      <c r="AH3117" s="230" t="s">
        <v>144</v>
      </c>
    </row>
    <row r="3118" spans="1:34" x14ac:dyDescent="0.3">
      <c r="A3118" s="230">
        <v>404084</v>
      </c>
      <c r="B3118" s="230" t="s">
        <v>321</v>
      </c>
      <c r="J3118" s="230" t="s">
        <v>145</v>
      </c>
      <c r="L3118" s="230" t="s">
        <v>144</v>
      </c>
      <c r="V3118" s="230" t="s">
        <v>144</v>
      </c>
      <c r="AC3118" s="230" t="s">
        <v>143</v>
      </c>
      <c r="AD3118" s="230" t="s">
        <v>145</v>
      </c>
      <c r="AE3118" s="230" t="s">
        <v>145</v>
      </c>
      <c r="AG3118" s="230" t="s">
        <v>145</v>
      </c>
    </row>
    <row r="3119" spans="1:34" x14ac:dyDescent="0.3">
      <c r="A3119" s="230">
        <v>418188</v>
      </c>
      <c r="B3119" s="230" t="s">
        <v>321</v>
      </c>
      <c r="G3119" s="230" t="s">
        <v>144</v>
      </c>
      <c r="R3119" s="230" t="s">
        <v>143</v>
      </c>
      <c r="AA3119" s="230" t="s">
        <v>143</v>
      </c>
      <c r="AD3119" s="230" t="s">
        <v>144</v>
      </c>
      <c r="AE3119" s="230" t="s">
        <v>144</v>
      </c>
      <c r="AF3119" s="230" t="s">
        <v>144</v>
      </c>
      <c r="AG3119" s="230" t="s">
        <v>144</v>
      </c>
      <c r="AH3119" s="230" t="s">
        <v>145</v>
      </c>
    </row>
    <row r="3120" spans="1:34" x14ac:dyDescent="0.3">
      <c r="A3120" s="230">
        <v>420635</v>
      </c>
      <c r="B3120" s="230" t="s">
        <v>321</v>
      </c>
      <c r="Q3120" s="230" t="s">
        <v>145</v>
      </c>
      <c r="T3120" s="230" t="s">
        <v>145</v>
      </c>
      <c r="Y3120" s="230" t="s">
        <v>143</v>
      </c>
      <c r="Z3120" s="230" t="s">
        <v>143</v>
      </c>
      <c r="AB3120" s="230" t="s">
        <v>143</v>
      </c>
      <c r="AC3120" s="230" t="s">
        <v>143</v>
      </c>
      <c r="AD3120" s="230" t="s">
        <v>144</v>
      </c>
      <c r="AE3120" s="230" t="s">
        <v>145</v>
      </c>
      <c r="AF3120" s="230" t="s">
        <v>144</v>
      </c>
      <c r="AG3120" s="230" t="s">
        <v>144</v>
      </c>
      <c r="AH3120" s="230" t="s">
        <v>145</v>
      </c>
    </row>
    <row r="3121" spans="1:34" x14ac:dyDescent="0.3">
      <c r="A3121" s="230">
        <v>421551</v>
      </c>
      <c r="B3121" s="230" t="s">
        <v>321</v>
      </c>
      <c r="R3121" s="230" t="s">
        <v>145</v>
      </c>
      <c r="Y3121" s="230" t="s">
        <v>143</v>
      </c>
      <c r="AA3121" s="230" t="s">
        <v>143</v>
      </c>
      <c r="AC3121" s="230" t="s">
        <v>145</v>
      </c>
      <c r="AD3121" s="230" t="s">
        <v>143</v>
      </c>
      <c r="AE3121" s="230" t="s">
        <v>144</v>
      </c>
      <c r="AF3121" s="230" t="s">
        <v>145</v>
      </c>
      <c r="AG3121" s="230" t="s">
        <v>144</v>
      </c>
      <c r="AH3121" s="230" t="s">
        <v>143</v>
      </c>
    </row>
    <row r="3122" spans="1:34" x14ac:dyDescent="0.3">
      <c r="A3122" s="230">
        <v>422897</v>
      </c>
      <c r="B3122" s="230" t="s">
        <v>321</v>
      </c>
      <c r="L3122" s="230" t="s">
        <v>143</v>
      </c>
      <c r="O3122" s="230" t="s">
        <v>143</v>
      </c>
      <c r="Q3122" s="230" t="s">
        <v>143</v>
      </c>
      <c r="Y3122" s="230" t="s">
        <v>145</v>
      </c>
      <c r="AA3122" s="230" t="s">
        <v>143</v>
      </c>
      <c r="AD3122" s="230" t="s">
        <v>145</v>
      </c>
      <c r="AE3122" s="230" t="s">
        <v>144</v>
      </c>
      <c r="AF3122" s="230" t="s">
        <v>145</v>
      </c>
      <c r="AG3122" s="230" t="s">
        <v>144</v>
      </c>
    </row>
    <row r="3123" spans="1:34" x14ac:dyDescent="0.3">
      <c r="A3123" s="230">
        <v>419587</v>
      </c>
      <c r="B3123" s="230" t="s">
        <v>321</v>
      </c>
      <c r="H3123" s="230" t="s">
        <v>145</v>
      </c>
      <c r="L3123" s="230" t="s">
        <v>144</v>
      </c>
      <c r="S3123" s="230" t="s">
        <v>145</v>
      </c>
      <c r="T3123" s="230" t="s">
        <v>143</v>
      </c>
      <c r="AE3123" s="230" t="s">
        <v>144</v>
      </c>
      <c r="AF3123" s="230" t="s">
        <v>145</v>
      </c>
      <c r="AG3123" s="230" t="s">
        <v>145</v>
      </c>
      <c r="AH3123" s="230" t="s">
        <v>145</v>
      </c>
    </row>
    <row r="3124" spans="1:34" x14ac:dyDescent="0.3">
      <c r="A3124" s="230">
        <v>421470</v>
      </c>
      <c r="B3124" s="230" t="s">
        <v>321</v>
      </c>
      <c r="K3124" s="230" t="s">
        <v>143</v>
      </c>
      <c r="L3124" s="230" t="s">
        <v>145</v>
      </c>
      <c r="R3124" s="230" t="s">
        <v>144</v>
      </c>
      <c r="AD3124" s="230" t="s">
        <v>143</v>
      </c>
      <c r="AE3124" s="230" t="s">
        <v>144</v>
      </c>
      <c r="AF3124" s="230" t="s">
        <v>143</v>
      </c>
      <c r="AH3124" s="230" t="s">
        <v>143</v>
      </c>
    </row>
    <row r="3125" spans="1:34" x14ac:dyDescent="0.3">
      <c r="A3125" s="230">
        <v>421311</v>
      </c>
      <c r="B3125" s="230" t="s">
        <v>321</v>
      </c>
      <c r="K3125" s="230" t="s">
        <v>143</v>
      </c>
      <c r="Q3125" s="230" t="s">
        <v>143</v>
      </c>
      <c r="S3125" s="230" t="s">
        <v>143</v>
      </c>
      <c r="AE3125" s="230" t="s">
        <v>144</v>
      </c>
      <c r="AF3125" s="230" t="s">
        <v>143</v>
      </c>
      <c r="AH3125" s="230" t="s">
        <v>143</v>
      </c>
    </row>
    <row r="3126" spans="1:34" x14ac:dyDescent="0.3">
      <c r="A3126" s="230">
        <v>410096</v>
      </c>
      <c r="B3126" s="230" t="s">
        <v>321</v>
      </c>
      <c r="P3126" s="230" t="s">
        <v>144</v>
      </c>
      <c r="R3126" s="230" t="s">
        <v>144</v>
      </c>
      <c r="W3126" s="230" t="s">
        <v>145</v>
      </c>
      <c r="Y3126" s="230" t="s">
        <v>143</v>
      </c>
      <c r="Z3126" s="230" t="s">
        <v>143</v>
      </c>
      <c r="AA3126" s="230" t="s">
        <v>145</v>
      </c>
      <c r="AB3126" s="230" t="s">
        <v>143</v>
      </c>
      <c r="AC3126" s="230" t="s">
        <v>143</v>
      </c>
      <c r="AD3126" s="230" t="s">
        <v>144</v>
      </c>
      <c r="AE3126" s="230" t="s">
        <v>144</v>
      </c>
      <c r="AF3126" s="230" t="s">
        <v>144</v>
      </c>
      <c r="AG3126" s="230" t="s">
        <v>145</v>
      </c>
      <c r="AH3126" s="230" t="s">
        <v>144</v>
      </c>
    </row>
    <row r="3127" spans="1:34" x14ac:dyDescent="0.3">
      <c r="A3127" s="230">
        <v>424496</v>
      </c>
      <c r="B3127" s="230" t="s">
        <v>321</v>
      </c>
      <c r="V3127" s="230" t="s">
        <v>143</v>
      </c>
      <c r="W3127" s="230" t="s">
        <v>143</v>
      </c>
      <c r="Z3127" s="230" t="s">
        <v>145</v>
      </c>
      <c r="AA3127" s="230" t="s">
        <v>144</v>
      </c>
      <c r="AB3127" s="230" t="s">
        <v>144</v>
      </c>
      <c r="AD3127" s="230" t="s">
        <v>144</v>
      </c>
      <c r="AE3127" s="230" t="s">
        <v>144</v>
      </c>
      <c r="AF3127" s="230" t="s">
        <v>144</v>
      </c>
      <c r="AG3127" s="230" t="s">
        <v>144</v>
      </c>
      <c r="AH3127" s="230" t="s">
        <v>144</v>
      </c>
    </row>
    <row r="3128" spans="1:34" x14ac:dyDescent="0.3">
      <c r="A3128" s="230">
        <v>424582</v>
      </c>
      <c r="B3128" s="230" t="s">
        <v>321</v>
      </c>
      <c r="K3128" s="230" t="s">
        <v>143</v>
      </c>
      <c r="Q3128" s="230" t="s">
        <v>145</v>
      </c>
      <c r="AE3128" s="230" t="s">
        <v>145</v>
      </c>
      <c r="AF3128" s="230" t="s">
        <v>145</v>
      </c>
      <c r="AG3128" s="230" t="s">
        <v>145</v>
      </c>
    </row>
    <row r="3129" spans="1:34" x14ac:dyDescent="0.3">
      <c r="A3129" s="230">
        <v>425316</v>
      </c>
      <c r="B3129" s="230" t="s">
        <v>321</v>
      </c>
      <c r="E3129" s="230" t="s">
        <v>143</v>
      </c>
      <c r="K3129" s="230" t="s">
        <v>145</v>
      </c>
      <c r="O3129" s="230" t="s">
        <v>143</v>
      </c>
      <c r="Y3129" s="230" t="s">
        <v>143</v>
      </c>
      <c r="AE3129" s="230" t="s">
        <v>145</v>
      </c>
      <c r="AF3129" s="230" t="s">
        <v>145</v>
      </c>
      <c r="AG3129" s="230" t="s">
        <v>145</v>
      </c>
      <c r="AH3129" s="230" t="s">
        <v>145</v>
      </c>
    </row>
    <row r="3130" spans="1:34" x14ac:dyDescent="0.3">
      <c r="A3130" s="230">
        <v>424801</v>
      </c>
      <c r="B3130" s="230" t="s">
        <v>321</v>
      </c>
      <c r="R3130" s="230" t="s">
        <v>143</v>
      </c>
      <c r="Y3130" s="230" t="s">
        <v>143</v>
      </c>
      <c r="AB3130" s="230" t="s">
        <v>144</v>
      </c>
      <c r="AE3130" s="230" t="s">
        <v>144</v>
      </c>
      <c r="AF3130" s="230" t="s">
        <v>145</v>
      </c>
      <c r="AG3130" s="230" t="s">
        <v>144</v>
      </c>
    </row>
    <row r="3131" spans="1:34" x14ac:dyDescent="0.3">
      <c r="A3131" s="230">
        <v>409475</v>
      </c>
      <c r="B3131" s="230" t="s">
        <v>321</v>
      </c>
      <c r="AA3131" s="230" t="s">
        <v>143</v>
      </c>
      <c r="AB3131" s="230" t="s">
        <v>143</v>
      </c>
      <c r="AD3131" s="230" t="s">
        <v>143</v>
      </c>
      <c r="AE3131" s="230" t="s">
        <v>145</v>
      </c>
      <c r="AF3131" s="230" t="s">
        <v>143</v>
      </c>
      <c r="AG3131" s="230" t="s">
        <v>145</v>
      </c>
    </row>
    <row r="3132" spans="1:34" x14ac:dyDescent="0.3">
      <c r="A3132" s="230">
        <v>420807</v>
      </c>
      <c r="B3132" s="230" t="s">
        <v>321</v>
      </c>
      <c r="G3132" s="230" t="s">
        <v>143</v>
      </c>
      <c r="S3132" s="230" t="s">
        <v>143</v>
      </c>
      <c r="Y3132" s="230" t="s">
        <v>143</v>
      </c>
      <c r="AD3132" s="230" t="s">
        <v>143</v>
      </c>
      <c r="AE3132" s="230" t="s">
        <v>144</v>
      </c>
      <c r="AG3132" s="230" t="s">
        <v>145</v>
      </c>
    </row>
    <row r="3133" spans="1:34" x14ac:dyDescent="0.3">
      <c r="A3133" s="230">
        <v>425181</v>
      </c>
      <c r="B3133" s="230" t="s">
        <v>321</v>
      </c>
      <c r="K3133" s="230" t="s">
        <v>143</v>
      </c>
      <c r="N3133" s="230" t="s">
        <v>143</v>
      </c>
      <c r="AA3133" s="230" t="s">
        <v>143</v>
      </c>
      <c r="AB3133" s="230" t="s">
        <v>143</v>
      </c>
      <c r="AD3133" s="230" t="s">
        <v>145</v>
      </c>
      <c r="AE3133" s="230" t="s">
        <v>144</v>
      </c>
      <c r="AF3133" s="230" t="s">
        <v>145</v>
      </c>
      <c r="AG3133" s="230" t="s">
        <v>145</v>
      </c>
      <c r="AH3133" s="230" t="s">
        <v>145</v>
      </c>
    </row>
    <row r="3134" spans="1:34" x14ac:dyDescent="0.3">
      <c r="A3134" s="230">
        <v>417513</v>
      </c>
      <c r="B3134" s="230" t="s">
        <v>321</v>
      </c>
      <c r="H3134" s="230" t="s">
        <v>143</v>
      </c>
      <c r="K3134" s="230" t="s">
        <v>143</v>
      </c>
      <c r="L3134" s="230" t="s">
        <v>143</v>
      </c>
      <c r="Y3134" s="230" t="s">
        <v>143</v>
      </c>
      <c r="Z3134" s="230" t="s">
        <v>143</v>
      </c>
      <c r="AA3134" s="230" t="s">
        <v>143</v>
      </c>
      <c r="AB3134" s="230" t="s">
        <v>143</v>
      </c>
      <c r="AC3134" s="230" t="s">
        <v>143</v>
      </c>
      <c r="AD3134" s="230" t="s">
        <v>145</v>
      </c>
      <c r="AE3134" s="230" t="s">
        <v>145</v>
      </c>
      <c r="AF3134" s="230" t="s">
        <v>145</v>
      </c>
      <c r="AG3134" s="230" t="s">
        <v>145</v>
      </c>
    </row>
    <row r="3135" spans="1:34" x14ac:dyDescent="0.3">
      <c r="A3135" s="230">
        <v>413598</v>
      </c>
      <c r="B3135" s="230" t="s">
        <v>321</v>
      </c>
      <c r="K3135" s="230" t="s">
        <v>143</v>
      </c>
      <c r="P3135" s="230" t="s">
        <v>143</v>
      </c>
      <c r="W3135" s="230" t="s">
        <v>143</v>
      </c>
      <c r="Z3135" s="230" t="s">
        <v>145</v>
      </c>
      <c r="AD3135" s="230" t="s">
        <v>145</v>
      </c>
      <c r="AG3135" s="230" t="s">
        <v>145</v>
      </c>
      <c r="AH3135" s="230" t="s">
        <v>143</v>
      </c>
    </row>
    <row r="3136" spans="1:34" x14ac:dyDescent="0.3">
      <c r="A3136" s="230">
        <v>420678</v>
      </c>
      <c r="B3136" s="230" t="s">
        <v>321</v>
      </c>
      <c r="R3136" s="230" t="s">
        <v>144</v>
      </c>
      <c r="S3136" s="230" t="s">
        <v>145</v>
      </c>
      <c r="T3136" s="230" t="s">
        <v>144</v>
      </c>
      <c r="AA3136" s="230" t="s">
        <v>145</v>
      </c>
      <c r="AD3136" s="230" t="s">
        <v>144</v>
      </c>
      <c r="AE3136" s="230" t="s">
        <v>144</v>
      </c>
      <c r="AF3136" s="230" t="s">
        <v>144</v>
      </c>
      <c r="AG3136" s="230" t="s">
        <v>143</v>
      </c>
    </row>
    <row r="3137" spans="1:34" x14ac:dyDescent="0.3">
      <c r="A3137" s="230">
        <v>420775</v>
      </c>
      <c r="B3137" s="230" t="s">
        <v>321</v>
      </c>
      <c r="E3137" s="230" t="s">
        <v>143</v>
      </c>
      <c r="K3137" s="230" t="s">
        <v>143</v>
      </c>
      <c r="O3137" s="230" t="s">
        <v>143</v>
      </c>
      <c r="Q3137" s="230" t="s">
        <v>143</v>
      </c>
      <c r="Y3137" s="230" t="s">
        <v>143</v>
      </c>
      <c r="Z3137" s="230" t="s">
        <v>143</v>
      </c>
      <c r="AA3137" s="230" t="s">
        <v>143</v>
      </c>
      <c r="AC3137" s="230" t="s">
        <v>143</v>
      </c>
      <c r="AD3137" s="230" t="s">
        <v>145</v>
      </c>
      <c r="AE3137" s="230" t="s">
        <v>145</v>
      </c>
      <c r="AF3137" s="230" t="s">
        <v>145</v>
      </c>
      <c r="AG3137" s="230" t="s">
        <v>145</v>
      </c>
      <c r="AH3137" s="230" t="s">
        <v>145</v>
      </c>
    </row>
    <row r="3138" spans="1:34" x14ac:dyDescent="0.3">
      <c r="A3138" s="230">
        <v>421543</v>
      </c>
      <c r="B3138" s="230" t="s">
        <v>321</v>
      </c>
      <c r="I3138" s="230" t="s">
        <v>144</v>
      </c>
      <c r="R3138" s="230" t="s">
        <v>145</v>
      </c>
      <c r="W3138" s="230" t="s">
        <v>143</v>
      </c>
      <c r="Y3138" s="230" t="s">
        <v>143</v>
      </c>
      <c r="AA3138" s="230" t="s">
        <v>143</v>
      </c>
      <c r="AC3138" s="230" t="s">
        <v>143</v>
      </c>
      <c r="AD3138" s="230" t="s">
        <v>145</v>
      </c>
      <c r="AE3138" s="230" t="s">
        <v>145</v>
      </c>
      <c r="AF3138" s="230" t="s">
        <v>145</v>
      </c>
      <c r="AG3138" s="230" t="s">
        <v>145</v>
      </c>
      <c r="AH3138" s="230" t="s">
        <v>145</v>
      </c>
    </row>
    <row r="3139" spans="1:34" x14ac:dyDescent="0.3">
      <c r="A3139" s="230">
        <v>417377</v>
      </c>
      <c r="B3139" s="230" t="s">
        <v>321</v>
      </c>
      <c r="K3139" s="230" t="s">
        <v>143</v>
      </c>
      <c r="Q3139" s="230" t="s">
        <v>143</v>
      </c>
      <c r="U3139" s="230" t="s">
        <v>143</v>
      </c>
      <c r="AD3139" s="230" t="s">
        <v>143</v>
      </c>
      <c r="AF3139" s="230" t="s">
        <v>143</v>
      </c>
      <c r="AH3139" s="230" t="s">
        <v>145</v>
      </c>
    </row>
    <row r="3140" spans="1:34" x14ac:dyDescent="0.3">
      <c r="A3140" s="230">
        <v>408596</v>
      </c>
      <c r="B3140" s="230" t="s">
        <v>321</v>
      </c>
      <c r="L3140" s="230" t="s">
        <v>143</v>
      </c>
      <c r="R3140" s="230" t="s">
        <v>144</v>
      </c>
      <c r="W3140" s="230" t="s">
        <v>144</v>
      </c>
      <c r="X3140" s="230" t="s">
        <v>143</v>
      </c>
      <c r="Y3140" s="230" t="s">
        <v>144</v>
      </c>
      <c r="Z3140" s="230" t="s">
        <v>143</v>
      </c>
      <c r="AA3140" s="230" t="s">
        <v>144</v>
      </c>
      <c r="AB3140" s="230" t="s">
        <v>144</v>
      </c>
      <c r="AC3140" s="230" t="s">
        <v>143</v>
      </c>
      <c r="AD3140" s="230" t="s">
        <v>144</v>
      </c>
      <c r="AE3140" s="230" t="s">
        <v>144</v>
      </c>
      <c r="AF3140" s="230" t="s">
        <v>144</v>
      </c>
      <c r="AG3140" s="230" t="s">
        <v>144</v>
      </c>
      <c r="AH3140" s="230" t="s">
        <v>144</v>
      </c>
    </row>
    <row r="3141" spans="1:34" x14ac:dyDescent="0.3">
      <c r="A3141" s="230">
        <v>419729</v>
      </c>
      <c r="B3141" s="230" t="s">
        <v>321</v>
      </c>
      <c r="O3141" s="230" t="s">
        <v>143</v>
      </c>
      <c r="Q3141" s="230" t="s">
        <v>143</v>
      </c>
      <c r="S3141" s="230" t="s">
        <v>143</v>
      </c>
      <c r="Z3141" s="230" t="s">
        <v>143</v>
      </c>
      <c r="AB3141" s="230" t="s">
        <v>143</v>
      </c>
      <c r="AD3141" s="230" t="s">
        <v>145</v>
      </c>
      <c r="AE3141" s="230" t="s">
        <v>144</v>
      </c>
      <c r="AG3141" s="230" t="s">
        <v>143</v>
      </c>
      <c r="AH3141" s="230" t="s">
        <v>145</v>
      </c>
    </row>
    <row r="3142" spans="1:34" x14ac:dyDescent="0.3">
      <c r="A3142" s="230">
        <v>425604</v>
      </c>
      <c r="B3142" s="230" t="s">
        <v>321</v>
      </c>
      <c r="K3142" s="230" t="s">
        <v>143</v>
      </c>
      <c r="AB3142" s="230" t="s">
        <v>143</v>
      </c>
      <c r="AE3142" s="230" t="s">
        <v>145</v>
      </c>
      <c r="AG3142" s="230" t="s">
        <v>144</v>
      </c>
      <c r="AH3142" s="230" t="s">
        <v>143</v>
      </c>
    </row>
    <row r="3143" spans="1:34" x14ac:dyDescent="0.3">
      <c r="A3143" s="230">
        <v>412202</v>
      </c>
      <c r="B3143" s="230" t="s">
        <v>321</v>
      </c>
      <c r="J3143" s="230" t="s">
        <v>143</v>
      </c>
      <c r="T3143" s="230" t="s">
        <v>143</v>
      </c>
      <c r="Y3143" s="230" t="s">
        <v>143</v>
      </c>
      <c r="Z3143" s="230" t="s">
        <v>143</v>
      </c>
      <c r="AA3143" s="230" t="s">
        <v>145</v>
      </c>
      <c r="AC3143" s="230" t="s">
        <v>143</v>
      </c>
      <c r="AD3143" s="230" t="s">
        <v>143</v>
      </c>
      <c r="AE3143" s="230" t="s">
        <v>145</v>
      </c>
      <c r="AF3143" s="230" t="s">
        <v>144</v>
      </c>
      <c r="AG3143" s="230" t="s">
        <v>145</v>
      </c>
      <c r="AH3143" s="230" t="s">
        <v>143</v>
      </c>
    </row>
    <row r="3144" spans="1:34" x14ac:dyDescent="0.3">
      <c r="A3144" s="230">
        <v>418053</v>
      </c>
      <c r="B3144" s="230" t="s">
        <v>321</v>
      </c>
      <c r="G3144" s="230" t="s">
        <v>143</v>
      </c>
      <c r="Y3144" s="230" t="s">
        <v>143</v>
      </c>
      <c r="AD3144" s="230" t="s">
        <v>144</v>
      </c>
      <c r="AE3144" s="230" t="s">
        <v>145</v>
      </c>
      <c r="AF3144" s="230" t="s">
        <v>143</v>
      </c>
      <c r="AG3144" s="230" t="s">
        <v>144</v>
      </c>
      <c r="AH3144" s="230" t="s">
        <v>144</v>
      </c>
    </row>
    <row r="3145" spans="1:34" x14ac:dyDescent="0.3">
      <c r="A3145" s="230">
        <v>418686</v>
      </c>
      <c r="B3145" s="230" t="s">
        <v>321</v>
      </c>
      <c r="Q3145" s="230" t="s">
        <v>143</v>
      </c>
      <c r="T3145" s="230" t="s">
        <v>143</v>
      </c>
      <c r="AF3145" s="230" t="s">
        <v>145</v>
      </c>
      <c r="AG3145" s="230" t="s">
        <v>143</v>
      </c>
      <c r="AH3145" s="230" t="s">
        <v>143</v>
      </c>
    </row>
    <row r="3146" spans="1:34" x14ac:dyDescent="0.3">
      <c r="A3146" s="230">
        <v>412510</v>
      </c>
      <c r="B3146" s="230" t="s">
        <v>321</v>
      </c>
      <c r="E3146" s="230" t="s">
        <v>143</v>
      </c>
      <c r="H3146" s="230" t="s">
        <v>143</v>
      </c>
      <c r="S3146" s="230" t="s">
        <v>144</v>
      </c>
      <c r="W3146" s="230" t="s">
        <v>145</v>
      </c>
      <c r="Y3146" s="230" t="s">
        <v>145</v>
      </c>
      <c r="AD3146" s="230" t="s">
        <v>145</v>
      </c>
      <c r="AE3146" s="230" t="s">
        <v>144</v>
      </c>
      <c r="AF3146" s="230" t="s">
        <v>145</v>
      </c>
      <c r="AG3146" s="230" t="s">
        <v>145</v>
      </c>
    </row>
    <row r="3147" spans="1:34" x14ac:dyDescent="0.3">
      <c r="A3147" s="230">
        <v>423856</v>
      </c>
      <c r="B3147" s="230" t="s">
        <v>321</v>
      </c>
      <c r="F3147" s="230" t="s">
        <v>143</v>
      </c>
      <c r="Q3147" s="230" t="s">
        <v>143</v>
      </c>
      <c r="X3147" s="230" t="s">
        <v>143</v>
      </c>
      <c r="Y3147" s="230" t="s">
        <v>145</v>
      </c>
      <c r="AA3147" s="230" t="s">
        <v>143</v>
      </c>
      <c r="AD3147" s="230" t="s">
        <v>145</v>
      </c>
      <c r="AF3147" s="230" t="s">
        <v>145</v>
      </c>
      <c r="AG3147" s="230" t="s">
        <v>145</v>
      </c>
      <c r="AH3147" s="230" t="s">
        <v>145</v>
      </c>
    </row>
    <row r="3148" spans="1:34" x14ac:dyDescent="0.3">
      <c r="A3148" s="230">
        <v>422830</v>
      </c>
      <c r="B3148" s="230" t="s">
        <v>321</v>
      </c>
      <c r="L3148" s="230" t="s">
        <v>145</v>
      </c>
      <c r="R3148" s="230" t="s">
        <v>145</v>
      </c>
      <c r="AD3148" s="230" t="s">
        <v>143</v>
      </c>
      <c r="AE3148" s="230" t="s">
        <v>144</v>
      </c>
      <c r="AG3148" s="230" t="s">
        <v>143</v>
      </c>
    </row>
    <row r="3149" spans="1:34" x14ac:dyDescent="0.3">
      <c r="A3149" s="230">
        <v>416381</v>
      </c>
      <c r="B3149" s="230" t="s">
        <v>321</v>
      </c>
      <c r="L3149" s="230" t="s">
        <v>143</v>
      </c>
      <c r="X3149" s="230" t="s">
        <v>143</v>
      </c>
      <c r="AA3149" s="230" t="s">
        <v>145</v>
      </c>
      <c r="AD3149" s="230" t="s">
        <v>143</v>
      </c>
      <c r="AE3149" s="230" t="s">
        <v>145</v>
      </c>
      <c r="AF3149" s="230" t="s">
        <v>143</v>
      </c>
      <c r="AH3149" s="230" t="s">
        <v>143</v>
      </c>
    </row>
    <row r="3150" spans="1:34" x14ac:dyDescent="0.3">
      <c r="A3150" s="230">
        <v>410895</v>
      </c>
      <c r="B3150" s="230" t="s">
        <v>321</v>
      </c>
      <c r="I3150" s="230" t="s">
        <v>143</v>
      </c>
      <c r="AB3150" s="230" t="s">
        <v>143</v>
      </c>
      <c r="AD3150" s="230" t="s">
        <v>143</v>
      </c>
      <c r="AF3150" s="230" t="s">
        <v>143</v>
      </c>
      <c r="AG3150" s="230" t="s">
        <v>143</v>
      </c>
    </row>
    <row r="3151" spans="1:34" x14ac:dyDescent="0.3">
      <c r="A3151" s="230">
        <v>422370</v>
      </c>
      <c r="B3151" s="230" t="s">
        <v>321</v>
      </c>
      <c r="R3151" s="230" t="s">
        <v>144</v>
      </c>
      <c r="S3151" s="230" t="s">
        <v>143</v>
      </c>
      <c r="W3151" s="230" t="s">
        <v>145</v>
      </c>
      <c r="AA3151" s="230" t="s">
        <v>143</v>
      </c>
      <c r="AD3151" s="230" t="s">
        <v>145</v>
      </c>
      <c r="AE3151" s="230" t="s">
        <v>144</v>
      </c>
      <c r="AF3151" s="230" t="s">
        <v>144</v>
      </c>
    </row>
    <row r="3152" spans="1:34" x14ac:dyDescent="0.3">
      <c r="A3152" s="230">
        <v>405643</v>
      </c>
      <c r="B3152" s="230" t="s">
        <v>321</v>
      </c>
      <c r="J3152" s="230" t="s">
        <v>145</v>
      </c>
      <c r="Q3152" s="230" t="s">
        <v>145</v>
      </c>
      <c r="X3152" s="230" t="s">
        <v>143</v>
      </c>
      <c r="AA3152" s="230" t="s">
        <v>145</v>
      </c>
      <c r="AD3152" s="230" t="s">
        <v>143</v>
      </c>
      <c r="AE3152" s="230" t="s">
        <v>145</v>
      </c>
      <c r="AF3152" s="230" t="s">
        <v>143</v>
      </c>
      <c r="AG3152" s="230" t="s">
        <v>145</v>
      </c>
      <c r="AH3152" s="230" t="s">
        <v>143</v>
      </c>
    </row>
    <row r="3153" spans="1:34" x14ac:dyDescent="0.3">
      <c r="A3153" s="230">
        <v>420801</v>
      </c>
      <c r="B3153" s="230" t="s">
        <v>321</v>
      </c>
      <c r="I3153" s="230" t="s">
        <v>144</v>
      </c>
      <c r="W3153" s="230" t="s">
        <v>145</v>
      </c>
      <c r="Y3153" s="230" t="s">
        <v>143</v>
      </c>
      <c r="AD3153" s="230" t="s">
        <v>144</v>
      </c>
      <c r="AF3153" s="230" t="s">
        <v>145</v>
      </c>
      <c r="AG3153" s="230" t="s">
        <v>145</v>
      </c>
      <c r="AH3153" s="230" t="s">
        <v>143</v>
      </c>
    </row>
    <row r="3154" spans="1:34" x14ac:dyDescent="0.3">
      <c r="A3154" s="230">
        <v>422645</v>
      </c>
      <c r="B3154" s="230" t="s">
        <v>321</v>
      </c>
      <c r="Q3154" s="230" t="s">
        <v>145</v>
      </c>
      <c r="Y3154" s="230" t="s">
        <v>143</v>
      </c>
      <c r="AB3154" s="230" t="s">
        <v>145</v>
      </c>
      <c r="AD3154" s="230" t="s">
        <v>145</v>
      </c>
      <c r="AF3154" s="230" t="s">
        <v>144</v>
      </c>
      <c r="AG3154" s="230" t="s">
        <v>144</v>
      </c>
    </row>
    <row r="3155" spans="1:34" x14ac:dyDescent="0.3">
      <c r="A3155" s="230">
        <v>406316</v>
      </c>
      <c r="B3155" s="230" t="s">
        <v>321</v>
      </c>
      <c r="L3155" s="230" t="s">
        <v>143</v>
      </c>
      <c r="R3155" s="230" t="s">
        <v>144</v>
      </c>
      <c r="Y3155" s="230" t="s">
        <v>143</v>
      </c>
      <c r="AA3155" s="230" t="s">
        <v>143</v>
      </c>
      <c r="AB3155" s="230" t="s">
        <v>144</v>
      </c>
      <c r="AD3155" s="230" t="s">
        <v>143</v>
      </c>
      <c r="AE3155" s="230" t="s">
        <v>145</v>
      </c>
      <c r="AF3155" s="230" t="s">
        <v>143</v>
      </c>
      <c r="AG3155" s="230" t="s">
        <v>145</v>
      </c>
      <c r="AH3155" s="230" t="s">
        <v>143</v>
      </c>
    </row>
    <row r="3156" spans="1:34" x14ac:dyDescent="0.3">
      <c r="A3156" s="230">
        <v>403628</v>
      </c>
      <c r="B3156" s="230" t="s">
        <v>321</v>
      </c>
      <c r="E3156" s="230" t="s">
        <v>143</v>
      </c>
      <c r="K3156" s="230" t="s">
        <v>143</v>
      </c>
      <c r="W3156" s="230" t="s">
        <v>143</v>
      </c>
      <c r="AA3156" s="230" t="s">
        <v>143</v>
      </c>
      <c r="AD3156" s="230" t="s">
        <v>143</v>
      </c>
      <c r="AF3156" s="230" t="s">
        <v>143</v>
      </c>
      <c r="AG3156" s="230" t="s">
        <v>143</v>
      </c>
      <c r="AH3156" s="230" t="s">
        <v>143</v>
      </c>
    </row>
    <row r="3157" spans="1:34" x14ac:dyDescent="0.3">
      <c r="A3157" s="230">
        <v>412608</v>
      </c>
      <c r="B3157" s="230" t="s">
        <v>321</v>
      </c>
      <c r="Q3157" s="230" t="s">
        <v>143</v>
      </c>
      <c r="X3157" s="230" t="s">
        <v>143</v>
      </c>
      <c r="Y3157" s="230" t="s">
        <v>144</v>
      </c>
      <c r="AA3157" s="230" t="s">
        <v>144</v>
      </c>
      <c r="AB3157" s="230" t="s">
        <v>145</v>
      </c>
      <c r="AC3157" s="230" t="s">
        <v>144</v>
      </c>
      <c r="AD3157" s="230" t="s">
        <v>144</v>
      </c>
      <c r="AE3157" s="230" t="s">
        <v>144</v>
      </c>
      <c r="AF3157" s="230" t="s">
        <v>144</v>
      </c>
      <c r="AG3157" s="230" t="s">
        <v>144</v>
      </c>
      <c r="AH3157" s="230" t="s">
        <v>144</v>
      </c>
    </row>
    <row r="3158" spans="1:34" x14ac:dyDescent="0.3">
      <c r="A3158" s="230">
        <v>415658</v>
      </c>
      <c r="B3158" s="230" t="s">
        <v>321</v>
      </c>
      <c r="G3158" s="230" t="s">
        <v>143</v>
      </c>
      <c r="J3158" s="230" t="s">
        <v>145</v>
      </c>
      <c r="V3158" s="230" t="s">
        <v>143</v>
      </c>
      <c r="W3158" s="230" t="s">
        <v>143</v>
      </c>
      <c r="Y3158" s="230" t="s">
        <v>143</v>
      </c>
      <c r="AA3158" s="230" t="s">
        <v>143</v>
      </c>
      <c r="AB3158" s="230" t="s">
        <v>143</v>
      </c>
      <c r="AD3158" s="230" t="s">
        <v>144</v>
      </c>
      <c r="AE3158" s="230" t="s">
        <v>144</v>
      </c>
      <c r="AF3158" s="230" t="s">
        <v>144</v>
      </c>
      <c r="AG3158" s="230" t="s">
        <v>144</v>
      </c>
      <c r="AH3158" s="230" t="s">
        <v>144</v>
      </c>
    </row>
    <row r="3159" spans="1:34" x14ac:dyDescent="0.3">
      <c r="A3159" s="230">
        <v>417880</v>
      </c>
      <c r="B3159" s="230" t="s">
        <v>321</v>
      </c>
      <c r="D3159" s="230" t="s">
        <v>143</v>
      </c>
      <c r="S3159" s="230" t="s">
        <v>143</v>
      </c>
      <c r="X3159" s="230" t="s">
        <v>143</v>
      </c>
      <c r="Y3159" s="230" t="s">
        <v>143</v>
      </c>
      <c r="AA3159" s="230" t="s">
        <v>143</v>
      </c>
      <c r="AB3159" s="230" t="s">
        <v>143</v>
      </c>
      <c r="AD3159" s="230" t="s">
        <v>143</v>
      </c>
      <c r="AE3159" s="230" t="s">
        <v>144</v>
      </c>
      <c r="AF3159" s="230" t="s">
        <v>143</v>
      </c>
      <c r="AG3159" s="230" t="s">
        <v>143</v>
      </c>
      <c r="AH3159" s="230" t="s">
        <v>143</v>
      </c>
    </row>
    <row r="3160" spans="1:34" x14ac:dyDescent="0.3">
      <c r="A3160" s="230">
        <v>423608</v>
      </c>
      <c r="B3160" s="230" t="s">
        <v>321</v>
      </c>
      <c r="H3160" s="230" t="s">
        <v>143</v>
      </c>
      <c r="S3160" s="230" t="s">
        <v>144</v>
      </c>
      <c r="T3160" s="230" t="s">
        <v>145</v>
      </c>
      <c r="AA3160" s="230" t="s">
        <v>143</v>
      </c>
      <c r="AD3160" s="230" t="s">
        <v>144</v>
      </c>
      <c r="AE3160" s="230" t="s">
        <v>144</v>
      </c>
      <c r="AF3160" s="230" t="s">
        <v>145</v>
      </c>
      <c r="AG3160" s="230" t="s">
        <v>145</v>
      </c>
    </row>
    <row r="3161" spans="1:34" x14ac:dyDescent="0.3">
      <c r="A3161" s="230">
        <v>419836</v>
      </c>
      <c r="B3161" s="230" t="s">
        <v>321</v>
      </c>
      <c r="Y3161" s="230" t="s">
        <v>143</v>
      </c>
      <c r="AD3161" s="230" t="s">
        <v>144</v>
      </c>
      <c r="AE3161" s="230" t="s">
        <v>145</v>
      </c>
      <c r="AF3161" s="230" t="s">
        <v>145</v>
      </c>
      <c r="AG3161" s="230" t="s">
        <v>144</v>
      </c>
      <c r="AH3161" s="230" t="s">
        <v>143</v>
      </c>
    </row>
    <row r="3162" spans="1:34" x14ac:dyDescent="0.3">
      <c r="A3162" s="230">
        <v>418674</v>
      </c>
      <c r="B3162" s="230" t="s">
        <v>321</v>
      </c>
      <c r="AA3162" s="230" t="s">
        <v>145</v>
      </c>
      <c r="AE3162" s="230" t="s">
        <v>145</v>
      </c>
      <c r="AF3162" s="230" t="s">
        <v>144</v>
      </c>
      <c r="AG3162" s="230" t="s">
        <v>144</v>
      </c>
      <c r="AH3162" s="230" t="s">
        <v>143</v>
      </c>
    </row>
    <row r="3163" spans="1:34" x14ac:dyDescent="0.3">
      <c r="A3163" s="230">
        <v>423262</v>
      </c>
      <c r="B3163" s="230" t="s">
        <v>321</v>
      </c>
      <c r="S3163" s="230" t="s">
        <v>143</v>
      </c>
      <c r="Y3163" s="230" t="s">
        <v>143</v>
      </c>
      <c r="AA3163" s="230" t="s">
        <v>143</v>
      </c>
      <c r="AD3163" s="230" t="s">
        <v>144</v>
      </c>
      <c r="AE3163" s="230" t="s">
        <v>144</v>
      </c>
      <c r="AF3163" s="230" t="s">
        <v>145</v>
      </c>
      <c r="AG3163" s="230" t="s">
        <v>144</v>
      </c>
      <c r="AH3163" s="230" t="s">
        <v>145</v>
      </c>
    </row>
    <row r="3164" spans="1:34" x14ac:dyDescent="0.3">
      <c r="A3164" s="230">
        <v>423793</v>
      </c>
      <c r="B3164" s="230" t="s">
        <v>321</v>
      </c>
      <c r="X3164" s="230" t="s">
        <v>143</v>
      </c>
      <c r="Y3164" s="230" t="s">
        <v>143</v>
      </c>
      <c r="AB3164" s="230" t="s">
        <v>143</v>
      </c>
      <c r="AD3164" s="230" t="s">
        <v>145</v>
      </c>
      <c r="AE3164" s="230" t="s">
        <v>145</v>
      </c>
    </row>
    <row r="3165" spans="1:34" x14ac:dyDescent="0.3">
      <c r="A3165" s="230">
        <v>419739</v>
      </c>
      <c r="B3165" s="230" t="s">
        <v>321</v>
      </c>
      <c r="AB3165" s="230" t="s">
        <v>143</v>
      </c>
      <c r="AE3165" s="230" t="s">
        <v>145</v>
      </c>
      <c r="AF3165" s="230" t="s">
        <v>145</v>
      </c>
      <c r="AG3165" s="230" t="s">
        <v>145</v>
      </c>
      <c r="AH3165" s="230" t="s">
        <v>145</v>
      </c>
    </row>
    <row r="3166" spans="1:34" x14ac:dyDescent="0.3">
      <c r="A3166" s="230">
        <v>423406</v>
      </c>
      <c r="B3166" s="230" t="s">
        <v>321</v>
      </c>
      <c r="R3166" s="230" t="s">
        <v>144</v>
      </c>
      <c r="S3166" s="230" t="s">
        <v>143</v>
      </c>
      <c r="T3166" s="230" t="s">
        <v>145</v>
      </c>
      <c r="AE3166" s="230" t="s">
        <v>144</v>
      </c>
      <c r="AF3166" s="230" t="s">
        <v>145</v>
      </c>
    </row>
    <row r="3167" spans="1:34" x14ac:dyDescent="0.3">
      <c r="A3167" s="230">
        <v>420703</v>
      </c>
      <c r="B3167" s="230" t="s">
        <v>321</v>
      </c>
      <c r="R3167" s="230" t="s">
        <v>145</v>
      </c>
      <c r="Y3167" s="230" t="s">
        <v>143</v>
      </c>
      <c r="AA3167" s="230" t="s">
        <v>143</v>
      </c>
      <c r="AE3167" s="230" t="s">
        <v>145</v>
      </c>
      <c r="AF3167" s="230" t="s">
        <v>145</v>
      </c>
    </row>
    <row r="3168" spans="1:34" x14ac:dyDescent="0.3">
      <c r="A3168" s="230">
        <v>424397</v>
      </c>
      <c r="B3168" s="230" t="s">
        <v>321</v>
      </c>
      <c r="L3168" s="230" t="s">
        <v>143</v>
      </c>
      <c r="Y3168" s="230" t="s">
        <v>145</v>
      </c>
      <c r="AA3168" s="230" t="s">
        <v>143</v>
      </c>
      <c r="AB3168" s="230" t="s">
        <v>145</v>
      </c>
      <c r="AC3168" s="230" t="s">
        <v>145</v>
      </c>
      <c r="AD3168" s="230" t="s">
        <v>144</v>
      </c>
      <c r="AE3168" s="230" t="s">
        <v>144</v>
      </c>
      <c r="AF3168" s="230" t="s">
        <v>145</v>
      </c>
      <c r="AG3168" s="230" t="s">
        <v>145</v>
      </c>
      <c r="AH3168" s="230" t="s">
        <v>144</v>
      </c>
    </row>
    <row r="3169" spans="1:34" x14ac:dyDescent="0.3">
      <c r="A3169" s="230">
        <v>421331</v>
      </c>
      <c r="B3169" s="230" t="s">
        <v>321</v>
      </c>
      <c r="Y3169" s="230" t="s">
        <v>143</v>
      </c>
      <c r="AA3169" s="230" t="s">
        <v>143</v>
      </c>
      <c r="AB3169" s="230" t="s">
        <v>144</v>
      </c>
      <c r="AD3169" s="230" t="s">
        <v>143</v>
      </c>
      <c r="AE3169" s="230" t="s">
        <v>144</v>
      </c>
      <c r="AF3169" s="230" t="s">
        <v>144</v>
      </c>
      <c r="AG3169" s="230" t="s">
        <v>143</v>
      </c>
      <c r="AH3169" s="230" t="s">
        <v>144</v>
      </c>
    </row>
    <row r="3170" spans="1:34" x14ac:dyDescent="0.3">
      <c r="A3170" s="230">
        <v>424925</v>
      </c>
      <c r="B3170" s="230" t="s">
        <v>321</v>
      </c>
      <c r="Y3170" s="230" t="s">
        <v>143</v>
      </c>
      <c r="AA3170" s="230" t="s">
        <v>143</v>
      </c>
      <c r="AB3170" s="230" t="s">
        <v>145</v>
      </c>
      <c r="AD3170" s="230" t="s">
        <v>145</v>
      </c>
      <c r="AE3170" s="230" t="s">
        <v>144</v>
      </c>
      <c r="AF3170" s="230" t="s">
        <v>144</v>
      </c>
      <c r="AG3170" s="230" t="s">
        <v>144</v>
      </c>
      <c r="AH3170" s="230" t="s">
        <v>145</v>
      </c>
    </row>
    <row r="3171" spans="1:34" x14ac:dyDescent="0.3">
      <c r="A3171" s="230">
        <v>422808</v>
      </c>
      <c r="B3171" s="230" t="s">
        <v>321</v>
      </c>
      <c r="K3171" s="230" t="s">
        <v>143</v>
      </c>
      <c r="S3171" s="230" t="s">
        <v>145</v>
      </c>
      <c r="Y3171" s="230" t="s">
        <v>143</v>
      </c>
      <c r="AC3171" s="230" t="s">
        <v>143</v>
      </c>
      <c r="AE3171" s="230" t="s">
        <v>145</v>
      </c>
      <c r="AF3171" s="230" t="s">
        <v>145</v>
      </c>
      <c r="AG3171" s="230" t="s">
        <v>145</v>
      </c>
      <c r="AH3171" s="230" t="s">
        <v>145</v>
      </c>
    </row>
    <row r="3172" spans="1:34" x14ac:dyDescent="0.3">
      <c r="A3172" s="230">
        <v>424154</v>
      </c>
      <c r="B3172" s="230" t="s">
        <v>321</v>
      </c>
      <c r="N3172" s="230" t="s">
        <v>143</v>
      </c>
      <c r="AA3172" s="230" t="s">
        <v>143</v>
      </c>
      <c r="AD3172" s="230" t="s">
        <v>145</v>
      </c>
      <c r="AE3172" s="230" t="s">
        <v>144</v>
      </c>
      <c r="AF3172" s="230" t="s">
        <v>145</v>
      </c>
    </row>
    <row r="3173" spans="1:34" x14ac:dyDescent="0.3">
      <c r="A3173" s="230">
        <v>426411</v>
      </c>
      <c r="B3173" s="230" t="s">
        <v>321</v>
      </c>
      <c r="K3173" s="230" t="s">
        <v>143</v>
      </c>
      <c r="L3173" s="230" t="s">
        <v>145</v>
      </c>
      <c r="O3173" s="230" t="s">
        <v>143</v>
      </c>
      <c r="R3173" s="230" t="s">
        <v>144</v>
      </c>
      <c r="AA3173" s="230" t="s">
        <v>145</v>
      </c>
      <c r="AB3173" s="230" t="s">
        <v>144</v>
      </c>
      <c r="AE3173" s="230" t="s">
        <v>144</v>
      </c>
      <c r="AF3173" s="230" t="s">
        <v>144</v>
      </c>
      <c r="AG3173" s="230" t="s">
        <v>144</v>
      </c>
    </row>
    <row r="3174" spans="1:34" x14ac:dyDescent="0.3">
      <c r="A3174" s="230">
        <v>418194</v>
      </c>
      <c r="B3174" s="230" t="s">
        <v>321</v>
      </c>
      <c r="J3174" s="230" t="s">
        <v>143</v>
      </c>
      <c r="N3174" s="230" t="s">
        <v>143</v>
      </c>
      <c r="R3174" s="230" t="s">
        <v>144</v>
      </c>
      <c r="W3174" s="230" t="s">
        <v>143</v>
      </c>
      <c r="AA3174" s="230" t="s">
        <v>143</v>
      </c>
      <c r="AD3174" s="230" t="s">
        <v>143</v>
      </c>
      <c r="AF3174" s="230" t="s">
        <v>145</v>
      </c>
    </row>
    <row r="3175" spans="1:34" x14ac:dyDescent="0.3">
      <c r="A3175" s="230">
        <v>409289</v>
      </c>
      <c r="B3175" s="230" t="s">
        <v>321</v>
      </c>
      <c r="Q3175" s="230" t="s">
        <v>143</v>
      </c>
      <c r="AA3175" s="230" t="s">
        <v>144</v>
      </c>
      <c r="AB3175" s="230" t="s">
        <v>143</v>
      </c>
      <c r="AE3175" s="230" t="s">
        <v>144</v>
      </c>
      <c r="AF3175" s="230" t="s">
        <v>145</v>
      </c>
      <c r="AH3175" s="230" t="s">
        <v>145</v>
      </c>
    </row>
    <row r="3176" spans="1:34" x14ac:dyDescent="0.3">
      <c r="A3176" s="230">
        <v>420145</v>
      </c>
      <c r="B3176" s="230" t="s">
        <v>321</v>
      </c>
      <c r="E3176" s="230" t="s">
        <v>143</v>
      </c>
      <c r="Q3176" s="230" t="s">
        <v>145</v>
      </c>
      <c r="W3176" s="230" t="s">
        <v>143</v>
      </c>
      <c r="Y3176" s="230" t="s">
        <v>143</v>
      </c>
      <c r="Z3176" s="230" t="s">
        <v>145</v>
      </c>
      <c r="AA3176" s="230" t="s">
        <v>143</v>
      </c>
      <c r="AC3176" s="230" t="s">
        <v>143</v>
      </c>
      <c r="AD3176" s="230" t="s">
        <v>145</v>
      </c>
      <c r="AE3176" s="230" t="s">
        <v>144</v>
      </c>
      <c r="AF3176" s="230" t="s">
        <v>144</v>
      </c>
      <c r="AG3176" s="230" t="s">
        <v>145</v>
      </c>
      <c r="AH3176" s="230" t="s">
        <v>143</v>
      </c>
    </row>
    <row r="3177" spans="1:34" x14ac:dyDescent="0.3">
      <c r="A3177" s="230">
        <v>425657</v>
      </c>
      <c r="B3177" s="230" t="s">
        <v>321</v>
      </c>
      <c r="K3177" s="230" t="s">
        <v>145</v>
      </c>
      <c r="AD3177" s="230" t="s">
        <v>145</v>
      </c>
      <c r="AE3177" s="230" t="s">
        <v>144</v>
      </c>
      <c r="AF3177" s="230" t="s">
        <v>145</v>
      </c>
      <c r="AG3177" s="230" t="s">
        <v>144</v>
      </c>
      <c r="AH3177" s="230" t="s">
        <v>145</v>
      </c>
    </row>
    <row r="3178" spans="1:34" x14ac:dyDescent="0.3">
      <c r="A3178" s="230">
        <v>423731</v>
      </c>
      <c r="B3178" s="230" t="s">
        <v>321</v>
      </c>
      <c r="D3178" s="230" t="s">
        <v>143</v>
      </c>
      <c r="V3178" s="230" t="s">
        <v>143</v>
      </c>
      <c r="X3178" s="230" t="s">
        <v>143</v>
      </c>
      <c r="AA3178" s="230" t="s">
        <v>143</v>
      </c>
      <c r="AB3178" s="230" t="s">
        <v>143</v>
      </c>
      <c r="AD3178" s="230" t="s">
        <v>145</v>
      </c>
      <c r="AE3178" s="230" t="s">
        <v>145</v>
      </c>
      <c r="AF3178" s="230" t="s">
        <v>145</v>
      </c>
    </row>
    <row r="3179" spans="1:34" x14ac:dyDescent="0.3">
      <c r="A3179" s="230">
        <v>420297</v>
      </c>
      <c r="B3179" s="230" t="s">
        <v>321</v>
      </c>
      <c r="Q3179" s="230" t="s">
        <v>145</v>
      </c>
      <c r="W3179" s="230" t="s">
        <v>143</v>
      </c>
      <c r="Y3179" s="230" t="s">
        <v>143</v>
      </c>
      <c r="AA3179" s="230" t="s">
        <v>143</v>
      </c>
      <c r="AC3179" s="230" t="s">
        <v>143</v>
      </c>
      <c r="AE3179" s="230" t="s">
        <v>144</v>
      </c>
      <c r="AF3179" s="230" t="s">
        <v>144</v>
      </c>
      <c r="AG3179" s="230" t="s">
        <v>145</v>
      </c>
      <c r="AH3179" s="230" t="s">
        <v>143</v>
      </c>
    </row>
    <row r="3180" spans="1:34" x14ac:dyDescent="0.3">
      <c r="A3180" s="230">
        <v>420755</v>
      </c>
      <c r="B3180" s="230" t="s">
        <v>321</v>
      </c>
      <c r="U3180" s="230" t="s">
        <v>144</v>
      </c>
      <c r="V3180" s="230" t="s">
        <v>144</v>
      </c>
      <c r="X3180" s="230" t="s">
        <v>144</v>
      </c>
      <c r="Y3180" s="230" t="s">
        <v>143</v>
      </c>
      <c r="AA3180" s="230" t="s">
        <v>145</v>
      </c>
      <c r="AB3180" s="230" t="s">
        <v>145</v>
      </c>
      <c r="AD3180" s="230" t="s">
        <v>144</v>
      </c>
      <c r="AF3180" s="230" t="s">
        <v>145</v>
      </c>
      <c r="AG3180" s="230" t="s">
        <v>144</v>
      </c>
      <c r="AH3180" s="230" t="s">
        <v>144</v>
      </c>
    </row>
    <row r="3181" spans="1:34" x14ac:dyDescent="0.3">
      <c r="A3181" s="230">
        <v>421933</v>
      </c>
      <c r="B3181" s="230" t="s">
        <v>321</v>
      </c>
      <c r="E3181" s="230" t="s">
        <v>143</v>
      </c>
      <c r="O3181" s="230" t="s">
        <v>143</v>
      </c>
      <c r="Q3181" s="230" t="s">
        <v>143</v>
      </c>
      <c r="Y3181" s="230" t="s">
        <v>143</v>
      </c>
      <c r="AA3181" s="230" t="s">
        <v>143</v>
      </c>
      <c r="AC3181" s="230" t="s">
        <v>145</v>
      </c>
      <c r="AD3181" s="230" t="s">
        <v>144</v>
      </c>
      <c r="AE3181" s="230" t="s">
        <v>144</v>
      </c>
      <c r="AF3181" s="230" t="s">
        <v>144</v>
      </c>
      <c r="AG3181" s="230" t="s">
        <v>144</v>
      </c>
      <c r="AH3181" s="230" t="s">
        <v>144</v>
      </c>
    </row>
    <row r="3182" spans="1:34" x14ac:dyDescent="0.3">
      <c r="A3182" s="230">
        <v>423069</v>
      </c>
      <c r="B3182" s="230" t="s">
        <v>321</v>
      </c>
      <c r="Q3182" s="230" t="s">
        <v>144</v>
      </c>
      <c r="W3182" s="230" t="s">
        <v>143</v>
      </c>
      <c r="Y3182" s="230" t="s">
        <v>145</v>
      </c>
      <c r="AA3182" s="230" t="s">
        <v>145</v>
      </c>
      <c r="AD3182" s="230" t="s">
        <v>144</v>
      </c>
      <c r="AE3182" s="230" t="s">
        <v>144</v>
      </c>
      <c r="AF3182" s="230" t="s">
        <v>144</v>
      </c>
      <c r="AG3182" s="230" t="s">
        <v>144</v>
      </c>
      <c r="AH3182" s="230" t="s">
        <v>144</v>
      </c>
    </row>
    <row r="3183" spans="1:34" x14ac:dyDescent="0.3">
      <c r="A3183" s="230">
        <v>425616</v>
      </c>
      <c r="B3183" s="230" t="s">
        <v>321</v>
      </c>
      <c r="Y3183" s="230" t="s">
        <v>145</v>
      </c>
      <c r="AA3183" s="230" t="s">
        <v>143</v>
      </c>
      <c r="AB3183" s="230" t="s">
        <v>144</v>
      </c>
      <c r="AD3183" s="230" t="s">
        <v>145</v>
      </c>
      <c r="AE3183" s="230" t="s">
        <v>144</v>
      </c>
      <c r="AF3183" s="230" t="s">
        <v>143</v>
      </c>
      <c r="AH3183" s="230" t="s">
        <v>143</v>
      </c>
    </row>
    <row r="3184" spans="1:34" x14ac:dyDescent="0.3">
      <c r="A3184" s="230">
        <v>425293</v>
      </c>
      <c r="B3184" s="230" t="s">
        <v>321</v>
      </c>
      <c r="N3184" s="230" t="s">
        <v>145</v>
      </c>
      <c r="X3184" s="230" t="s">
        <v>143</v>
      </c>
      <c r="Y3184" s="230" t="s">
        <v>143</v>
      </c>
      <c r="AA3184" s="230" t="s">
        <v>143</v>
      </c>
      <c r="AB3184" s="230" t="s">
        <v>143</v>
      </c>
      <c r="AC3184" s="230" t="s">
        <v>143</v>
      </c>
      <c r="AE3184" s="230" t="s">
        <v>145</v>
      </c>
      <c r="AF3184" s="230" t="s">
        <v>145</v>
      </c>
      <c r="AH3184" s="230" t="s">
        <v>145</v>
      </c>
    </row>
    <row r="3185" spans="1:34" x14ac:dyDescent="0.3">
      <c r="A3185" s="230">
        <v>421355</v>
      </c>
      <c r="B3185" s="230" t="s">
        <v>321</v>
      </c>
      <c r="L3185" s="230" t="s">
        <v>143</v>
      </c>
      <c r="Q3185" s="230" t="s">
        <v>143</v>
      </c>
      <c r="T3185" s="230" t="s">
        <v>145</v>
      </c>
      <c r="AB3185" s="230" t="s">
        <v>145</v>
      </c>
      <c r="AD3185" s="230" t="s">
        <v>145</v>
      </c>
      <c r="AE3185" s="230" t="s">
        <v>144</v>
      </c>
      <c r="AH3185" s="230" t="s">
        <v>144</v>
      </c>
    </row>
    <row r="3186" spans="1:34" x14ac:dyDescent="0.3">
      <c r="A3186" s="230">
        <v>413963</v>
      </c>
      <c r="B3186" s="230" t="s">
        <v>321</v>
      </c>
      <c r="W3186" s="230" t="s">
        <v>143</v>
      </c>
      <c r="Y3186" s="230" t="s">
        <v>143</v>
      </c>
      <c r="AA3186" s="230" t="s">
        <v>143</v>
      </c>
      <c r="AD3186" s="230" t="s">
        <v>144</v>
      </c>
      <c r="AE3186" s="230" t="s">
        <v>145</v>
      </c>
      <c r="AF3186" s="230" t="s">
        <v>144</v>
      </c>
      <c r="AG3186" s="230" t="s">
        <v>145</v>
      </c>
    </row>
    <row r="3187" spans="1:34" x14ac:dyDescent="0.3">
      <c r="A3187" s="230">
        <v>417661</v>
      </c>
      <c r="B3187" s="230" t="s">
        <v>321</v>
      </c>
      <c r="O3187" s="230" t="s">
        <v>143</v>
      </c>
      <c r="P3187" s="230" t="s">
        <v>143</v>
      </c>
      <c r="Q3187" s="230" t="s">
        <v>143</v>
      </c>
      <c r="U3187" s="230" t="s">
        <v>143</v>
      </c>
      <c r="Y3187" s="230" t="s">
        <v>145</v>
      </c>
      <c r="Z3187" s="230" t="s">
        <v>144</v>
      </c>
      <c r="AA3187" s="230" t="s">
        <v>145</v>
      </c>
      <c r="AB3187" s="230" t="s">
        <v>144</v>
      </c>
      <c r="AC3187" s="230" t="s">
        <v>144</v>
      </c>
      <c r="AE3187" s="230" t="s">
        <v>144</v>
      </c>
      <c r="AF3187" s="230" t="s">
        <v>145</v>
      </c>
      <c r="AG3187" s="230" t="s">
        <v>144</v>
      </c>
    </row>
    <row r="3188" spans="1:34" x14ac:dyDescent="0.3">
      <c r="A3188" s="230">
        <v>419303</v>
      </c>
      <c r="B3188" s="230" t="s">
        <v>321</v>
      </c>
      <c r="L3188" s="230" t="s">
        <v>145</v>
      </c>
      <c r="S3188" s="230" t="s">
        <v>145</v>
      </c>
      <c r="Y3188" s="230" t="s">
        <v>143</v>
      </c>
      <c r="AA3188" s="230" t="s">
        <v>143</v>
      </c>
      <c r="AB3188" s="230" t="s">
        <v>143</v>
      </c>
      <c r="AD3188" s="230" t="s">
        <v>144</v>
      </c>
      <c r="AE3188" s="230" t="s">
        <v>145</v>
      </c>
      <c r="AF3188" s="230" t="s">
        <v>145</v>
      </c>
      <c r="AG3188" s="230" t="s">
        <v>145</v>
      </c>
      <c r="AH3188" s="230" t="s">
        <v>145</v>
      </c>
    </row>
    <row r="3189" spans="1:34" x14ac:dyDescent="0.3">
      <c r="A3189" s="230">
        <v>422503</v>
      </c>
      <c r="B3189" s="230" t="s">
        <v>321</v>
      </c>
      <c r="H3189" s="230" t="s">
        <v>143</v>
      </c>
      <c r="K3189" s="230" t="s">
        <v>143</v>
      </c>
      <c r="S3189" s="230" t="s">
        <v>145</v>
      </c>
      <c r="W3189" s="230" t="s">
        <v>145</v>
      </c>
      <c r="Y3189" s="230" t="s">
        <v>145</v>
      </c>
      <c r="AA3189" s="230" t="s">
        <v>145</v>
      </c>
      <c r="AD3189" s="230" t="s">
        <v>145</v>
      </c>
      <c r="AE3189" s="230" t="s">
        <v>144</v>
      </c>
      <c r="AF3189" s="230" t="s">
        <v>144</v>
      </c>
      <c r="AH3189" s="230" t="s">
        <v>145</v>
      </c>
    </row>
    <row r="3190" spans="1:34" x14ac:dyDescent="0.3">
      <c r="A3190" s="230">
        <v>422833</v>
      </c>
      <c r="B3190" s="230" t="s">
        <v>321</v>
      </c>
      <c r="L3190" s="230" t="s">
        <v>144</v>
      </c>
      <c r="R3190" s="230" t="s">
        <v>144</v>
      </c>
      <c r="S3190" s="230" t="s">
        <v>145</v>
      </c>
      <c r="AA3190" s="230" t="s">
        <v>143</v>
      </c>
      <c r="AD3190" s="230" t="s">
        <v>145</v>
      </c>
      <c r="AE3190" s="230" t="s">
        <v>144</v>
      </c>
      <c r="AH3190" s="230" t="s">
        <v>145</v>
      </c>
    </row>
    <row r="3191" spans="1:34" x14ac:dyDescent="0.3">
      <c r="A3191" s="230">
        <v>423507</v>
      </c>
      <c r="B3191" s="230" t="s">
        <v>321</v>
      </c>
      <c r="G3191" s="230" t="s">
        <v>143</v>
      </c>
      <c r="L3191" s="230" t="s">
        <v>145</v>
      </c>
      <c r="S3191" s="230" t="s">
        <v>143</v>
      </c>
      <c r="Y3191" s="230" t="s">
        <v>143</v>
      </c>
      <c r="AA3191" s="230" t="s">
        <v>143</v>
      </c>
      <c r="AB3191" s="230" t="s">
        <v>145</v>
      </c>
      <c r="AC3191" s="230" t="s">
        <v>145</v>
      </c>
      <c r="AD3191" s="230" t="s">
        <v>144</v>
      </c>
      <c r="AE3191" s="230" t="s">
        <v>144</v>
      </c>
      <c r="AF3191" s="230" t="s">
        <v>144</v>
      </c>
      <c r="AG3191" s="230" t="s">
        <v>144</v>
      </c>
      <c r="AH3191" s="230" t="s">
        <v>145</v>
      </c>
    </row>
    <row r="3192" spans="1:34" x14ac:dyDescent="0.3">
      <c r="A3192" s="230">
        <v>424798</v>
      </c>
      <c r="B3192" s="230" t="s">
        <v>321</v>
      </c>
      <c r="L3192" s="230" t="s">
        <v>144</v>
      </c>
      <c r="Y3192" s="230" t="s">
        <v>144</v>
      </c>
      <c r="AA3192" s="230" t="s">
        <v>144</v>
      </c>
      <c r="AB3192" s="230" t="s">
        <v>144</v>
      </c>
      <c r="AE3192" s="230" t="s">
        <v>144</v>
      </c>
      <c r="AF3192" s="230" t="s">
        <v>144</v>
      </c>
      <c r="AG3192" s="230" t="s">
        <v>144</v>
      </c>
    </row>
    <row r="3193" spans="1:34" x14ac:dyDescent="0.3">
      <c r="A3193" s="230">
        <v>422705</v>
      </c>
      <c r="B3193" s="230" t="s">
        <v>321</v>
      </c>
      <c r="Y3193" s="230" t="s">
        <v>145</v>
      </c>
      <c r="AC3193" s="230" t="s">
        <v>144</v>
      </c>
      <c r="AD3193" s="230" t="s">
        <v>144</v>
      </c>
      <c r="AE3193" s="230" t="s">
        <v>144</v>
      </c>
      <c r="AF3193" s="230" t="s">
        <v>144</v>
      </c>
      <c r="AH3193" s="230" t="s">
        <v>144</v>
      </c>
    </row>
    <row r="3194" spans="1:34" x14ac:dyDescent="0.3">
      <c r="A3194" s="230">
        <v>417967</v>
      </c>
      <c r="B3194" s="230" t="s">
        <v>321</v>
      </c>
      <c r="L3194" s="230" t="s">
        <v>143</v>
      </c>
      <c r="Q3194" s="230" t="s">
        <v>145</v>
      </c>
      <c r="R3194" s="230" t="s">
        <v>145</v>
      </c>
      <c r="S3194" s="230" t="s">
        <v>143</v>
      </c>
      <c r="AA3194" s="230" t="s">
        <v>143</v>
      </c>
      <c r="AB3194" s="230" t="s">
        <v>143</v>
      </c>
      <c r="AD3194" s="230" t="s">
        <v>145</v>
      </c>
      <c r="AE3194" s="230" t="s">
        <v>145</v>
      </c>
    </row>
    <row r="3195" spans="1:34" x14ac:dyDescent="0.3">
      <c r="A3195" s="230">
        <v>418080</v>
      </c>
      <c r="B3195" s="230" t="s">
        <v>321</v>
      </c>
      <c r="AD3195" s="230" t="s">
        <v>143</v>
      </c>
      <c r="AE3195" s="230" t="s">
        <v>144</v>
      </c>
      <c r="AF3195" s="230" t="s">
        <v>145</v>
      </c>
      <c r="AG3195" s="230" t="s">
        <v>143</v>
      </c>
      <c r="AH3195" s="230" t="s">
        <v>143</v>
      </c>
    </row>
    <row r="3196" spans="1:34" x14ac:dyDescent="0.3">
      <c r="A3196" s="230">
        <v>422969</v>
      </c>
      <c r="B3196" s="230" t="s">
        <v>321</v>
      </c>
      <c r="H3196" s="230" t="s">
        <v>143</v>
      </c>
      <c r="Q3196" s="230" t="s">
        <v>143</v>
      </c>
      <c r="S3196" s="230" t="s">
        <v>144</v>
      </c>
      <c r="Y3196" s="230" t="s">
        <v>143</v>
      </c>
      <c r="Z3196" s="230" t="s">
        <v>143</v>
      </c>
      <c r="AA3196" s="230" t="s">
        <v>143</v>
      </c>
      <c r="AB3196" s="230" t="s">
        <v>145</v>
      </c>
      <c r="AC3196" s="230" t="s">
        <v>144</v>
      </c>
      <c r="AD3196" s="230" t="s">
        <v>144</v>
      </c>
      <c r="AE3196" s="230" t="s">
        <v>144</v>
      </c>
      <c r="AF3196" s="230" t="s">
        <v>144</v>
      </c>
      <c r="AG3196" s="230" t="s">
        <v>144</v>
      </c>
      <c r="AH3196" s="230" t="s">
        <v>144</v>
      </c>
    </row>
    <row r="3197" spans="1:34" x14ac:dyDescent="0.3">
      <c r="A3197" s="230">
        <v>423017</v>
      </c>
      <c r="B3197" s="230" t="s">
        <v>321</v>
      </c>
      <c r="L3197" s="230" t="s">
        <v>145</v>
      </c>
      <c r="Q3197" s="230" t="s">
        <v>144</v>
      </c>
      <c r="R3197" s="230" t="s">
        <v>145</v>
      </c>
      <c r="AD3197" s="230" t="s">
        <v>145</v>
      </c>
      <c r="AG3197" s="230" t="s">
        <v>145</v>
      </c>
    </row>
    <row r="3198" spans="1:34" x14ac:dyDescent="0.3">
      <c r="A3198" s="230">
        <v>424779</v>
      </c>
      <c r="B3198" s="230" t="s">
        <v>321</v>
      </c>
      <c r="Y3198" s="230" t="s">
        <v>143</v>
      </c>
      <c r="AE3198" s="230" t="s">
        <v>144</v>
      </c>
      <c r="AF3198" s="230" t="s">
        <v>143</v>
      </c>
      <c r="AG3198" s="230" t="s">
        <v>145</v>
      </c>
      <c r="AH3198" s="230" t="s">
        <v>143</v>
      </c>
    </row>
    <row r="3199" spans="1:34" x14ac:dyDescent="0.3">
      <c r="A3199" s="230">
        <v>412957</v>
      </c>
      <c r="B3199" s="230" t="s">
        <v>321</v>
      </c>
      <c r="F3199" s="230" t="s">
        <v>143</v>
      </c>
      <c r="K3199" s="230" t="s">
        <v>143</v>
      </c>
      <c r="AA3199" s="230" t="s">
        <v>143</v>
      </c>
      <c r="AF3199" s="230" t="s">
        <v>143</v>
      </c>
      <c r="AG3199" s="230" t="s">
        <v>143</v>
      </c>
    </row>
    <row r="3200" spans="1:34" x14ac:dyDescent="0.3">
      <c r="A3200" s="230">
        <v>420149</v>
      </c>
      <c r="B3200" s="230" t="s">
        <v>321</v>
      </c>
      <c r="O3200" s="230" t="s">
        <v>143</v>
      </c>
      <c r="AC3200" s="230" t="s">
        <v>143</v>
      </c>
      <c r="AD3200" s="230" t="s">
        <v>143</v>
      </c>
      <c r="AF3200" s="230" t="s">
        <v>143</v>
      </c>
      <c r="AG3200" s="230" t="s">
        <v>143</v>
      </c>
    </row>
    <row r="3201" spans="1:34" x14ac:dyDescent="0.3">
      <c r="A3201" s="230">
        <v>422170</v>
      </c>
      <c r="B3201" s="230" t="s">
        <v>321</v>
      </c>
      <c r="W3201" s="230" t="s">
        <v>144</v>
      </c>
      <c r="AD3201" s="230" t="s">
        <v>145</v>
      </c>
      <c r="AE3201" s="230" t="s">
        <v>144</v>
      </c>
      <c r="AF3201" s="230" t="s">
        <v>144</v>
      </c>
      <c r="AH3201" s="230" t="s">
        <v>144</v>
      </c>
    </row>
    <row r="3202" spans="1:34" x14ac:dyDescent="0.3">
      <c r="A3202" s="230">
        <v>420342</v>
      </c>
      <c r="B3202" s="230" t="s">
        <v>321</v>
      </c>
      <c r="Q3202" s="230" t="s">
        <v>143</v>
      </c>
      <c r="R3202" s="230" t="s">
        <v>143</v>
      </c>
      <c r="AD3202" s="230" t="s">
        <v>144</v>
      </c>
      <c r="AE3202" s="230" t="s">
        <v>145</v>
      </c>
      <c r="AF3202" s="230" t="s">
        <v>144</v>
      </c>
      <c r="AG3202" s="230" t="s">
        <v>145</v>
      </c>
    </row>
    <row r="3203" spans="1:34" x14ac:dyDescent="0.3">
      <c r="A3203" s="230">
        <v>424232</v>
      </c>
      <c r="B3203" s="230" t="s">
        <v>321</v>
      </c>
      <c r="E3203" s="230" t="s">
        <v>143</v>
      </c>
      <c r="G3203" s="230" t="s">
        <v>143</v>
      </c>
      <c r="M3203" s="230" t="s">
        <v>143</v>
      </c>
      <c r="T3203" s="230" t="s">
        <v>144</v>
      </c>
      <c r="AA3203" s="230" t="s">
        <v>143</v>
      </c>
      <c r="AB3203" s="230" t="s">
        <v>143</v>
      </c>
      <c r="AD3203" s="230" t="s">
        <v>145</v>
      </c>
      <c r="AE3203" s="230" t="s">
        <v>144</v>
      </c>
      <c r="AF3203" s="230" t="s">
        <v>145</v>
      </c>
      <c r="AG3203" s="230" t="s">
        <v>145</v>
      </c>
    </row>
    <row r="3204" spans="1:34" x14ac:dyDescent="0.3">
      <c r="A3204" s="230">
        <v>408320</v>
      </c>
      <c r="B3204" s="230" t="s">
        <v>321</v>
      </c>
      <c r="W3204" s="230" t="s">
        <v>143</v>
      </c>
      <c r="X3204" s="230" t="s">
        <v>143</v>
      </c>
      <c r="Y3204" s="230" t="s">
        <v>143</v>
      </c>
      <c r="AA3204" s="230" t="s">
        <v>145</v>
      </c>
      <c r="AB3204" s="230" t="s">
        <v>144</v>
      </c>
      <c r="AC3204" s="230" t="s">
        <v>143</v>
      </c>
      <c r="AD3204" s="230" t="s">
        <v>144</v>
      </c>
      <c r="AE3204" s="230" t="s">
        <v>144</v>
      </c>
      <c r="AF3204" s="230" t="s">
        <v>144</v>
      </c>
      <c r="AG3204" s="230" t="s">
        <v>143</v>
      </c>
      <c r="AH3204" s="230" t="s">
        <v>144</v>
      </c>
    </row>
    <row r="3205" spans="1:34" x14ac:dyDescent="0.3">
      <c r="A3205" s="230">
        <v>421472</v>
      </c>
      <c r="B3205" s="230" t="s">
        <v>321</v>
      </c>
      <c r="W3205" s="230" t="s">
        <v>143</v>
      </c>
      <c r="Z3205" s="230" t="s">
        <v>143</v>
      </c>
      <c r="AD3205" s="230" t="s">
        <v>145</v>
      </c>
      <c r="AF3205" s="230" t="s">
        <v>145</v>
      </c>
      <c r="AH3205" s="230" t="s">
        <v>145</v>
      </c>
    </row>
    <row r="3206" spans="1:34" x14ac:dyDescent="0.3">
      <c r="A3206" s="230">
        <v>405433</v>
      </c>
      <c r="B3206" s="230" t="s">
        <v>321</v>
      </c>
      <c r="R3206" s="230" t="s">
        <v>143</v>
      </c>
      <c r="X3206" s="230" t="s">
        <v>143</v>
      </c>
      <c r="AA3206" s="230" t="s">
        <v>143</v>
      </c>
      <c r="AB3206" s="230" t="s">
        <v>145</v>
      </c>
      <c r="AD3206" s="230" t="s">
        <v>143</v>
      </c>
      <c r="AF3206" s="230" t="s">
        <v>145</v>
      </c>
      <c r="AH3206" s="230" t="s">
        <v>144</v>
      </c>
    </row>
    <row r="3207" spans="1:34" x14ac:dyDescent="0.3">
      <c r="A3207" s="230">
        <v>402218</v>
      </c>
      <c r="B3207" s="230" t="s">
        <v>321</v>
      </c>
      <c r="L3207" s="230" t="s">
        <v>145</v>
      </c>
      <c r="R3207" s="230" t="s">
        <v>145</v>
      </c>
      <c r="T3207" s="230" t="s">
        <v>143</v>
      </c>
      <c r="W3207" s="230" t="s">
        <v>143</v>
      </c>
      <c r="Z3207" s="230" t="s">
        <v>145</v>
      </c>
      <c r="AA3207" s="230" t="s">
        <v>143</v>
      </c>
      <c r="AB3207" s="230" t="s">
        <v>145</v>
      </c>
      <c r="AC3207" s="230" t="s">
        <v>145</v>
      </c>
      <c r="AD3207" s="230" t="s">
        <v>144</v>
      </c>
      <c r="AE3207" s="230" t="s">
        <v>144</v>
      </c>
      <c r="AF3207" s="230" t="s">
        <v>144</v>
      </c>
      <c r="AG3207" s="230" t="s">
        <v>144</v>
      </c>
      <c r="AH3207" s="230" t="s">
        <v>144</v>
      </c>
    </row>
    <row r="3208" spans="1:34" x14ac:dyDescent="0.3">
      <c r="A3208" s="230">
        <v>412703</v>
      </c>
      <c r="B3208" s="230" t="s">
        <v>321</v>
      </c>
      <c r="R3208" s="230" t="s">
        <v>143</v>
      </c>
      <c r="W3208" s="230" t="s">
        <v>143</v>
      </c>
      <c r="Z3208" s="230" t="s">
        <v>145</v>
      </c>
      <c r="AA3208" s="230" t="s">
        <v>143</v>
      </c>
      <c r="AB3208" s="230" t="s">
        <v>145</v>
      </c>
      <c r="AF3208" s="230" t="s">
        <v>143</v>
      </c>
      <c r="AG3208" s="230" t="s">
        <v>145</v>
      </c>
    </row>
    <row r="3209" spans="1:34" x14ac:dyDescent="0.3">
      <c r="A3209" s="230">
        <v>414792</v>
      </c>
      <c r="B3209" s="230" t="s">
        <v>321</v>
      </c>
      <c r="I3209" s="230" t="s">
        <v>143</v>
      </c>
      <c r="AA3209" s="230" t="s">
        <v>143</v>
      </c>
      <c r="AB3209" s="230" t="s">
        <v>143</v>
      </c>
      <c r="AC3209" s="230" t="s">
        <v>143</v>
      </c>
      <c r="AD3209" s="230" t="s">
        <v>143</v>
      </c>
      <c r="AE3209" s="230" t="s">
        <v>143</v>
      </c>
      <c r="AF3209" s="230" t="s">
        <v>144</v>
      </c>
      <c r="AH3209" s="230" t="s">
        <v>145</v>
      </c>
    </row>
    <row r="3210" spans="1:34" x14ac:dyDescent="0.3">
      <c r="A3210" s="230">
        <v>419052</v>
      </c>
      <c r="B3210" s="230" t="s">
        <v>321</v>
      </c>
      <c r="L3210" s="230" t="s">
        <v>143</v>
      </c>
      <c r="R3210" s="230" t="s">
        <v>144</v>
      </c>
      <c r="S3210" s="230" t="s">
        <v>143</v>
      </c>
      <c r="Z3210" s="230" t="s">
        <v>143</v>
      </c>
      <c r="AB3210" s="230" t="s">
        <v>143</v>
      </c>
      <c r="AD3210" s="230" t="s">
        <v>145</v>
      </c>
      <c r="AE3210" s="230" t="s">
        <v>145</v>
      </c>
      <c r="AF3210" s="230" t="s">
        <v>145</v>
      </c>
      <c r="AG3210" s="230" t="s">
        <v>145</v>
      </c>
      <c r="AH3210" s="230" t="s">
        <v>145</v>
      </c>
    </row>
    <row r="3211" spans="1:34" x14ac:dyDescent="0.3">
      <c r="A3211" s="230">
        <v>415807</v>
      </c>
      <c r="B3211" s="230" t="s">
        <v>321</v>
      </c>
      <c r="G3211" s="230" t="s">
        <v>143</v>
      </c>
      <c r="X3211" s="230" t="s">
        <v>145</v>
      </c>
      <c r="AB3211" s="230" t="s">
        <v>144</v>
      </c>
      <c r="AC3211" s="230" t="s">
        <v>143</v>
      </c>
      <c r="AD3211" s="230" t="s">
        <v>143</v>
      </c>
      <c r="AE3211" s="230" t="s">
        <v>145</v>
      </c>
      <c r="AF3211" s="230" t="s">
        <v>144</v>
      </c>
      <c r="AG3211" s="230" t="s">
        <v>144</v>
      </c>
      <c r="AH3211" s="230" t="s">
        <v>143</v>
      </c>
    </row>
    <row r="3212" spans="1:34" x14ac:dyDescent="0.3">
      <c r="A3212" s="230">
        <v>404529</v>
      </c>
      <c r="B3212" s="230" t="s">
        <v>321</v>
      </c>
      <c r="L3212" s="230" t="s">
        <v>145</v>
      </c>
      <c r="O3212" s="230" t="s">
        <v>143</v>
      </c>
      <c r="R3212" s="230" t="s">
        <v>145</v>
      </c>
      <c r="W3212" s="230" t="s">
        <v>143</v>
      </c>
      <c r="Y3212" s="230" t="s">
        <v>145</v>
      </c>
      <c r="Z3212" s="230" t="s">
        <v>145</v>
      </c>
      <c r="AA3212" s="230" t="s">
        <v>144</v>
      </c>
      <c r="AB3212" s="230" t="s">
        <v>145</v>
      </c>
      <c r="AC3212" s="230" t="s">
        <v>144</v>
      </c>
      <c r="AD3212" s="230" t="s">
        <v>144</v>
      </c>
      <c r="AE3212" s="230" t="s">
        <v>144</v>
      </c>
      <c r="AF3212" s="230" t="s">
        <v>144</v>
      </c>
      <c r="AG3212" s="230" t="s">
        <v>144</v>
      </c>
      <c r="AH3212" s="230" t="s">
        <v>144</v>
      </c>
    </row>
    <row r="3213" spans="1:34" x14ac:dyDescent="0.3">
      <c r="A3213" s="230">
        <v>420137</v>
      </c>
      <c r="B3213" s="230" t="s">
        <v>321</v>
      </c>
      <c r="J3213" s="230" t="s">
        <v>143</v>
      </c>
      <c r="L3213" s="230" t="s">
        <v>143</v>
      </c>
      <c r="N3213" s="230" t="s">
        <v>143</v>
      </c>
      <c r="Y3213" s="230" t="s">
        <v>145</v>
      </c>
      <c r="Z3213" s="230" t="s">
        <v>145</v>
      </c>
      <c r="AA3213" s="230" t="s">
        <v>144</v>
      </c>
      <c r="AB3213" s="230" t="s">
        <v>145</v>
      </c>
      <c r="AC3213" s="230" t="s">
        <v>145</v>
      </c>
      <c r="AD3213" s="230" t="s">
        <v>145</v>
      </c>
      <c r="AE3213" s="230" t="s">
        <v>144</v>
      </c>
      <c r="AF3213" s="230" t="s">
        <v>144</v>
      </c>
      <c r="AG3213" s="230" t="s">
        <v>145</v>
      </c>
      <c r="AH3213" s="230" t="s">
        <v>144</v>
      </c>
    </row>
    <row r="3214" spans="1:34" x14ac:dyDescent="0.3">
      <c r="A3214" s="230">
        <v>411135</v>
      </c>
      <c r="B3214" s="230" t="s">
        <v>321</v>
      </c>
      <c r="R3214" s="230" t="s">
        <v>145</v>
      </c>
      <c r="S3214" s="230" t="s">
        <v>143</v>
      </c>
      <c r="T3214" s="230" t="s">
        <v>143</v>
      </c>
      <c r="Y3214" s="230" t="s">
        <v>144</v>
      </c>
      <c r="Z3214" s="230" t="s">
        <v>144</v>
      </c>
      <c r="AA3214" s="230" t="s">
        <v>145</v>
      </c>
      <c r="AD3214" s="230" t="s">
        <v>144</v>
      </c>
      <c r="AE3214" s="230" t="s">
        <v>144</v>
      </c>
      <c r="AF3214" s="230" t="s">
        <v>144</v>
      </c>
      <c r="AG3214" s="230" t="s">
        <v>144</v>
      </c>
    </row>
    <row r="3215" spans="1:34" x14ac:dyDescent="0.3">
      <c r="A3215" s="230">
        <v>422805</v>
      </c>
      <c r="B3215" s="230" t="s">
        <v>321</v>
      </c>
      <c r="Q3215" s="230" t="s">
        <v>143</v>
      </c>
      <c r="AD3215" s="230" t="s">
        <v>144</v>
      </c>
      <c r="AE3215" s="230" t="s">
        <v>144</v>
      </c>
      <c r="AF3215" s="230" t="s">
        <v>144</v>
      </c>
      <c r="AG3215" s="230" t="s">
        <v>144</v>
      </c>
    </row>
    <row r="3216" spans="1:34" x14ac:dyDescent="0.3">
      <c r="A3216" s="230">
        <v>401956</v>
      </c>
      <c r="B3216" s="230" t="s">
        <v>321</v>
      </c>
      <c r="R3216" s="230" t="s">
        <v>145</v>
      </c>
      <c r="V3216" s="230" t="s">
        <v>143</v>
      </c>
      <c r="Y3216" s="230" t="s">
        <v>143</v>
      </c>
      <c r="Z3216" s="230" t="s">
        <v>145</v>
      </c>
      <c r="AA3216" s="230" t="s">
        <v>143</v>
      </c>
      <c r="AB3216" s="230" t="s">
        <v>143</v>
      </c>
      <c r="AD3216" s="230" t="s">
        <v>143</v>
      </c>
      <c r="AE3216" s="230" t="s">
        <v>143</v>
      </c>
      <c r="AF3216" s="230" t="s">
        <v>143</v>
      </c>
      <c r="AG3216" s="230" t="s">
        <v>145</v>
      </c>
      <c r="AH3216" s="230" t="s">
        <v>143</v>
      </c>
    </row>
    <row r="3217" spans="1:34" x14ac:dyDescent="0.3">
      <c r="A3217" s="230">
        <v>424656</v>
      </c>
      <c r="B3217" s="230" t="s">
        <v>321</v>
      </c>
      <c r="L3217" s="230" t="s">
        <v>145</v>
      </c>
      <c r="Z3217" s="230" t="s">
        <v>145</v>
      </c>
      <c r="AA3217" s="230" t="s">
        <v>143</v>
      </c>
      <c r="AB3217" s="230" t="s">
        <v>144</v>
      </c>
      <c r="AC3217" s="230" t="s">
        <v>143</v>
      </c>
      <c r="AE3217" s="230" t="s">
        <v>144</v>
      </c>
      <c r="AF3217" s="230" t="s">
        <v>144</v>
      </c>
      <c r="AG3217" s="230" t="s">
        <v>144</v>
      </c>
      <c r="AH3217" s="230" t="s">
        <v>144</v>
      </c>
    </row>
    <row r="3218" spans="1:34" x14ac:dyDescent="0.3">
      <c r="A3218" s="230">
        <v>422938</v>
      </c>
      <c r="B3218" s="230" t="s">
        <v>321</v>
      </c>
      <c r="Y3218" s="230" t="s">
        <v>143</v>
      </c>
      <c r="Z3218" s="230" t="s">
        <v>145</v>
      </c>
      <c r="AA3218" s="230" t="s">
        <v>145</v>
      </c>
      <c r="AB3218" s="230" t="s">
        <v>145</v>
      </c>
      <c r="AC3218" s="230" t="s">
        <v>145</v>
      </c>
      <c r="AD3218" s="230" t="s">
        <v>145</v>
      </c>
      <c r="AE3218" s="230" t="s">
        <v>144</v>
      </c>
      <c r="AF3218" s="230" t="s">
        <v>144</v>
      </c>
      <c r="AG3218" s="230" t="s">
        <v>144</v>
      </c>
      <c r="AH3218" s="230" t="s">
        <v>144</v>
      </c>
    </row>
    <row r="3219" spans="1:34" x14ac:dyDescent="0.3">
      <c r="A3219" s="230">
        <v>419952</v>
      </c>
      <c r="B3219" s="230" t="s">
        <v>321</v>
      </c>
      <c r="L3219" s="230" t="s">
        <v>144</v>
      </c>
      <c r="R3219" s="230" t="s">
        <v>143</v>
      </c>
      <c r="T3219" s="230" t="s">
        <v>144</v>
      </c>
      <c r="X3219" s="230" t="s">
        <v>143</v>
      </c>
      <c r="Y3219" s="230" t="s">
        <v>144</v>
      </c>
      <c r="Z3219" s="230" t="s">
        <v>145</v>
      </c>
      <c r="AA3219" s="230" t="s">
        <v>145</v>
      </c>
      <c r="AB3219" s="230" t="s">
        <v>144</v>
      </c>
      <c r="AC3219" s="230" t="s">
        <v>143</v>
      </c>
      <c r="AD3219" s="230" t="s">
        <v>144</v>
      </c>
      <c r="AE3219" s="230" t="s">
        <v>144</v>
      </c>
      <c r="AF3219" s="230" t="s">
        <v>144</v>
      </c>
      <c r="AG3219" s="230" t="s">
        <v>144</v>
      </c>
      <c r="AH3219" s="230" t="s">
        <v>145</v>
      </c>
    </row>
    <row r="3220" spans="1:34" x14ac:dyDescent="0.3">
      <c r="A3220" s="230">
        <v>411815</v>
      </c>
      <c r="B3220" s="230" t="s">
        <v>321</v>
      </c>
      <c r="F3220" s="230" t="s">
        <v>143</v>
      </c>
      <c r="U3220" s="230" t="s">
        <v>143</v>
      </c>
      <c r="Y3220" s="230" t="s">
        <v>145</v>
      </c>
      <c r="Z3220" s="230" t="s">
        <v>145</v>
      </c>
      <c r="AA3220" s="230" t="s">
        <v>145</v>
      </c>
      <c r="AD3220" s="230" t="s">
        <v>144</v>
      </c>
      <c r="AE3220" s="230" t="s">
        <v>144</v>
      </c>
      <c r="AF3220" s="230" t="s">
        <v>144</v>
      </c>
      <c r="AG3220" s="230" t="s">
        <v>144</v>
      </c>
    </row>
    <row r="3221" spans="1:34" x14ac:dyDescent="0.3">
      <c r="A3221" s="230">
        <v>412011</v>
      </c>
      <c r="B3221" s="230" t="s">
        <v>321</v>
      </c>
      <c r="U3221" s="230" t="s">
        <v>144</v>
      </c>
      <c r="Y3221" s="230" t="s">
        <v>144</v>
      </c>
      <c r="AA3221" s="230" t="s">
        <v>143</v>
      </c>
      <c r="AB3221" s="230" t="s">
        <v>143</v>
      </c>
      <c r="AC3221" s="230" t="s">
        <v>144</v>
      </c>
      <c r="AD3221" s="230" t="s">
        <v>145</v>
      </c>
      <c r="AE3221" s="230" t="s">
        <v>144</v>
      </c>
      <c r="AF3221" s="230" t="s">
        <v>144</v>
      </c>
      <c r="AG3221" s="230" t="s">
        <v>144</v>
      </c>
      <c r="AH3221" s="230" t="s">
        <v>144</v>
      </c>
    </row>
    <row r="3222" spans="1:34" x14ac:dyDescent="0.3">
      <c r="A3222" s="230">
        <v>424171</v>
      </c>
      <c r="B3222" s="230" t="s">
        <v>321</v>
      </c>
      <c r="K3222" s="230" t="s">
        <v>143</v>
      </c>
      <c r="T3222" s="230" t="s">
        <v>143</v>
      </c>
      <c r="AF3222" s="230" t="s">
        <v>143</v>
      </c>
      <c r="AG3222" s="230" t="s">
        <v>143</v>
      </c>
      <c r="AH3222" s="230" t="s">
        <v>143</v>
      </c>
    </row>
    <row r="3223" spans="1:34" x14ac:dyDescent="0.3">
      <c r="A3223" s="230">
        <v>420421</v>
      </c>
      <c r="B3223" s="230" t="s">
        <v>321</v>
      </c>
      <c r="J3223" s="230" t="s">
        <v>145</v>
      </c>
      <c r="T3223" s="230" t="s">
        <v>143</v>
      </c>
      <c r="AA3223" s="230" t="s">
        <v>144</v>
      </c>
      <c r="AD3223" s="230" t="s">
        <v>145</v>
      </c>
      <c r="AE3223" s="230" t="s">
        <v>144</v>
      </c>
      <c r="AF3223" s="230" t="s">
        <v>144</v>
      </c>
    </row>
    <row r="3224" spans="1:34" x14ac:dyDescent="0.3">
      <c r="A3224" s="230">
        <v>401613</v>
      </c>
      <c r="B3224" s="230" t="s">
        <v>321</v>
      </c>
      <c r="L3224" s="230" t="s">
        <v>143</v>
      </c>
      <c r="R3224" s="230" t="s">
        <v>144</v>
      </c>
      <c r="T3224" s="230" t="s">
        <v>145</v>
      </c>
      <c r="W3224" s="230" t="s">
        <v>143</v>
      </c>
      <c r="Y3224" s="230" t="s">
        <v>145</v>
      </c>
      <c r="Z3224" s="230" t="s">
        <v>145</v>
      </c>
      <c r="AA3224" s="230" t="s">
        <v>145</v>
      </c>
      <c r="AB3224" s="230" t="s">
        <v>145</v>
      </c>
      <c r="AC3224" s="230" t="s">
        <v>144</v>
      </c>
      <c r="AD3224" s="230" t="s">
        <v>144</v>
      </c>
      <c r="AE3224" s="230" t="s">
        <v>144</v>
      </c>
      <c r="AF3224" s="230" t="s">
        <v>144</v>
      </c>
      <c r="AG3224" s="230" t="s">
        <v>144</v>
      </c>
      <c r="AH3224" s="230" t="s">
        <v>144</v>
      </c>
    </row>
    <row r="3225" spans="1:34" x14ac:dyDescent="0.3">
      <c r="A3225" s="230">
        <v>421216</v>
      </c>
      <c r="B3225" s="230" t="s">
        <v>321</v>
      </c>
      <c r="L3225" s="230" t="s">
        <v>143</v>
      </c>
      <c r="R3225" s="230" t="s">
        <v>144</v>
      </c>
      <c r="S3225" s="230" t="s">
        <v>143</v>
      </c>
      <c r="Y3225" s="230" t="s">
        <v>143</v>
      </c>
      <c r="AA3225" s="230" t="s">
        <v>143</v>
      </c>
      <c r="AD3225" s="230" t="s">
        <v>145</v>
      </c>
      <c r="AE3225" s="230" t="s">
        <v>144</v>
      </c>
      <c r="AF3225" s="230" t="s">
        <v>144</v>
      </c>
      <c r="AG3225" s="230" t="s">
        <v>144</v>
      </c>
    </row>
    <row r="3226" spans="1:34" x14ac:dyDescent="0.3">
      <c r="A3226" s="230">
        <v>409261</v>
      </c>
      <c r="B3226" s="230" t="s">
        <v>321</v>
      </c>
      <c r="L3226" s="230" t="s">
        <v>143</v>
      </c>
      <c r="R3226" s="230" t="s">
        <v>144</v>
      </c>
      <c r="S3226" s="230" t="s">
        <v>143</v>
      </c>
      <c r="W3226" s="230" t="s">
        <v>143</v>
      </c>
      <c r="Y3226" s="230" t="s">
        <v>145</v>
      </c>
      <c r="Z3226" s="230" t="s">
        <v>145</v>
      </c>
      <c r="AA3226" s="230" t="s">
        <v>145</v>
      </c>
      <c r="AB3226" s="230" t="s">
        <v>144</v>
      </c>
      <c r="AC3226" s="230" t="s">
        <v>144</v>
      </c>
      <c r="AD3226" s="230" t="s">
        <v>144</v>
      </c>
      <c r="AE3226" s="230" t="s">
        <v>144</v>
      </c>
      <c r="AF3226" s="230" t="s">
        <v>144</v>
      </c>
      <c r="AG3226" s="230" t="s">
        <v>144</v>
      </c>
      <c r="AH3226" s="230" t="s">
        <v>144</v>
      </c>
    </row>
    <row r="3227" spans="1:34" x14ac:dyDescent="0.3">
      <c r="A3227" s="230">
        <v>427679</v>
      </c>
      <c r="B3227" s="230" t="s">
        <v>321</v>
      </c>
      <c r="G3227" s="230" t="s">
        <v>145</v>
      </c>
      <c r="J3227" s="230" t="s">
        <v>145</v>
      </c>
      <c r="O3227" s="230" t="s">
        <v>145</v>
      </c>
      <c r="R3227" s="230" t="s">
        <v>145</v>
      </c>
      <c r="Z3227" s="230" t="s">
        <v>145</v>
      </c>
      <c r="AA3227" s="230" t="s">
        <v>145</v>
      </c>
      <c r="AB3227" s="230" t="s">
        <v>145</v>
      </c>
      <c r="AC3227" s="230" t="s">
        <v>145</v>
      </c>
      <c r="AD3227" s="230" t="s">
        <v>144</v>
      </c>
      <c r="AE3227" s="230" t="s">
        <v>144</v>
      </c>
      <c r="AF3227" s="230" t="s">
        <v>144</v>
      </c>
      <c r="AG3227" s="230" t="s">
        <v>144</v>
      </c>
      <c r="AH3227" s="230" t="s">
        <v>144</v>
      </c>
    </row>
    <row r="3228" spans="1:34" x14ac:dyDescent="0.3">
      <c r="A3228" s="230">
        <v>400389</v>
      </c>
      <c r="B3228" s="230" t="s">
        <v>321</v>
      </c>
      <c r="D3228" s="230" t="s">
        <v>144</v>
      </c>
      <c r="K3228" s="230" t="s">
        <v>144</v>
      </c>
      <c r="L3228" s="230" t="s">
        <v>144</v>
      </c>
      <c r="R3228" s="230" t="s">
        <v>145</v>
      </c>
      <c r="Y3228" s="230" t="s">
        <v>143</v>
      </c>
      <c r="AA3228" s="230" t="s">
        <v>145</v>
      </c>
      <c r="AB3228" s="230" t="s">
        <v>143</v>
      </c>
      <c r="AD3228" s="230" t="s">
        <v>143</v>
      </c>
      <c r="AE3228" s="230" t="s">
        <v>145</v>
      </c>
      <c r="AF3228" s="230" t="s">
        <v>144</v>
      </c>
      <c r="AH3228" s="230" t="s">
        <v>143</v>
      </c>
    </row>
    <row r="3229" spans="1:34" x14ac:dyDescent="0.3">
      <c r="A3229" s="230">
        <v>400484</v>
      </c>
      <c r="B3229" s="230" t="s">
        <v>321</v>
      </c>
      <c r="Y3229" s="230" t="s">
        <v>143</v>
      </c>
      <c r="AA3229" s="230" t="s">
        <v>143</v>
      </c>
      <c r="AB3229" s="230" t="s">
        <v>143</v>
      </c>
      <c r="AC3229" s="230" t="s">
        <v>143</v>
      </c>
      <c r="AD3229" s="230" t="s">
        <v>145</v>
      </c>
      <c r="AE3229" s="230" t="s">
        <v>145</v>
      </c>
      <c r="AF3229" s="230" t="s">
        <v>145</v>
      </c>
      <c r="AH3229" s="230" t="s">
        <v>144</v>
      </c>
    </row>
    <row r="3230" spans="1:34" x14ac:dyDescent="0.3">
      <c r="A3230" s="230">
        <v>400583</v>
      </c>
      <c r="B3230" s="230" t="s">
        <v>321</v>
      </c>
      <c r="T3230" s="230" t="s">
        <v>143</v>
      </c>
      <c r="Y3230" s="230" t="s">
        <v>143</v>
      </c>
      <c r="AA3230" s="230" t="s">
        <v>143</v>
      </c>
      <c r="AB3230" s="230" t="s">
        <v>143</v>
      </c>
      <c r="AE3230" s="230" t="s">
        <v>145</v>
      </c>
      <c r="AF3230" s="230" t="s">
        <v>144</v>
      </c>
      <c r="AH3230" s="230" t="s">
        <v>143</v>
      </c>
    </row>
    <row r="3231" spans="1:34" x14ac:dyDescent="0.3">
      <c r="A3231" s="230">
        <v>400630</v>
      </c>
      <c r="B3231" s="230" t="s">
        <v>321</v>
      </c>
      <c r="AA3231" s="230" t="s">
        <v>143</v>
      </c>
      <c r="AB3231" s="230" t="s">
        <v>143</v>
      </c>
      <c r="AD3231" s="230" t="s">
        <v>143</v>
      </c>
      <c r="AE3231" s="230" t="s">
        <v>144</v>
      </c>
      <c r="AF3231" s="230" t="s">
        <v>145</v>
      </c>
      <c r="AH3231" s="230" t="s">
        <v>143</v>
      </c>
    </row>
    <row r="3232" spans="1:34" x14ac:dyDescent="0.3">
      <c r="A3232" s="230">
        <v>400745</v>
      </c>
      <c r="B3232" s="230" t="s">
        <v>321</v>
      </c>
      <c r="R3232" s="230" t="s">
        <v>145</v>
      </c>
      <c r="Y3232" s="230" t="s">
        <v>143</v>
      </c>
      <c r="AA3232" s="230" t="s">
        <v>143</v>
      </c>
      <c r="AD3232" s="230" t="s">
        <v>145</v>
      </c>
      <c r="AE3232" s="230" t="s">
        <v>144</v>
      </c>
      <c r="AF3232" s="230" t="s">
        <v>145</v>
      </c>
      <c r="AG3232" s="230" t="s">
        <v>143</v>
      </c>
      <c r="AH3232" s="230" t="s">
        <v>145</v>
      </c>
    </row>
    <row r="3233" spans="1:34" x14ac:dyDescent="0.3">
      <c r="A3233" s="230">
        <v>400981</v>
      </c>
      <c r="B3233" s="230" t="s">
        <v>321</v>
      </c>
      <c r="P3233" s="230" t="s">
        <v>143</v>
      </c>
      <c r="T3233" s="230" t="s">
        <v>143</v>
      </c>
      <c r="Y3233" s="230" t="s">
        <v>143</v>
      </c>
      <c r="AA3233" s="230" t="s">
        <v>143</v>
      </c>
      <c r="AB3233" s="230" t="s">
        <v>143</v>
      </c>
      <c r="AD3233" s="230" t="s">
        <v>143</v>
      </c>
      <c r="AE3233" s="230" t="s">
        <v>144</v>
      </c>
      <c r="AF3233" s="230" t="s">
        <v>144</v>
      </c>
      <c r="AG3233" s="230" t="s">
        <v>144</v>
      </c>
      <c r="AH3233" s="230" t="s">
        <v>144</v>
      </c>
    </row>
    <row r="3234" spans="1:34" x14ac:dyDescent="0.3">
      <c r="A3234" s="230">
        <v>401018</v>
      </c>
      <c r="B3234" s="230" t="s">
        <v>321</v>
      </c>
      <c r="X3234" s="230" t="s">
        <v>143</v>
      </c>
      <c r="Y3234" s="230" t="s">
        <v>143</v>
      </c>
      <c r="AA3234" s="230" t="s">
        <v>143</v>
      </c>
      <c r="AB3234" s="230" t="s">
        <v>143</v>
      </c>
      <c r="AD3234" s="230" t="s">
        <v>144</v>
      </c>
      <c r="AE3234" s="230" t="s">
        <v>144</v>
      </c>
      <c r="AF3234" s="230" t="s">
        <v>144</v>
      </c>
      <c r="AG3234" s="230" t="s">
        <v>144</v>
      </c>
      <c r="AH3234" s="230" t="s">
        <v>144</v>
      </c>
    </row>
    <row r="3235" spans="1:34" x14ac:dyDescent="0.3">
      <c r="A3235" s="230">
        <v>401118</v>
      </c>
      <c r="B3235" s="230" t="s">
        <v>321</v>
      </c>
      <c r="K3235" s="230" t="s">
        <v>143</v>
      </c>
      <c r="R3235" s="230" t="s">
        <v>144</v>
      </c>
      <c r="T3235" s="230" t="s">
        <v>143</v>
      </c>
      <c r="Y3235" s="230" t="s">
        <v>144</v>
      </c>
      <c r="Z3235" s="230" t="s">
        <v>144</v>
      </c>
      <c r="AA3235" s="230" t="s">
        <v>144</v>
      </c>
      <c r="AB3235" s="230" t="s">
        <v>144</v>
      </c>
      <c r="AC3235" s="230" t="s">
        <v>144</v>
      </c>
      <c r="AD3235" s="230" t="s">
        <v>144</v>
      </c>
      <c r="AE3235" s="230" t="s">
        <v>144</v>
      </c>
      <c r="AF3235" s="230" t="s">
        <v>144</v>
      </c>
      <c r="AG3235" s="230" t="s">
        <v>144</v>
      </c>
      <c r="AH3235" s="230" t="s">
        <v>144</v>
      </c>
    </row>
    <row r="3236" spans="1:34" x14ac:dyDescent="0.3">
      <c r="A3236" s="230">
        <v>401185</v>
      </c>
      <c r="B3236" s="230" t="s">
        <v>321</v>
      </c>
      <c r="J3236" s="230" t="s">
        <v>143</v>
      </c>
      <c r="R3236" s="230" t="s">
        <v>143</v>
      </c>
      <c r="W3236" s="230" t="s">
        <v>143</v>
      </c>
      <c r="Z3236" s="230" t="s">
        <v>143</v>
      </c>
      <c r="AA3236" s="230" t="s">
        <v>143</v>
      </c>
      <c r="AB3236" s="230" t="s">
        <v>144</v>
      </c>
      <c r="AC3236" s="230" t="s">
        <v>144</v>
      </c>
      <c r="AD3236" s="230" t="s">
        <v>144</v>
      </c>
      <c r="AE3236" s="230" t="s">
        <v>144</v>
      </c>
      <c r="AF3236" s="230" t="s">
        <v>144</v>
      </c>
      <c r="AG3236" s="230" t="s">
        <v>144</v>
      </c>
      <c r="AH3236" s="230" t="s">
        <v>144</v>
      </c>
    </row>
    <row r="3237" spans="1:34" x14ac:dyDescent="0.3">
      <c r="A3237" s="230">
        <v>401410</v>
      </c>
      <c r="B3237" s="230" t="s">
        <v>321</v>
      </c>
      <c r="Q3237" s="230" t="s">
        <v>145</v>
      </c>
      <c r="Y3237" s="230" t="s">
        <v>143</v>
      </c>
      <c r="AA3237" s="230" t="s">
        <v>143</v>
      </c>
      <c r="AD3237" s="230" t="s">
        <v>145</v>
      </c>
      <c r="AE3237" s="230" t="s">
        <v>144</v>
      </c>
      <c r="AF3237" s="230" t="s">
        <v>144</v>
      </c>
      <c r="AG3237" s="230" t="s">
        <v>145</v>
      </c>
      <c r="AH3237" s="230" t="s">
        <v>144</v>
      </c>
    </row>
    <row r="3238" spans="1:34" x14ac:dyDescent="0.3">
      <c r="A3238" s="230">
        <v>401590</v>
      </c>
      <c r="B3238" s="230" t="s">
        <v>321</v>
      </c>
      <c r="X3238" s="230" t="s">
        <v>143</v>
      </c>
      <c r="Y3238" s="230" t="s">
        <v>143</v>
      </c>
      <c r="Z3238" s="230" t="s">
        <v>143</v>
      </c>
      <c r="AA3238" s="230" t="s">
        <v>145</v>
      </c>
      <c r="AB3238" s="230" t="s">
        <v>145</v>
      </c>
      <c r="AC3238" s="230" t="s">
        <v>143</v>
      </c>
      <c r="AD3238" s="230" t="s">
        <v>144</v>
      </c>
      <c r="AE3238" s="230" t="s">
        <v>144</v>
      </c>
      <c r="AF3238" s="230" t="s">
        <v>144</v>
      </c>
      <c r="AG3238" s="230" t="s">
        <v>144</v>
      </c>
      <c r="AH3238" s="230" t="s">
        <v>144</v>
      </c>
    </row>
    <row r="3239" spans="1:34" x14ac:dyDescent="0.3">
      <c r="A3239" s="230">
        <v>401826</v>
      </c>
      <c r="B3239" s="230" t="s">
        <v>321</v>
      </c>
      <c r="K3239" s="230" t="s">
        <v>145</v>
      </c>
      <c r="W3239" s="230" t="s">
        <v>144</v>
      </c>
      <c r="Y3239" s="230" t="s">
        <v>143</v>
      </c>
      <c r="AA3239" s="230" t="s">
        <v>143</v>
      </c>
      <c r="AB3239" s="230" t="s">
        <v>143</v>
      </c>
      <c r="AD3239" s="230" t="s">
        <v>143</v>
      </c>
      <c r="AF3239" s="230" t="s">
        <v>143</v>
      </c>
    </row>
    <row r="3240" spans="1:34" x14ac:dyDescent="0.3">
      <c r="A3240" s="230">
        <v>402104</v>
      </c>
      <c r="B3240" s="230" t="s">
        <v>321</v>
      </c>
      <c r="Y3240" s="230" t="s">
        <v>143</v>
      </c>
      <c r="AA3240" s="230" t="s">
        <v>143</v>
      </c>
      <c r="AB3240" s="230" t="s">
        <v>145</v>
      </c>
      <c r="AD3240" s="230" t="s">
        <v>144</v>
      </c>
      <c r="AF3240" s="230" t="s">
        <v>144</v>
      </c>
    </row>
    <row r="3241" spans="1:34" x14ac:dyDescent="0.3">
      <c r="A3241" s="230">
        <v>402220</v>
      </c>
      <c r="B3241" s="230" t="s">
        <v>321</v>
      </c>
      <c r="D3241" s="230" t="s">
        <v>143</v>
      </c>
      <c r="R3241" s="230" t="s">
        <v>143</v>
      </c>
      <c r="W3241" s="230" t="s">
        <v>143</v>
      </c>
      <c r="Y3241" s="230" t="s">
        <v>143</v>
      </c>
      <c r="AA3241" s="230" t="s">
        <v>143</v>
      </c>
      <c r="AB3241" s="230" t="s">
        <v>144</v>
      </c>
      <c r="AC3241" s="230" t="s">
        <v>144</v>
      </c>
      <c r="AD3241" s="230" t="s">
        <v>144</v>
      </c>
      <c r="AE3241" s="230" t="s">
        <v>144</v>
      </c>
      <c r="AF3241" s="230" t="s">
        <v>144</v>
      </c>
      <c r="AG3241" s="230" t="s">
        <v>144</v>
      </c>
      <c r="AH3241" s="230" t="s">
        <v>144</v>
      </c>
    </row>
    <row r="3242" spans="1:34" x14ac:dyDescent="0.3">
      <c r="A3242" s="230">
        <v>402843</v>
      </c>
      <c r="B3242" s="230" t="s">
        <v>321</v>
      </c>
      <c r="J3242" s="230" t="s">
        <v>143</v>
      </c>
      <c r="R3242" s="230" t="s">
        <v>143</v>
      </c>
      <c r="W3242" s="230" t="s">
        <v>143</v>
      </c>
      <c r="Y3242" s="230" t="s">
        <v>143</v>
      </c>
      <c r="AA3242" s="230" t="s">
        <v>145</v>
      </c>
      <c r="AB3242" s="230" t="s">
        <v>145</v>
      </c>
      <c r="AD3242" s="230" t="s">
        <v>145</v>
      </c>
      <c r="AE3242" s="230" t="s">
        <v>143</v>
      </c>
      <c r="AF3242" s="230" t="s">
        <v>144</v>
      </c>
      <c r="AG3242" s="230" t="s">
        <v>143</v>
      </c>
      <c r="AH3242" s="230" t="s">
        <v>144</v>
      </c>
    </row>
    <row r="3243" spans="1:34" x14ac:dyDescent="0.3">
      <c r="A3243" s="230">
        <v>402856</v>
      </c>
      <c r="B3243" s="230" t="s">
        <v>321</v>
      </c>
      <c r="I3243" s="230" t="s">
        <v>143</v>
      </c>
      <c r="Y3243" s="230" t="s">
        <v>143</v>
      </c>
      <c r="AA3243" s="230" t="s">
        <v>144</v>
      </c>
      <c r="AB3243" s="230" t="s">
        <v>143</v>
      </c>
      <c r="AD3243" s="230" t="s">
        <v>144</v>
      </c>
      <c r="AE3243" s="230" t="s">
        <v>143</v>
      </c>
      <c r="AF3243" s="230" t="s">
        <v>144</v>
      </c>
      <c r="AH3243" s="230" t="s">
        <v>143</v>
      </c>
    </row>
    <row r="3244" spans="1:34" x14ac:dyDescent="0.3">
      <c r="A3244" s="230">
        <v>402906</v>
      </c>
      <c r="B3244" s="230" t="s">
        <v>321</v>
      </c>
      <c r="I3244" s="230" t="s">
        <v>143</v>
      </c>
      <c r="R3244" s="230" t="s">
        <v>143</v>
      </c>
      <c r="T3244" s="230" t="s">
        <v>143</v>
      </c>
      <c r="AA3244" s="230" t="s">
        <v>144</v>
      </c>
      <c r="AB3244" s="230" t="s">
        <v>143</v>
      </c>
      <c r="AE3244" s="230" t="s">
        <v>144</v>
      </c>
      <c r="AF3244" s="230" t="s">
        <v>143</v>
      </c>
      <c r="AG3244" s="230" t="s">
        <v>145</v>
      </c>
      <c r="AH3244" s="230" t="s">
        <v>143</v>
      </c>
    </row>
    <row r="3245" spans="1:34" x14ac:dyDescent="0.3">
      <c r="A3245" s="230">
        <v>402922</v>
      </c>
      <c r="B3245" s="230" t="s">
        <v>321</v>
      </c>
      <c r="R3245" s="230" t="s">
        <v>143</v>
      </c>
      <c r="W3245" s="230" t="s">
        <v>143</v>
      </c>
      <c r="X3245" s="230" t="s">
        <v>143</v>
      </c>
      <c r="Y3245" s="230" t="s">
        <v>143</v>
      </c>
      <c r="Z3245" s="230" t="s">
        <v>143</v>
      </c>
      <c r="AA3245" s="230" t="s">
        <v>143</v>
      </c>
      <c r="AB3245" s="230" t="s">
        <v>143</v>
      </c>
      <c r="AC3245" s="230" t="s">
        <v>143</v>
      </c>
      <c r="AD3245" s="230" t="s">
        <v>144</v>
      </c>
      <c r="AE3245" s="230" t="s">
        <v>144</v>
      </c>
      <c r="AF3245" s="230" t="s">
        <v>144</v>
      </c>
      <c r="AG3245" s="230" t="s">
        <v>144</v>
      </c>
      <c r="AH3245" s="230" t="s">
        <v>144</v>
      </c>
    </row>
    <row r="3246" spans="1:34" x14ac:dyDescent="0.3">
      <c r="A3246" s="230">
        <v>403132</v>
      </c>
      <c r="B3246" s="230" t="s">
        <v>321</v>
      </c>
      <c r="L3246" s="230" t="s">
        <v>143</v>
      </c>
      <c r="P3246" s="230" t="s">
        <v>143</v>
      </c>
      <c r="Q3246" s="230" t="s">
        <v>143</v>
      </c>
      <c r="R3246" s="230" t="s">
        <v>144</v>
      </c>
      <c r="Y3246" s="230" t="s">
        <v>144</v>
      </c>
      <c r="Z3246" s="230" t="s">
        <v>143</v>
      </c>
      <c r="AA3246" s="230" t="s">
        <v>143</v>
      </c>
      <c r="AB3246" s="230" t="s">
        <v>145</v>
      </c>
      <c r="AC3246" s="230" t="s">
        <v>143</v>
      </c>
      <c r="AD3246" s="230" t="s">
        <v>144</v>
      </c>
      <c r="AE3246" s="230" t="s">
        <v>144</v>
      </c>
      <c r="AF3246" s="230" t="s">
        <v>144</v>
      </c>
      <c r="AG3246" s="230" t="s">
        <v>144</v>
      </c>
      <c r="AH3246" s="230" t="s">
        <v>144</v>
      </c>
    </row>
    <row r="3247" spans="1:34" x14ac:dyDescent="0.3">
      <c r="A3247" s="230">
        <v>403240</v>
      </c>
      <c r="B3247" s="230" t="s">
        <v>321</v>
      </c>
      <c r="Y3247" s="230" t="s">
        <v>143</v>
      </c>
      <c r="Z3247" s="230" t="s">
        <v>143</v>
      </c>
      <c r="AA3247" s="230" t="s">
        <v>145</v>
      </c>
      <c r="AB3247" s="230" t="s">
        <v>145</v>
      </c>
      <c r="AD3247" s="230" t="s">
        <v>145</v>
      </c>
      <c r="AF3247" s="230" t="s">
        <v>145</v>
      </c>
      <c r="AG3247" s="230" t="s">
        <v>145</v>
      </c>
      <c r="AH3247" s="230" t="s">
        <v>144</v>
      </c>
    </row>
    <row r="3248" spans="1:34" x14ac:dyDescent="0.3">
      <c r="A3248" s="230">
        <v>403337</v>
      </c>
      <c r="B3248" s="230" t="s">
        <v>321</v>
      </c>
      <c r="G3248" s="230" t="s">
        <v>143</v>
      </c>
      <c r="I3248" s="230" t="s">
        <v>143</v>
      </c>
      <c r="L3248" s="230" t="s">
        <v>143</v>
      </c>
      <c r="R3248" s="230" t="s">
        <v>145</v>
      </c>
      <c r="Y3248" s="230" t="s">
        <v>145</v>
      </c>
      <c r="Z3248" s="230" t="s">
        <v>144</v>
      </c>
      <c r="AA3248" s="230" t="s">
        <v>145</v>
      </c>
      <c r="AB3248" s="230" t="s">
        <v>144</v>
      </c>
      <c r="AD3248" s="230" t="s">
        <v>144</v>
      </c>
      <c r="AE3248" s="230" t="s">
        <v>144</v>
      </c>
      <c r="AF3248" s="230" t="s">
        <v>144</v>
      </c>
      <c r="AG3248" s="230" t="s">
        <v>144</v>
      </c>
      <c r="AH3248" s="230" t="s">
        <v>144</v>
      </c>
    </row>
    <row r="3249" spans="1:34" x14ac:dyDescent="0.3">
      <c r="A3249" s="230">
        <v>403473</v>
      </c>
      <c r="B3249" s="230" t="s">
        <v>321</v>
      </c>
      <c r="G3249" s="230" t="s">
        <v>143</v>
      </c>
      <c r="L3249" s="230" t="s">
        <v>143</v>
      </c>
      <c r="R3249" s="230" t="s">
        <v>144</v>
      </c>
      <c r="X3249" s="230" t="s">
        <v>143</v>
      </c>
      <c r="Y3249" s="230" t="s">
        <v>143</v>
      </c>
      <c r="Z3249" s="230" t="s">
        <v>143</v>
      </c>
      <c r="AA3249" s="230" t="s">
        <v>143</v>
      </c>
      <c r="AB3249" s="230" t="s">
        <v>144</v>
      </c>
      <c r="AD3249" s="230" t="s">
        <v>144</v>
      </c>
      <c r="AE3249" s="230" t="s">
        <v>144</v>
      </c>
      <c r="AF3249" s="230" t="s">
        <v>144</v>
      </c>
      <c r="AG3249" s="230" t="s">
        <v>144</v>
      </c>
      <c r="AH3249" s="230" t="s">
        <v>145</v>
      </c>
    </row>
    <row r="3250" spans="1:34" x14ac:dyDescent="0.3">
      <c r="A3250" s="230">
        <v>403666</v>
      </c>
      <c r="B3250" s="230" t="s">
        <v>321</v>
      </c>
      <c r="I3250" s="230" t="s">
        <v>143</v>
      </c>
      <c r="X3250" s="230" t="s">
        <v>143</v>
      </c>
      <c r="Y3250" s="230" t="s">
        <v>143</v>
      </c>
      <c r="AB3250" s="230" t="s">
        <v>143</v>
      </c>
      <c r="AD3250" s="230" t="s">
        <v>143</v>
      </c>
      <c r="AF3250" s="230" t="s">
        <v>143</v>
      </c>
      <c r="AH3250" s="230" t="s">
        <v>143</v>
      </c>
    </row>
    <row r="3251" spans="1:34" x14ac:dyDescent="0.3">
      <c r="A3251" s="230">
        <v>403721</v>
      </c>
      <c r="B3251" s="230" t="s">
        <v>321</v>
      </c>
      <c r="Q3251" s="230" t="s">
        <v>143</v>
      </c>
      <c r="AB3251" s="230" t="s">
        <v>144</v>
      </c>
      <c r="AD3251" s="230" t="s">
        <v>144</v>
      </c>
      <c r="AE3251" s="230" t="s">
        <v>144</v>
      </c>
      <c r="AF3251" s="230" t="s">
        <v>144</v>
      </c>
      <c r="AG3251" s="230" t="s">
        <v>143</v>
      </c>
      <c r="AH3251" s="230" t="s">
        <v>143</v>
      </c>
    </row>
    <row r="3252" spans="1:34" x14ac:dyDescent="0.3">
      <c r="A3252" s="230">
        <v>403838</v>
      </c>
      <c r="B3252" s="230" t="s">
        <v>321</v>
      </c>
      <c r="L3252" s="230" t="s">
        <v>143</v>
      </c>
      <c r="R3252" s="230" t="s">
        <v>144</v>
      </c>
      <c r="Y3252" s="230" t="s">
        <v>143</v>
      </c>
      <c r="AD3252" s="230" t="s">
        <v>143</v>
      </c>
      <c r="AE3252" s="230" t="s">
        <v>145</v>
      </c>
      <c r="AH3252" s="230" t="s">
        <v>143</v>
      </c>
    </row>
    <row r="3253" spans="1:34" x14ac:dyDescent="0.3">
      <c r="A3253" s="230">
        <v>404288</v>
      </c>
      <c r="B3253" s="230" t="s">
        <v>321</v>
      </c>
      <c r="X3253" s="230" t="s">
        <v>143</v>
      </c>
      <c r="Y3253" s="230" t="s">
        <v>143</v>
      </c>
      <c r="AA3253" s="230" t="s">
        <v>143</v>
      </c>
      <c r="AD3253" s="230" t="s">
        <v>144</v>
      </c>
      <c r="AE3253" s="230" t="s">
        <v>143</v>
      </c>
      <c r="AF3253" s="230" t="s">
        <v>144</v>
      </c>
      <c r="AG3253" s="230" t="s">
        <v>145</v>
      </c>
      <c r="AH3253" s="230" t="s">
        <v>144</v>
      </c>
    </row>
    <row r="3254" spans="1:34" x14ac:dyDescent="0.3">
      <c r="A3254" s="230">
        <v>404291</v>
      </c>
      <c r="B3254" s="230" t="s">
        <v>321</v>
      </c>
      <c r="L3254" s="230" t="s">
        <v>143</v>
      </c>
      <c r="R3254" s="230" t="s">
        <v>143</v>
      </c>
      <c r="X3254" s="230" t="s">
        <v>143</v>
      </c>
      <c r="Y3254" s="230" t="s">
        <v>143</v>
      </c>
      <c r="AD3254" s="230" t="s">
        <v>143</v>
      </c>
      <c r="AE3254" s="230" t="s">
        <v>144</v>
      </c>
      <c r="AF3254" s="230" t="s">
        <v>143</v>
      </c>
      <c r="AH3254" s="230" t="s">
        <v>143</v>
      </c>
    </row>
    <row r="3255" spans="1:34" x14ac:dyDescent="0.3">
      <c r="A3255" s="230">
        <v>404329</v>
      </c>
      <c r="B3255" s="230" t="s">
        <v>321</v>
      </c>
      <c r="L3255" s="230" t="s">
        <v>143</v>
      </c>
      <c r="P3255" s="230" t="s">
        <v>143</v>
      </c>
      <c r="R3255" s="230" t="s">
        <v>144</v>
      </c>
      <c r="X3255" s="230" t="s">
        <v>143</v>
      </c>
      <c r="Y3255" s="230" t="s">
        <v>144</v>
      </c>
      <c r="Z3255" s="230" t="s">
        <v>143</v>
      </c>
      <c r="AA3255" s="230" t="s">
        <v>144</v>
      </c>
      <c r="AB3255" s="230" t="s">
        <v>144</v>
      </c>
      <c r="AC3255" s="230" t="s">
        <v>144</v>
      </c>
      <c r="AD3255" s="230" t="s">
        <v>144</v>
      </c>
      <c r="AE3255" s="230" t="s">
        <v>144</v>
      </c>
      <c r="AF3255" s="230" t="s">
        <v>144</v>
      </c>
      <c r="AG3255" s="230" t="s">
        <v>144</v>
      </c>
      <c r="AH3255" s="230" t="s">
        <v>144</v>
      </c>
    </row>
    <row r="3256" spans="1:34" x14ac:dyDescent="0.3">
      <c r="A3256" s="230">
        <v>404390</v>
      </c>
      <c r="B3256" s="230" t="s">
        <v>321</v>
      </c>
      <c r="G3256" s="230" t="s">
        <v>143</v>
      </c>
      <c r="Y3256" s="230" t="s">
        <v>145</v>
      </c>
      <c r="AD3256" s="230" t="s">
        <v>143</v>
      </c>
      <c r="AE3256" s="230" t="s">
        <v>143</v>
      </c>
      <c r="AF3256" s="230" t="s">
        <v>143</v>
      </c>
      <c r="AH3256" s="230" t="s">
        <v>143</v>
      </c>
    </row>
    <row r="3257" spans="1:34" x14ac:dyDescent="0.3">
      <c r="A3257" s="230">
        <v>404440</v>
      </c>
      <c r="B3257" s="230" t="s">
        <v>321</v>
      </c>
      <c r="L3257" s="230" t="s">
        <v>143</v>
      </c>
      <c r="Y3257" s="230" t="s">
        <v>143</v>
      </c>
      <c r="AA3257" s="230" t="s">
        <v>143</v>
      </c>
      <c r="AB3257" s="230" t="s">
        <v>143</v>
      </c>
      <c r="AD3257" s="230" t="s">
        <v>143</v>
      </c>
      <c r="AE3257" s="230" t="s">
        <v>145</v>
      </c>
    </row>
    <row r="3258" spans="1:34" x14ac:dyDescent="0.3">
      <c r="A3258" s="230">
        <v>404559</v>
      </c>
      <c r="B3258" s="230" t="s">
        <v>321</v>
      </c>
      <c r="L3258" s="230" t="s">
        <v>143</v>
      </c>
      <c r="R3258" s="230" t="s">
        <v>144</v>
      </c>
      <c r="T3258" s="230" t="s">
        <v>145</v>
      </c>
      <c r="Y3258" s="230" t="s">
        <v>145</v>
      </c>
      <c r="AA3258" s="230" t="s">
        <v>144</v>
      </c>
      <c r="AB3258" s="230" t="s">
        <v>144</v>
      </c>
      <c r="AC3258" s="230" t="s">
        <v>144</v>
      </c>
      <c r="AD3258" s="230" t="s">
        <v>145</v>
      </c>
      <c r="AE3258" s="230" t="s">
        <v>145</v>
      </c>
      <c r="AF3258" s="230" t="s">
        <v>144</v>
      </c>
      <c r="AG3258" s="230" t="s">
        <v>144</v>
      </c>
      <c r="AH3258" s="230" t="s">
        <v>144</v>
      </c>
    </row>
    <row r="3259" spans="1:34" x14ac:dyDescent="0.3">
      <c r="A3259" s="230">
        <v>404777</v>
      </c>
      <c r="B3259" s="230" t="s">
        <v>321</v>
      </c>
      <c r="I3259" s="230" t="s">
        <v>143</v>
      </c>
      <c r="L3259" s="230" t="s">
        <v>143</v>
      </c>
      <c r="R3259" s="230" t="s">
        <v>145</v>
      </c>
      <c r="T3259" s="230" t="s">
        <v>144</v>
      </c>
      <c r="Y3259" s="230" t="s">
        <v>143</v>
      </c>
      <c r="AA3259" s="230" t="s">
        <v>145</v>
      </c>
      <c r="AB3259" s="230" t="s">
        <v>145</v>
      </c>
      <c r="AC3259" s="230" t="s">
        <v>143</v>
      </c>
      <c r="AD3259" s="230" t="s">
        <v>144</v>
      </c>
      <c r="AE3259" s="230" t="s">
        <v>144</v>
      </c>
      <c r="AF3259" s="230" t="s">
        <v>144</v>
      </c>
      <c r="AG3259" s="230" t="s">
        <v>144</v>
      </c>
      <c r="AH3259" s="230" t="s">
        <v>144</v>
      </c>
    </row>
    <row r="3260" spans="1:34" x14ac:dyDescent="0.3">
      <c r="A3260" s="230">
        <v>404840</v>
      </c>
      <c r="B3260" s="230" t="s">
        <v>321</v>
      </c>
      <c r="L3260" s="230" t="s">
        <v>145</v>
      </c>
      <c r="U3260" s="230" t="s">
        <v>143</v>
      </c>
      <c r="X3260" s="230" t="s">
        <v>143</v>
      </c>
      <c r="Y3260" s="230" t="s">
        <v>143</v>
      </c>
      <c r="Z3260" s="230" t="s">
        <v>143</v>
      </c>
      <c r="AA3260" s="230" t="s">
        <v>143</v>
      </c>
      <c r="AB3260" s="230" t="s">
        <v>143</v>
      </c>
      <c r="AD3260" s="230" t="s">
        <v>145</v>
      </c>
      <c r="AF3260" s="230" t="s">
        <v>145</v>
      </c>
      <c r="AG3260" s="230" t="s">
        <v>145</v>
      </c>
      <c r="AH3260" s="230" t="s">
        <v>143</v>
      </c>
    </row>
    <row r="3261" spans="1:34" x14ac:dyDescent="0.3">
      <c r="A3261" s="230">
        <v>404845</v>
      </c>
      <c r="B3261" s="230" t="s">
        <v>321</v>
      </c>
      <c r="R3261" s="230" t="s">
        <v>145</v>
      </c>
      <c r="W3261" s="230" t="s">
        <v>145</v>
      </c>
      <c r="Y3261" s="230" t="s">
        <v>143</v>
      </c>
      <c r="AD3261" s="230" t="s">
        <v>145</v>
      </c>
      <c r="AE3261" s="230" t="s">
        <v>145</v>
      </c>
      <c r="AF3261" s="230" t="s">
        <v>143</v>
      </c>
    </row>
    <row r="3262" spans="1:34" x14ac:dyDescent="0.3">
      <c r="A3262" s="230">
        <v>404977</v>
      </c>
      <c r="B3262" s="230" t="s">
        <v>321</v>
      </c>
      <c r="D3262" s="230" t="s">
        <v>143</v>
      </c>
      <c r="K3262" s="230" t="s">
        <v>143</v>
      </c>
      <c r="T3262" s="230" t="s">
        <v>143</v>
      </c>
      <c r="Y3262" s="230" t="s">
        <v>144</v>
      </c>
      <c r="Z3262" s="230" t="s">
        <v>144</v>
      </c>
      <c r="AA3262" s="230" t="s">
        <v>144</v>
      </c>
      <c r="AB3262" s="230" t="s">
        <v>144</v>
      </c>
      <c r="AC3262" s="230" t="s">
        <v>144</v>
      </c>
      <c r="AD3262" s="230" t="s">
        <v>144</v>
      </c>
      <c r="AE3262" s="230" t="s">
        <v>144</v>
      </c>
      <c r="AF3262" s="230" t="s">
        <v>144</v>
      </c>
      <c r="AG3262" s="230" t="s">
        <v>144</v>
      </c>
      <c r="AH3262" s="230" t="s">
        <v>144</v>
      </c>
    </row>
    <row r="3263" spans="1:34" x14ac:dyDescent="0.3">
      <c r="A3263" s="230">
        <v>404989</v>
      </c>
      <c r="B3263" s="230" t="s">
        <v>321</v>
      </c>
      <c r="T3263" s="230" t="s">
        <v>143</v>
      </c>
      <c r="AA3263" s="230" t="s">
        <v>143</v>
      </c>
      <c r="AD3263" s="230" t="s">
        <v>143</v>
      </c>
      <c r="AE3263" s="230" t="s">
        <v>143</v>
      </c>
      <c r="AF3263" s="230" t="s">
        <v>143</v>
      </c>
      <c r="AG3263" s="230" t="s">
        <v>143</v>
      </c>
    </row>
    <row r="3264" spans="1:34" x14ac:dyDescent="0.3">
      <c r="A3264" s="230">
        <v>405365</v>
      </c>
      <c r="B3264" s="230" t="s">
        <v>321</v>
      </c>
      <c r="T3264" s="230" t="s">
        <v>143</v>
      </c>
      <c r="AA3264" s="230" t="s">
        <v>143</v>
      </c>
      <c r="AD3264" s="230" t="s">
        <v>143</v>
      </c>
      <c r="AF3264" s="230" t="s">
        <v>144</v>
      </c>
      <c r="AH3264" s="230" t="s">
        <v>143</v>
      </c>
    </row>
    <row r="3265" spans="1:34" x14ac:dyDescent="0.3">
      <c r="A3265" s="230">
        <v>406251</v>
      </c>
      <c r="B3265" s="230" t="s">
        <v>321</v>
      </c>
      <c r="X3265" s="230" t="s">
        <v>143</v>
      </c>
      <c r="AA3265" s="230" t="s">
        <v>143</v>
      </c>
      <c r="AB3265" s="230" t="s">
        <v>143</v>
      </c>
      <c r="AD3265" s="230" t="s">
        <v>145</v>
      </c>
      <c r="AE3265" s="230" t="s">
        <v>143</v>
      </c>
      <c r="AF3265" s="230" t="s">
        <v>145</v>
      </c>
      <c r="AH3265" s="230" t="s">
        <v>144</v>
      </c>
    </row>
    <row r="3266" spans="1:34" x14ac:dyDescent="0.3">
      <c r="A3266" s="230">
        <v>406337</v>
      </c>
      <c r="B3266" s="230" t="s">
        <v>321</v>
      </c>
      <c r="L3266" s="230" t="s">
        <v>143</v>
      </c>
      <c r="R3266" s="230" t="s">
        <v>144</v>
      </c>
      <c r="Y3266" s="230" t="s">
        <v>145</v>
      </c>
      <c r="AB3266" s="230" t="s">
        <v>143</v>
      </c>
      <c r="AD3266" s="230" t="s">
        <v>143</v>
      </c>
      <c r="AE3266" s="230" t="s">
        <v>144</v>
      </c>
      <c r="AF3266" s="230" t="s">
        <v>143</v>
      </c>
      <c r="AH3266" s="230" t="s">
        <v>145</v>
      </c>
    </row>
    <row r="3267" spans="1:34" x14ac:dyDescent="0.3">
      <c r="A3267" s="230">
        <v>406357</v>
      </c>
      <c r="B3267" s="230" t="s">
        <v>321</v>
      </c>
      <c r="L3267" s="230" t="s">
        <v>143</v>
      </c>
      <c r="R3267" s="230" t="s">
        <v>143</v>
      </c>
      <c r="U3267" s="230" t="s">
        <v>143</v>
      </c>
      <c r="Y3267" s="230" t="s">
        <v>143</v>
      </c>
      <c r="AA3267" s="230" t="s">
        <v>143</v>
      </c>
      <c r="AB3267" s="230" t="s">
        <v>143</v>
      </c>
      <c r="AD3267" s="230" t="s">
        <v>143</v>
      </c>
      <c r="AE3267" s="230" t="s">
        <v>143</v>
      </c>
      <c r="AF3267" s="230" t="s">
        <v>143</v>
      </c>
      <c r="AG3267" s="230" t="s">
        <v>143</v>
      </c>
      <c r="AH3267" s="230" t="s">
        <v>143</v>
      </c>
    </row>
    <row r="3268" spans="1:34" x14ac:dyDescent="0.3">
      <c r="A3268" s="230">
        <v>406646</v>
      </c>
      <c r="B3268" s="230" t="s">
        <v>321</v>
      </c>
      <c r="L3268" s="230" t="s">
        <v>144</v>
      </c>
      <c r="R3268" s="230" t="s">
        <v>144</v>
      </c>
      <c r="U3268" s="230" t="s">
        <v>143</v>
      </c>
      <c r="Y3268" s="230" t="s">
        <v>145</v>
      </c>
      <c r="AA3268" s="230" t="s">
        <v>143</v>
      </c>
      <c r="AB3268" s="230" t="s">
        <v>144</v>
      </c>
      <c r="AC3268" s="230" t="s">
        <v>144</v>
      </c>
      <c r="AE3268" s="230" t="s">
        <v>144</v>
      </c>
      <c r="AF3268" s="230" t="s">
        <v>145</v>
      </c>
      <c r="AG3268" s="230" t="s">
        <v>143</v>
      </c>
    </row>
    <row r="3269" spans="1:34" x14ac:dyDescent="0.3">
      <c r="A3269" s="230">
        <v>406704</v>
      </c>
      <c r="B3269" s="230" t="s">
        <v>321</v>
      </c>
      <c r="T3269" s="230" t="s">
        <v>143</v>
      </c>
      <c r="AA3269" s="230" t="s">
        <v>145</v>
      </c>
      <c r="AB3269" s="230" t="s">
        <v>143</v>
      </c>
      <c r="AD3269" s="230" t="s">
        <v>144</v>
      </c>
      <c r="AE3269" s="230" t="s">
        <v>144</v>
      </c>
      <c r="AF3269" s="230" t="s">
        <v>144</v>
      </c>
      <c r="AG3269" s="230" t="s">
        <v>143</v>
      </c>
      <c r="AH3269" s="230" t="s">
        <v>144</v>
      </c>
    </row>
    <row r="3270" spans="1:34" x14ac:dyDescent="0.3">
      <c r="A3270" s="230">
        <v>406971</v>
      </c>
      <c r="B3270" s="230" t="s">
        <v>321</v>
      </c>
      <c r="AB3270" s="230" t="s">
        <v>143</v>
      </c>
      <c r="AD3270" s="230" t="s">
        <v>143</v>
      </c>
      <c r="AE3270" s="230" t="s">
        <v>144</v>
      </c>
      <c r="AF3270" s="230" t="s">
        <v>143</v>
      </c>
      <c r="AH3270" s="230" t="s">
        <v>143</v>
      </c>
    </row>
    <row r="3271" spans="1:34" x14ac:dyDescent="0.3">
      <c r="A3271" s="230">
        <v>406983</v>
      </c>
      <c r="B3271" s="230" t="s">
        <v>321</v>
      </c>
      <c r="L3271" s="230" t="s">
        <v>145</v>
      </c>
      <c r="R3271" s="230" t="s">
        <v>144</v>
      </c>
      <c r="X3271" s="230" t="s">
        <v>143</v>
      </c>
      <c r="Y3271" s="230" t="s">
        <v>143</v>
      </c>
      <c r="AA3271" s="230" t="s">
        <v>143</v>
      </c>
      <c r="AB3271" s="230" t="s">
        <v>143</v>
      </c>
      <c r="AD3271" s="230" t="s">
        <v>145</v>
      </c>
      <c r="AE3271" s="230" t="s">
        <v>144</v>
      </c>
      <c r="AF3271" s="230" t="s">
        <v>143</v>
      </c>
      <c r="AH3271" s="230" t="s">
        <v>143</v>
      </c>
    </row>
    <row r="3272" spans="1:34" x14ac:dyDescent="0.3">
      <c r="A3272" s="230">
        <v>407060</v>
      </c>
      <c r="B3272" s="230" t="s">
        <v>321</v>
      </c>
      <c r="L3272" s="230" t="s">
        <v>143</v>
      </c>
      <c r="R3272" s="230" t="s">
        <v>144</v>
      </c>
      <c r="AB3272" s="230" t="s">
        <v>143</v>
      </c>
      <c r="AD3272" s="230" t="s">
        <v>143</v>
      </c>
      <c r="AE3272" s="230" t="s">
        <v>144</v>
      </c>
      <c r="AF3272" s="230" t="s">
        <v>143</v>
      </c>
      <c r="AG3272" s="230" t="s">
        <v>145</v>
      </c>
      <c r="AH3272" s="230" t="s">
        <v>144</v>
      </c>
    </row>
    <row r="3273" spans="1:34" x14ac:dyDescent="0.3">
      <c r="A3273" s="230">
        <v>407211</v>
      </c>
      <c r="B3273" s="230" t="s">
        <v>321</v>
      </c>
      <c r="L3273" s="230" t="s">
        <v>145</v>
      </c>
      <c r="R3273" s="230" t="s">
        <v>145</v>
      </c>
      <c r="U3273" s="230" t="s">
        <v>143</v>
      </c>
      <c r="X3273" s="230" t="s">
        <v>143</v>
      </c>
      <c r="Y3273" s="230" t="s">
        <v>144</v>
      </c>
      <c r="Z3273" s="230" t="s">
        <v>144</v>
      </c>
      <c r="AA3273" s="230" t="s">
        <v>144</v>
      </c>
      <c r="AB3273" s="230" t="s">
        <v>144</v>
      </c>
      <c r="AC3273" s="230" t="s">
        <v>144</v>
      </c>
      <c r="AD3273" s="230" t="s">
        <v>144</v>
      </c>
      <c r="AE3273" s="230" t="s">
        <v>144</v>
      </c>
      <c r="AF3273" s="230" t="s">
        <v>144</v>
      </c>
      <c r="AG3273" s="230" t="s">
        <v>144</v>
      </c>
      <c r="AH3273" s="230" t="s">
        <v>144</v>
      </c>
    </row>
    <row r="3274" spans="1:34" x14ac:dyDescent="0.3">
      <c r="A3274" s="230">
        <v>407335</v>
      </c>
      <c r="B3274" s="230" t="s">
        <v>321</v>
      </c>
      <c r="F3274" s="230" t="s">
        <v>144</v>
      </c>
      <c r="T3274" s="230" t="s">
        <v>145</v>
      </c>
      <c r="X3274" s="230" t="s">
        <v>143</v>
      </c>
      <c r="Y3274" s="230" t="s">
        <v>143</v>
      </c>
      <c r="AA3274" s="230" t="s">
        <v>143</v>
      </c>
      <c r="AB3274" s="230" t="s">
        <v>143</v>
      </c>
      <c r="AD3274" s="230" t="s">
        <v>144</v>
      </c>
      <c r="AF3274" s="230" t="s">
        <v>145</v>
      </c>
      <c r="AH3274" s="230" t="s">
        <v>143</v>
      </c>
    </row>
    <row r="3275" spans="1:34" x14ac:dyDescent="0.3">
      <c r="A3275" s="230">
        <v>407387</v>
      </c>
      <c r="B3275" s="230" t="s">
        <v>321</v>
      </c>
      <c r="I3275" s="230" t="s">
        <v>143</v>
      </c>
      <c r="Y3275" s="230" t="s">
        <v>145</v>
      </c>
      <c r="AA3275" s="230" t="s">
        <v>144</v>
      </c>
      <c r="AB3275" s="230" t="s">
        <v>144</v>
      </c>
      <c r="AD3275" s="230" t="s">
        <v>144</v>
      </c>
      <c r="AE3275" s="230" t="s">
        <v>144</v>
      </c>
      <c r="AF3275" s="230" t="s">
        <v>144</v>
      </c>
      <c r="AH3275" s="230" t="s">
        <v>144</v>
      </c>
    </row>
    <row r="3276" spans="1:34" x14ac:dyDescent="0.3">
      <c r="A3276" s="230">
        <v>407425</v>
      </c>
      <c r="B3276" s="230" t="s">
        <v>321</v>
      </c>
      <c r="G3276" s="230" t="s">
        <v>145</v>
      </c>
      <c r="U3276" s="230" t="s">
        <v>143</v>
      </c>
      <c r="Y3276" s="230" t="s">
        <v>143</v>
      </c>
      <c r="AA3276" s="230" t="s">
        <v>145</v>
      </c>
      <c r="AB3276" s="230" t="s">
        <v>145</v>
      </c>
      <c r="AC3276" s="230" t="s">
        <v>145</v>
      </c>
      <c r="AD3276" s="230" t="s">
        <v>144</v>
      </c>
      <c r="AE3276" s="230" t="s">
        <v>143</v>
      </c>
      <c r="AF3276" s="230" t="s">
        <v>144</v>
      </c>
      <c r="AG3276" s="230" t="s">
        <v>144</v>
      </c>
      <c r="AH3276" s="230" t="s">
        <v>144</v>
      </c>
    </row>
    <row r="3277" spans="1:34" x14ac:dyDescent="0.3">
      <c r="A3277" s="230">
        <v>407652</v>
      </c>
      <c r="B3277" s="230" t="s">
        <v>321</v>
      </c>
      <c r="Q3277" s="230" t="s">
        <v>143</v>
      </c>
      <c r="R3277" s="230" t="s">
        <v>143</v>
      </c>
      <c r="AB3277" s="230" t="s">
        <v>143</v>
      </c>
      <c r="AD3277" s="230" t="s">
        <v>143</v>
      </c>
      <c r="AE3277" s="230" t="s">
        <v>143</v>
      </c>
      <c r="AF3277" s="230" t="s">
        <v>143</v>
      </c>
      <c r="AG3277" s="230" t="s">
        <v>143</v>
      </c>
      <c r="AH3277" s="230" t="s">
        <v>143</v>
      </c>
    </row>
    <row r="3278" spans="1:34" x14ac:dyDescent="0.3">
      <c r="A3278" s="230">
        <v>408007</v>
      </c>
      <c r="B3278" s="230" t="s">
        <v>321</v>
      </c>
      <c r="Y3278" s="230" t="s">
        <v>143</v>
      </c>
      <c r="Z3278" s="230" t="s">
        <v>143</v>
      </c>
      <c r="AA3278" s="230" t="s">
        <v>143</v>
      </c>
      <c r="AB3278" s="230" t="s">
        <v>143</v>
      </c>
      <c r="AC3278" s="230" t="s">
        <v>143</v>
      </c>
      <c r="AD3278" s="230" t="s">
        <v>144</v>
      </c>
      <c r="AE3278" s="230" t="s">
        <v>144</v>
      </c>
      <c r="AF3278" s="230" t="s">
        <v>144</v>
      </c>
      <c r="AG3278" s="230" t="s">
        <v>144</v>
      </c>
      <c r="AH3278" s="230" t="s">
        <v>144</v>
      </c>
    </row>
    <row r="3279" spans="1:34" x14ac:dyDescent="0.3">
      <c r="A3279" s="230">
        <v>408012</v>
      </c>
      <c r="B3279" s="230" t="s">
        <v>321</v>
      </c>
      <c r="L3279" s="230" t="s">
        <v>143</v>
      </c>
      <c r="R3279" s="230" t="s">
        <v>144</v>
      </c>
      <c r="AA3279" s="230" t="s">
        <v>143</v>
      </c>
      <c r="AB3279" s="230" t="s">
        <v>143</v>
      </c>
      <c r="AC3279" s="230" t="s">
        <v>143</v>
      </c>
      <c r="AD3279" s="230" t="s">
        <v>143</v>
      </c>
      <c r="AE3279" s="230" t="s">
        <v>145</v>
      </c>
      <c r="AF3279" s="230" t="s">
        <v>144</v>
      </c>
      <c r="AG3279" s="230" t="s">
        <v>145</v>
      </c>
      <c r="AH3279" s="230" t="s">
        <v>145</v>
      </c>
    </row>
    <row r="3280" spans="1:34" x14ac:dyDescent="0.3">
      <c r="A3280" s="230">
        <v>408192</v>
      </c>
      <c r="B3280" s="230" t="s">
        <v>321</v>
      </c>
      <c r="L3280" s="230" t="s">
        <v>144</v>
      </c>
      <c r="W3280" s="230" t="s">
        <v>143</v>
      </c>
      <c r="Y3280" s="230" t="s">
        <v>143</v>
      </c>
      <c r="AA3280" s="230" t="s">
        <v>143</v>
      </c>
      <c r="AB3280" s="230" t="s">
        <v>143</v>
      </c>
      <c r="AD3280" s="230" t="s">
        <v>143</v>
      </c>
      <c r="AE3280" s="230" t="s">
        <v>144</v>
      </c>
      <c r="AF3280" s="230" t="s">
        <v>145</v>
      </c>
    </row>
    <row r="3281" spans="1:34" x14ac:dyDescent="0.3">
      <c r="A3281" s="230">
        <v>408198</v>
      </c>
      <c r="B3281" s="230" t="s">
        <v>321</v>
      </c>
      <c r="L3281" s="230" t="s">
        <v>143</v>
      </c>
      <c r="R3281" s="230" t="s">
        <v>145</v>
      </c>
      <c r="W3281" s="230" t="s">
        <v>143</v>
      </c>
      <c r="AA3281" s="230" t="s">
        <v>143</v>
      </c>
      <c r="AB3281" s="230" t="s">
        <v>143</v>
      </c>
      <c r="AD3281" s="230" t="s">
        <v>143</v>
      </c>
      <c r="AE3281" s="230" t="s">
        <v>145</v>
      </c>
      <c r="AF3281" s="230" t="s">
        <v>144</v>
      </c>
      <c r="AG3281" s="230" t="s">
        <v>144</v>
      </c>
      <c r="AH3281" s="230" t="s">
        <v>145</v>
      </c>
    </row>
    <row r="3282" spans="1:34" x14ac:dyDescent="0.3">
      <c r="A3282" s="230">
        <v>408246</v>
      </c>
      <c r="B3282" s="230" t="s">
        <v>321</v>
      </c>
      <c r="R3282" s="230" t="s">
        <v>144</v>
      </c>
      <c r="Y3282" s="230" t="s">
        <v>143</v>
      </c>
      <c r="AD3282" s="230" t="s">
        <v>143</v>
      </c>
      <c r="AE3282" s="230" t="s">
        <v>145</v>
      </c>
      <c r="AF3282" s="230" t="s">
        <v>145</v>
      </c>
      <c r="AG3282" s="230" t="s">
        <v>143</v>
      </c>
    </row>
    <row r="3283" spans="1:34" x14ac:dyDescent="0.3">
      <c r="A3283" s="230">
        <v>408273</v>
      </c>
      <c r="B3283" s="230" t="s">
        <v>321</v>
      </c>
      <c r="R3283" s="230" t="s">
        <v>143</v>
      </c>
      <c r="Y3283" s="230" t="s">
        <v>145</v>
      </c>
      <c r="AA3283" s="230" t="s">
        <v>143</v>
      </c>
      <c r="AB3283" s="230" t="s">
        <v>144</v>
      </c>
      <c r="AC3283" s="230" t="s">
        <v>143</v>
      </c>
      <c r="AD3283" s="230" t="s">
        <v>144</v>
      </c>
      <c r="AE3283" s="230" t="s">
        <v>144</v>
      </c>
      <c r="AF3283" s="230" t="s">
        <v>144</v>
      </c>
      <c r="AG3283" s="230" t="s">
        <v>144</v>
      </c>
      <c r="AH3283" s="230" t="s">
        <v>144</v>
      </c>
    </row>
    <row r="3284" spans="1:34" x14ac:dyDescent="0.3">
      <c r="A3284" s="230">
        <v>408470</v>
      </c>
      <c r="B3284" s="230" t="s">
        <v>321</v>
      </c>
      <c r="Y3284" s="230" t="s">
        <v>143</v>
      </c>
      <c r="AA3284" s="230" t="s">
        <v>143</v>
      </c>
      <c r="AB3284" s="230" t="s">
        <v>143</v>
      </c>
      <c r="AD3284" s="230" t="s">
        <v>144</v>
      </c>
      <c r="AF3284" s="230" t="s">
        <v>145</v>
      </c>
    </row>
    <row r="3285" spans="1:34" x14ac:dyDescent="0.3">
      <c r="A3285" s="230">
        <v>408536</v>
      </c>
      <c r="B3285" s="230" t="s">
        <v>321</v>
      </c>
      <c r="L3285" s="230" t="s">
        <v>143</v>
      </c>
      <c r="R3285" s="230" t="s">
        <v>144</v>
      </c>
      <c r="AB3285" s="230" t="s">
        <v>143</v>
      </c>
      <c r="AD3285" s="230" t="s">
        <v>143</v>
      </c>
      <c r="AE3285" s="230" t="s">
        <v>144</v>
      </c>
      <c r="AF3285" s="230" t="s">
        <v>143</v>
      </c>
      <c r="AH3285" s="230" t="s">
        <v>143</v>
      </c>
    </row>
    <row r="3286" spans="1:34" x14ac:dyDescent="0.3">
      <c r="A3286" s="230">
        <v>408556</v>
      </c>
      <c r="B3286" s="230" t="s">
        <v>321</v>
      </c>
      <c r="R3286" s="230" t="s">
        <v>145</v>
      </c>
      <c r="X3286" s="230" t="s">
        <v>143</v>
      </c>
      <c r="AB3286" s="230" t="s">
        <v>145</v>
      </c>
      <c r="AE3286" s="230" t="s">
        <v>143</v>
      </c>
      <c r="AF3286" s="230" t="s">
        <v>143</v>
      </c>
    </row>
    <row r="3287" spans="1:34" x14ac:dyDescent="0.3">
      <c r="A3287" s="230">
        <v>408704</v>
      </c>
      <c r="B3287" s="230" t="s">
        <v>321</v>
      </c>
      <c r="D3287" s="230" t="s">
        <v>143</v>
      </c>
      <c r="J3287" s="230" t="s">
        <v>144</v>
      </c>
      <c r="L3287" s="230" t="s">
        <v>143</v>
      </c>
      <c r="R3287" s="230" t="s">
        <v>145</v>
      </c>
      <c r="AD3287" s="230" t="s">
        <v>143</v>
      </c>
      <c r="AE3287" s="230" t="s">
        <v>144</v>
      </c>
      <c r="AF3287" s="230" t="s">
        <v>143</v>
      </c>
    </row>
    <row r="3288" spans="1:34" x14ac:dyDescent="0.3">
      <c r="A3288" s="230">
        <v>408783</v>
      </c>
      <c r="B3288" s="230" t="s">
        <v>321</v>
      </c>
      <c r="R3288" s="230" t="s">
        <v>143</v>
      </c>
      <c r="T3288" s="230" t="s">
        <v>143</v>
      </c>
      <c r="W3288" s="230" t="s">
        <v>145</v>
      </c>
      <c r="X3288" s="230" t="s">
        <v>144</v>
      </c>
      <c r="Y3288" s="230" t="s">
        <v>143</v>
      </c>
      <c r="AB3288" s="230" t="s">
        <v>143</v>
      </c>
      <c r="AC3288" s="230" t="s">
        <v>143</v>
      </c>
      <c r="AD3288" s="230" t="s">
        <v>144</v>
      </c>
      <c r="AE3288" s="230" t="s">
        <v>144</v>
      </c>
      <c r="AH3288" s="230" t="s">
        <v>145</v>
      </c>
    </row>
    <row r="3289" spans="1:34" x14ac:dyDescent="0.3">
      <c r="A3289" s="230">
        <v>409030</v>
      </c>
      <c r="B3289" s="230" t="s">
        <v>321</v>
      </c>
      <c r="Q3289" s="230" t="s">
        <v>143</v>
      </c>
      <c r="R3289" s="230" t="s">
        <v>143</v>
      </c>
      <c r="W3289" s="230" t="s">
        <v>143</v>
      </c>
      <c r="Y3289" s="230" t="s">
        <v>145</v>
      </c>
      <c r="Z3289" s="230" t="s">
        <v>145</v>
      </c>
      <c r="AA3289" s="230" t="s">
        <v>144</v>
      </c>
      <c r="AB3289" s="230" t="s">
        <v>144</v>
      </c>
      <c r="AC3289" s="230" t="s">
        <v>145</v>
      </c>
      <c r="AD3289" s="230" t="s">
        <v>145</v>
      </c>
      <c r="AE3289" s="230" t="s">
        <v>144</v>
      </c>
      <c r="AF3289" s="230" t="s">
        <v>145</v>
      </c>
      <c r="AG3289" s="230" t="s">
        <v>145</v>
      </c>
      <c r="AH3289" s="230" t="s">
        <v>144</v>
      </c>
    </row>
    <row r="3290" spans="1:34" x14ac:dyDescent="0.3">
      <c r="A3290" s="230">
        <v>409059</v>
      </c>
      <c r="B3290" s="230" t="s">
        <v>321</v>
      </c>
      <c r="R3290" s="230" t="s">
        <v>145</v>
      </c>
      <c r="S3290" s="230" t="s">
        <v>144</v>
      </c>
      <c r="T3290" s="230" t="s">
        <v>144</v>
      </c>
      <c r="W3290" s="230" t="s">
        <v>144</v>
      </c>
      <c r="Z3290" s="230" t="s">
        <v>144</v>
      </c>
      <c r="AA3290" s="230" t="s">
        <v>143</v>
      </c>
      <c r="AB3290" s="230" t="s">
        <v>143</v>
      </c>
      <c r="AC3290" s="230" t="s">
        <v>145</v>
      </c>
      <c r="AD3290" s="230" t="s">
        <v>143</v>
      </c>
      <c r="AF3290" s="230" t="s">
        <v>143</v>
      </c>
    </row>
    <row r="3291" spans="1:34" x14ac:dyDescent="0.3">
      <c r="A3291" s="230">
        <v>409061</v>
      </c>
      <c r="B3291" s="230" t="s">
        <v>321</v>
      </c>
      <c r="I3291" s="230" t="s">
        <v>143</v>
      </c>
      <c r="L3291" s="230" t="s">
        <v>143</v>
      </c>
      <c r="S3291" s="230" t="s">
        <v>144</v>
      </c>
      <c r="T3291" s="230" t="s">
        <v>143</v>
      </c>
      <c r="Y3291" s="230" t="s">
        <v>145</v>
      </c>
      <c r="AA3291" s="230" t="s">
        <v>145</v>
      </c>
      <c r="AB3291" s="230" t="s">
        <v>144</v>
      </c>
      <c r="AD3291" s="230" t="s">
        <v>144</v>
      </c>
      <c r="AE3291" s="230" t="s">
        <v>144</v>
      </c>
      <c r="AF3291" s="230" t="s">
        <v>144</v>
      </c>
      <c r="AG3291" s="230" t="s">
        <v>144</v>
      </c>
      <c r="AH3291" s="230" t="s">
        <v>144</v>
      </c>
    </row>
    <row r="3292" spans="1:34" x14ac:dyDescent="0.3">
      <c r="A3292" s="230">
        <v>409082</v>
      </c>
      <c r="B3292" s="230" t="s">
        <v>321</v>
      </c>
      <c r="G3292" s="230" t="s">
        <v>143</v>
      </c>
      <c r="J3292" s="230" t="s">
        <v>143</v>
      </c>
      <c r="Y3292" s="230" t="s">
        <v>143</v>
      </c>
      <c r="AA3292" s="230" t="s">
        <v>145</v>
      </c>
      <c r="AB3292" s="230" t="s">
        <v>143</v>
      </c>
      <c r="AD3292" s="230" t="s">
        <v>144</v>
      </c>
      <c r="AE3292" s="230" t="s">
        <v>143</v>
      </c>
      <c r="AF3292" s="230" t="s">
        <v>144</v>
      </c>
      <c r="AG3292" s="230" t="s">
        <v>143</v>
      </c>
      <c r="AH3292" s="230" t="s">
        <v>145</v>
      </c>
    </row>
    <row r="3293" spans="1:34" x14ac:dyDescent="0.3">
      <c r="A3293" s="230">
        <v>409198</v>
      </c>
      <c r="B3293" s="230" t="s">
        <v>321</v>
      </c>
      <c r="H3293" s="230" t="s">
        <v>144</v>
      </c>
      <c r="S3293" s="230" t="s">
        <v>144</v>
      </c>
      <c r="U3293" s="230" t="s">
        <v>143</v>
      </c>
      <c r="Y3293" s="230" t="s">
        <v>144</v>
      </c>
      <c r="Z3293" s="230" t="s">
        <v>144</v>
      </c>
      <c r="AA3293" s="230" t="s">
        <v>143</v>
      </c>
      <c r="AB3293" s="230" t="s">
        <v>143</v>
      </c>
      <c r="AC3293" s="230" t="s">
        <v>144</v>
      </c>
      <c r="AD3293" s="230" t="s">
        <v>144</v>
      </c>
      <c r="AE3293" s="230" t="s">
        <v>145</v>
      </c>
      <c r="AF3293" s="230" t="s">
        <v>144</v>
      </c>
      <c r="AG3293" s="230" t="s">
        <v>145</v>
      </c>
      <c r="AH3293" s="230" t="s">
        <v>144</v>
      </c>
    </row>
    <row r="3294" spans="1:34" x14ac:dyDescent="0.3">
      <c r="A3294" s="230">
        <v>409365</v>
      </c>
      <c r="B3294" s="230" t="s">
        <v>321</v>
      </c>
      <c r="K3294" s="230" t="s">
        <v>143</v>
      </c>
      <c r="L3294" s="230" t="s">
        <v>144</v>
      </c>
      <c r="S3294" s="230" t="s">
        <v>144</v>
      </c>
      <c r="V3294" s="230" t="s">
        <v>145</v>
      </c>
      <c r="Y3294" s="230" t="s">
        <v>145</v>
      </c>
      <c r="Z3294" s="230" t="s">
        <v>144</v>
      </c>
      <c r="AA3294" s="230" t="s">
        <v>145</v>
      </c>
      <c r="AB3294" s="230" t="s">
        <v>145</v>
      </c>
      <c r="AC3294" s="230" t="s">
        <v>144</v>
      </c>
      <c r="AD3294" s="230" t="s">
        <v>143</v>
      </c>
      <c r="AE3294" s="230" t="s">
        <v>144</v>
      </c>
      <c r="AF3294" s="230" t="s">
        <v>143</v>
      </c>
      <c r="AG3294" s="230" t="s">
        <v>144</v>
      </c>
      <c r="AH3294" s="230" t="s">
        <v>143</v>
      </c>
    </row>
    <row r="3295" spans="1:34" x14ac:dyDescent="0.3">
      <c r="A3295" s="230">
        <v>409540</v>
      </c>
      <c r="B3295" s="230" t="s">
        <v>321</v>
      </c>
      <c r="H3295" s="230" t="s">
        <v>143</v>
      </c>
      <c r="L3295" s="230" t="s">
        <v>145</v>
      </c>
      <c r="R3295" s="230" t="s">
        <v>144</v>
      </c>
      <c r="S3295" s="230" t="s">
        <v>144</v>
      </c>
      <c r="Y3295" s="230" t="s">
        <v>143</v>
      </c>
      <c r="Z3295" s="230" t="s">
        <v>143</v>
      </c>
      <c r="AD3295" s="230" t="s">
        <v>145</v>
      </c>
      <c r="AE3295" s="230" t="s">
        <v>144</v>
      </c>
    </row>
    <row r="3296" spans="1:34" x14ac:dyDescent="0.3">
      <c r="A3296" s="230">
        <v>409730</v>
      </c>
      <c r="B3296" s="230" t="s">
        <v>321</v>
      </c>
      <c r="L3296" s="230" t="s">
        <v>144</v>
      </c>
      <c r="R3296" s="230" t="s">
        <v>144</v>
      </c>
      <c r="S3296" s="230" t="s">
        <v>143</v>
      </c>
      <c r="W3296" s="230" t="s">
        <v>143</v>
      </c>
      <c r="Z3296" s="230" t="s">
        <v>145</v>
      </c>
      <c r="AD3296" s="230" t="s">
        <v>145</v>
      </c>
      <c r="AE3296" s="230" t="s">
        <v>144</v>
      </c>
      <c r="AF3296" s="230" t="s">
        <v>145</v>
      </c>
      <c r="AG3296" s="230" t="s">
        <v>144</v>
      </c>
    </row>
    <row r="3297" spans="1:34" x14ac:dyDescent="0.3">
      <c r="A3297" s="230">
        <v>409775</v>
      </c>
      <c r="B3297" s="230" t="s">
        <v>321</v>
      </c>
      <c r="K3297" s="230" t="s">
        <v>143</v>
      </c>
      <c r="U3297" s="230" t="s">
        <v>143</v>
      </c>
      <c r="Y3297" s="230" t="s">
        <v>144</v>
      </c>
      <c r="Z3297" s="230" t="s">
        <v>144</v>
      </c>
      <c r="AA3297" s="230" t="s">
        <v>144</v>
      </c>
      <c r="AB3297" s="230" t="s">
        <v>144</v>
      </c>
      <c r="AC3297" s="230" t="s">
        <v>144</v>
      </c>
      <c r="AD3297" s="230" t="s">
        <v>144</v>
      </c>
      <c r="AE3297" s="230" t="s">
        <v>144</v>
      </c>
      <c r="AF3297" s="230" t="s">
        <v>144</v>
      </c>
      <c r="AG3297" s="230" t="s">
        <v>144</v>
      </c>
      <c r="AH3297" s="230" t="s">
        <v>144</v>
      </c>
    </row>
    <row r="3298" spans="1:34" x14ac:dyDescent="0.3">
      <c r="A3298" s="230">
        <v>409837</v>
      </c>
      <c r="B3298" s="230" t="s">
        <v>321</v>
      </c>
      <c r="L3298" s="230" t="s">
        <v>143</v>
      </c>
      <c r="R3298" s="230" t="s">
        <v>143</v>
      </c>
      <c r="S3298" s="230" t="s">
        <v>144</v>
      </c>
      <c r="Y3298" s="230" t="s">
        <v>144</v>
      </c>
      <c r="AA3298" s="230" t="s">
        <v>144</v>
      </c>
      <c r="AB3298" s="230" t="s">
        <v>144</v>
      </c>
      <c r="AD3298" s="230" t="s">
        <v>144</v>
      </c>
      <c r="AE3298" s="230" t="s">
        <v>144</v>
      </c>
      <c r="AF3298" s="230" t="s">
        <v>144</v>
      </c>
      <c r="AG3298" s="230" t="s">
        <v>144</v>
      </c>
      <c r="AH3298" s="230" t="s">
        <v>144</v>
      </c>
    </row>
    <row r="3299" spans="1:34" x14ac:dyDescent="0.3">
      <c r="A3299" s="230">
        <v>409914</v>
      </c>
      <c r="B3299" s="230" t="s">
        <v>321</v>
      </c>
      <c r="J3299" s="230" t="s">
        <v>143</v>
      </c>
      <c r="L3299" s="230" t="s">
        <v>144</v>
      </c>
      <c r="R3299" s="230" t="s">
        <v>143</v>
      </c>
      <c r="S3299" s="230" t="s">
        <v>144</v>
      </c>
      <c r="Y3299" s="230" t="s">
        <v>143</v>
      </c>
      <c r="AA3299" s="230" t="s">
        <v>145</v>
      </c>
      <c r="AD3299" s="230" t="s">
        <v>145</v>
      </c>
      <c r="AE3299" s="230" t="s">
        <v>145</v>
      </c>
      <c r="AF3299" s="230" t="s">
        <v>145</v>
      </c>
      <c r="AH3299" s="230" t="s">
        <v>143</v>
      </c>
    </row>
    <row r="3300" spans="1:34" x14ac:dyDescent="0.3">
      <c r="A3300" s="230">
        <v>409945</v>
      </c>
      <c r="B3300" s="230" t="s">
        <v>321</v>
      </c>
      <c r="S3300" s="230" t="s">
        <v>144</v>
      </c>
      <c r="T3300" s="230" t="s">
        <v>143</v>
      </c>
      <c r="Y3300" s="230" t="s">
        <v>143</v>
      </c>
      <c r="AA3300" s="230" t="s">
        <v>143</v>
      </c>
      <c r="AB3300" s="230" t="s">
        <v>145</v>
      </c>
      <c r="AD3300" s="230" t="s">
        <v>143</v>
      </c>
      <c r="AE3300" s="230" t="s">
        <v>144</v>
      </c>
      <c r="AF3300" s="230" t="s">
        <v>143</v>
      </c>
      <c r="AG3300" s="230" t="s">
        <v>144</v>
      </c>
      <c r="AH3300" s="230" t="s">
        <v>145</v>
      </c>
    </row>
    <row r="3301" spans="1:34" x14ac:dyDescent="0.3">
      <c r="A3301" s="230">
        <v>409952</v>
      </c>
      <c r="B3301" s="230" t="s">
        <v>321</v>
      </c>
      <c r="I3301" s="230" t="s">
        <v>143</v>
      </c>
      <c r="T3301" s="230" t="s">
        <v>143</v>
      </c>
      <c r="W3301" s="230" t="s">
        <v>144</v>
      </c>
      <c r="Y3301" s="230" t="s">
        <v>144</v>
      </c>
      <c r="Z3301" s="230" t="s">
        <v>144</v>
      </c>
      <c r="AA3301" s="230" t="s">
        <v>144</v>
      </c>
      <c r="AB3301" s="230" t="s">
        <v>144</v>
      </c>
      <c r="AC3301" s="230" t="s">
        <v>144</v>
      </c>
      <c r="AD3301" s="230" t="s">
        <v>144</v>
      </c>
      <c r="AE3301" s="230" t="s">
        <v>144</v>
      </c>
      <c r="AF3301" s="230" t="s">
        <v>144</v>
      </c>
      <c r="AG3301" s="230" t="s">
        <v>144</v>
      </c>
      <c r="AH3301" s="230" t="s">
        <v>144</v>
      </c>
    </row>
    <row r="3302" spans="1:34" x14ac:dyDescent="0.3">
      <c r="A3302" s="230">
        <v>410124</v>
      </c>
      <c r="B3302" s="230" t="s">
        <v>321</v>
      </c>
      <c r="R3302" s="230" t="s">
        <v>143</v>
      </c>
      <c r="S3302" s="230" t="s">
        <v>143</v>
      </c>
      <c r="AD3302" s="230" t="s">
        <v>144</v>
      </c>
      <c r="AE3302" s="230" t="s">
        <v>143</v>
      </c>
      <c r="AF3302" s="230" t="s">
        <v>145</v>
      </c>
      <c r="AH3302" s="230" t="s">
        <v>145</v>
      </c>
    </row>
    <row r="3303" spans="1:34" x14ac:dyDescent="0.3">
      <c r="A3303" s="230">
        <v>410234</v>
      </c>
      <c r="B3303" s="230" t="s">
        <v>321</v>
      </c>
      <c r="I3303" s="230" t="s">
        <v>143</v>
      </c>
      <c r="Y3303" s="230" t="s">
        <v>143</v>
      </c>
      <c r="AB3303" s="230" t="s">
        <v>145</v>
      </c>
      <c r="AD3303" s="230" t="s">
        <v>143</v>
      </c>
      <c r="AE3303" s="230" t="s">
        <v>143</v>
      </c>
      <c r="AF3303" s="230" t="s">
        <v>145</v>
      </c>
      <c r="AG3303" s="230" t="s">
        <v>145</v>
      </c>
      <c r="AH3303" s="230" t="s">
        <v>143</v>
      </c>
    </row>
    <row r="3304" spans="1:34" x14ac:dyDescent="0.3">
      <c r="A3304" s="230">
        <v>410235</v>
      </c>
      <c r="B3304" s="230" t="s">
        <v>321</v>
      </c>
      <c r="L3304" s="230" t="s">
        <v>144</v>
      </c>
      <c r="S3304" s="230" t="s">
        <v>144</v>
      </c>
      <c r="Y3304" s="230" t="s">
        <v>143</v>
      </c>
      <c r="AB3304" s="230" t="s">
        <v>143</v>
      </c>
      <c r="AD3304" s="230" t="s">
        <v>145</v>
      </c>
      <c r="AE3304" s="230" t="s">
        <v>144</v>
      </c>
      <c r="AF3304" s="230" t="s">
        <v>145</v>
      </c>
      <c r="AH3304" s="230" t="s">
        <v>145</v>
      </c>
    </row>
    <row r="3305" spans="1:34" x14ac:dyDescent="0.3">
      <c r="A3305" s="230">
        <v>410267</v>
      </c>
      <c r="B3305" s="230" t="s">
        <v>321</v>
      </c>
      <c r="L3305" s="230" t="s">
        <v>143</v>
      </c>
      <c r="R3305" s="230" t="s">
        <v>144</v>
      </c>
      <c r="S3305" s="230" t="s">
        <v>144</v>
      </c>
      <c r="Y3305" s="230" t="s">
        <v>143</v>
      </c>
      <c r="AD3305" s="230" t="s">
        <v>143</v>
      </c>
      <c r="AE3305" s="230" t="s">
        <v>144</v>
      </c>
      <c r="AH3305" s="230" t="s">
        <v>144</v>
      </c>
    </row>
    <row r="3306" spans="1:34" x14ac:dyDescent="0.3">
      <c r="A3306" s="230">
        <v>410281</v>
      </c>
      <c r="B3306" s="230" t="s">
        <v>321</v>
      </c>
      <c r="R3306" s="230" t="s">
        <v>144</v>
      </c>
      <c r="T3306" s="230" t="s">
        <v>143</v>
      </c>
      <c r="Y3306" s="230" t="s">
        <v>145</v>
      </c>
      <c r="AA3306" s="230" t="s">
        <v>143</v>
      </c>
      <c r="AB3306" s="230" t="s">
        <v>145</v>
      </c>
      <c r="AD3306" s="230" t="s">
        <v>145</v>
      </c>
      <c r="AE3306" s="230" t="s">
        <v>144</v>
      </c>
      <c r="AF3306" s="230" t="s">
        <v>145</v>
      </c>
      <c r="AG3306" s="230" t="s">
        <v>145</v>
      </c>
      <c r="AH3306" s="230" t="s">
        <v>145</v>
      </c>
    </row>
    <row r="3307" spans="1:34" x14ac:dyDescent="0.3">
      <c r="A3307" s="230">
        <v>410284</v>
      </c>
      <c r="B3307" s="230" t="s">
        <v>321</v>
      </c>
      <c r="U3307" s="230" t="s">
        <v>143</v>
      </c>
      <c r="Y3307" s="230" t="s">
        <v>143</v>
      </c>
      <c r="AA3307" s="230" t="s">
        <v>143</v>
      </c>
      <c r="AB3307" s="230" t="s">
        <v>143</v>
      </c>
      <c r="AD3307" s="230" t="s">
        <v>144</v>
      </c>
      <c r="AE3307" s="230" t="s">
        <v>144</v>
      </c>
      <c r="AF3307" s="230" t="s">
        <v>144</v>
      </c>
      <c r="AG3307" s="230" t="s">
        <v>144</v>
      </c>
      <c r="AH3307" s="230" t="s">
        <v>144</v>
      </c>
    </row>
    <row r="3308" spans="1:34" x14ac:dyDescent="0.3">
      <c r="A3308" s="230">
        <v>410319</v>
      </c>
      <c r="B3308" s="230" t="s">
        <v>321</v>
      </c>
      <c r="R3308" s="230" t="s">
        <v>144</v>
      </c>
      <c r="U3308" s="230" t="s">
        <v>143</v>
      </c>
      <c r="W3308" s="230" t="s">
        <v>144</v>
      </c>
      <c r="Z3308" s="230" t="s">
        <v>144</v>
      </c>
      <c r="AA3308" s="230" t="s">
        <v>145</v>
      </c>
      <c r="AC3308" s="230" t="s">
        <v>145</v>
      </c>
      <c r="AD3308" s="230" t="s">
        <v>144</v>
      </c>
      <c r="AE3308" s="230" t="s">
        <v>144</v>
      </c>
      <c r="AF3308" s="230" t="s">
        <v>144</v>
      </c>
      <c r="AG3308" s="230" t="s">
        <v>144</v>
      </c>
      <c r="AH3308" s="230" t="s">
        <v>144</v>
      </c>
    </row>
    <row r="3309" spans="1:34" x14ac:dyDescent="0.3">
      <c r="A3309" s="230">
        <v>410437</v>
      </c>
      <c r="B3309" s="230" t="s">
        <v>321</v>
      </c>
      <c r="I3309" s="230" t="s">
        <v>143</v>
      </c>
      <c r="L3309" s="230" t="s">
        <v>143</v>
      </c>
      <c r="Q3309" s="230" t="s">
        <v>143</v>
      </c>
      <c r="Y3309" s="230" t="s">
        <v>145</v>
      </c>
      <c r="Z3309" s="230" t="s">
        <v>145</v>
      </c>
      <c r="AA3309" s="230" t="s">
        <v>144</v>
      </c>
      <c r="AB3309" s="230" t="s">
        <v>144</v>
      </c>
      <c r="AC3309" s="230" t="s">
        <v>145</v>
      </c>
      <c r="AD3309" s="230" t="s">
        <v>144</v>
      </c>
      <c r="AE3309" s="230" t="s">
        <v>144</v>
      </c>
      <c r="AF3309" s="230" t="s">
        <v>144</v>
      </c>
      <c r="AG3309" s="230" t="s">
        <v>144</v>
      </c>
      <c r="AH3309" s="230" t="s">
        <v>144</v>
      </c>
    </row>
    <row r="3310" spans="1:34" x14ac:dyDescent="0.3">
      <c r="A3310" s="230">
        <v>410447</v>
      </c>
      <c r="B3310" s="230" t="s">
        <v>321</v>
      </c>
      <c r="S3310" s="230" t="s">
        <v>143</v>
      </c>
      <c r="AA3310" s="230" t="s">
        <v>143</v>
      </c>
      <c r="AD3310" s="230" t="s">
        <v>143</v>
      </c>
      <c r="AE3310" s="230" t="s">
        <v>145</v>
      </c>
      <c r="AF3310" s="230" t="s">
        <v>145</v>
      </c>
      <c r="AG3310" s="230" t="s">
        <v>145</v>
      </c>
    </row>
    <row r="3311" spans="1:34" x14ac:dyDescent="0.3">
      <c r="A3311" s="230">
        <v>410507</v>
      </c>
      <c r="B3311" s="230" t="s">
        <v>321</v>
      </c>
      <c r="I3311" s="230" t="s">
        <v>143</v>
      </c>
      <c r="U3311" s="230" t="s">
        <v>143</v>
      </c>
      <c r="W3311" s="230" t="s">
        <v>143</v>
      </c>
      <c r="Y3311" s="230" t="s">
        <v>145</v>
      </c>
      <c r="Z3311" s="230" t="s">
        <v>145</v>
      </c>
      <c r="AA3311" s="230" t="s">
        <v>145</v>
      </c>
      <c r="AD3311" s="230" t="s">
        <v>145</v>
      </c>
      <c r="AE3311" s="230" t="s">
        <v>145</v>
      </c>
      <c r="AF3311" s="230" t="s">
        <v>145</v>
      </c>
      <c r="AG3311" s="230" t="s">
        <v>145</v>
      </c>
    </row>
    <row r="3312" spans="1:34" x14ac:dyDescent="0.3">
      <c r="A3312" s="230">
        <v>410549</v>
      </c>
      <c r="B3312" s="230" t="s">
        <v>321</v>
      </c>
      <c r="R3312" s="230" t="s">
        <v>143</v>
      </c>
      <c r="S3312" s="230" t="s">
        <v>144</v>
      </c>
      <c r="U3312" s="230" t="s">
        <v>143</v>
      </c>
      <c r="Y3312" s="230" t="s">
        <v>143</v>
      </c>
      <c r="Z3312" s="230" t="s">
        <v>143</v>
      </c>
      <c r="AA3312" s="230" t="s">
        <v>143</v>
      </c>
      <c r="AC3312" s="230" t="s">
        <v>144</v>
      </c>
      <c r="AD3312" s="230" t="s">
        <v>145</v>
      </c>
      <c r="AE3312" s="230" t="s">
        <v>144</v>
      </c>
      <c r="AF3312" s="230" t="s">
        <v>145</v>
      </c>
      <c r="AG3312" s="230" t="s">
        <v>144</v>
      </c>
      <c r="AH3312" s="230" t="s">
        <v>144</v>
      </c>
    </row>
    <row r="3313" spans="1:34" x14ac:dyDescent="0.3">
      <c r="A3313" s="230">
        <v>410584</v>
      </c>
      <c r="B3313" s="230" t="s">
        <v>321</v>
      </c>
      <c r="H3313" s="230" t="s">
        <v>144</v>
      </c>
      <c r="R3313" s="230" t="s">
        <v>143</v>
      </c>
      <c r="S3313" s="230" t="s">
        <v>144</v>
      </c>
      <c r="U3313" s="230" t="s">
        <v>144</v>
      </c>
      <c r="W3313" s="230" t="s">
        <v>143</v>
      </c>
      <c r="Y3313" s="230" t="s">
        <v>144</v>
      </c>
      <c r="Z3313" s="230" t="s">
        <v>144</v>
      </c>
      <c r="AA3313" s="230" t="s">
        <v>145</v>
      </c>
      <c r="AD3313" s="230" t="s">
        <v>144</v>
      </c>
      <c r="AE3313" s="230" t="s">
        <v>144</v>
      </c>
      <c r="AF3313" s="230" t="s">
        <v>144</v>
      </c>
      <c r="AG3313" s="230" t="s">
        <v>144</v>
      </c>
    </row>
    <row r="3314" spans="1:34" x14ac:dyDescent="0.3">
      <c r="A3314" s="230">
        <v>410627</v>
      </c>
      <c r="B3314" s="230" t="s">
        <v>321</v>
      </c>
      <c r="L3314" s="230" t="s">
        <v>144</v>
      </c>
      <c r="R3314" s="230" t="s">
        <v>143</v>
      </c>
      <c r="Y3314" s="230" t="s">
        <v>143</v>
      </c>
      <c r="AD3314" s="230" t="s">
        <v>143</v>
      </c>
      <c r="AE3314" s="230" t="s">
        <v>145</v>
      </c>
    </row>
    <row r="3315" spans="1:34" x14ac:dyDescent="0.3">
      <c r="A3315" s="230">
        <v>410647</v>
      </c>
      <c r="B3315" s="230" t="s">
        <v>321</v>
      </c>
      <c r="L3315" s="230" t="s">
        <v>143</v>
      </c>
      <c r="P3315" s="230" t="s">
        <v>145</v>
      </c>
      <c r="R3315" s="230" t="s">
        <v>143</v>
      </c>
      <c r="Z3315" s="230" t="s">
        <v>144</v>
      </c>
      <c r="AA3315" s="230" t="s">
        <v>145</v>
      </c>
      <c r="AB3315" s="230" t="s">
        <v>144</v>
      </c>
      <c r="AD3315" s="230" t="s">
        <v>144</v>
      </c>
      <c r="AE3315" s="230" t="s">
        <v>145</v>
      </c>
      <c r="AF3315" s="230" t="s">
        <v>144</v>
      </c>
      <c r="AH3315" s="230" t="s">
        <v>145</v>
      </c>
    </row>
    <row r="3316" spans="1:34" x14ac:dyDescent="0.3">
      <c r="A3316" s="230">
        <v>410652</v>
      </c>
      <c r="B3316" s="230" t="s">
        <v>321</v>
      </c>
      <c r="Y3316" s="230" t="s">
        <v>143</v>
      </c>
      <c r="Z3316" s="230" t="s">
        <v>145</v>
      </c>
      <c r="AA3316" s="230" t="s">
        <v>145</v>
      </c>
      <c r="AB3316" s="230" t="s">
        <v>145</v>
      </c>
      <c r="AC3316" s="230" t="s">
        <v>145</v>
      </c>
      <c r="AD3316" s="230" t="s">
        <v>145</v>
      </c>
      <c r="AE3316" s="230" t="s">
        <v>145</v>
      </c>
      <c r="AF3316" s="230" t="s">
        <v>145</v>
      </c>
      <c r="AG3316" s="230" t="s">
        <v>145</v>
      </c>
      <c r="AH3316" s="230" t="s">
        <v>145</v>
      </c>
    </row>
    <row r="3317" spans="1:34" x14ac:dyDescent="0.3">
      <c r="A3317" s="230">
        <v>410685</v>
      </c>
      <c r="B3317" s="230" t="s">
        <v>321</v>
      </c>
      <c r="P3317" s="230" t="s">
        <v>145</v>
      </c>
      <c r="R3317" s="230" t="s">
        <v>143</v>
      </c>
      <c r="Y3317" s="230" t="s">
        <v>145</v>
      </c>
      <c r="Z3317" s="230" t="s">
        <v>143</v>
      </c>
      <c r="AA3317" s="230" t="s">
        <v>145</v>
      </c>
      <c r="AB3317" s="230" t="s">
        <v>144</v>
      </c>
      <c r="AC3317" s="230" t="s">
        <v>145</v>
      </c>
      <c r="AD3317" s="230" t="s">
        <v>144</v>
      </c>
      <c r="AE3317" s="230" t="s">
        <v>144</v>
      </c>
      <c r="AF3317" s="230" t="s">
        <v>144</v>
      </c>
      <c r="AG3317" s="230" t="s">
        <v>144</v>
      </c>
      <c r="AH3317" s="230" t="s">
        <v>144</v>
      </c>
    </row>
    <row r="3318" spans="1:34" x14ac:dyDescent="0.3">
      <c r="A3318" s="230">
        <v>410694</v>
      </c>
      <c r="B3318" s="230" t="s">
        <v>321</v>
      </c>
      <c r="L3318" s="230" t="s">
        <v>143</v>
      </c>
      <c r="S3318" s="230" t="s">
        <v>143</v>
      </c>
      <c r="T3318" s="230" t="s">
        <v>143</v>
      </c>
      <c r="X3318" s="230" t="s">
        <v>143</v>
      </c>
      <c r="Z3318" s="230" t="s">
        <v>144</v>
      </c>
      <c r="AA3318" s="230" t="s">
        <v>144</v>
      </c>
      <c r="AB3318" s="230" t="s">
        <v>144</v>
      </c>
      <c r="AC3318" s="230" t="s">
        <v>144</v>
      </c>
      <c r="AD3318" s="230" t="s">
        <v>144</v>
      </c>
      <c r="AE3318" s="230" t="s">
        <v>144</v>
      </c>
      <c r="AF3318" s="230" t="s">
        <v>144</v>
      </c>
      <c r="AG3318" s="230" t="s">
        <v>144</v>
      </c>
      <c r="AH3318" s="230" t="s">
        <v>144</v>
      </c>
    </row>
    <row r="3319" spans="1:34" x14ac:dyDescent="0.3">
      <c r="A3319" s="230">
        <v>410749</v>
      </c>
      <c r="B3319" s="230" t="s">
        <v>321</v>
      </c>
      <c r="I3319" s="230" t="s">
        <v>143</v>
      </c>
      <c r="Y3319" s="230" t="s">
        <v>145</v>
      </c>
      <c r="Z3319" s="230" t="s">
        <v>145</v>
      </c>
      <c r="AA3319" s="230" t="s">
        <v>145</v>
      </c>
      <c r="AB3319" s="230" t="s">
        <v>144</v>
      </c>
      <c r="AC3319" s="230" t="s">
        <v>144</v>
      </c>
      <c r="AD3319" s="230" t="s">
        <v>144</v>
      </c>
      <c r="AE3319" s="230" t="s">
        <v>144</v>
      </c>
      <c r="AF3319" s="230" t="s">
        <v>144</v>
      </c>
      <c r="AG3319" s="230" t="s">
        <v>144</v>
      </c>
      <c r="AH3319" s="230" t="s">
        <v>144</v>
      </c>
    </row>
    <row r="3320" spans="1:34" x14ac:dyDescent="0.3">
      <c r="A3320" s="230">
        <v>410778</v>
      </c>
      <c r="B3320" s="230" t="s">
        <v>321</v>
      </c>
      <c r="R3320" s="230" t="s">
        <v>143</v>
      </c>
      <c r="Y3320" s="230" t="s">
        <v>143</v>
      </c>
      <c r="AA3320" s="230" t="s">
        <v>143</v>
      </c>
      <c r="AD3320" s="230" t="s">
        <v>143</v>
      </c>
      <c r="AE3320" s="230" t="s">
        <v>145</v>
      </c>
      <c r="AF3320" s="230" t="s">
        <v>144</v>
      </c>
    </row>
    <row r="3321" spans="1:34" x14ac:dyDescent="0.3">
      <c r="A3321" s="230">
        <v>410786</v>
      </c>
      <c r="B3321" s="230" t="s">
        <v>321</v>
      </c>
      <c r="W3321" s="230" t="s">
        <v>144</v>
      </c>
      <c r="X3321" s="230" t="s">
        <v>144</v>
      </c>
      <c r="AA3321" s="230" t="s">
        <v>143</v>
      </c>
      <c r="AB3321" s="230" t="s">
        <v>143</v>
      </c>
      <c r="AD3321" s="230" t="s">
        <v>145</v>
      </c>
      <c r="AE3321" s="230" t="s">
        <v>143</v>
      </c>
    </row>
    <row r="3322" spans="1:34" x14ac:dyDescent="0.3">
      <c r="A3322" s="230">
        <v>410907</v>
      </c>
      <c r="B3322" s="230" t="s">
        <v>321</v>
      </c>
      <c r="Y3322" s="230" t="s">
        <v>144</v>
      </c>
      <c r="Z3322" s="230" t="s">
        <v>144</v>
      </c>
      <c r="AA3322" s="230" t="s">
        <v>144</v>
      </c>
      <c r="AB3322" s="230" t="s">
        <v>144</v>
      </c>
      <c r="AC3322" s="230" t="s">
        <v>144</v>
      </c>
      <c r="AD3322" s="230" t="s">
        <v>144</v>
      </c>
      <c r="AE3322" s="230" t="s">
        <v>144</v>
      </c>
      <c r="AF3322" s="230" t="s">
        <v>144</v>
      </c>
      <c r="AG3322" s="230" t="s">
        <v>144</v>
      </c>
      <c r="AH3322" s="230" t="s">
        <v>144</v>
      </c>
    </row>
    <row r="3323" spans="1:34" x14ac:dyDescent="0.3">
      <c r="A3323" s="230">
        <v>410970</v>
      </c>
      <c r="B3323" s="230" t="s">
        <v>321</v>
      </c>
      <c r="G3323" s="230" t="s">
        <v>143</v>
      </c>
      <c r="I3323" s="230" t="s">
        <v>143</v>
      </c>
      <c r="R3323" s="230" t="s">
        <v>143</v>
      </c>
      <c r="X3323" s="230" t="s">
        <v>143</v>
      </c>
      <c r="Y3323" s="230" t="s">
        <v>145</v>
      </c>
      <c r="Z3323" s="230" t="s">
        <v>143</v>
      </c>
      <c r="AA3323" s="230" t="s">
        <v>144</v>
      </c>
      <c r="AB3323" s="230" t="s">
        <v>144</v>
      </c>
      <c r="AD3323" s="230" t="s">
        <v>144</v>
      </c>
      <c r="AE3323" s="230" t="s">
        <v>144</v>
      </c>
      <c r="AF3323" s="230" t="s">
        <v>144</v>
      </c>
      <c r="AG3323" s="230" t="s">
        <v>144</v>
      </c>
      <c r="AH3323" s="230" t="s">
        <v>144</v>
      </c>
    </row>
    <row r="3324" spans="1:34" x14ac:dyDescent="0.3">
      <c r="A3324" s="230">
        <v>411073</v>
      </c>
      <c r="B3324" s="230" t="s">
        <v>321</v>
      </c>
      <c r="AA3324" s="230" t="s">
        <v>143</v>
      </c>
      <c r="AB3324" s="230" t="s">
        <v>143</v>
      </c>
      <c r="AD3324" s="230" t="s">
        <v>144</v>
      </c>
      <c r="AF3324" s="230" t="s">
        <v>145</v>
      </c>
      <c r="AG3324" s="230" t="s">
        <v>143</v>
      </c>
      <c r="AH3324" s="230" t="s">
        <v>143</v>
      </c>
    </row>
    <row r="3325" spans="1:34" x14ac:dyDescent="0.3">
      <c r="A3325" s="230">
        <v>411114</v>
      </c>
      <c r="B3325" s="230" t="s">
        <v>321</v>
      </c>
      <c r="H3325" s="230" t="s">
        <v>143</v>
      </c>
      <c r="R3325" s="230" t="s">
        <v>143</v>
      </c>
      <c r="S3325" s="230" t="s">
        <v>143</v>
      </c>
      <c r="AD3325" s="230" t="s">
        <v>145</v>
      </c>
      <c r="AE3325" s="230" t="s">
        <v>144</v>
      </c>
      <c r="AF3325" s="230" t="s">
        <v>145</v>
      </c>
      <c r="AG3325" s="230" t="s">
        <v>145</v>
      </c>
    </row>
    <row r="3326" spans="1:34" x14ac:dyDescent="0.3">
      <c r="A3326" s="230">
        <v>411116</v>
      </c>
      <c r="B3326" s="230" t="s">
        <v>321</v>
      </c>
      <c r="H3326" s="230" t="s">
        <v>143</v>
      </c>
      <c r="I3326" s="230" t="s">
        <v>143</v>
      </c>
      <c r="R3326" s="230" t="s">
        <v>145</v>
      </c>
      <c r="S3326" s="230" t="s">
        <v>145</v>
      </c>
      <c r="Y3326" s="230" t="s">
        <v>145</v>
      </c>
      <c r="AA3326" s="230" t="s">
        <v>144</v>
      </c>
      <c r="AB3326" s="230" t="s">
        <v>145</v>
      </c>
      <c r="AC3326" s="230" t="s">
        <v>143</v>
      </c>
      <c r="AD3326" s="230" t="s">
        <v>144</v>
      </c>
      <c r="AE3326" s="230" t="s">
        <v>144</v>
      </c>
      <c r="AF3326" s="230" t="s">
        <v>145</v>
      </c>
      <c r="AG3326" s="230" t="s">
        <v>144</v>
      </c>
      <c r="AH3326" s="230" t="s">
        <v>144</v>
      </c>
    </row>
    <row r="3327" spans="1:34" x14ac:dyDescent="0.3">
      <c r="A3327" s="230">
        <v>411124</v>
      </c>
      <c r="B3327" s="230" t="s">
        <v>321</v>
      </c>
      <c r="H3327" s="230" t="s">
        <v>145</v>
      </c>
      <c r="L3327" s="230" t="s">
        <v>143</v>
      </c>
      <c r="R3327" s="230" t="s">
        <v>145</v>
      </c>
      <c r="S3327" s="230" t="s">
        <v>145</v>
      </c>
      <c r="Y3327" s="230" t="s">
        <v>145</v>
      </c>
      <c r="Z3327" s="230" t="s">
        <v>145</v>
      </c>
      <c r="AA3327" s="230" t="s">
        <v>145</v>
      </c>
      <c r="AB3327" s="230" t="s">
        <v>144</v>
      </c>
      <c r="AC3327" s="230" t="s">
        <v>144</v>
      </c>
      <c r="AD3327" s="230" t="s">
        <v>144</v>
      </c>
      <c r="AE3327" s="230" t="s">
        <v>144</v>
      </c>
      <c r="AF3327" s="230" t="s">
        <v>144</v>
      </c>
      <c r="AG3327" s="230" t="s">
        <v>144</v>
      </c>
      <c r="AH3327" s="230" t="s">
        <v>144</v>
      </c>
    </row>
    <row r="3328" spans="1:34" x14ac:dyDescent="0.3">
      <c r="A3328" s="230">
        <v>411216</v>
      </c>
      <c r="B3328" s="230" t="s">
        <v>321</v>
      </c>
      <c r="K3328" s="230" t="s">
        <v>143</v>
      </c>
      <c r="Y3328" s="230" t="s">
        <v>144</v>
      </c>
      <c r="Z3328" s="230" t="s">
        <v>145</v>
      </c>
      <c r="AA3328" s="230" t="s">
        <v>144</v>
      </c>
      <c r="AB3328" s="230" t="s">
        <v>145</v>
      </c>
      <c r="AC3328" s="230" t="s">
        <v>144</v>
      </c>
      <c r="AD3328" s="230" t="s">
        <v>144</v>
      </c>
      <c r="AE3328" s="230" t="s">
        <v>144</v>
      </c>
      <c r="AF3328" s="230" t="s">
        <v>144</v>
      </c>
      <c r="AG3328" s="230" t="s">
        <v>144</v>
      </c>
      <c r="AH3328" s="230" t="s">
        <v>144</v>
      </c>
    </row>
    <row r="3329" spans="1:34" x14ac:dyDescent="0.3">
      <c r="A3329" s="230">
        <v>411228</v>
      </c>
      <c r="B3329" s="230" t="s">
        <v>321</v>
      </c>
      <c r="G3329" s="230" t="s">
        <v>143</v>
      </c>
      <c r="Z3329" s="230" t="s">
        <v>144</v>
      </c>
      <c r="AB3329" s="230" t="s">
        <v>143</v>
      </c>
      <c r="AC3329" s="230" t="s">
        <v>143</v>
      </c>
      <c r="AD3329" s="230" t="s">
        <v>143</v>
      </c>
      <c r="AE3329" s="230" t="s">
        <v>144</v>
      </c>
      <c r="AH3329" s="230" t="s">
        <v>143</v>
      </c>
    </row>
    <row r="3330" spans="1:34" x14ac:dyDescent="0.3">
      <c r="A3330" s="230">
        <v>411303</v>
      </c>
      <c r="B3330" s="230" t="s">
        <v>321</v>
      </c>
      <c r="J3330" s="230" t="s">
        <v>144</v>
      </c>
      <c r="R3330" s="230" t="s">
        <v>144</v>
      </c>
      <c r="S3330" s="230" t="s">
        <v>143</v>
      </c>
      <c r="U3330" s="230" t="s">
        <v>143</v>
      </c>
      <c r="Y3330" s="230" t="s">
        <v>143</v>
      </c>
      <c r="Z3330" s="230" t="s">
        <v>143</v>
      </c>
      <c r="AD3330" s="230" t="s">
        <v>143</v>
      </c>
      <c r="AE3330" s="230" t="s">
        <v>143</v>
      </c>
      <c r="AF3330" s="230" t="s">
        <v>143</v>
      </c>
      <c r="AG3330" s="230" t="s">
        <v>143</v>
      </c>
    </row>
    <row r="3331" spans="1:34" x14ac:dyDescent="0.3">
      <c r="A3331" s="230">
        <v>411308</v>
      </c>
      <c r="B3331" s="230" t="s">
        <v>321</v>
      </c>
      <c r="I3331" s="230" t="s">
        <v>143</v>
      </c>
      <c r="Y3331" s="230" t="s">
        <v>143</v>
      </c>
      <c r="Z3331" s="230" t="s">
        <v>143</v>
      </c>
      <c r="AD3331" s="230" t="s">
        <v>145</v>
      </c>
      <c r="AE3331" s="230" t="s">
        <v>143</v>
      </c>
      <c r="AF3331" s="230" t="s">
        <v>145</v>
      </c>
    </row>
    <row r="3332" spans="1:34" x14ac:dyDescent="0.3">
      <c r="A3332" s="230">
        <v>411361</v>
      </c>
      <c r="B3332" s="230" t="s">
        <v>321</v>
      </c>
      <c r="H3332" s="230" t="s">
        <v>144</v>
      </c>
      <c r="S3332" s="230" t="s">
        <v>144</v>
      </c>
      <c r="AD3332" s="230" t="s">
        <v>145</v>
      </c>
      <c r="AE3332" s="230" t="s">
        <v>145</v>
      </c>
      <c r="AG3332" s="230" t="s">
        <v>144</v>
      </c>
    </row>
    <row r="3333" spans="1:34" x14ac:dyDescent="0.3">
      <c r="A3333" s="230">
        <v>411447</v>
      </c>
      <c r="B3333" s="230" t="s">
        <v>321</v>
      </c>
      <c r="T3333" s="230" t="s">
        <v>143</v>
      </c>
      <c r="V3333" s="230" t="s">
        <v>143</v>
      </c>
      <c r="Y3333" s="230" t="s">
        <v>143</v>
      </c>
      <c r="AA3333" s="230" t="s">
        <v>143</v>
      </c>
      <c r="AD3333" s="230" t="s">
        <v>144</v>
      </c>
      <c r="AE3333" s="230" t="s">
        <v>143</v>
      </c>
      <c r="AF3333" s="230" t="s">
        <v>144</v>
      </c>
      <c r="AH3333" s="230" t="s">
        <v>145</v>
      </c>
    </row>
    <row r="3334" spans="1:34" x14ac:dyDescent="0.3">
      <c r="A3334" s="230">
        <v>411537</v>
      </c>
      <c r="B3334" s="230" t="s">
        <v>321</v>
      </c>
      <c r="AA3334" s="230" t="s">
        <v>143</v>
      </c>
      <c r="AD3334" s="230" t="s">
        <v>143</v>
      </c>
      <c r="AE3334" s="230" t="s">
        <v>143</v>
      </c>
      <c r="AF3334" s="230" t="s">
        <v>144</v>
      </c>
      <c r="AG3334" s="230" t="s">
        <v>143</v>
      </c>
      <c r="AH3334" s="230" t="s">
        <v>145</v>
      </c>
    </row>
    <row r="3335" spans="1:34" x14ac:dyDescent="0.3">
      <c r="A3335" s="230">
        <v>411567</v>
      </c>
      <c r="B3335" s="230" t="s">
        <v>321</v>
      </c>
      <c r="L3335" s="230" t="s">
        <v>143</v>
      </c>
      <c r="R3335" s="230" t="s">
        <v>143</v>
      </c>
      <c r="S3335" s="230" t="s">
        <v>144</v>
      </c>
      <c r="Z3335" s="230" t="s">
        <v>145</v>
      </c>
      <c r="AA3335" s="230" t="s">
        <v>143</v>
      </c>
      <c r="AB3335" s="230" t="s">
        <v>145</v>
      </c>
      <c r="AD3335" s="230" t="s">
        <v>144</v>
      </c>
      <c r="AE3335" s="230" t="s">
        <v>144</v>
      </c>
      <c r="AF3335" s="230" t="s">
        <v>144</v>
      </c>
      <c r="AG3335" s="230" t="s">
        <v>144</v>
      </c>
      <c r="AH3335" s="230" t="s">
        <v>144</v>
      </c>
    </row>
    <row r="3336" spans="1:34" x14ac:dyDescent="0.3">
      <c r="A3336" s="230">
        <v>411633</v>
      </c>
      <c r="B3336" s="230" t="s">
        <v>321</v>
      </c>
      <c r="G3336" s="230" t="s">
        <v>143</v>
      </c>
      <c r="H3336" s="230" t="s">
        <v>144</v>
      </c>
      <c r="J3336" s="230" t="s">
        <v>144</v>
      </c>
      <c r="S3336" s="230" t="s">
        <v>144</v>
      </c>
      <c r="Y3336" s="230" t="s">
        <v>143</v>
      </c>
      <c r="AA3336" s="230" t="s">
        <v>143</v>
      </c>
      <c r="AB3336" s="230" t="s">
        <v>143</v>
      </c>
      <c r="AD3336" s="230" t="s">
        <v>144</v>
      </c>
      <c r="AE3336" s="230" t="s">
        <v>144</v>
      </c>
      <c r="AF3336" s="230" t="s">
        <v>145</v>
      </c>
      <c r="AG3336" s="230" t="s">
        <v>143</v>
      </c>
    </row>
    <row r="3337" spans="1:34" x14ac:dyDescent="0.3">
      <c r="A3337" s="230">
        <v>411665</v>
      </c>
      <c r="B3337" s="230" t="s">
        <v>321</v>
      </c>
      <c r="S3337" s="230" t="s">
        <v>145</v>
      </c>
      <c r="Y3337" s="230" t="s">
        <v>143</v>
      </c>
      <c r="AD3337" s="230" t="s">
        <v>145</v>
      </c>
      <c r="AE3337" s="230" t="s">
        <v>145</v>
      </c>
      <c r="AF3337" s="230" t="s">
        <v>143</v>
      </c>
      <c r="AG3337" s="230" t="s">
        <v>145</v>
      </c>
      <c r="AH3337" s="230" t="s">
        <v>143</v>
      </c>
    </row>
    <row r="3338" spans="1:34" x14ac:dyDescent="0.3">
      <c r="A3338" s="230">
        <v>411845</v>
      </c>
      <c r="B3338" s="230" t="s">
        <v>321</v>
      </c>
      <c r="X3338" s="230" t="s">
        <v>143</v>
      </c>
      <c r="AA3338" s="230" t="s">
        <v>143</v>
      </c>
      <c r="AB3338" s="230" t="s">
        <v>143</v>
      </c>
      <c r="AD3338" s="230" t="s">
        <v>145</v>
      </c>
      <c r="AE3338" s="230" t="s">
        <v>143</v>
      </c>
      <c r="AF3338" s="230" t="s">
        <v>145</v>
      </c>
      <c r="AH3338" s="230" t="s">
        <v>144</v>
      </c>
    </row>
    <row r="3339" spans="1:34" x14ac:dyDescent="0.3">
      <c r="A3339" s="230">
        <v>411929</v>
      </c>
      <c r="B3339" s="230" t="s">
        <v>321</v>
      </c>
      <c r="T3339" s="230" t="s">
        <v>143</v>
      </c>
      <c r="Y3339" s="230" t="s">
        <v>143</v>
      </c>
      <c r="AA3339" s="230" t="s">
        <v>143</v>
      </c>
      <c r="AB3339" s="230" t="s">
        <v>143</v>
      </c>
      <c r="AD3339" s="230" t="s">
        <v>144</v>
      </c>
      <c r="AE3339" s="230" t="s">
        <v>144</v>
      </c>
      <c r="AF3339" s="230" t="s">
        <v>144</v>
      </c>
      <c r="AH3339" s="230" t="s">
        <v>143</v>
      </c>
    </row>
    <row r="3340" spans="1:34" x14ac:dyDescent="0.3">
      <c r="A3340" s="230">
        <v>411949</v>
      </c>
      <c r="B3340" s="230" t="s">
        <v>321</v>
      </c>
      <c r="T3340" s="230" t="s">
        <v>145</v>
      </c>
      <c r="Y3340" s="230" t="s">
        <v>145</v>
      </c>
      <c r="Z3340" s="230" t="s">
        <v>144</v>
      </c>
      <c r="AA3340" s="230" t="s">
        <v>145</v>
      </c>
      <c r="AB3340" s="230" t="s">
        <v>145</v>
      </c>
      <c r="AC3340" s="230" t="s">
        <v>144</v>
      </c>
      <c r="AD3340" s="230" t="s">
        <v>145</v>
      </c>
      <c r="AE3340" s="230" t="s">
        <v>145</v>
      </c>
      <c r="AF3340" s="230" t="s">
        <v>144</v>
      </c>
      <c r="AG3340" s="230" t="s">
        <v>144</v>
      </c>
      <c r="AH3340" s="230" t="s">
        <v>144</v>
      </c>
    </row>
    <row r="3341" spans="1:34" x14ac:dyDescent="0.3">
      <c r="A3341" s="230">
        <v>411952</v>
      </c>
      <c r="B3341" s="230" t="s">
        <v>321</v>
      </c>
      <c r="S3341" s="230" t="s">
        <v>144</v>
      </c>
      <c r="AA3341" s="230" t="s">
        <v>143</v>
      </c>
      <c r="AD3341" s="230" t="s">
        <v>144</v>
      </c>
      <c r="AE3341" s="230" t="s">
        <v>144</v>
      </c>
      <c r="AF3341" s="230" t="s">
        <v>144</v>
      </c>
      <c r="AG3341" s="230" t="s">
        <v>144</v>
      </c>
      <c r="AH3341" s="230" t="s">
        <v>144</v>
      </c>
    </row>
    <row r="3342" spans="1:34" x14ac:dyDescent="0.3">
      <c r="A3342" s="230">
        <v>412203</v>
      </c>
      <c r="B3342" s="230" t="s">
        <v>321</v>
      </c>
      <c r="AA3342" s="230" t="s">
        <v>143</v>
      </c>
      <c r="AB3342" s="230" t="s">
        <v>143</v>
      </c>
      <c r="AD3342" s="230" t="s">
        <v>143</v>
      </c>
      <c r="AE3342" s="230" t="s">
        <v>143</v>
      </c>
      <c r="AF3342" s="230" t="s">
        <v>145</v>
      </c>
    </row>
    <row r="3343" spans="1:34" x14ac:dyDescent="0.3">
      <c r="A3343" s="230">
        <v>412521</v>
      </c>
      <c r="B3343" s="230" t="s">
        <v>321</v>
      </c>
      <c r="E3343" s="230" t="s">
        <v>145</v>
      </c>
      <c r="AA3343" s="230" t="s">
        <v>145</v>
      </c>
      <c r="AB3343" s="230" t="s">
        <v>143</v>
      </c>
      <c r="AD3343" s="230" t="s">
        <v>145</v>
      </c>
      <c r="AF3343" s="230" t="s">
        <v>145</v>
      </c>
    </row>
    <row r="3344" spans="1:34" x14ac:dyDescent="0.3">
      <c r="A3344" s="230">
        <v>412536</v>
      </c>
      <c r="B3344" s="230" t="s">
        <v>321</v>
      </c>
      <c r="Q3344" s="230" t="s">
        <v>143</v>
      </c>
      <c r="R3344" s="230" t="s">
        <v>144</v>
      </c>
      <c r="S3344" s="230" t="s">
        <v>144</v>
      </c>
      <c r="Y3344" s="230" t="s">
        <v>143</v>
      </c>
      <c r="Z3344" s="230" t="s">
        <v>145</v>
      </c>
      <c r="AA3344" s="230" t="s">
        <v>143</v>
      </c>
      <c r="AB3344" s="230" t="s">
        <v>144</v>
      </c>
      <c r="AC3344" s="230" t="s">
        <v>145</v>
      </c>
      <c r="AD3344" s="230" t="s">
        <v>143</v>
      </c>
      <c r="AE3344" s="230" t="s">
        <v>144</v>
      </c>
      <c r="AF3344" s="230" t="s">
        <v>145</v>
      </c>
      <c r="AG3344" s="230" t="s">
        <v>144</v>
      </c>
      <c r="AH3344" s="230" t="s">
        <v>144</v>
      </c>
    </row>
    <row r="3345" spans="1:34" x14ac:dyDescent="0.3">
      <c r="A3345" s="230">
        <v>412562</v>
      </c>
      <c r="B3345" s="230" t="s">
        <v>321</v>
      </c>
      <c r="I3345" s="230" t="s">
        <v>143</v>
      </c>
      <c r="R3345" s="230" t="s">
        <v>143</v>
      </c>
      <c r="W3345" s="230" t="s">
        <v>143</v>
      </c>
      <c r="Z3345" s="230" t="s">
        <v>144</v>
      </c>
      <c r="AA3345" s="230" t="s">
        <v>145</v>
      </c>
      <c r="AD3345" s="230" t="s">
        <v>144</v>
      </c>
      <c r="AE3345" s="230" t="s">
        <v>144</v>
      </c>
      <c r="AF3345" s="230" t="s">
        <v>144</v>
      </c>
      <c r="AG3345" s="230" t="s">
        <v>145</v>
      </c>
    </row>
    <row r="3346" spans="1:34" x14ac:dyDescent="0.3">
      <c r="A3346" s="230">
        <v>412685</v>
      </c>
      <c r="B3346" s="230" t="s">
        <v>321</v>
      </c>
      <c r="I3346" s="230" t="s">
        <v>144</v>
      </c>
      <c r="L3346" s="230" t="s">
        <v>143</v>
      </c>
      <c r="R3346" s="230" t="s">
        <v>145</v>
      </c>
      <c r="AA3346" s="230" t="s">
        <v>143</v>
      </c>
      <c r="AB3346" s="230" t="s">
        <v>144</v>
      </c>
      <c r="AE3346" s="230" t="s">
        <v>145</v>
      </c>
      <c r="AF3346" s="230" t="s">
        <v>143</v>
      </c>
      <c r="AH3346" s="230" t="s">
        <v>144</v>
      </c>
    </row>
    <row r="3347" spans="1:34" x14ac:dyDescent="0.3">
      <c r="A3347" s="230">
        <v>412807</v>
      </c>
      <c r="B3347" s="230" t="s">
        <v>321</v>
      </c>
      <c r="Q3347" s="230" t="s">
        <v>143</v>
      </c>
      <c r="Y3347" s="230" t="s">
        <v>143</v>
      </c>
      <c r="AD3347" s="230" t="s">
        <v>143</v>
      </c>
      <c r="AE3347" s="230" t="s">
        <v>145</v>
      </c>
      <c r="AF3347" s="230" t="s">
        <v>143</v>
      </c>
      <c r="AG3347" s="230" t="s">
        <v>145</v>
      </c>
    </row>
    <row r="3348" spans="1:34" x14ac:dyDescent="0.3">
      <c r="A3348" s="230">
        <v>412827</v>
      </c>
      <c r="B3348" s="230" t="s">
        <v>321</v>
      </c>
      <c r="I3348" s="230" t="s">
        <v>143</v>
      </c>
      <c r="R3348" s="230" t="s">
        <v>144</v>
      </c>
      <c r="Z3348" s="230" t="s">
        <v>143</v>
      </c>
      <c r="AB3348" s="230" t="s">
        <v>143</v>
      </c>
      <c r="AE3348" s="230" t="s">
        <v>143</v>
      </c>
      <c r="AH3348" s="230" t="s">
        <v>143</v>
      </c>
    </row>
    <row r="3349" spans="1:34" x14ac:dyDescent="0.3">
      <c r="A3349" s="230">
        <v>412896</v>
      </c>
      <c r="B3349" s="230" t="s">
        <v>321</v>
      </c>
      <c r="I3349" s="230" t="s">
        <v>143</v>
      </c>
      <c r="Y3349" s="230" t="s">
        <v>145</v>
      </c>
      <c r="AA3349" s="230" t="s">
        <v>144</v>
      </c>
      <c r="AD3349" s="230" t="s">
        <v>145</v>
      </c>
      <c r="AE3349" s="230" t="s">
        <v>145</v>
      </c>
      <c r="AF3349" s="230" t="s">
        <v>145</v>
      </c>
    </row>
    <row r="3350" spans="1:34" x14ac:dyDescent="0.3">
      <c r="A3350" s="230">
        <v>413161</v>
      </c>
      <c r="B3350" s="230" t="s">
        <v>321</v>
      </c>
      <c r="I3350" s="230" t="s">
        <v>143</v>
      </c>
      <c r="T3350" s="230" t="s">
        <v>143</v>
      </c>
      <c r="U3350" s="230" t="s">
        <v>143</v>
      </c>
      <c r="Y3350" s="230" t="s">
        <v>143</v>
      </c>
      <c r="AB3350" s="230" t="s">
        <v>143</v>
      </c>
      <c r="AD3350" s="230" t="s">
        <v>145</v>
      </c>
      <c r="AE3350" s="230" t="s">
        <v>145</v>
      </c>
      <c r="AF3350" s="230" t="s">
        <v>143</v>
      </c>
      <c r="AH3350" s="230" t="s">
        <v>145</v>
      </c>
    </row>
    <row r="3351" spans="1:34" x14ac:dyDescent="0.3">
      <c r="A3351" s="230">
        <v>413224</v>
      </c>
      <c r="B3351" s="230" t="s">
        <v>321</v>
      </c>
      <c r="I3351" s="230" t="s">
        <v>143</v>
      </c>
      <c r="R3351" s="230" t="s">
        <v>145</v>
      </c>
      <c r="T3351" s="230" t="s">
        <v>143</v>
      </c>
      <c r="Y3351" s="230" t="s">
        <v>143</v>
      </c>
      <c r="AA3351" s="230" t="s">
        <v>143</v>
      </c>
      <c r="AB3351" s="230" t="s">
        <v>143</v>
      </c>
      <c r="AD3351" s="230" t="s">
        <v>145</v>
      </c>
      <c r="AE3351" s="230" t="s">
        <v>144</v>
      </c>
      <c r="AF3351" s="230" t="s">
        <v>144</v>
      </c>
      <c r="AG3351" s="230" t="s">
        <v>144</v>
      </c>
      <c r="AH3351" s="230" t="s">
        <v>144</v>
      </c>
    </row>
    <row r="3352" spans="1:34" x14ac:dyDescent="0.3">
      <c r="A3352" s="230">
        <v>413314</v>
      </c>
      <c r="B3352" s="230" t="s">
        <v>321</v>
      </c>
      <c r="Y3352" s="230" t="s">
        <v>143</v>
      </c>
      <c r="AD3352" s="230" t="s">
        <v>143</v>
      </c>
      <c r="AE3352" s="230" t="s">
        <v>145</v>
      </c>
      <c r="AF3352" s="230" t="s">
        <v>144</v>
      </c>
      <c r="AG3352" s="230" t="s">
        <v>143</v>
      </c>
    </row>
    <row r="3353" spans="1:34" x14ac:dyDescent="0.3">
      <c r="A3353" s="230">
        <v>413344</v>
      </c>
      <c r="B3353" s="230" t="s">
        <v>321</v>
      </c>
      <c r="Q3353" s="230" t="s">
        <v>143</v>
      </c>
      <c r="R3353" s="230" t="s">
        <v>144</v>
      </c>
      <c r="S3353" s="230" t="s">
        <v>143</v>
      </c>
      <c r="Y3353" s="230" t="s">
        <v>143</v>
      </c>
      <c r="Z3353" s="230" t="s">
        <v>143</v>
      </c>
      <c r="AA3353" s="230" t="s">
        <v>143</v>
      </c>
      <c r="AB3353" s="230" t="s">
        <v>143</v>
      </c>
      <c r="AD3353" s="230" t="s">
        <v>144</v>
      </c>
      <c r="AE3353" s="230" t="s">
        <v>144</v>
      </c>
      <c r="AF3353" s="230" t="s">
        <v>144</v>
      </c>
      <c r="AG3353" s="230" t="s">
        <v>144</v>
      </c>
      <c r="AH3353" s="230" t="s">
        <v>144</v>
      </c>
    </row>
    <row r="3354" spans="1:34" x14ac:dyDescent="0.3">
      <c r="A3354" s="230">
        <v>413528</v>
      </c>
      <c r="B3354" s="230" t="s">
        <v>321</v>
      </c>
      <c r="R3354" s="230" t="s">
        <v>143</v>
      </c>
      <c r="Y3354" s="230" t="s">
        <v>143</v>
      </c>
      <c r="AA3354" s="230" t="s">
        <v>145</v>
      </c>
      <c r="AD3354" s="230" t="s">
        <v>144</v>
      </c>
      <c r="AE3354" s="230" t="s">
        <v>144</v>
      </c>
      <c r="AF3354" s="230" t="s">
        <v>144</v>
      </c>
      <c r="AG3354" s="230" t="s">
        <v>143</v>
      </c>
    </row>
    <row r="3355" spans="1:34" x14ac:dyDescent="0.3">
      <c r="A3355" s="230">
        <v>413541</v>
      </c>
      <c r="B3355" s="230" t="s">
        <v>321</v>
      </c>
      <c r="J3355" s="230" t="s">
        <v>144</v>
      </c>
      <c r="T3355" s="230" t="s">
        <v>144</v>
      </c>
      <c r="X3355" s="230" t="s">
        <v>144</v>
      </c>
      <c r="AA3355" s="230" t="s">
        <v>143</v>
      </c>
      <c r="AD3355" s="230" t="s">
        <v>143</v>
      </c>
      <c r="AE3355" s="230" t="s">
        <v>145</v>
      </c>
      <c r="AF3355" s="230" t="s">
        <v>145</v>
      </c>
      <c r="AH3355" s="230" t="s">
        <v>145</v>
      </c>
    </row>
    <row r="3356" spans="1:34" x14ac:dyDescent="0.3">
      <c r="A3356" s="230">
        <v>413549</v>
      </c>
      <c r="B3356" s="230" t="s">
        <v>321</v>
      </c>
      <c r="E3356" s="230" t="s">
        <v>143</v>
      </c>
      <c r="U3356" s="230" t="s">
        <v>143</v>
      </c>
      <c r="W3356" s="230" t="s">
        <v>145</v>
      </c>
      <c r="Y3356" s="230" t="s">
        <v>143</v>
      </c>
      <c r="Z3356" s="230" t="s">
        <v>143</v>
      </c>
      <c r="AA3356" s="230" t="s">
        <v>143</v>
      </c>
      <c r="AB3356" s="230" t="s">
        <v>143</v>
      </c>
      <c r="AC3356" s="230" t="s">
        <v>143</v>
      </c>
      <c r="AD3356" s="230" t="s">
        <v>145</v>
      </c>
      <c r="AE3356" s="230" t="s">
        <v>145</v>
      </c>
      <c r="AG3356" s="230" t="s">
        <v>143</v>
      </c>
      <c r="AH3356" s="230" t="s">
        <v>145</v>
      </c>
    </row>
    <row r="3357" spans="1:34" x14ac:dyDescent="0.3">
      <c r="A3357" s="230">
        <v>413704</v>
      </c>
      <c r="B3357" s="230" t="s">
        <v>321</v>
      </c>
      <c r="R3357" s="230" t="s">
        <v>144</v>
      </c>
      <c r="Y3357" s="230" t="s">
        <v>143</v>
      </c>
      <c r="AD3357" s="230" t="s">
        <v>144</v>
      </c>
      <c r="AE3357" s="230" t="s">
        <v>144</v>
      </c>
      <c r="AF3357" s="230" t="s">
        <v>145</v>
      </c>
      <c r="AH3357" s="230" t="s">
        <v>143</v>
      </c>
    </row>
    <row r="3358" spans="1:34" x14ac:dyDescent="0.3">
      <c r="A3358" s="230">
        <v>413810</v>
      </c>
      <c r="B3358" s="230" t="s">
        <v>321</v>
      </c>
      <c r="Y3358" s="230" t="s">
        <v>143</v>
      </c>
      <c r="AA3358" s="230" t="s">
        <v>143</v>
      </c>
      <c r="AD3358" s="230" t="s">
        <v>143</v>
      </c>
      <c r="AF3358" s="230" t="s">
        <v>145</v>
      </c>
      <c r="AH3358" s="230" t="s">
        <v>143</v>
      </c>
    </row>
    <row r="3359" spans="1:34" x14ac:dyDescent="0.3">
      <c r="A3359" s="230">
        <v>413861</v>
      </c>
      <c r="B3359" s="230" t="s">
        <v>321</v>
      </c>
      <c r="E3359" s="230" t="s">
        <v>143</v>
      </c>
      <c r="Y3359" s="230" t="s">
        <v>144</v>
      </c>
      <c r="AA3359" s="230" t="s">
        <v>144</v>
      </c>
      <c r="AD3359" s="230" t="s">
        <v>145</v>
      </c>
      <c r="AG3359" s="230" t="s">
        <v>143</v>
      </c>
    </row>
    <row r="3360" spans="1:34" x14ac:dyDescent="0.3">
      <c r="A3360" s="230">
        <v>413884</v>
      </c>
      <c r="B3360" s="230" t="s">
        <v>321</v>
      </c>
      <c r="L3360" s="230" t="s">
        <v>143</v>
      </c>
      <c r="AA3360" s="230" t="s">
        <v>143</v>
      </c>
      <c r="AD3360" s="230" t="s">
        <v>143</v>
      </c>
      <c r="AE3360" s="230" t="s">
        <v>145</v>
      </c>
      <c r="AF3360" s="230" t="s">
        <v>143</v>
      </c>
    </row>
    <row r="3361" spans="1:34" x14ac:dyDescent="0.3">
      <c r="A3361" s="230">
        <v>413974</v>
      </c>
      <c r="B3361" s="230" t="s">
        <v>321</v>
      </c>
      <c r="J3361" s="230" t="s">
        <v>144</v>
      </c>
      <c r="R3361" s="230" t="s">
        <v>144</v>
      </c>
      <c r="T3361" s="230" t="s">
        <v>145</v>
      </c>
      <c r="W3361" s="230" t="s">
        <v>143</v>
      </c>
      <c r="Y3361" s="230" t="s">
        <v>145</v>
      </c>
      <c r="Z3361" s="230" t="s">
        <v>145</v>
      </c>
      <c r="AA3361" s="230" t="s">
        <v>144</v>
      </c>
      <c r="AD3361" s="230" t="s">
        <v>144</v>
      </c>
      <c r="AE3361" s="230" t="s">
        <v>144</v>
      </c>
      <c r="AF3361" s="230" t="s">
        <v>144</v>
      </c>
      <c r="AG3361" s="230" t="s">
        <v>144</v>
      </c>
    </row>
    <row r="3362" spans="1:34" x14ac:dyDescent="0.3">
      <c r="A3362" s="230">
        <v>414121</v>
      </c>
      <c r="B3362" s="230" t="s">
        <v>321</v>
      </c>
      <c r="H3362" s="230" t="s">
        <v>143</v>
      </c>
      <c r="L3362" s="230" t="s">
        <v>144</v>
      </c>
      <c r="R3362" s="230" t="s">
        <v>144</v>
      </c>
      <c r="S3362" s="230" t="s">
        <v>144</v>
      </c>
      <c r="Y3362" s="230" t="s">
        <v>143</v>
      </c>
      <c r="Z3362" s="230" t="s">
        <v>143</v>
      </c>
      <c r="AA3362" s="230" t="s">
        <v>143</v>
      </c>
      <c r="AD3362" s="230" t="s">
        <v>144</v>
      </c>
      <c r="AE3362" s="230" t="s">
        <v>144</v>
      </c>
      <c r="AF3362" s="230" t="s">
        <v>144</v>
      </c>
      <c r="AG3362" s="230" t="s">
        <v>144</v>
      </c>
    </row>
    <row r="3363" spans="1:34" x14ac:dyDescent="0.3">
      <c r="A3363" s="230">
        <v>414137</v>
      </c>
      <c r="B3363" s="230" t="s">
        <v>321</v>
      </c>
      <c r="K3363" s="230" t="s">
        <v>143</v>
      </c>
      <c r="P3363" s="230" t="s">
        <v>143</v>
      </c>
      <c r="U3363" s="230" t="s">
        <v>143</v>
      </c>
      <c r="W3363" s="230" t="s">
        <v>143</v>
      </c>
      <c r="Y3363" s="230" t="s">
        <v>144</v>
      </c>
      <c r="Z3363" s="230" t="s">
        <v>145</v>
      </c>
      <c r="AA3363" s="230" t="s">
        <v>143</v>
      </c>
      <c r="AB3363" s="230" t="s">
        <v>145</v>
      </c>
      <c r="AC3363" s="230" t="s">
        <v>145</v>
      </c>
      <c r="AD3363" s="230" t="s">
        <v>144</v>
      </c>
      <c r="AE3363" s="230" t="s">
        <v>144</v>
      </c>
      <c r="AF3363" s="230" t="s">
        <v>144</v>
      </c>
      <c r="AG3363" s="230" t="s">
        <v>144</v>
      </c>
      <c r="AH3363" s="230" t="s">
        <v>144</v>
      </c>
    </row>
    <row r="3364" spans="1:34" x14ac:dyDescent="0.3">
      <c r="A3364" s="230">
        <v>414153</v>
      </c>
      <c r="B3364" s="230" t="s">
        <v>321</v>
      </c>
      <c r="R3364" s="230" t="s">
        <v>145</v>
      </c>
      <c r="S3364" s="230" t="s">
        <v>143</v>
      </c>
      <c r="AA3364" s="230" t="s">
        <v>143</v>
      </c>
      <c r="AD3364" s="230" t="s">
        <v>143</v>
      </c>
      <c r="AE3364" s="230" t="s">
        <v>144</v>
      </c>
      <c r="AF3364" s="230" t="s">
        <v>145</v>
      </c>
      <c r="AG3364" s="230" t="s">
        <v>143</v>
      </c>
    </row>
    <row r="3365" spans="1:34" x14ac:dyDescent="0.3">
      <c r="A3365" s="230">
        <v>414159</v>
      </c>
      <c r="B3365" s="230" t="s">
        <v>321</v>
      </c>
      <c r="R3365" s="230" t="s">
        <v>145</v>
      </c>
      <c r="W3365" s="230" t="s">
        <v>145</v>
      </c>
      <c r="Y3365" s="230" t="s">
        <v>144</v>
      </c>
      <c r="AD3365" s="230" t="s">
        <v>145</v>
      </c>
      <c r="AE3365" s="230" t="s">
        <v>144</v>
      </c>
      <c r="AF3365" s="230" t="s">
        <v>143</v>
      </c>
      <c r="AG3365" s="230" t="s">
        <v>144</v>
      </c>
    </row>
    <row r="3366" spans="1:34" x14ac:dyDescent="0.3">
      <c r="A3366" s="230">
        <v>414362</v>
      </c>
      <c r="B3366" s="230" t="s">
        <v>321</v>
      </c>
      <c r="R3366" s="230" t="s">
        <v>143</v>
      </c>
      <c r="AA3366" s="230" t="s">
        <v>145</v>
      </c>
      <c r="AD3366" s="230" t="s">
        <v>143</v>
      </c>
      <c r="AE3366" s="230" t="s">
        <v>144</v>
      </c>
      <c r="AF3366" s="230" t="s">
        <v>143</v>
      </c>
      <c r="AG3366" s="230" t="s">
        <v>143</v>
      </c>
      <c r="AH3366" s="230" t="s">
        <v>143</v>
      </c>
    </row>
    <row r="3367" spans="1:34" x14ac:dyDescent="0.3">
      <c r="A3367" s="230">
        <v>414393</v>
      </c>
      <c r="B3367" s="230" t="s">
        <v>321</v>
      </c>
      <c r="L3367" s="230" t="s">
        <v>145</v>
      </c>
      <c r="O3367" s="230" t="s">
        <v>143</v>
      </c>
      <c r="Q3367" s="230" t="s">
        <v>143</v>
      </c>
      <c r="W3367" s="230" t="s">
        <v>144</v>
      </c>
      <c r="Y3367" s="230" t="s">
        <v>143</v>
      </c>
      <c r="Z3367" s="230" t="s">
        <v>143</v>
      </c>
      <c r="AA3367" s="230" t="s">
        <v>143</v>
      </c>
      <c r="AB3367" s="230" t="s">
        <v>143</v>
      </c>
      <c r="AD3367" s="230" t="s">
        <v>143</v>
      </c>
      <c r="AE3367" s="230" t="s">
        <v>145</v>
      </c>
      <c r="AF3367" s="230" t="s">
        <v>143</v>
      </c>
      <c r="AG3367" s="230" t="s">
        <v>143</v>
      </c>
      <c r="AH3367" s="230" t="s">
        <v>143</v>
      </c>
    </row>
    <row r="3368" spans="1:34" x14ac:dyDescent="0.3">
      <c r="A3368" s="230">
        <v>414458</v>
      </c>
      <c r="B3368" s="230" t="s">
        <v>321</v>
      </c>
      <c r="W3368" s="230" t="s">
        <v>143</v>
      </c>
      <c r="Y3368" s="230" t="s">
        <v>143</v>
      </c>
      <c r="Z3368" s="230" t="s">
        <v>145</v>
      </c>
      <c r="AA3368" s="230" t="s">
        <v>143</v>
      </c>
      <c r="AD3368" s="230" t="s">
        <v>144</v>
      </c>
      <c r="AE3368" s="230" t="s">
        <v>144</v>
      </c>
      <c r="AF3368" s="230" t="s">
        <v>144</v>
      </c>
      <c r="AG3368" s="230" t="s">
        <v>144</v>
      </c>
    </row>
    <row r="3369" spans="1:34" x14ac:dyDescent="0.3">
      <c r="A3369" s="230">
        <v>414599</v>
      </c>
      <c r="B3369" s="230" t="s">
        <v>321</v>
      </c>
      <c r="L3369" s="230" t="s">
        <v>144</v>
      </c>
      <c r="R3369" s="230" t="s">
        <v>144</v>
      </c>
      <c r="S3369" s="230" t="s">
        <v>144</v>
      </c>
      <c r="U3369" s="230" t="s">
        <v>145</v>
      </c>
      <c r="Y3369" s="230" t="s">
        <v>145</v>
      </c>
      <c r="AA3369" s="230" t="s">
        <v>143</v>
      </c>
      <c r="AB3369" s="230" t="s">
        <v>145</v>
      </c>
      <c r="AD3369" s="230" t="s">
        <v>145</v>
      </c>
      <c r="AE3369" s="230" t="s">
        <v>144</v>
      </c>
      <c r="AF3369" s="230" t="s">
        <v>143</v>
      </c>
      <c r="AG3369" s="230" t="s">
        <v>145</v>
      </c>
      <c r="AH3369" s="230" t="s">
        <v>143</v>
      </c>
    </row>
    <row r="3370" spans="1:34" x14ac:dyDescent="0.3">
      <c r="A3370" s="230">
        <v>414603</v>
      </c>
      <c r="B3370" s="230" t="s">
        <v>321</v>
      </c>
      <c r="T3370" s="230" t="s">
        <v>143</v>
      </c>
      <c r="W3370" s="230" t="s">
        <v>145</v>
      </c>
      <c r="Y3370" s="230" t="s">
        <v>143</v>
      </c>
      <c r="AA3370" s="230" t="s">
        <v>143</v>
      </c>
      <c r="AD3370" s="230" t="s">
        <v>144</v>
      </c>
      <c r="AE3370" s="230" t="s">
        <v>144</v>
      </c>
      <c r="AF3370" s="230" t="s">
        <v>144</v>
      </c>
      <c r="AG3370" s="230" t="s">
        <v>144</v>
      </c>
    </row>
    <row r="3371" spans="1:34" x14ac:dyDescent="0.3">
      <c r="A3371" s="230">
        <v>414615</v>
      </c>
      <c r="B3371" s="230" t="s">
        <v>321</v>
      </c>
      <c r="I3371" s="230" t="s">
        <v>144</v>
      </c>
      <c r="L3371" s="230" t="s">
        <v>145</v>
      </c>
      <c r="R3371" s="230" t="s">
        <v>145</v>
      </c>
      <c r="Z3371" s="230" t="s">
        <v>143</v>
      </c>
      <c r="AA3371" s="230" t="s">
        <v>143</v>
      </c>
      <c r="AD3371" s="230" t="s">
        <v>145</v>
      </c>
      <c r="AE3371" s="230" t="s">
        <v>145</v>
      </c>
      <c r="AF3371" s="230" t="s">
        <v>144</v>
      </c>
      <c r="AG3371" s="230" t="s">
        <v>145</v>
      </c>
      <c r="AH3371" s="230" t="s">
        <v>145</v>
      </c>
    </row>
    <row r="3372" spans="1:34" x14ac:dyDescent="0.3">
      <c r="A3372" s="230">
        <v>414690</v>
      </c>
      <c r="B3372" s="230" t="s">
        <v>321</v>
      </c>
      <c r="E3372" s="230" t="s">
        <v>145</v>
      </c>
      <c r="R3372" s="230" t="s">
        <v>143</v>
      </c>
      <c r="U3372" s="230" t="s">
        <v>145</v>
      </c>
      <c r="W3372" s="230" t="s">
        <v>145</v>
      </c>
      <c r="Y3372" s="230" t="s">
        <v>145</v>
      </c>
      <c r="Z3372" s="230" t="s">
        <v>145</v>
      </c>
      <c r="AA3372" s="230" t="s">
        <v>143</v>
      </c>
      <c r="AD3372" s="230" t="s">
        <v>145</v>
      </c>
      <c r="AE3372" s="230" t="s">
        <v>144</v>
      </c>
      <c r="AF3372" s="230" t="s">
        <v>143</v>
      </c>
      <c r="AG3372" s="230" t="s">
        <v>145</v>
      </c>
    </row>
    <row r="3373" spans="1:34" x14ac:dyDescent="0.3">
      <c r="A3373" s="230">
        <v>414838</v>
      </c>
      <c r="B3373" s="230" t="s">
        <v>321</v>
      </c>
      <c r="I3373" s="230" t="s">
        <v>143</v>
      </c>
      <c r="L3373" s="230" t="s">
        <v>143</v>
      </c>
      <c r="R3373" s="230" t="s">
        <v>143</v>
      </c>
      <c r="Y3373" s="230" t="s">
        <v>143</v>
      </c>
      <c r="AA3373" s="230" t="s">
        <v>143</v>
      </c>
      <c r="AB3373" s="230" t="s">
        <v>143</v>
      </c>
      <c r="AD3373" s="230" t="s">
        <v>144</v>
      </c>
      <c r="AE3373" s="230" t="s">
        <v>144</v>
      </c>
      <c r="AF3373" s="230" t="s">
        <v>144</v>
      </c>
      <c r="AH3373" s="230" t="s">
        <v>143</v>
      </c>
    </row>
    <row r="3374" spans="1:34" x14ac:dyDescent="0.3">
      <c r="A3374" s="230">
        <v>414859</v>
      </c>
      <c r="B3374" s="230" t="s">
        <v>321</v>
      </c>
      <c r="I3374" s="230" t="s">
        <v>143</v>
      </c>
      <c r="L3374" s="230" t="s">
        <v>144</v>
      </c>
      <c r="T3374" s="230" t="s">
        <v>143</v>
      </c>
      <c r="Y3374" s="230" t="s">
        <v>144</v>
      </c>
      <c r="Z3374" s="230" t="s">
        <v>144</v>
      </c>
      <c r="AA3374" s="230" t="s">
        <v>144</v>
      </c>
      <c r="AB3374" s="230" t="s">
        <v>144</v>
      </c>
      <c r="AC3374" s="230" t="s">
        <v>144</v>
      </c>
      <c r="AD3374" s="230" t="s">
        <v>144</v>
      </c>
      <c r="AE3374" s="230" t="s">
        <v>144</v>
      </c>
      <c r="AF3374" s="230" t="s">
        <v>144</v>
      </c>
      <c r="AG3374" s="230" t="s">
        <v>144</v>
      </c>
      <c r="AH3374" s="230" t="s">
        <v>144</v>
      </c>
    </row>
    <row r="3375" spans="1:34" x14ac:dyDescent="0.3">
      <c r="A3375" s="230">
        <v>414862</v>
      </c>
      <c r="B3375" s="230" t="s">
        <v>321</v>
      </c>
      <c r="W3375" s="230" t="s">
        <v>143</v>
      </c>
      <c r="X3375" s="230" t="s">
        <v>143</v>
      </c>
      <c r="Z3375" s="230" t="s">
        <v>145</v>
      </c>
      <c r="AA3375" s="230" t="s">
        <v>143</v>
      </c>
      <c r="AC3375" s="230" t="s">
        <v>143</v>
      </c>
      <c r="AD3375" s="230" t="s">
        <v>145</v>
      </c>
      <c r="AE3375" s="230" t="s">
        <v>144</v>
      </c>
      <c r="AF3375" s="230" t="s">
        <v>145</v>
      </c>
    </row>
    <row r="3376" spans="1:34" x14ac:dyDescent="0.3">
      <c r="A3376" s="230">
        <v>414928</v>
      </c>
      <c r="B3376" s="230" t="s">
        <v>321</v>
      </c>
      <c r="I3376" s="230" t="s">
        <v>143</v>
      </c>
      <c r="L3376" s="230" t="s">
        <v>143</v>
      </c>
      <c r="Q3376" s="230" t="s">
        <v>143</v>
      </c>
      <c r="Y3376" s="230" t="s">
        <v>143</v>
      </c>
      <c r="AA3376" s="230" t="s">
        <v>143</v>
      </c>
      <c r="AB3376" s="230" t="s">
        <v>143</v>
      </c>
      <c r="AD3376" s="230" t="s">
        <v>143</v>
      </c>
      <c r="AF3376" s="230" t="s">
        <v>144</v>
      </c>
      <c r="AH3376" s="230" t="s">
        <v>143</v>
      </c>
    </row>
    <row r="3377" spans="1:34" x14ac:dyDescent="0.3">
      <c r="A3377" s="230">
        <v>414965</v>
      </c>
      <c r="B3377" s="230" t="s">
        <v>321</v>
      </c>
      <c r="R3377" s="230" t="s">
        <v>144</v>
      </c>
      <c r="Y3377" s="230" t="s">
        <v>145</v>
      </c>
      <c r="AA3377" s="230" t="s">
        <v>145</v>
      </c>
      <c r="AB3377" s="230" t="s">
        <v>144</v>
      </c>
      <c r="AD3377" s="230" t="s">
        <v>144</v>
      </c>
      <c r="AE3377" s="230" t="s">
        <v>144</v>
      </c>
      <c r="AF3377" s="230" t="s">
        <v>144</v>
      </c>
      <c r="AG3377" s="230" t="s">
        <v>144</v>
      </c>
      <c r="AH3377" s="230" t="s">
        <v>144</v>
      </c>
    </row>
    <row r="3378" spans="1:34" x14ac:dyDescent="0.3">
      <c r="A3378" s="230">
        <v>415072</v>
      </c>
      <c r="B3378" s="230" t="s">
        <v>321</v>
      </c>
      <c r="S3378" s="230" t="s">
        <v>143</v>
      </c>
      <c r="W3378" s="230" t="s">
        <v>145</v>
      </c>
      <c r="Y3378" s="230" t="s">
        <v>144</v>
      </c>
      <c r="Z3378" s="230" t="s">
        <v>144</v>
      </c>
      <c r="AA3378" s="230" t="s">
        <v>144</v>
      </c>
      <c r="AB3378" s="230" t="s">
        <v>144</v>
      </c>
      <c r="AC3378" s="230" t="s">
        <v>144</v>
      </c>
      <c r="AD3378" s="230" t="s">
        <v>144</v>
      </c>
      <c r="AE3378" s="230" t="s">
        <v>144</v>
      </c>
      <c r="AF3378" s="230" t="s">
        <v>144</v>
      </c>
      <c r="AG3378" s="230" t="s">
        <v>144</v>
      </c>
      <c r="AH3378" s="230" t="s">
        <v>144</v>
      </c>
    </row>
    <row r="3379" spans="1:34" x14ac:dyDescent="0.3">
      <c r="A3379" s="230">
        <v>415130</v>
      </c>
      <c r="B3379" s="230" t="s">
        <v>321</v>
      </c>
      <c r="I3379" s="230" t="s">
        <v>143</v>
      </c>
      <c r="T3379" s="230" t="s">
        <v>143</v>
      </c>
      <c r="W3379" s="230" t="s">
        <v>143</v>
      </c>
      <c r="Y3379" s="230" t="s">
        <v>145</v>
      </c>
      <c r="AD3379" s="230" t="s">
        <v>144</v>
      </c>
      <c r="AE3379" s="230" t="s">
        <v>144</v>
      </c>
      <c r="AF3379" s="230" t="s">
        <v>143</v>
      </c>
    </row>
    <row r="3380" spans="1:34" x14ac:dyDescent="0.3">
      <c r="A3380" s="230">
        <v>415134</v>
      </c>
      <c r="B3380" s="230" t="s">
        <v>321</v>
      </c>
      <c r="R3380" s="230" t="s">
        <v>144</v>
      </c>
      <c r="S3380" s="230" t="s">
        <v>144</v>
      </c>
      <c r="W3380" s="230" t="s">
        <v>143</v>
      </c>
      <c r="Y3380" s="230" t="s">
        <v>145</v>
      </c>
      <c r="AA3380" s="230" t="s">
        <v>143</v>
      </c>
      <c r="AD3380" s="230" t="s">
        <v>144</v>
      </c>
      <c r="AE3380" s="230" t="s">
        <v>144</v>
      </c>
      <c r="AF3380" s="230" t="s">
        <v>145</v>
      </c>
      <c r="AG3380" s="230" t="s">
        <v>143</v>
      </c>
    </row>
    <row r="3381" spans="1:34" x14ac:dyDescent="0.3">
      <c r="A3381" s="230">
        <v>415162</v>
      </c>
      <c r="B3381" s="230" t="s">
        <v>321</v>
      </c>
      <c r="L3381" s="230" t="s">
        <v>145</v>
      </c>
      <c r="AD3381" s="230" t="s">
        <v>144</v>
      </c>
      <c r="AE3381" s="230" t="s">
        <v>144</v>
      </c>
      <c r="AF3381" s="230" t="s">
        <v>145</v>
      </c>
      <c r="AH3381" s="230" t="s">
        <v>145</v>
      </c>
    </row>
    <row r="3382" spans="1:34" x14ac:dyDescent="0.3">
      <c r="A3382" s="230">
        <v>415176</v>
      </c>
      <c r="B3382" s="230" t="s">
        <v>321</v>
      </c>
      <c r="S3382" s="230" t="s">
        <v>143</v>
      </c>
      <c r="W3382" s="230" t="s">
        <v>143</v>
      </c>
      <c r="Y3382" s="230" t="s">
        <v>143</v>
      </c>
      <c r="AD3382" s="230" t="s">
        <v>145</v>
      </c>
      <c r="AE3382" s="230" t="s">
        <v>144</v>
      </c>
      <c r="AF3382" s="230" t="s">
        <v>143</v>
      </c>
    </row>
    <row r="3383" spans="1:34" x14ac:dyDescent="0.3">
      <c r="A3383" s="230">
        <v>415205</v>
      </c>
      <c r="B3383" s="230" t="s">
        <v>321</v>
      </c>
      <c r="Q3383" s="230" t="s">
        <v>145</v>
      </c>
      <c r="Y3383" s="230" t="s">
        <v>144</v>
      </c>
      <c r="AA3383" s="230" t="s">
        <v>145</v>
      </c>
      <c r="AD3383" s="230" t="s">
        <v>144</v>
      </c>
      <c r="AE3383" s="230" t="s">
        <v>144</v>
      </c>
      <c r="AF3383" s="230" t="s">
        <v>145</v>
      </c>
      <c r="AH3383" s="230" t="s">
        <v>145</v>
      </c>
    </row>
    <row r="3384" spans="1:34" x14ac:dyDescent="0.3">
      <c r="A3384" s="230">
        <v>415218</v>
      </c>
      <c r="B3384" s="230" t="s">
        <v>321</v>
      </c>
      <c r="S3384" s="230" t="s">
        <v>144</v>
      </c>
      <c r="T3384" s="230" t="s">
        <v>143</v>
      </c>
      <c r="W3384" s="230" t="s">
        <v>145</v>
      </c>
      <c r="Z3384" s="230" t="s">
        <v>143</v>
      </c>
      <c r="AA3384" s="230" t="s">
        <v>144</v>
      </c>
      <c r="AB3384" s="230" t="s">
        <v>145</v>
      </c>
      <c r="AC3384" s="230" t="s">
        <v>145</v>
      </c>
      <c r="AD3384" s="230" t="s">
        <v>144</v>
      </c>
      <c r="AE3384" s="230" t="s">
        <v>144</v>
      </c>
      <c r="AF3384" s="230" t="s">
        <v>144</v>
      </c>
      <c r="AG3384" s="230" t="s">
        <v>144</v>
      </c>
      <c r="AH3384" s="230" t="s">
        <v>144</v>
      </c>
    </row>
    <row r="3385" spans="1:34" x14ac:dyDescent="0.3">
      <c r="A3385" s="230">
        <v>415236</v>
      </c>
      <c r="B3385" s="230" t="s">
        <v>321</v>
      </c>
      <c r="I3385" s="230" t="s">
        <v>143</v>
      </c>
      <c r="L3385" s="230" t="s">
        <v>143</v>
      </c>
      <c r="Y3385" s="230" t="s">
        <v>145</v>
      </c>
      <c r="AA3385" s="230" t="s">
        <v>145</v>
      </c>
      <c r="AD3385" s="230" t="s">
        <v>144</v>
      </c>
      <c r="AE3385" s="230" t="s">
        <v>144</v>
      </c>
      <c r="AF3385" s="230" t="s">
        <v>144</v>
      </c>
      <c r="AG3385" s="230" t="s">
        <v>144</v>
      </c>
      <c r="AH3385" s="230" t="s">
        <v>145</v>
      </c>
    </row>
    <row r="3386" spans="1:34" x14ac:dyDescent="0.3">
      <c r="A3386" s="230">
        <v>415369</v>
      </c>
      <c r="B3386" s="230" t="s">
        <v>321</v>
      </c>
      <c r="L3386" s="230" t="s">
        <v>145</v>
      </c>
      <c r="Q3386" s="230" t="s">
        <v>145</v>
      </c>
      <c r="R3386" s="230" t="s">
        <v>145</v>
      </c>
      <c r="S3386" s="230" t="s">
        <v>144</v>
      </c>
      <c r="AA3386" s="230" t="s">
        <v>143</v>
      </c>
      <c r="AB3386" s="230" t="s">
        <v>143</v>
      </c>
      <c r="AD3386" s="230" t="s">
        <v>145</v>
      </c>
      <c r="AE3386" s="230" t="s">
        <v>144</v>
      </c>
      <c r="AF3386" s="230" t="s">
        <v>145</v>
      </c>
      <c r="AH3386" s="230" t="s">
        <v>145</v>
      </c>
    </row>
    <row r="3387" spans="1:34" x14ac:dyDescent="0.3">
      <c r="A3387" s="230">
        <v>415376</v>
      </c>
      <c r="B3387" s="230" t="s">
        <v>321</v>
      </c>
      <c r="I3387" s="230" t="s">
        <v>143</v>
      </c>
      <c r="L3387" s="230" t="s">
        <v>145</v>
      </c>
      <c r="Q3387" s="230" t="s">
        <v>143</v>
      </c>
      <c r="X3387" s="230" t="s">
        <v>145</v>
      </c>
      <c r="Y3387" s="230" t="s">
        <v>145</v>
      </c>
      <c r="Z3387" s="230" t="s">
        <v>145</v>
      </c>
      <c r="AA3387" s="230" t="s">
        <v>145</v>
      </c>
      <c r="AB3387" s="230" t="s">
        <v>145</v>
      </c>
      <c r="AC3387" s="230" t="s">
        <v>144</v>
      </c>
      <c r="AD3387" s="230" t="s">
        <v>144</v>
      </c>
      <c r="AE3387" s="230" t="s">
        <v>144</v>
      </c>
      <c r="AF3387" s="230" t="s">
        <v>144</v>
      </c>
      <c r="AG3387" s="230" t="s">
        <v>144</v>
      </c>
      <c r="AH3387" s="230" t="s">
        <v>144</v>
      </c>
    </row>
    <row r="3388" spans="1:34" x14ac:dyDescent="0.3">
      <c r="A3388" s="230">
        <v>415450</v>
      </c>
      <c r="B3388" s="230" t="s">
        <v>321</v>
      </c>
      <c r="L3388" s="230" t="s">
        <v>145</v>
      </c>
      <c r="S3388" s="230" t="s">
        <v>143</v>
      </c>
      <c r="W3388" s="230" t="s">
        <v>143</v>
      </c>
      <c r="Y3388" s="230" t="s">
        <v>143</v>
      </c>
      <c r="Z3388" s="230" t="s">
        <v>143</v>
      </c>
      <c r="AB3388" s="230" t="s">
        <v>143</v>
      </c>
      <c r="AD3388" s="230" t="s">
        <v>144</v>
      </c>
      <c r="AE3388" s="230" t="s">
        <v>144</v>
      </c>
      <c r="AF3388" s="230" t="s">
        <v>144</v>
      </c>
      <c r="AG3388" s="230" t="s">
        <v>145</v>
      </c>
      <c r="AH3388" s="230" t="s">
        <v>144</v>
      </c>
    </row>
    <row r="3389" spans="1:34" x14ac:dyDescent="0.3">
      <c r="A3389" s="230">
        <v>415552</v>
      </c>
      <c r="B3389" s="230" t="s">
        <v>321</v>
      </c>
      <c r="F3389" s="230" t="s">
        <v>143</v>
      </c>
      <c r="J3389" s="230" t="s">
        <v>143</v>
      </c>
      <c r="K3389" s="230" t="s">
        <v>145</v>
      </c>
      <c r="M3389" s="230" t="s">
        <v>145</v>
      </c>
      <c r="Y3389" s="230" t="s">
        <v>143</v>
      </c>
      <c r="AA3389" s="230" t="s">
        <v>143</v>
      </c>
      <c r="AD3389" s="230" t="s">
        <v>145</v>
      </c>
      <c r="AE3389" s="230" t="s">
        <v>143</v>
      </c>
      <c r="AF3389" s="230" t="s">
        <v>145</v>
      </c>
    </row>
    <row r="3390" spans="1:34" x14ac:dyDescent="0.3">
      <c r="A3390" s="230">
        <v>415566</v>
      </c>
      <c r="B3390" s="230" t="s">
        <v>321</v>
      </c>
      <c r="R3390" s="230" t="s">
        <v>143</v>
      </c>
      <c r="W3390" s="230" t="s">
        <v>143</v>
      </c>
      <c r="Y3390" s="230" t="s">
        <v>143</v>
      </c>
      <c r="Z3390" s="230" t="s">
        <v>143</v>
      </c>
      <c r="AA3390" s="230" t="s">
        <v>143</v>
      </c>
      <c r="AC3390" s="230" t="s">
        <v>143</v>
      </c>
      <c r="AD3390" s="230" t="s">
        <v>144</v>
      </c>
      <c r="AE3390" s="230" t="s">
        <v>144</v>
      </c>
      <c r="AF3390" s="230" t="s">
        <v>144</v>
      </c>
      <c r="AG3390" s="230" t="s">
        <v>144</v>
      </c>
      <c r="AH3390" s="230" t="s">
        <v>144</v>
      </c>
    </row>
    <row r="3391" spans="1:34" x14ac:dyDescent="0.3">
      <c r="A3391" s="230">
        <v>415649</v>
      </c>
      <c r="B3391" s="230" t="s">
        <v>321</v>
      </c>
      <c r="I3391" s="230" t="s">
        <v>143</v>
      </c>
      <c r="S3391" s="230" t="s">
        <v>143</v>
      </c>
      <c r="Y3391" s="230" t="s">
        <v>143</v>
      </c>
      <c r="AB3391" s="230" t="s">
        <v>143</v>
      </c>
      <c r="AD3391" s="230" t="s">
        <v>143</v>
      </c>
      <c r="AE3391" s="230" t="s">
        <v>144</v>
      </c>
      <c r="AF3391" s="230" t="s">
        <v>143</v>
      </c>
      <c r="AH3391" s="230" t="s">
        <v>144</v>
      </c>
    </row>
    <row r="3392" spans="1:34" x14ac:dyDescent="0.3">
      <c r="A3392" s="230">
        <v>415651</v>
      </c>
      <c r="B3392" s="230" t="s">
        <v>321</v>
      </c>
      <c r="I3392" s="230" t="s">
        <v>143</v>
      </c>
      <c r="L3392" s="230" t="s">
        <v>144</v>
      </c>
      <c r="S3392" s="230" t="s">
        <v>144</v>
      </c>
      <c r="X3392" s="230" t="s">
        <v>144</v>
      </c>
      <c r="Y3392" s="230" t="s">
        <v>144</v>
      </c>
      <c r="Z3392" s="230" t="s">
        <v>144</v>
      </c>
      <c r="AA3392" s="230" t="s">
        <v>144</v>
      </c>
      <c r="AB3392" s="230" t="s">
        <v>145</v>
      </c>
      <c r="AC3392" s="230" t="s">
        <v>145</v>
      </c>
      <c r="AD3392" s="230" t="s">
        <v>144</v>
      </c>
      <c r="AE3392" s="230" t="s">
        <v>144</v>
      </c>
      <c r="AF3392" s="230" t="s">
        <v>144</v>
      </c>
      <c r="AG3392" s="230" t="s">
        <v>144</v>
      </c>
      <c r="AH3392" s="230" t="s">
        <v>144</v>
      </c>
    </row>
    <row r="3393" spans="1:34" x14ac:dyDescent="0.3">
      <c r="A3393" s="230">
        <v>415762</v>
      </c>
      <c r="B3393" s="230" t="s">
        <v>321</v>
      </c>
      <c r="L3393" s="230" t="s">
        <v>144</v>
      </c>
      <c r="R3393" s="230" t="s">
        <v>145</v>
      </c>
      <c r="AA3393" s="230" t="s">
        <v>145</v>
      </c>
      <c r="AE3393" s="230" t="s">
        <v>144</v>
      </c>
      <c r="AF3393" s="230" t="s">
        <v>144</v>
      </c>
      <c r="AH3393" s="230" t="s">
        <v>145</v>
      </c>
    </row>
    <row r="3394" spans="1:34" x14ac:dyDescent="0.3">
      <c r="A3394" s="230">
        <v>415790</v>
      </c>
      <c r="B3394" s="230" t="s">
        <v>321</v>
      </c>
      <c r="L3394" s="230" t="s">
        <v>143</v>
      </c>
      <c r="R3394" s="230" t="s">
        <v>143</v>
      </c>
      <c r="AA3394" s="230" t="s">
        <v>143</v>
      </c>
      <c r="AE3394" s="230" t="s">
        <v>144</v>
      </c>
      <c r="AF3394" s="230" t="s">
        <v>144</v>
      </c>
    </row>
    <row r="3395" spans="1:34" x14ac:dyDescent="0.3">
      <c r="A3395" s="230">
        <v>415875</v>
      </c>
      <c r="B3395" s="230" t="s">
        <v>321</v>
      </c>
      <c r="J3395" s="230" t="s">
        <v>143</v>
      </c>
      <c r="K3395" s="230" t="s">
        <v>143</v>
      </c>
      <c r="X3395" s="230" t="s">
        <v>143</v>
      </c>
      <c r="Y3395" s="230" t="s">
        <v>143</v>
      </c>
      <c r="AA3395" s="230" t="s">
        <v>144</v>
      </c>
      <c r="AB3395" s="230" t="s">
        <v>145</v>
      </c>
      <c r="AC3395" s="230" t="s">
        <v>143</v>
      </c>
      <c r="AD3395" s="230" t="s">
        <v>144</v>
      </c>
      <c r="AE3395" s="230" t="s">
        <v>144</v>
      </c>
      <c r="AF3395" s="230" t="s">
        <v>144</v>
      </c>
      <c r="AG3395" s="230" t="s">
        <v>145</v>
      </c>
      <c r="AH3395" s="230" t="s">
        <v>144</v>
      </c>
    </row>
    <row r="3396" spans="1:34" x14ac:dyDescent="0.3">
      <c r="A3396" s="230">
        <v>415980</v>
      </c>
      <c r="B3396" s="230" t="s">
        <v>321</v>
      </c>
      <c r="L3396" s="230" t="s">
        <v>144</v>
      </c>
      <c r="R3396" s="230" t="s">
        <v>143</v>
      </c>
      <c r="S3396" s="230" t="s">
        <v>145</v>
      </c>
      <c r="AE3396" s="230" t="s">
        <v>144</v>
      </c>
      <c r="AG3396" s="230" t="s">
        <v>143</v>
      </c>
      <c r="AH3396" s="230" t="s">
        <v>143</v>
      </c>
    </row>
    <row r="3397" spans="1:34" x14ac:dyDescent="0.3">
      <c r="A3397" s="230">
        <v>415981</v>
      </c>
      <c r="B3397" s="230" t="s">
        <v>321</v>
      </c>
      <c r="Q3397" s="230" t="s">
        <v>143</v>
      </c>
      <c r="R3397" s="230" t="s">
        <v>143</v>
      </c>
      <c r="V3397" s="230" t="s">
        <v>143</v>
      </c>
      <c r="Y3397" s="230" t="s">
        <v>143</v>
      </c>
      <c r="Z3397" s="230" t="s">
        <v>143</v>
      </c>
      <c r="AD3397" s="230" t="s">
        <v>143</v>
      </c>
      <c r="AE3397" s="230" t="s">
        <v>145</v>
      </c>
      <c r="AF3397" s="230" t="s">
        <v>145</v>
      </c>
      <c r="AG3397" s="230" t="s">
        <v>143</v>
      </c>
      <c r="AH3397" s="230" t="s">
        <v>145</v>
      </c>
    </row>
    <row r="3398" spans="1:34" x14ac:dyDescent="0.3">
      <c r="A3398" s="230">
        <v>416014</v>
      </c>
      <c r="B3398" s="230" t="s">
        <v>321</v>
      </c>
      <c r="L3398" s="230" t="s">
        <v>143</v>
      </c>
      <c r="R3398" s="230" t="s">
        <v>144</v>
      </c>
      <c r="S3398" s="230" t="s">
        <v>145</v>
      </c>
      <c r="AE3398" s="230" t="s">
        <v>144</v>
      </c>
      <c r="AG3398" s="230" t="s">
        <v>143</v>
      </c>
      <c r="AH3398" s="230" t="s">
        <v>143</v>
      </c>
    </row>
    <row r="3399" spans="1:34" x14ac:dyDescent="0.3">
      <c r="A3399" s="230">
        <v>416061</v>
      </c>
      <c r="B3399" s="230" t="s">
        <v>321</v>
      </c>
      <c r="G3399" s="230" t="s">
        <v>144</v>
      </c>
      <c r="L3399" s="230" t="s">
        <v>144</v>
      </c>
      <c r="R3399" s="230" t="s">
        <v>145</v>
      </c>
      <c r="X3399" s="230" t="s">
        <v>143</v>
      </c>
      <c r="Y3399" s="230" t="s">
        <v>143</v>
      </c>
      <c r="AA3399" s="230" t="s">
        <v>145</v>
      </c>
      <c r="AB3399" s="230" t="s">
        <v>143</v>
      </c>
      <c r="AD3399" s="230" t="s">
        <v>143</v>
      </c>
      <c r="AE3399" s="230" t="s">
        <v>144</v>
      </c>
      <c r="AF3399" s="230" t="s">
        <v>145</v>
      </c>
      <c r="AG3399" s="230" t="s">
        <v>143</v>
      </c>
      <c r="AH3399" s="230" t="s">
        <v>145</v>
      </c>
    </row>
    <row r="3400" spans="1:34" x14ac:dyDescent="0.3">
      <c r="A3400" s="230">
        <v>416087</v>
      </c>
      <c r="B3400" s="230" t="s">
        <v>321</v>
      </c>
      <c r="I3400" s="230" t="s">
        <v>143</v>
      </c>
      <c r="L3400" s="230" t="s">
        <v>143</v>
      </c>
      <c r="R3400" s="230" t="s">
        <v>143</v>
      </c>
      <c r="Y3400" s="230" t="s">
        <v>143</v>
      </c>
      <c r="AA3400" s="230" t="s">
        <v>145</v>
      </c>
      <c r="AB3400" s="230" t="s">
        <v>145</v>
      </c>
      <c r="AD3400" s="230" t="s">
        <v>143</v>
      </c>
      <c r="AF3400" s="230" t="s">
        <v>145</v>
      </c>
      <c r="AH3400" s="230" t="s">
        <v>143</v>
      </c>
    </row>
    <row r="3401" spans="1:34" x14ac:dyDescent="0.3">
      <c r="A3401" s="230">
        <v>416092</v>
      </c>
      <c r="B3401" s="230" t="s">
        <v>321</v>
      </c>
      <c r="Q3401" s="230" t="s">
        <v>143</v>
      </c>
      <c r="R3401" s="230" t="s">
        <v>144</v>
      </c>
      <c r="AD3401" s="230" t="s">
        <v>143</v>
      </c>
      <c r="AE3401" s="230" t="s">
        <v>144</v>
      </c>
      <c r="AF3401" s="230" t="s">
        <v>143</v>
      </c>
      <c r="AG3401" s="230" t="s">
        <v>143</v>
      </c>
      <c r="AH3401" s="230" t="s">
        <v>143</v>
      </c>
    </row>
    <row r="3402" spans="1:34" x14ac:dyDescent="0.3">
      <c r="A3402" s="230">
        <v>416107</v>
      </c>
      <c r="B3402" s="230" t="s">
        <v>321</v>
      </c>
      <c r="L3402" s="230" t="s">
        <v>144</v>
      </c>
      <c r="Q3402" s="230" t="s">
        <v>143</v>
      </c>
      <c r="S3402" s="230" t="s">
        <v>143</v>
      </c>
      <c r="W3402" s="230" t="s">
        <v>144</v>
      </c>
      <c r="Y3402" s="230" t="s">
        <v>143</v>
      </c>
      <c r="AB3402" s="230" t="s">
        <v>143</v>
      </c>
      <c r="AD3402" s="230" t="s">
        <v>144</v>
      </c>
      <c r="AE3402" s="230" t="s">
        <v>144</v>
      </c>
      <c r="AF3402" s="230" t="s">
        <v>144</v>
      </c>
      <c r="AH3402" s="230" t="s">
        <v>143</v>
      </c>
    </row>
    <row r="3403" spans="1:34" x14ac:dyDescent="0.3">
      <c r="A3403" s="230">
        <v>416197</v>
      </c>
      <c r="B3403" s="230" t="s">
        <v>321</v>
      </c>
      <c r="J3403" s="230" t="s">
        <v>143</v>
      </c>
      <c r="L3403" s="230" t="s">
        <v>145</v>
      </c>
      <c r="W3403" s="230" t="s">
        <v>143</v>
      </c>
      <c r="X3403" s="230" t="s">
        <v>143</v>
      </c>
      <c r="Y3403" s="230" t="s">
        <v>145</v>
      </c>
      <c r="Z3403" s="230" t="s">
        <v>143</v>
      </c>
      <c r="AA3403" s="230" t="s">
        <v>145</v>
      </c>
      <c r="AB3403" s="230" t="s">
        <v>143</v>
      </c>
      <c r="AD3403" s="230" t="s">
        <v>144</v>
      </c>
      <c r="AE3403" s="230" t="s">
        <v>144</v>
      </c>
      <c r="AF3403" s="230" t="s">
        <v>144</v>
      </c>
      <c r="AH3403" s="230" t="s">
        <v>143</v>
      </c>
    </row>
    <row r="3404" spans="1:34" x14ac:dyDescent="0.3">
      <c r="A3404" s="230">
        <v>416259</v>
      </c>
      <c r="B3404" s="230" t="s">
        <v>321</v>
      </c>
      <c r="J3404" s="230" t="s">
        <v>145</v>
      </c>
      <c r="W3404" s="230" t="s">
        <v>145</v>
      </c>
      <c r="Y3404" s="230" t="s">
        <v>143</v>
      </c>
      <c r="AA3404" s="230" t="s">
        <v>143</v>
      </c>
      <c r="AD3404" s="230" t="s">
        <v>144</v>
      </c>
      <c r="AE3404" s="230" t="s">
        <v>145</v>
      </c>
      <c r="AF3404" s="230" t="s">
        <v>145</v>
      </c>
      <c r="AG3404" s="230" t="s">
        <v>145</v>
      </c>
      <c r="AH3404" s="230" t="s">
        <v>145</v>
      </c>
    </row>
    <row r="3405" spans="1:34" x14ac:dyDescent="0.3">
      <c r="A3405" s="230">
        <v>416309</v>
      </c>
      <c r="B3405" s="230" t="s">
        <v>321</v>
      </c>
      <c r="I3405" s="230" t="s">
        <v>143</v>
      </c>
      <c r="P3405" s="230" t="s">
        <v>143</v>
      </c>
      <c r="T3405" s="230" t="s">
        <v>143</v>
      </c>
      <c r="Y3405" s="230" t="s">
        <v>145</v>
      </c>
      <c r="Z3405" s="230" t="s">
        <v>143</v>
      </c>
      <c r="AA3405" s="230" t="s">
        <v>144</v>
      </c>
      <c r="AB3405" s="230" t="s">
        <v>145</v>
      </c>
      <c r="AD3405" s="230" t="s">
        <v>144</v>
      </c>
      <c r="AE3405" s="230" t="s">
        <v>144</v>
      </c>
      <c r="AF3405" s="230" t="s">
        <v>144</v>
      </c>
      <c r="AG3405" s="230" t="s">
        <v>145</v>
      </c>
      <c r="AH3405" s="230" t="s">
        <v>144</v>
      </c>
    </row>
    <row r="3406" spans="1:34" x14ac:dyDescent="0.3">
      <c r="A3406" s="230">
        <v>416319</v>
      </c>
      <c r="B3406" s="230" t="s">
        <v>321</v>
      </c>
      <c r="T3406" s="230" t="s">
        <v>143</v>
      </c>
      <c r="Z3406" s="230" t="s">
        <v>143</v>
      </c>
      <c r="AA3406" s="230" t="s">
        <v>143</v>
      </c>
      <c r="AB3406" s="230" t="s">
        <v>143</v>
      </c>
      <c r="AD3406" s="230" t="s">
        <v>143</v>
      </c>
      <c r="AF3406" s="230" t="s">
        <v>145</v>
      </c>
      <c r="AG3406" s="230" t="s">
        <v>145</v>
      </c>
      <c r="AH3406" s="230" t="s">
        <v>143</v>
      </c>
    </row>
    <row r="3407" spans="1:34" x14ac:dyDescent="0.3">
      <c r="A3407" s="230">
        <v>416392</v>
      </c>
      <c r="B3407" s="230" t="s">
        <v>321</v>
      </c>
      <c r="K3407" s="230" t="s">
        <v>145</v>
      </c>
      <c r="L3407" s="230" t="s">
        <v>144</v>
      </c>
      <c r="Q3407" s="230" t="s">
        <v>144</v>
      </c>
      <c r="R3407" s="230" t="s">
        <v>144</v>
      </c>
      <c r="Y3407" s="230" t="s">
        <v>143</v>
      </c>
      <c r="Z3407" s="230" t="s">
        <v>145</v>
      </c>
      <c r="AA3407" s="230" t="s">
        <v>145</v>
      </c>
      <c r="AB3407" s="230" t="s">
        <v>144</v>
      </c>
      <c r="AC3407" s="230" t="s">
        <v>144</v>
      </c>
      <c r="AD3407" s="230" t="s">
        <v>144</v>
      </c>
      <c r="AE3407" s="230" t="s">
        <v>144</v>
      </c>
      <c r="AF3407" s="230" t="s">
        <v>144</v>
      </c>
      <c r="AG3407" s="230" t="s">
        <v>144</v>
      </c>
      <c r="AH3407" s="230" t="s">
        <v>144</v>
      </c>
    </row>
    <row r="3408" spans="1:34" x14ac:dyDescent="0.3">
      <c r="A3408" s="230">
        <v>416405</v>
      </c>
      <c r="B3408" s="230" t="s">
        <v>321</v>
      </c>
      <c r="Q3408" s="230" t="s">
        <v>143</v>
      </c>
      <c r="R3408" s="230" t="s">
        <v>143</v>
      </c>
      <c r="S3408" s="230" t="s">
        <v>143</v>
      </c>
      <c r="AE3408" s="230" t="s">
        <v>145</v>
      </c>
      <c r="AF3408" s="230" t="s">
        <v>143</v>
      </c>
    </row>
    <row r="3409" spans="1:34" x14ac:dyDescent="0.3">
      <c r="A3409" s="230">
        <v>416423</v>
      </c>
      <c r="B3409" s="230" t="s">
        <v>321</v>
      </c>
      <c r="G3409" s="230" t="s">
        <v>143</v>
      </c>
      <c r="Q3409" s="230" t="s">
        <v>145</v>
      </c>
      <c r="R3409" s="230" t="s">
        <v>143</v>
      </c>
      <c r="S3409" s="230" t="s">
        <v>143</v>
      </c>
      <c r="Y3409" s="230" t="s">
        <v>143</v>
      </c>
      <c r="AA3409" s="230" t="s">
        <v>143</v>
      </c>
      <c r="AB3409" s="230" t="s">
        <v>143</v>
      </c>
      <c r="AD3409" s="230" t="s">
        <v>144</v>
      </c>
      <c r="AE3409" s="230" t="s">
        <v>145</v>
      </c>
      <c r="AF3409" s="230" t="s">
        <v>144</v>
      </c>
      <c r="AG3409" s="230" t="s">
        <v>145</v>
      </c>
      <c r="AH3409" s="230" t="s">
        <v>144</v>
      </c>
    </row>
    <row r="3410" spans="1:34" x14ac:dyDescent="0.3">
      <c r="A3410" s="230">
        <v>416538</v>
      </c>
      <c r="B3410" s="230" t="s">
        <v>321</v>
      </c>
      <c r="L3410" s="230" t="s">
        <v>145</v>
      </c>
      <c r="R3410" s="230" t="s">
        <v>145</v>
      </c>
      <c r="S3410" s="230" t="s">
        <v>144</v>
      </c>
      <c r="Y3410" s="230" t="s">
        <v>144</v>
      </c>
      <c r="Z3410" s="230" t="s">
        <v>143</v>
      </c>
      <c r="AD3410" s="230" t="s">
        <v>144</v>
      </c>
      <c r="AE3410" s="230" t="s">
        <v>144</v>
      </c>
      <c r="AG3410" s="230" t="s">
        <v>143</v>
      </c>
    </row>
    <row r="3411" spans="1:34" x14ac:dyDescent="0.3">
      <c r="A3411" s="230">
        <v>416754</v>
      </c>
      <c r="B3411" s="230" t="s">
        <v>321</v>
      </c>
      <c r="I3411" s="230" t="s">
        <v>145</v>
      </c>
      <c r="L3411" s="230" t="s">
        <v>144</v>
      </c>
      <c r="R3411" s="230" t="s">
        <v>144</v>
      </c>
      <c r="S3411" s="230" t="s">
        <v>143</v>
      </c>
      <c r="Y3411" s="230" t="s">
        <v>144</v>
      </c>
      <c r="AA3411" s="230" t="s">
        <v>144</v>
      </c>
      <c r="AB3411" s="230" t="s">
        <v>143</v>
      </c>
      <c r="AC3411" s="230" t="s">
        <v>144</v>
      </c>
      <c r="AD3411" s="230" t="s">
        <v>144</v>
      </c>
      <c r="AE3411" s="230" t="s">
        <v>144</v>
      </c>
      <c r="AF3411" s="230" t="s">
        <v>144</v>
      </c>
      <c r="AH3411" s="230" t="s">
        <v>144</v>
      </c>
    </row>
    <row r="3412" spans="1:34" x14ac:dyDescent="0.3">
      <c r="A3412" s="230">
        <v>416787</v>
      </c>
      <c r="B3412" s="230" t="s">
        <v>321</v>
      </c>
      <c r="L3412" s="230" t="s">
        <v>143</v>
      </c>
      <c r="Q3412" s="230" t="s">
        <v>143</v>
      </c>
      <c r="R3412" s="230" t="s">
        <v>144</v>
      </c>
      <c r="Y3412" s="230" t="s">
        <v>144</v>
      </c>
      <c r="Z3412" s="230" t="s">
        <v>143</v>
      </c>
      <c r="AA3412" s="230" t="s">
        <v>144</v>
      </c>
      <c r="AB3412" s="230" t="s">
        <v>143</v>
      </c>
      <c r="AC3412" s="230" t="s">
        <v>143</v>
      </c>
      <c r="AD3412" s="230" t="s">
        <v>144</v>
      </c>
      <c r="AE3412" s="230" t="s">
        <v>144</v>
      </c>
      <c r="AF3412" s="230" t="s">
        <v>144</v>
      </c>
      <c r="AG3412" s="230" t="s">
        <v>143</v>
      </c>
      <c r="AH3412" s="230" t="s">
        <v>144</v>
      </c>
    </row>
    <row r="3413" spans="1:34" x14ac:dyDescent="0.3">
      <c r="A3413" s="230">
        <v>416798</v>
      </c>
      <c r="B3413" s="230" t="s">
        <v>321</v>
      </c>
      <c r="L3413" s="230" t="s">
        <v>144</v>
      </c>
      <c r="Q3413" s="230" t="s">
        <v>143</v>
      </c>
      <c r="R3413" s="230" t="s">
        <v>144</v>
      </c>
      <c r="X3413" s="230" t="s">
        <v>143</v>
      </c>
      <c r="Y3413" s="230" t="s">
        <v>145</v>
      </c>
      <c r="Z3413" s="230" t="s">
        <v>145</v>
      </c>
      <c r="AA3413" s="230" t="s">
        <v>145</v>
      </c>
      <c r="AB3413" s="230" t="s">
        <v>144</v>
      </c>
      <c r="AC3413" s="230" t="s">
        <v>144</v>
      </c>
      <c r="AD3413" s="230" t="s">
        <v>145</v>
      </c>
      <c r="AE3413" s="230" t="s">
        <v>145</v>
      </c>
      <c r="AF3413" s="230" t="s">
        <v>145</v>
      </c>
      <c r="AG3413" s="230" t="s">
        <v>144</v>
      </c>
      <c r="AH3413" s="230" t="s">
        <v>144</v>
      </c>
    </row>
    <row r="3414" spans="1:34" x14ac:dyDescent="0.3">
      <c r="A3414" s="230">
        <v>416844</v>
      </c>
      <c r="B3414" s="230" t="s">
        <v>321</v>
      </c>
      <c r="U3414" s="230" t="s">
        <v>144</v>
      </c>
      <c r="Y3414" s="230" t="s">
        <v>145</v>
      </c>
      <c r="Z3414" s="230" t="s">
        <v>144</v>
      </c>
      <c r="AA3414" s="230" t="s">
        <v>145</v>
      </c>
      <c r="AD3414" s="230" t="s">
        <v>144</v>
      </c>
      <c r="AE3414" s="230" t="s">
        <v>144</v>
      </c>
      <c r="AF3414" s="230" t="s">
        <v>144</v>
      </c>
      <c r="AG3414" s="230" t="s">
        <v>144</v>
      </c>
      <c r="AH3414" s="230" t="s">
        <v>144</v>
      </c>
    </row>
    <row r="3415" spans="1:34" x14ac:dyDescent="0.3">
      <c r="A3415" s="230">
        <v>416861</v>
      </c>
      <c r="B3415" s="230" t="s">
        <v>321</v>
      </c>
      <c r="G3415" s="230" t="s">
        <v>143</v>
      </c>
      <c r="L3415" s="230" t="s">
        <v>143</v>
      </c>
      <c r="Q3415" s="230" t="s">
        <v>143</v>
      </c>
      <c r="W3415" s="230" t="s">
        <v>143</v>
      </c>
      <c r="Y3415" s="230" t="s">
        <v>144</v>
      </c>
      <c r="Z3415" s="230" t="s">
        <v>144</v>
      </c>
      <c r="AA3415" s="230" t="s">
        <v>144</v>
      </c>
      <c r="AB3415" s="230" t="s">
        <v>144</v>
      </c>
      <c r="AC3415" s="230" t="s">
        <v>144</v>
      </c>
      <c r="AD3415" s="230" t="s">
        <v>144</v>
      </c>
      <c r="AE3415" s="230" t="s">
        <v>144</v>
      </c>
      <c r="AF3415" s="230" t="s">
        <v>144</v>
      </c>
      <c r="AG3415" s="230" t="s">
        <v>144</v>
      </c>
      <c r="AH3415" s="230" t="s">
        <v>144</v>
      </c>
    </row>
    <row r="3416" spans="1:34" x14ac:dyDescent="0.3">
      <c r="A3416" s="230">
        <v>416949</v>
      </c>
      <c r="B3416" s="230" t="s">
        <v>321</v>
      </c>
      <c r="I3416" s="230" t="s">
        <v>143</v>
      </c>
      <c r="L3416" s="230" t="s">
        <v>143</v>
      </c>
      <c r="Q3416" s="230" t="s">
        <v>143</v>
      </c>
      <c r="AA3416" s="230" t="s">
        <v>145</v>
      </c>
      <c r="AB3416" s="230" t="s">
        <v>145</v>
      </c>
      <c r="AD3416" s="230" t="s">
        <v>144</v>
      </c>
      <c r="AE3416" s="230" t="s">
        <v>145</v>
      </c>
      <c r="AF3416" s="230" t="s">
        <v>144</v>
      </c>
      <c r="AG3416" s="230" t="s">
        <v>144</v>
      </c>
      <c r="AH3416" s="230" t="s">
        <v>145</v>
      </c>
    </row>
    <row r="3417" spans="1:34" x14ac:dyDescent="0.3">
      <c r="A3417" s="230">
        <v>417034</v>
      </c>
      <c r="B3417" s="230" t="s">
        <v>321</v>
      </c>
      <c r="Q3417" s="230" t="s">
        <v>145</v>
      </c>
      <c r="AA3417" s="230" t="s">
        <v>143</v>
      </c>
      <c r="AD3417" s="230" t="s">
        <v>143</v>
      </c>
      <c r="AE3417" s="230" t="s">
        <v>144</v>
      </c>
      <c r="AF3417" s="230" t="s">
        <v>145</v>
      </c>
      <c r="AG3417" s="230" t="s">
        <v>145</v>
      </c>
      <c r="AH3417" s="230" t="s">
        <v>143</v>
      </c>
    </row>
    <row r="3418" spans="1:34" x14ac:dyDescent="0.3">
      <c r="A3418" s="230">
        <v>417036</v>
      </c>
      <c r="B3418" s="230" t="s">
        <v>321</v>
      </c>
      <c r="L3418" s="230" t="s">
        <v>145</v>
      </c>
      <c r="Q3418" s="230" t="s">
        <v>145</v>
      </c>
      <c r="R3418" s="230" t="s">
        <v>144</v>
      </c>
      <c r="S3418" s="230" t="s">
        <v>145</v>
      </c>
      <c r="Y3418" s="230" t="s">
        <v>145</v>
      </c>
      <c r="AA3418" s="230" t="s">
        <v>145</v>
      </c>
      <c r="AD3418" s="230" t="s">
        <v>144</v>
      </c>
      <c r="AE3418" s="230" t="s">
        <v>144</v>
      </c>
      <c r="AF3418" s="230" t="s">
        <v>144</v>
      </c>
      <c r="AG3418" s="230" t="s">
        <v>145</v>
      </c>
    </row>
    <row r="3419" spans="1:34" x14ac:dyDescent="0.3">
      <c r="A3419" s="230">
        <v>417086</v>
      </c>
      <c r="B3419" s="230" t="s">
        <v>321</v>
      </c>
      <c r="Q3419" s="230" t="s">
        <v>143</v>
      </c>
      <c r="W3419" s="230" t="s">
        <v>143</v>
      </c>
      <c r="Y3419" s="230" t="s">
        <v>144</v>
      </c>
      <c r="Z3419" s="230" t="s">
        <v>145</v>
      </c>
      <c r="AA3419" s="230" t="s">
        <v>144</v>
      </c>
      <c r="AB3419" s="230" t="s">
        <v>144</v>
      </c>
      <c r="AC3419" s="230" t="s">
        <v>145</v>
      </c>
      <c r="AD3419" s="230" t="s">
        <v>144</v>
      </c>
      <c r="AE3419" s="230" t="s">
        <v>144</v>
      </c>
      <c r="AF3419" s="230" t="s">
        <v>144</v>
      </c>
      <c r="AG3419" s="230" t="s">
        <v>144</v>
      </c>
      <c r="AH3419" s="230" t="s">
        <v>144</v>
      </c>
    </row>
    <row r="3420" spans="1:34" x14ac:dyDescent="0.3">
      <c r="A3420" s="230">
        <v>417109</v>
      </c>
      <c r="B3420" s="230" t="s">
        <v>321</v>
      </c>
      <c r="L3420" s="230" t="s">
        <v>145</v>
      </c>
      <c r="Q3420" s="230" t="s">
        <v>143</v>
      </c>
      <c r="R3420" s="230" t="s">
        <v>145</v>
      </c>
      <c r="X3420" s="230" t="s">
        <v>143</v>
      </c>
      <c r="Y3420" s="230" t="s">
        <v>144</v>
      </c>
      <c r="Z3420" s="230" t="s">
        <v>143</v>
      </c>
      <c r="AA3420" s="230" t="s">
        <v>144</v>
      </c>
      <c r="AB3420" s="230" t="s">
        <v>144</v>
      </c>
      <c r="AF3420" s="230" t="s">
        <v>144</v>
      </c>
      <c r="AG3420" s="230" t="s">
        <v>143</v>
      </c>
      <c r="AH3420" s="230" t="s">
        <v>144</v>
      </c>
    </row>
    <row r="3421" spans="1:34" x14ac:dyDescent="0.3">
      <c r="A3421" s="230">
        <v>417115</v>
      </c>
      <c r="B3421" s="230" t="s">
        <v>321</v>
      </c>
      <c r="G3421" s="230" t="s">
        <v>145</v>
      </c>
      <c r="P3421" s="230" t="s">
        <v>145</v>
      </c>
      <c r="R3421" s="230" t="s">
        <v>144</v>
      </c>
      <c r="AD3421" s="230" t="s">
        <v>143</v>
      </c>
      <c r="AE3421" s="230" t="s">
        <v>144</v>
      </c>
      <c r="AF3421" s="230" t="s">
        <v>143</v>
      </c>
      <c r="AH3421" s="230" t="s">
        <v>143</v>
      </c>
    </row>
    <row r="3422" spans="1:34" x14ac:dyDescent="0.3">
      <c r="A3422" s="230">
        <v>417134</v>
      </c>
      <c r="B3422" s="230" t="s">
        <v>321</v>
      </c>
      <c r="I3422" s="230" t="s">
        <v>143</v>
      </c>
      <c r="L3422" s="230" t="s">
        <v>143</v>
      </c>
      <c r="R3422" s="230" t="s">
        <v>145</v>
      </c>
      <c r="T3422" s="230" t="s">
        <v>143</v>
      </c>
      <c r="Y3422" s="230" t="s">
        <v>143</v>
      </c>
      <c r="AA3422" s="230" t="s">
        <v>143</v>
      </c>
      <c r="AB3422" s="230" t="s">
        <v>145</v>
      </c>
      <c r="AC3422" s="230" t="s">
        <v>143</v>
      </c>
      <c r="AD3422" s="230" t="s">
        <v>144</v>
      </c>
      <c r="AE3422" s="230" t="s">
        <v>144</v>
      </c>
      <c r="AF3422" s="230" t="s">
        <v>144</v>
      </c>
      <c r="AG3422" s="230" t="s">
        <v>145</v>
      </c>
      <c r="AH3422" s="230" t="s">
        <v>144</v>
      </c>
    </row>
    <row r="3423" spans="1:34" x14ac:dyDescent="0.3">
      <c r="A3423" s="230">
        <v>417188</v>
      </c>
      <c r="B3423" s="230" t="s">
        <v>321</v>
      </c>
      <c r="I3423" s="230" t="s">
        <v>143</v>
      </c>
      <c r="Q3423" s="230" t="s">
        <v>143</v>
      </c>
      <c r="AA3423" s="230" t="s">
        <v>144</v>
      </c>
      <c r="AB3423" s="230" t="s">
        <v>144</v>
      </c>
      <c r="AC3423" s="230" t="s">
        <v>143</v>
      </c>
      <c r="AD3423" s="230" t="s">
        <v>144</v>
      </c>
      <c r="AE3423" s="230" t="s">
        <v>144</v>
      </c>
      <c r="AF3423" s="230" t="s">
        <v>144</v>
      </c>
      <c r="AG3423" s="230" t="s">
        <v>144</v>
      </c>
      <c r="AH3423" s="230" t="s">
        <v>144</v>
      </c>
    </row>
    <row r="3424" spans="1:34" x14ac:dyDescent="0.3">
      <c r="A3424" s="230">
        <v>417208</v>
      </c>
      <c r="B3424" s="230" t="s">
        <v>321</v>
      </c>
      <c r="L3424" s="230" t="s">
        <v>145</v>
      </c>
      <c r="Q3424" s="230" t="s">
        <v>143</v>
      </c>
      <c r="R3424" s="230" t="s">
        <v>144</v>
      </c>
      <c r="S3424" s="230" t="s">
        <v>145</v>
      </c>
      <c r="AA3424" s="230" t="s">
        <v>143</v>
      </c>
      <c r="AB3424" s="230" t="s">
        <v>143</v>
      </c>
      <c r="AD3424" s="230" t="s">
        <v>143</v>
      </c>
      <c r="AE3424" s="230" t="s">
        <v>144</v>
      </c>
      <c r="AF3424" s="230" t="s">
        <v>145</v>
      </c>
      <c r="AG3424" s="230" t="s">
        <v>145</v>
      </c>
    </row>
    <row r="3425" spans="1:34" x14ac:dyDescent="0.3">
      <c r="A3425" s="230">
        <v>417244</v>
      </c>
      <c r="B3425" s="230" t="s">
        <v>321</v>
      </c>
      <c r="R3425" s="230" t="s">
        <v>144</v>
      </c>
      <c r="U3425" s="230" t="s">
        <v>145</v>
      </c>
      <c r="X3425" s="230" t="s">
        <v>145</v>
      </c>
      <c r="AA3425" s="230" t="s">
        <v>145</v>
      </c>
      <c r="AB3425" s="230" t="s">
        <v>144</v>
      </c>
      <c r="AC3425" s="230" t="s">
        <v>145</v>
      </c>
      <c r="AD3425" s="230" t="s">
        <v>144</v>
      </c>
      <c r="AE3425" s="230" t="s">
        <v>144</v>
      </c>
      <c r="AF3425" s="230" t="s">
        <v>144</v>
      </c>
      <c r="AG3425" s="230" t="s">
        <v>144</v>
      </c>
      <c r="AH3425" s="230" t="s">
        <v>144</v>
      </c>
    </row>
    <row r="3426" spans="1:34" x14ac:dyDescent="0.3">
      <c r="A3426" s="230">
        <v>417256</v>
      </c>
      <c r="B3426" s="230" t="s">
        <v>321</v>
      </c>
      <c r="H3426" s="230" t="s">
        <v>143</v>
      </c>
      <c r="R3426" s="230" t="s">
        <v>144</v>
      </c>
      <c r="S3426" s="230" t="s">
        <v>144</v>
      </c>
      <c r="Z3426" s="230" t="s">
        <v>145</v>
      </c>
      <c r="AA3426" s="230" t="s">
        <v>145</v>
      </c>
      <c r="AD3426" s="230" t="s">
        <v>144</v>
      </c>
      <c r="AE3426" s="230" t="s">
        <v>144</v>
      </c>
      <c r="AF3426" s="230" t="s">
        <v>144</v>
      </c>
      <c r="AG3426" s="230" t="s">
        <v>144</v>
      </c>
      <c r="AH3426" s="230" t="s">
        <v>145</v>
      </c>
    </row>
    <row r="3427" spans="1:34" x14ac:dyDescent="0.3">
      <c r="A3427" s="230">
        <v>417270</v>
      </c>
      <c r="B3427" s="230" t="s">
        <v>321</v>
      </c>
      <c r="H3427" s="230" t="s">
        <v>145</v>
      </c>
      <c r="L3427" s="230" t="s">
        <v>144</v>
      </c>
      <c r="R3427" s="230" t="s">
        <v>144</v>
      </c>
      <c r="S3427" s="230" t="s">
        <v>145</v>
      </c>
      <c r="Y3427" s="230" t="s">
        <v>145</v>
      </c>
      <c r="AC3427" s="230" t="s">
        <v>143</v>
      </c>
      <c r="AD3427" s="230" t="s">
        <v>143</v>
      </c>
      <c r="AE3427" s="230" t="s">
        <v>144</v>
      </c>
      <c r="AF3427" s="230" t="s">
        <v>145</v>
      </c>
      <c r="AH3427" s="230" t="s">
        <v>145</v>
      </c>
    </row>
    <row r="3428" spans="1:34" x14ac:dyDescent="0.3">
      <c r="A3428" s="230">
        <v>417290</v>
      </c>
      <c r="B3428" s="230" t="s">
        <v>321</v>
      </c>
      <c r="H3428" s="230" t="s">
        <v>143</v>
      </c>
      <c r="L3428" s="230" t="s">
        <v>144</v>
      </c>
      <c r="R3428" s="230" t="s">
        <v>145</v>
      </c>
      <c r="AA3428" s="230" t="s">
        <v>145</v>
      </c>
      <c r="AB3428" s="230" t="s">
        <v>143</v>
      </c>
      <c r="AD3428" s="230" t="s">
        <v>145</v>
      </c>
      <c r="AE3428" s="230" t="s">
        <v>144</v>
      </c>
      <c r="AF3428" s="230" t="s">
        <v>145</v>
      </c>
    </row>
    <row r="3429" spans="1:34" x14ac:dyDescent="0.3">
      <c r="A3429" s="230">
        <v>417315</v>
      </c>
      <c r="B3429" s="230" t="s">
        <v>321</v>
      </c>
      <c r="L3429" s="230" t="s">
        <v>143</v>
      </c>
      <c r="S3429" s="230" t="s">
        <v>144</v>
      </c>
      <c r="AD3429" s="230" t="s">
        <v>145</v>
      </c>
      <c r="AE3429" s="230" t="s">
        <v>144</v>
      </c>
      <c r="AF3429" s="230" t="s">
        <v>143</v>
      </c>
      <c r="AH3429" s="230" t="s">
        <v>145</v>
      </c>
    </row>
    <row r="3430" spans="1:34" x14ac:dyDescent="0.3">
      <c r="A3430" s="230">
        <v>417421</v>
      </c>
      <c r="B3430" s="230" t="s">
        <v>321</v>
      </c>
      <c r="I3430" s="230" t="s">
        <v>144</v>
      </c>
      <c r="L3430" s="230" t="s">
        <v>144</v>
      </c>
      <c r="N3430" s="230" t="s">
        <v>145</v>
      </c>
      <c r="R3430" s="230" t="s">
        <v>145</v>
      </c>
      <c r="Y3430" s="230" t="s">
        <v>145</v>
      </c>
      <c r="Z3430" s="230" t="s">
        <v>145</v>
      </c>
      <c r="AA3430" s="230" t="s">
        <v>145</v>
      </c>
      <c r="AB3430" s="230" t="s">
        <v>145</v>
      </c>
      <c r="AC3430" s="230" t="s">
        <v>145</v>
      </c>
      <c r="AD3430" s="230" t="s">
        <v>145</v>
      </c>
      <c r="AE3430" s="230" t="s">
        <v>144</v>
      </c>
      <c r="AF3430" s="230" t="s">
        <v>145</v>
      </c>
      <c r="AG3430" s="230" t="s">
        <v>145</v>
      </c>
      <c r="AH3430" s="230" t="s">
        <v>145</v>
      </c>
    </row>
    <row r="3431" spans="1:34" x14ac:dyDescent="0.3">
      <c r="A3431" s="230">
        <v>417429</v>
      </c>
      <c r="B3431" s="230" t="s">
        <v>321</v>
      </c>
      <c r="L3431" s="230" t="s">
        <v>143</v>
      </c>
      <c r="AA3431" s="230" t="s">
        <v>143</v>
      </c>
      <c r="AB3431" s="230" t="s">
        <v>143</v>
      </c>
      <c r="AD3431" s="230" t="s">
        <v>143</v>
      </c>
      <c r="AE3431" s="230" t="s">
        <v>143</v>
      </c>
      <c r="AF3431" s="230" t="s">
        <v>144</v>
      </c>
      <c r="AH3431" s="230" t="s">
        <v>145</v>
      </c>
    </row>
    <row r="3432" spans="1:34" x14ac:dyDescent="0.3">
      <c r="A3432" s="230">
        <v>417507</v>
      </c>
      <c r="B3432" s="230" t="s">
        <v>321</v>
      </c>
      <c r="I3432" s="230" t="s">
        <v>143</v>
      </c>
      <c r="K3432" s="230" t="s">
        <v>143</v>
      </c>
      <c r="L3432" s="230" t="s">
        <v>145</v>
      </c>
      <c r="Q3432" s="230" t="s">
        <v>145</v>
      </c>
      <c r="Y3432" s="230" t="s">
        <v>145</v>
      </c>
      <c r="AA3432" s="230" t="s">
        <v>144</v>
      </c>
      <c r="AB3432" s="230" t="s">
        <v>145</v>
      </c>
      <c r="AD3432" s="230" t="s">
        <v>144</v>
      </c>
      <c r="AF3432" s="230" t="s">
        <v>144</v>
      </c>
      <c r="AG3432" s="230" t="s">
        <v>144</v>
      </c>
      <c r="AH3432" s="230" t="s">
        <v>145</v>
      </c>
    </row>
    <row r="3433" spans="1:34" x14ac:dyDescent="0.3">
      <c r="A3433" s="230">
        <v>417511</v>
      </c>
      <c r="B3433" s="230" t="s">
        <v>321</v>
      </c>
      <c r="L3433" s="230" t="s">
        <v>143</v>
      </c>
      <c r="Q3433" s="230" t="s">
        <v>143</v>
      </c>
      <c r="R3433" s="230" t="s">
        <v>145</v>
      </c>
      <c r="S3433" s="230" t="s">
        <v>143</v>
      </c>
      <c r="Y3433" s="230" t="s">
        <v>143</v>
      </c>
      <c r="Z3433" s="230" t="s">
        <v>143</v>
      </c>
      <c r="AA3433" s="230" t="s">
        <v>143</v>
      </c>
      <c r="AB3433" s="230" t="s">
        <v>143</v>
      </c>
      <c r="AC3433" s="230" t="s">
        <v>143</v>
      </c>
      <c r="AD3433" s="230" t="s">
        <v>144</v>
      </c>
      <c r="AE3433" s="230" t="s">
        <v>144</v>
      </c>
      <c r="AF3433" s="230" t="s">
        <v>144</v>
      </c>
      <c r="AG3433" s="230" t="s">
        <v>144</v>
      </c>
      <c r="AH3433" s="230" t="s">
        <v>144</v>
      </c>
    </row>
    <row r="3434" spans="1:34" x14ac:dyDescent="0.3">
      <c r="A3434" s="230">
        <v>417548</v>
      </c>
      <c r="B3434" s="230" t="s">
        <v>321</v>
      </c>
      <c r="L3434" s="230" t="s">
        <v>144</v>
      </c>
      <c r="Q3434" s="230" t="s">
        <v>144</v>
      </c>
      <c r="R3434" s="230" t="s">
        <v>144</v>
      </c>
      <c r="Y3434" s="230" t="s">
        <v>145</v>
      </c>
      <c r="Z3434" s="230" t="s">
        <v>144</v>
      </c>
      <c r="AA3434" s="230" t="s">
        <v>145</v>
      </c>
      <c r="AB3434" s="230" t="s">
        <v>145</v>
      </c>
      <c r="AD3434" s="230" t="s">
        <v>144</v>
      </c>
      <c r="AE3434" s="230" t="s">
        <v>144</v>
      </c>
      <c r="AF3434" s="230" t="s">
        <v>144</v>
      </c>
      <c r="AG3434" s="230" t="s">
        <v>144</v>
      </c>
      <c r="AH3434" s="230" t="s">
        <v>144</v>
      </c>
    </row>
    <row r="3435" spans="1:34" x14ac:dyDescent="0.3">
      <c r="A3435" s="230">
        <v>417555</v>
      </c>
      <c r="B3435" s="230" t="s">
        <v>321</v>
      </c>
      <c r="D3435" s="230" t="s">
        <v>143</v>
      </c>
      <c r="L3435" s="230" t="s">
        <v>144</v>
      </c>
      <c r="S3435" s="230" t="s">
        <v>143</v>
      </c>
      <c r="Y3435" s="230" t="s">
        <v>144</v>
      </c>
      <c r="Z3435" s="230" t="s">
        <v>144</v>
      </c>
      <c r="AA3435" s="230" t="s">
        <v>144</v>
      </c>
      <c r="AB3435" s="230" t="s">
        <v>144</v>
      </c>
      <c r="AC3435" s="230" t="s">
        <v>144</v>
      </c>
      <c r="AD3435" s="230" t="s">
        <v>144</v>
      </c>
      <c r="AE3435" s="230" t="s">
        <v>144</v>
      </c>
      <c r="AF3435" s="230" t="s">
        <v>144</v>
      </c>
      <c r="AG3435" s="230" t="s">
        <v>144</v>
      </c>
      <c r="AH3435" s="230" t="s">
        <v>144</v>
      </c>
    </row>
    <row r="3436" spans="1:34" x14ac:dyDescent="0.3">
      <c r="A3436" s="230">
        <v>417556</v>
      </c>
      <c r="B3436" s="230" t="s">
        <v>321</v>
      </c>
      <c r="L3436" s="230" t="s">
        <v>144</v>
      </c>
      <c r="N3436" s="230" t="s">
        <v>144</v>
      </c>
      <c r="T3436" s="230" t="s">
        <v>144</v>
      </c>
      <c r="W3436" s="230" t="s">
        <v>144</v>
      </c>
      <c r="Y3436" s="230" t="s">
        <v>145</v>
      </c>
      <c r="Z3436" s="230" t="s">
        <v>145</v>
      </c>
      <c r="AA3436" s="230" t="s">
        <v>144</v>
      </c>
      <c r="AB3436" s="230" t="s">
        <v>144</v>
      </c>
      <c r="AC3436" s="230" t="s">
        <v>144</v>
      </c>
      <c r="AD3436" s="230" t="s">
        <v>144</v>
      </c>
      <c r="AE3436" s="230" t="s">
        <v>144</v>
      </c>
      <c r="AF3436" s="230" t="s">
        <v>144</v>
      </c>
      <c r="AG3436" s="230" t="s">
        <v>144</v>
      </c>
      <c r="AH3436" s="230" t="s">
        <v>144</v>
      </c>
    </row>
    <row r="3437" spans="1:34" x14ac:dyDescent="0.3">
      <c r="A3437" s="230">
        <v>417670</v>
      </c>
      <c r="B3437" s="230" t="s">
        <v>321</v>
      </c>
      <c r="E3437" s="230" t="s">
        <v>143</v>
      </c>
      <c r="L3437" s="230" t="s">
        <v>144</v>
      </c>
      <c r="Q3437" s="230" t="s">
        <v>145</v>
      </c>
      <c r="X3437" s="230" t="s">
        <v>143</v>
      </c>
      <c r="Y3437" s="230" t="s">
        <v>145</v>
      </c>
      <c r="AA3437" s="230" t="s">
        <v>143</v>
      </c>
      <c r="AD3437" s="230" t="s">
        <v>144</v>
      </c>
      <c r="AE3437" s="230" t="s">
        <v>144</v>
      </c>
      <c r="AF3437" s="230" t="s">
        <v>144</v>
      </c>
      <c r="AG3437" s="230" t="s">
        <v>144</v>
      </c>
      <c r="AH3437" s="230" t="s">
        <v>144</v>
      </c>
    </row>
    <row r="3438" spans="1:34" x14ac:dyDescent="0.3">
      <c r="A3438" s="230">
        <v>417685</v>
      </c>
      <c r="B3438" s="230" t="s">
        <v>321</v>
      </c>
      <c r="L3438" s="230" t="s">
        <v>144</v>
      </c>
      <c r="Q3438" s="230" t="s">
        <v>144</v>
      </c>
      <c r="S3438" s="230" t="s">
        <v>143</v>
      </c>
      <c r="Y3438" s="230" t="s">
        <v>143</v>
      </c>
      <c r="AB3438" s="230" t="s">
        <v>145</v>
      </c>
      <c r="AD3438" s="230" t="s">
        <v>145</v>
      </c>
      <c r="AE3438" s="230" t="s">
        <v>145</v>
      </c>
      <c r="AF3438" s="230" t="s">
        <v>145</v>
      </c>
    </row>
    <row r="3439" spans="1:34" x14ac:dyDescent="0.3">
      <c r="A3439" s="230">
        <v>417751</v>
      </c>
      <c r="B3439" s="230" t="s">
        <v>321</v>
      </c>
      <c r="L3439" s="230" t="s">
        <v>144</v>
      </c>
      <c r="Q3439" s="230" t="s">
        <v>145</v>
      </c>
      <c r="R3439" s="230" t="s">
        <v>144</v>
      </c>
      <c r="S3439" s="230" t="s">
        <v>143</v>
      </c>
      <c r="Z3439" s="230" t="s">
        <v>144</v>
      </c>
      <c r="AA3439" s="230" t="s">
        <v>143</v>
      </c>
      <c r="AD3439" s="230" t="s">
        <v>143</v>
      </c>
      <c r="AE3439" s="230" t="s">
        <v>144</v>
      </c>
      <c r="AF3439" s="230" t="s">
        <v>145</v>
      </c>
    </row>
    <row r="3440" spans="1:34" x14ac:dyDescent="0.3">
      <c r="A3440" s="230">
        <v>417783</v>
      </c>
      <c r="B3440" s="230" t="s">
        <v>321</v>
      </c>
      <c r="H3440" s="230" t="s">
        <v>143</v>
      </c>
      <c r="L3440" s="230" t="s">
        <v>144</v>
      </c>
      <c r="S3440" s="230" t="s">
        <v>144</v>
      </c>
      <c r="T3440" s="230" t="s">
        <v>145</v>
      </c>
      <c r="Z3440" s="230" t="s">
        <v>145</v>
      </c>
      <c r="AA3440" s="230" t="s">
        <v>145</v>
      </c>
      <c r="AB3440" s="230" t="s">
        <v>143</v>
      </c>
      <c r="AC3440" s="230" t="s">
        <v>145</v>
      </c>
      <c r="AD3440" s="230" t="s">
        <v>144</v>
      </c>
      <c r="AE3440" s="230" t="s">
        <v>145</v>
      </c>
      <c r="AF3440" s="230" t="s">
        <v>144</v>
      </c>
      <c r="AG3440" s="230" t="s">
        <v>144</v>
      </c>
      <c r="AH3440" s="230" t="s">
        <v>145</v>
      </c>
    </row>
    <row r="3441" spans="1:34" x14ac:dyDescent="0.3">
      <c r="A3441" s="230">
        <v>417892</v>
      </c>
      <c r="B3441" s="230" t="s">
        <v>321</v>
      </c>
      <c r="M3441" s="230" t="s">
        <v>144</v>
      </c>
      <c r="Q3441" s="230" t="s">
        <v>145</v>
      </c>
      <c r="Y3441" s="230" t="s">
        <v>145</v>
      </c>
      <c r="AB3441" s="230" t="s">
        <v>144</v>
      </c>
      <c r="AC3441" s="230" t="s">
        <v>144</v>
      </c>
      <c r="AD3441" s="230" t="s">
        <v>144</v>
      </c>
      <c r="AE3441" s="230" t="s">
        <v>144</v>
      </c>
      <c r="AF3441" s="230" t="s">
        <v>144</v>
      </c>
      <c r="AG3441" s="230" t="s">
        <v>144</v>
      </c>
      <c r="AH3441" s="230" t="s">
        <v>144</v>
      </c>
    </row>
    <row r="3442" spans="1:34" x14ac:dyDescent="0.3">
      <c r="A3442" s="230">
        <v>417913</v>
      </c>
      <c r="B3442" s="230" t="s">
        <v>321</v>
      </c>
      <c r="I3442" s="230" t="s">
        <v>143</v>
      </c>
      <c r="L3442" s="230" t="s">
        <v>143</v>
      </c>
      <c r="N3442" s="230" t="s">
        <v>145</v>
      </c>
      <c r="R3442" s="230" t="s">
        <v>145</v>
      </c>
      <c r="Y3442" s="230" t="s">
        <v>145</v>
      </c>
      <c r="Z3442" s="230" t="s">
        <v>145</v>
      </c>
      <c r="AA3442" s="230" t="s">
        <v>144</v>
      </c>
      <c r="AB3442" s="230" t="s">
        <v>144</v>
      </c>
      <c r="AC3442" s="230" t="s">
        <v>144</v>
      </c>
      <c r="AD3442" s="230" t="s">
        <v>144</v>
      </c>
      <c r="AE3442" s="230" t="s">
        <v>144</v>
      </c>
      <c r="AF3442" s="230" t="s">
        <v>144</v>
      </c>
      <c r="AG3442" s="230" t="s">
        <v>144</v>
      </c>
      <c r="AH3442" s="230" t="s">
        <v>144</v>
      </c>
    </row>
    <row r="3443" spans="1:34" x14ac:dyDescent="0.3">
      <c r="A3443" s="230">
        <v>417965</v>
      </c>
      <c r="B3443" s="230" t="s">
        <v>321</v>
      </c>
      <c r="C3443" s="230" t="s">
        <v>143</v>
      </c>
      <c r="I3443" s="230" t="s">
        <v>144</v>
      </c>
      <c r="L3443" s="230" t="s">
        <v>144</v>
      </c>
      <c r="R3443" s="230" t="s">
        <v>143</v>
      </c>
      <c r="AA3443" s="230" t="s">
        <v>145</v>
      </c>
      <c r="AB3443" s="230" t="s">
        <v>145</v>
      </c>
      <c r="AC3443" s="230" t="s">
        <v>143</v>
      </c>
      <c r="AD3443" s="230" t="s">
        <v>145</v>
      </c>
      <c r="AE3443" s="230" t="s">
        <v>144</v>
      </c>
      <c r="AF3443" s="230" t="s">
        <v>144</v>
      </c>
      <c r="AG3443" s="230" t="s">
        <v>144</v>
      </c>
      <c r="AH3443" s="230" t="s">
        <v>144</v>
      </c>
    </row>
    <row r="3444" spans="1:34" x14ac:dyDescent="0.3">
      <c r="A3444" s="230">
        <v>417999</v>
      </c>
      <c r="B3444" s="230" t="s">
        <v>321</v>
      </c>
      <c r="H3444" s="230" t="s">
        <v>143</v>
      </c>
      <c r="L3444" s="230" t="s">
        <v>145</v>
      </c>
      <c r="R3444" s="230" t="s">
        <v>143</v>
      </c>
      <c r="S3444" s="230" t="s">
        <v>143</v>
      </c>
      <c r="Y3444" s="230" t="s">
        <v>145</v>
      </c>
      <c r="Z3444" s="230" t="s">
        <v>145</v>
      </c>
      <c r="AA3444" s="230" t="s">
        <v>145</v>
      </c>
      <c r="AB3444" s="230" t="s">
        <v>145</v>
      </c>
      <c r="AC3444" s="230" t="s">
        <v>145</v>
      </c>
      <c r="AD3444" s="230" t="s">
        <v>144</v>
      </c>
      <c r="AE3444" s="230" t="s">
        <v>144</v>
      </c>
      <c r="AF3444" s="230" t="s">
        <v>144</v>
      </c>
      <c r="AG3444" s="230" t="s">
        <v>144</v>
      </c>
      <c r="AH3444" s="230" t="s">
        <v>144</v>
      </c>
    </row>
    <row r="3445" spans="1:34" x14ac:dyDescent="0.3">
      <c r="A3445" s="230">
        <v>418141</v>
      </c>
      <c r="B3445" s="230" t="s">
        <v>321</v>
      </c>
      <c r="L3445" s="230" t="s">
        <v>143</v>
      </c>
      <c r="Q3445" s="230" t="s">
        <v>143</v>
      </c>
      <c r="R3445" s="230" t="s">
        <v>143</v>
      </c>
      <c r="S3445" s="230" t="s">
        <v>143</v>
      </c>
      <c r="AB3445" s="230" t="s">
        <v>143</v>
      </c>
      <c r="AD3445" s="230" t="s">
        <v>144</v>
      </c>
      <c r="AE3445" s="230" t="s">
        <v>144</v>
      </c>
      <c r="AF3445" s="230" t="s">
        <v>144</v>
      </c>
      <c r="AG3445" s="230" t="s">
        <v>145</v>
      </c>
      <c r="AH3445" s="230" t="s">
        <v>144</v>
      </c>
    </row>
    <row r="3446" spans="1:34" x14ac:dyDescent="0.3">
      <c r="A3446" s="230">
        <v>418199</v>
      </c>
      <c r="B3446" s="230" t="s">
        <v>321</v>
      </c>
      <c r="P3446" s="230" t="s">
        <v>144</v>
      </c>
      <c r="Q3446" s="230" t="s">
        <v>144</v>
      </c>
      <c r="Y3446" s="230" t="s">
        <v>145</v>
      </c>
      <c r="AA3446" s="230" t="s">
        <v>144</v>
      </c>
      <c r="AB3446" s="230" t="s">
        <v>143</v>
      </c>
      <c r="AD3446" s="230" t="s">
        <v>145</v>
      </c>
      <c r="AF3446" s="230" t="s">
        <v>145</v>
      </c>
      <c r="AH3446" s="230" t="s">
        <v>144</v>
      </c>
    </row>
    <row r="3447" spans="1:34" x14ac:dyDescent="0.3">
      <c r="A3447" s="230">
        <v>418214</v>
      </c>
      <c r="B3447" s="230" t="s">
        <v>321</v>
      </c>
      <c r="E3447" s="230" t="s">
        <v>144</v>
      </c>
      <c r="O3447" s="230" t="s">
        <v>143</v>
      </c>
      <c r="R3447" s="230" t="s">
        <v>143</v>
      </c>
      <c r="V3447" s="230" t="s">
        <v>143</v>
      </c>
      <c r="AD3447" s="230" t="s">
        <v>143</v>
      </c>
      <c r="AE3447" s="230" t="s">
        <v>145</v>
      </c>
      <c r="AF3447" s="230" t="s">
        <v>145</v>
      </c>
      <c r="AG3447" s="230" t="s">
        <v>143</v>
      </c>
      <c r="AH3447" s="230" t="s">
        <v>143</v>
      </c>
    </row>
    <row r="3448" spans="1:34" x14ac:dyDescent="0.3">
      <c r="A3448" s="230">
        <v>418252</v>
      </c>
      <c r="B3448" s="230" t="s">
        <v>321</v>
      </c>
      <c r="J3448" s="230" t="s">
        <v>143</v>
      </c>
      <c r="L3448" s="230" t="s">
        <v>144</v>
      </c>
      <c r="R3448" s="230" t="s">
        <v>144</v>
      </c>
      <c r="W3448" s="230" t="s">
        <v>145</v>
      </c>
      <c r="Y3448" s="230" t="s">
        <v>143</v>
      </c>
      <c r="Z3448" s="230" t="s">
        <v>145</v>
      </c>
      <c r="AA3448" s="230" t="s">
        <v>143</v>
      </c>
      <c r="AB3448" s="230" t="s">
        <v>143</v>
      </c>
      <c r="AC3448" s="230" t="s">
        <v>143</v>
      </c>
      <c r="AD3448" s="230" t="s">
        <v>145</v>
      </c>
      <c r="AE3448" s="230" t="s">
        <v>144</v>
      </c>
      <c r="AF3448" s="230" t="s">
        <v>145</v>
      </c>
      <c r="AG3448" s="230" t="s">
        <v>145</v>
      </c>
      <c r="AH3448" s="230" t="s">
        <v>145</v>
      </c>
    </row>
    <row r="3449" spans="1:34" x14ac:dyDescent="0.3">
      <c r="A3449" s="230">
        <v>418256</v>
      </c>
      <c r="B3449" s="230" t="s">
        <v>321</v>
      </c>
      <c r="Q3449" s="230" t="s">
        <v>144</v>
      </c>
      <c r="R3449" s="230" t="s">
        <v>144</v>
      </c>
      <c r="AD3449" s="230" t="s">
        <v>144</v>
      </c>
      <c r="AE3449" s="230" t="s">
        <v>144</v>
      </c>
      <c r="AF3449" s="230" t="s">
        <v>143</v>
      </c>
      <c r="AH3449" s="230" t="s">
        <v>143</v>
      </c>
    </row>
    <row r="3450" spans="1:34" x14ac:dyDescent="0.3">
      <c r="A3450" s="230">
        <v>418320</v>
      </c>
      <c r="B3450" s="230" t="s">
        <v>321</v>
      </c>
      <c r="R3450" s="230" t="s">
        <v>143</v>
      </c>
      <c r="AA3450" s="230" t="s">
        <v>143</v>
      </c>
      <c r="AD3450" s="230" t="s">
        <v>144</v>
      </c>
      <c r="AE3450" s="230" t="s">
        <v>144</v>
      </c>
      <c r="AF3450" s="230" t="s">
        <v>144</v>
      </c>
      <c r="AH3450" s="230" t="s">
        <v>145</v>
      </c>
    </row>
    <row r="3451" spans="1:34" x14ac:dyDescent="0.3">
      <c r="A3451" s="230">
        <v>418349</v>
      </c>
      <c r="B3451" s="230" t="s">
        <v>321</v>
      </c>
      <c r="H3451" s="230" t="s">
        <v>143</v>
      </c>
      <c r="L3451" s="230" t="s">
        <v>144</v>
      </c>
      <c r="R3451" s="230" t="s">
        <v>144</v>
      </c>
      <c r="S3451" s="230" t="s">
        <v>144</v>
      </c>
      <c r="Z3451" s="230" t="s">
        <v>145</v>
      </c>
      <c r="AA3451" s="230" t="s">
        <v>143</v>
      </c>
      <c r="AD3451" s="230" t="s">
        <v>145</v>
      </c>
      <c r="AE3451" s="230" t="s">
        <v>144</v>
      </c>
      <c r="AF3451" s="230" t="s">
        <v>144</v>
      </c>
      <c r="AG3451" s="230" t="s">
        <v>144</v>
      </c>
      <c r="AH3451" s="230" t="s">
        <v>144</v>
      </c>
    </row>
    <row r="3452" spans="1:34" x14ac:dyDescent="0.3">
      <c r="A3452" s="230">
        <v>418401</v>
      </c>
      <c r="B3452" s="230" t="s">
        <v>321</v>
      </c>
      <c r="Q3452" s="230" t="s">
        <v>145</v>
      </c>
      <c r="S3452" s="230" t="s">
        <v>143</v>
      </c>
      <c r="X3452" s="230" t="s">
        <v>143</v>
      </c>
      <c r="Y3452" s="230" t="s">
        <v>145</v>
      </c>
      <c r="Z3452" s="230" t="s">
        <v>145</v>
      </c>
      <c r="AA3452" s="230" t="s">
        <v>144</v>
      </c>
      <c r="AB3452" s="230" t="s">
        <v>144</v>
      </c>
      <c r="AC3452" s="230" t="s">
        <v>145</v>
      </c>
      <c r="AD3452" s="230" t="s">
        <v>144</v>
      </c>
      <c r="AE3452" s="230" t="s">
        <v>144</v>
      </c>
      <c r="AF3452" s="230" t="s">
        <v>144</v>
      </c>
      <c r="AG3452" s="230" t="s">
        <v>144</v>
      </c>
      <c r="AH3452" s="230" t="s">
        <v>144</v>
      </c>
    </row>
    <row r="3453" spans="1:34" x14ac:dyDescent="0.3">
      <c r="A3453" s="230">
        <v>418424</v>
      </c>
      <c r="B3453" s="230" t="s">
        <v>321</v>
      </c>
      <c r="L3453" s="230" t="s">
        <v>145</v>
      </c>
      <c r="Q3453" s="230" t="s">
        <v>143</v>
      </c>
      <c r="R3453" s="230" t="s">
        <v>143</v>
      </c>
      <c r="Y3453" s="230" t="s">
        <v>145</v>
      </c>
      <c r="Z3453" s="230" t="s">
        <v>143</v>
      </c>
      <c r="AA3453" s="230" t="s">
        <v>145</v>
      </c>
      <c r="AB3453" s="230" t="s">
        <v>145</v>
      </c>
      <c r="AC3453" s="230" t="s">
        <v>143</v>
      </c>
      <c r="AD3453" s="230" t="s">
        <v>144</v>
      </c>
      <c r="AE3453" s="230" t="s">
        <v>144</v>
      </c>
      <c r="AF3453" s="230" t="s">
        <v>144</v>
      </c>
      <c r="AG3453" s="230" t="s">
        <v>143</v>
      </c>
      <c r="AH3453" s="230" t="s">
        <v>144</v>
      </c>
    </row>
    <row r="3454" spans="1:34" x14ac:dyDescent="0.3">
      <c r="A3454" s="230">
        <v>418425</v>
      </c>
      <c r="B3454" s="230" t="s">
        <v>321</v>
      </c>
      <c r="O3454" s="230" t="s">
        <v>143</v>
      </c>
      <c r="W3454" s="230" t="s">
        <v>143</v>
      </c>
      <c r="Z3454" s="230" t="s">
        <v>143</v>
      </c>
      <c r="AG3454" s="230" t="s">
        <v>144</v>
      </c>
      <c r="AH3454" s="230" t="s">
        <v>143</v>
      </c>
    </row>
    <row r="3455" spans="1:34" x14ac:dyDescent="0.3">
      <c r="A3455" s="230">
        <v>418524</v>
      </c>
      <c r="B3455" s="230" t="s">
        <v>321</v>
      </c>
      <c r="G3455" s="230" t="s">
        <v>143</v>
      </c>
      <c r="Q3455" s="230" t="s">
        <v>143</v>
      </c>
      <c r="S3455" s="230" t="s">
        <v>143</v>
      </c>
      <c r="X3455" s="230" t="s">
        <v>143</v>
      </c>
      <c r="Y3455" s="230" t="s">
        <v>144</v>
      </c>
      <c r="Z3455" s="230" t="s">
        <v>145</v>
      </c>
      <c r="AA3455" s="230" t="s">
        <v>144</v>
      </c>
      <c r="AB3455" s="230" t="s">
        <v>144</v>
      </c>
      <c r="AC3455" s="230" t="s">
        <v>145</v>
      </c>
      <c r="AD3455" s="230" t="s">
        <v>144</v>
      </c>
      <c r="AE3455" s="230" t="s">
        <v>144</v>
      </c>
      <c r="AF3455" s="230" t="s">
        <v>144</v>
      </c>
      <c r="AG3455" s="230" t="s">
        <v>144</v>
      </c>
      <c r="AH3455" s="230" t="s">
        <v>144</v>
      </c>
    </row>
    <row r="3456" spans="1:34" x14ac:dyDescent="0.3">
      <c r="A3456" s="230">
        <v>418614</v>
      </c>
      <c r="B3456" s="230" t="s">
        <v>321</v>
      </c>
      <c r="L3456" s="230" t="s">
        <v>143</v>
      </c>
      <c r="P3456" s="230" t="s">
        <v>144</v>
      </c>
      <c r="R3456" s="230" t="s">
        <v>144</v>
      </c>
      <c r="Z3456" s="230" t="s">
        <v>145</v>
      </c>
      <c r="AA3456" s="230" t="s">
        <v>145</v>
      </c>
      <c r="AD3456" s="230" t="s">
        <v>144</v>
      </c>
      <c r="AE3456" s="230" t="s">
        <v>144</v>
      </c>
      <c r="AF3456" s="230" t="s">
        <v>144</v>
      </c>
      <c r="AG3456" s="230" t="s">
        <v>144</v>
      </c>
    </row>
    <row r="3457" spans="1:34" x14ac:dyDescent="0.3">
      <c r="A3457" s="230">
        <v>418620</v>
      </c>
      <c r="B3457" s="230" t="s">
        <v>321</v>
      </c>
      <c r="M3457" s="230" t="s">
        <v>143</v>
      </c>
      <c r="P3457" s="230" t="s">
        <v>143</v>
      </c>
      <c r="Q3457" s="230" t="s">
        <v>143</v>
      </c>
      <c r="T3457" s="230" t="s">
        <v>143</v>
      </c>
      <c r="Z3457" s="230" t="s">
        <v>145</v>
      </c>
      <c r="AA3457" s="230" t="s">
        <v>145</v>
      </c>
      <c r="AD3457" s="230" t="s">
        <v>144</v>
      </c>
      <c r="AE3457" s="230" t="s">
        <v>144</v>
      </c>
      <c r="AF3457" s="230" t="s">
        <v>144</v>
      </c>
      <c r="AG3457" s="230" t="s">
        <v>144</v>
      </c>
    </row>
    <row r="3458" spans="1:34" x14ac:dyDescent="0.3">
      <c r="A3458" s="230">
        <v>418644</v>
      </c>
      <c r="B3458" s="230" t="s">
        <v>321</v>
      </c>
      <c r="K3458" s="230" t="s">
        <v>145</v>
      </c>
      <c r="L3458" s="230" t="s">
        <v>144</v>
      </c>
      <c r="Q3458" s="230" t="s">
        <v>144</v>
      </c>
      <c r="R3458" s="230" t="s">
        <v>144</v>
      </c>
      <c r="Y3458" s="230" t="s">
        <v>144</v>
      </c>
      <c r="AA3458" s="230" t="s">
        <v>144</v>
      </c>
      <c r="AB3458" s="230" t="s">
        <v>144</v>
      </c>
      <c r="AD3458" s="230" t="s">
        <v>144</v>
      </c>
      <c r="AE3458" s="230" t="s">
        <v>144</v>
      </c>
      <c r="AF3458" s="230" t="s">
        <v>144</v>
      </c>
      <c r="AG3458" s="230" t="s">
        <v>144</v>
      </c>
      <c r="AH3458" s="230" t="s">
        <v>144</v>
      </c>
    </row>
    <row r="3459" spans="1:34" x14ac:dyDescent="0.3">
      <c r="A3459" s="230">
        <v>418670</v>
      </c>
      <c r="B3459" s="230" t="s">
        <v>321</v>
      </c>
      <c r="L3459" s="230" t="s">
        <v>145</v>
      </c>
      <c r="AA3459" s="230" t="s">
        <v>143</v>
      </c>
      <c r="AB3459" s="230" t="s">
        <v>143</v>
      </c>
      <c r="AE3459" s="230" t="s">
        <v>145</v>
      </c>
      <c r="AF3459" s="230" t="s">
        <v>145</v>
      </c>
      <c r="AG3459" s="230" t="s">
        <v>145</v>
      </c>
      <c r="AH3459" s="230" t="s">
        <v>145</v>
      </c>
    </row>
    <row r="3460" spans="1:34" x14ac:dyDescent="0.3">
      <c r="A3460" s="230">
        <v>418693</v>
      </c>
      <c r="B3460" s="230" t="s">
        <v>321</v>
      </c>
      <c r="I3460" s="230" t="s">
        <v>143</v>
      </c>
      <c r="K3460" s="230" t="s">
        <v>143</v>
      </c>
      <c r="L3460" s="230" t="s">
        <v>143</v>
      </c>
      <c r="P3460" s="230" t="s">
        <v>144</v>
      </c>
      <c r="Y3460" s="230" t="s">
        <v>143</v>
      </c>
      <c r="Z3460" s="230" t="s">
        <v>143</v>
      </c>
      <c r="AA3460" s="230" t="s">
        <v>143</v>
      </c>
      <c r="AB3460" s="230" t="s">
        <v>143</v>
      </c>
      <c r="AD3460" s="230" t="s">
        <v>145</v>
      </c>
      <c r="AE3460" s="230" t="s">
        <v>144</v>
      </c>
      <c r="AF3460" s="230" t="s">
        <v>144</v>
      </c>
      <c r="AH3460" s="230" t="s">
        <v>144</v>
      </c>
    </row>
    <row r="3461" spans="1:34" x14ac:dyDescent="0.3">
      <c r="A3461" s="230">
        <v>418697</v>
      </c>
      <c r="B3461" s="230" t="s">
        <v>321</v>
      </c>
      <c r="K3461" s="230" t="s">
        <v>143</v>
      </c>
      <c r="R3461" s="230" t="s">
        <v>144</v>
      </c>
      <c r="S3461" s="230" t="s">
        <v>143</v>
      </c>
      <c r="Y3461" s="230" t="s">
        <v>145</v>
      </c>
      <c r="Z3461" s="230" t="s">
        <v>145</v>
      </c>
      <c r="AA3461" s="230" t="s">
        <v>144</v>
      </c>
      <c r="AB3461" s="230" t="s">
        <v>144</v>
      </c>
      <c r="AC3461" s="230" t="s">
        <v>145</v>
      </c>
      <c r="AD3461" s="230" t="s">
        <v>144</v>
      </c>
      <c r="AE3461" s="230" t="s">
        <v>144</v>
      </c>
      <c r="AF3461" s="230" t="s">
        <v>144</v>
      </c>
      <c r="AG3461" s="230" t="s">
        <v>144</v>
      </c>
      <c r="AH3461" s="230" t="s">
        <v>144</v>
      </c>
    </row>
    <row r="3462" spans="1:34" x14ac:dyDescent="0.3">
      <c r="A3462" s="230">
        <v>418845</v>
      </c>
      <c r="B3462" s="230" t="s">
        <v>321</v>
      </c>
      <c r="R3462" s="230" t="s">
        <v>145</v>
      </c>
      <c r="U3462" s="230" t="s">
        <v>145</v>
      </c>
      <c r="V3462" s="230" t="s">
        <v>145</v>
      </c>
      <c r="W3462" s="230" t="s">
        <v>145</v>
      </c>
      <c r="Y3462" s="230" t="s">
        <v>144</v>
      </c>
      <c r="Z3462" s="230" t="s">
        <v>144</v>
      </c>
      <c r="AA3462" s="230" t="s">
        <v>144</v>
      </c>
      <c r="AB3462" s="230" t="s">
        <v>144</v>
      </c>
      <c r="AC3462" s="230" t="s">
        <v>144</v>
      </c>
      <c r="AD3462" s="230" t="s">
        <v>144</v>
      </c>
      <c r="AE3462" s="230" t="s">
        <v>144</v>
      </c>
      <c r="AF3462" s="230" t="s">
        <v>144</v>
      </c>
      <c r="AG3462" s="230" t="s">
        <v>144</v>
      </c>
      <c r="AH3462" s="230" t="s">
        <v>144</v>
      </c>
    </row>
    <row r="3463" spans="1:34" x14ac:dyDescent="0.3">
      <c r="A3463" s="230">
        <v>418900</v>
      </c>
      <c r="B3463" s="230" t="s">
        <v>321</v>
      </c>
      <c r="R3463" s="230" t="s">
        <v>145</v>
      </c>
      <c r="W3463" s="230" t="s">
        <v>143</v>
      </c>
      <c r="Y3463" s="230" t="s">
        <v>145</v>
      </c>
      <c r="AA3463" s="230" t="s">
        <v>145</v>
      </c>
      <c r="AB3463" s="230" t="s">
        <v>143</v>
      </c>
      <c r="AD3463" s="230" t="s">
        <v>145</v>
      </c>
      <c r="AE3463" s="230" t="s">
        <v>145</v>
      </c>
      <c r="AF3463" s="230" t="s">
        <v>145</v>
      </c>
      <c r="AG3463" s="230" t="s">
        <v>145</v>
      </c>
      <c r="AH3463" s="230" t="s">
        <v>145</v>
      </c>
    </row>
    <row r="3464" spans="1:34" x14ac:dyDescent="0.3">
      <c r="A3464" s="230">
        <v>418916</v>
      </c>
      <c r="B3464" s="230" t="s">
        <v>321</v>
      </c>
      <c r="I3464" s="230" t="s">
        <v>143</v>
      </c>
      <c r="J3464" s="230" t="s">
        <v>143</v>
      </c>
      <c r="Q3464" s="230" t="s">
        <v>143</v>
      </c>
      <c r="X3464" s="230" t="s">
        <v>143</v>
      </c>
      <c r="Y3464" s="230" t="s">
        <v>144</v>
      </c>
      <c r="Z3464" s="230" t="s">
        <v>144</v>
      </c>
      <c r="AA3464" s="230" t="s">
        <v>144</v>
      </c>
      <c r="AB3464" s="230" t="s">
        <v>144</v>
      </c>
      <c r="AC3464" s="230" t="s">
        <v>144</v>
      </c>
      <c r="AD3464" s="230" t="s">
        <v>144</v>
      </c>
      <c r="AE3464" s="230" t="s">
        <v>144</v>
      </c>
      <c r="AF3464" s="230" t="s">
        <v>144</v>
      </c>
      <c r="AG3464" s="230" t="s">
        <v>144</v>
      </c>
      <c r="AH3464" s="230" t="s">
        <v>144</v>
      </c>
    </row>
    <row r="3465" spans="1:34" x14ac:dyDescent="0.3">
      <c r="A3465" s="230">
        <v>418918</v>
      </c>
      <c r="B3465" s="230" t="s">
        <v>321</v>
      </c>
      <c r="L3465" s="230" t="s">
        <v>144</v>
      </c>
      <c r="R3465" s="230" t="s">
        <v>144</v>
      </c>
      <c r="S3465" s="230" t="s">
        <v>144</v>
      </c>
      <c r="AA3465" s="230" t="s">
        <v>143</v>
      </c>
      <c r="AD3465" s="230" t="s">
        <v>143</v>
      </c>
      <c r="AE3465" s="230" t="s">
        <v>144</v>
      </c>
      <c r="AF3465" s="230" t="s">
        <v>144</v>
      </c>
      <c r="AG3465" s="230" t="s">
        <v>144</v>
      </c>
      <c r="AH3465" s="230" t="s">
        <v>145</v>
      </c>
    </row>
    <row r="3466" spans="1:34" x14ac:dyDescent="0.3">
      <c r="A3466" s="230">
        <v>418940</v>
      </c>
      <c r="B3466" s="230" t="s">
        <v>321</v>
      </c>
      <c r="W3466" s="230" t="s">
        <v>143</v>
      </c>
      <c r="Y3466" s="230" t="s">
        <v>143</v>
      </c>
      <c r="Z3466" s="230" t="s">
        <v>143</v>
      </c>
      <c r="AA3466" s="230" t="s">
        <v>143</v>
      </c>
      <c r="AB3466" s="230" t="s">
        <v>145</v>
      </c>
      <c r="AC3466" s="230" t="s">
        <v>145</v>
      </c>
      <c r="AD3466" s="230" t="s">
        <v>144</v>
      </c>
      <c r="AF3466" s="230" t="s">
        <v>144</v>
      </c>
      <c r="AG3466" s="230" t="s">
        <v>145</v>
      </c>
      <c r="AH3466" s="230" t="s">
        <v>145</v>
      </c>
    </row>
    <row r="3467" spans="1:34" x14ac:dyDescent="0.3">
      <c r="A3467" s="230">
        <v>418952</v>
      </c>
      <c r="B3467" s="230" t="s">
        <v>321</v>
      </c>
      <c r="Q3467" s="230" t="s">
        <v>145</v>
      </c>
      <c r="R3467" s="230" t="s">
        <v>144</v>
      </c>
      <c r="T3467" s="230" t="s">
        <v>143</v>
      </c>
      <c r="W3467" s="230" t="s">
        <v>144</v>
      </c>
      <c r="Y3467" s="230" t="s">
        <v>143</v>
      </c>
      <c r="Z3467" s="230" t="s">
        <v>144</v>
      </c>
      <c r="AA3467" s="230" t="s">
        <v>144</v>
      </c>
      <c r="AB3467" s="230" t="s">
        <v>143</v>
      </c>
      <c r="AC3467" s="230" t="s">
        <v>144</v>
      </c>
      <c r="AD3467" s="230" t="s">
        <v>145</v>
      </c>
      <c r="AE3467" s="230" t="s">
        <v>144</v>
      </c>
      <c r="AF3467" s="230" t="s">
        <v>144</v>
      </c>
      <c r="AG3467" s="230" t="s">
        <v>144</v>
      </c>
      <c r="AH3467" s="230" t="s">
        <v>144</v>
      </c>
    </row>
    <row r="3468" spans="1:34" x14ac:dyDescent="0.3">
      <c r="A3468" s="230">
        <v>419049</v>
      </c>
      <c r="B3468" s="230" t="s">
        <v>321</v>
      </c>
      <c r="I3468" s="230" t="s">
        <v>145</v>
      </c>
      <c r="Q3468" s="230" t="s">
        <v>144</v>
      </c>
      <c r="AA3468" s="230" t="s">
        <v>143</v>
      </c>
      <c r="AF3468" s="230" t="s">
        <v>145</v>
      </c>
      <c r="AH3468" s="230" t="s">
        <v>143</v>
      </c>
    </row>
    <row r="3469" spans="1:34" x14ac:dyDescent="0.3">
      <c r="A3469" s="230">
        <v>419096</v>
      </c>
      <c r="B3469" s="230" t="s">
        <v>321</v>
      </c>
      <c r="H3469" s="230" t="s">
        <v>143</v>
      </c>
      <c r="L3469" s="230" t="s">
        <v>144</v>
      </c>
      <c r="R3469" s="230" t="s">
        <v>144</v>
      </c>
      <c r="S3469" s="230" t="s">
        <v>145</v>
      </c>
      <c r="Y3469" s="230" t="s">
        <v>145</v>
      </c>
      <c r="Z3469" s="230" t="s">
        <v>145</v>
      </c>
      <c r="AA3469" s="230" t="s">
        <v>145</v>
      </c>
      <c r="AB3469" s="230" t="s">
        <v>145</v>
      </c>
      <c r="AC3469" s="230" t="s">
        <v>145</v>
      </c>
      <c r="AD3469" s="230" t="s">
        <v>144</v>
      </c>
      <c r="AE3469" s="230" t="s">
        <v>144</v>
      </c>
      <c r="AF3469" s="230" t="s">
        <v>144</v>
      </c>
      <c r="AG3469" s="230" t="s">
        <v>144</v>
      </c>
      <c r="AH3469" s="230" t="s">
        <v>144</v>
      </c>
    </row>
    <row r="3470" spans="1:34" x14ac:dyDescent="0.3">
      <c r="A3470" s="230">
        <v>419112</v>
      </c>
      <c r="B3470" s="230" t="s">
        <v>321</v>
      </c>
      <c r="L3470" s="230" t="s">
        <v>145</v>
      </c>
      <c r="R3470" s="230" t="s">
        <v>144</v>
      </c>
      <c r="U3470" s="230" t="s">
        <v>143</v>
      </c>
      <c r="AA3470" s="230" t="s">
        <v>143</v>
      </c>
      <c r="AE3470" s="230" t="s">
        <v>144</v>
      </c>
      <c r="AF3470" s="230" t="s">
        <v>143</v>
      </c>
    </row>
    <row r="3471" spans="1:34" x14ac:dyDescent="0.3">
      <c r="A3471" s="230">
        <v>419146</v>
      </c>
      <c r="B3471" s="230" t="s">
        <v>321</v>
      </c>
      <c r="L3471" s="230" t="s">
        <v>144</v>
      </c>
      <c r="R3471" s="230" t="s">
        <v>145</v>
      </c>
      <c r="AD3471" s="230" t="s">
        <v>145</v>
      </c>
      <c r="AE3471" s="230" t="s">
        <v>144</v>
      </c>
      <c r="AF3471" s="230" t="s">
        <v>145</v>
      </c>
    </row>
    <row r="3472" spans="1:34" x14ac:dyDescent="0.3">
      <c r="A3472" s="230">
        <v>419164</v>
      </c>
      <c r="B3472" s="230" t="s">
        <v>321</v>
      </c>
      <c r="H3472" s="230" t="s">
        <v>143</v>
      </c>
      <c r="L3472" s="230" t="s">
        <v>144</v>
      </c>
      <c r="Y3472" s="230" t="s">
        <v>143</v>
      </c>
      <c r="AA3472" s="230" t="s">
        <v>143</v>
      </c>
      <c r="AB3472" s="230" t="s">
        <v>143</v>
      </c>
      <c r="AD3472" s="230" t="s">
        <v>145</v>
      </c>
      <c r="AE3472" s="230" t="s">
        <v>145</v>
      </c>
      <c r="AF3472" s="230" t="s">
        <v>145</v>
      </c>
      <c r="AG3472" s="230" t="s">
        <v>145</v>
      </c>
      <c r="AH3472" s="230" t="s">
        <v>145</v>
      </c>
    </row>
    <row r="3473" spans="1:34" x14ac:dyDescent="0.3">
      <c r="A3473" s="230">
        <v>419178</v>
      </c>
      <c r="B3473" s="230" t="s">
        <v>321</v>
      </c>
      <c r="L3473" s="230" t="s">
        <v>143</v>
      </c>
      <c r="R3473" s="230" t="s">
        <v>144</v>
      </c>
      <c r="S3473" s="230" t="s">
        <v>143</v>
      </c>
      <c r="Y3473" s="230" t="s">
        <v>143</v>
      </c>
      <c r="AE3473" s="230" t="s">
        <v>144</v>
      </c>
      <c r="AF3473" s="230" t="s">
        <v>143</v>
      </c>
      <c r="AH3473" s="230" t="s">
        <v>143</v>
      </c>
    </row>
    <row r="3474" spans="1:34" x14ac:dyDescent="0.3">
      <c r="A3474" s="230">
        <v>419195</v>
      </c>
      <c r="B3474" s="230" t="s">
        <v>321</v>
      </c>
      <c r="G3474" s="230" t="s">
        <v>143</v>
      </c>
      <c r="L3474" s="230" t="s">
        <v>145</v>
      </c>
      <c r="Q3474" s="230" t="s">
        <v>145</v>
      </c>
      <c r="W3474" s="230" t="s">
        <v>143</v>
      </c>
      <c r="Y3474" s="230" t="s">
        <v>145</v>
      </c>
      <c r="Z3474" s="230" t="s">
        <v>144</v>
      </c>
      <c r="AA3474" s="230" t="s">
        <v>144</v>
      </c>
      <c r="AB3474" s="230" t="s">
        <v>144</v>
      </c>
      <c r="AC3474" s="230" t="s">
        <v>145</v>
      </c>
      <c r="AD3474" s="230" t="s">
        <v>144</v>
      </c>
      <c r="AE3474" s="230" t="s">
        <v>144</v>
      </c>
      <c r="AF3474" s="230" t="s">
        <v>144</v>
      </c>
      <c r="AG3474" s="230" t="s">
        <v>144</v>
      </c>
      <c r="AH3474" s="230" t="s">
        <v>144</v>
      </c>
    </row>
    <row r="3475" spans="1:34" x14ac:dyDescent="0.3">
      <c r="A3475" s="230">
        <v>419339</v>
      </c>
      <c r="B3475" s="230" t="s">
        <v>321</v>
      </c>
      <c r="L3475" s="230" t="s">
        <v>143</v>
      </c>
      <c r="O3475" s="230" t="s">
        <v>143</v>
      </c>
      <c r="S3475" s="230" t="s">
        <v>143</v>
      </c>
      <c r="V3475" s="230" t="s">
        <v>145</v>
      </c>
      <c r="Y3475" s="230" t="s">
        <v>144</v>
      </c>
      <c r="Z3475" s="230" t="s">
        <v>144</v>
      </c>
      <c r="AA3475" s="230" t="s">
        <v>144</v>
      </c>
      <c r="AB3475" s="230" t="s">
        <v>144</v>
      </c>
      <c r="AC3475" s="230" t="s">
        <v>144</v>
      </c>
      <c r="AD3475" s="230" t="s">
        <v>144</v>
      </c>
      <c r="AE3475" s="230" t="s">
        <v>144</v>
      </c>
      <c r="AF3475" s="230" t="s">
        <v>144</v>
      </c>
      <c r="AG3475" s="230" t="s">
        <v>144</v>
      </c>
      <c r="AH3475" s="230" t="s">
        <v>144</v>
      </c>
    </row>
    <row r="3476" spans="1:34" x14ac:dyDescent="0.3">
      <c r="A3476" s="230">
        <v>419357</v>
      </c>
      <c r="B3476" s="230" t="s">
        <v>321</v>
      </c>
      <c r="I3476" s="230" t="s">
        <v>145</v>
      </c>
      <c r="S3476" s="230" t="s">
        <v>144</v>
      </c>
      <c r="AD3476" s="230" t="s">
        <v>145</v>
      </c>
      <c r="AE3476" s="230" t="s">
        <v>145</v>
      </c>
      <c r="AF3476" s="230" t="s">
        <v>145</v>
      </c>
    </row>
    <row r="3477" spans="1:34" x14ac:dyDescent="0.3">
      <c r="A3477" s="230">
        <v>419406</v>
      </c>
      <c r="B3477" s="230" t="s">
        <v>321</v>
      </c>
      <c r="R3477" s="230" t="s">
        <v>144</v>
      </c>
      <c r="AA3477" s="230" t="s">
        <v>145</v>
      </c>
      <c r="AD3477" s="230" t="s">
        <v>144</v>
      </c>
      <c r="AE3477" s="230" t="s">
        <v>144</v>
      </c>
      <c r="AF3477" s="230" t="s">
        <v>144</v>
      </c>
      <c r="AG3477" s="230" t="s">
        <v>145</v>
      </c>
    </row>
    <row r="3478" spans="1:34" x14ac:dyDescent="0.3">
      <c r="A3478" s="230">
        <v>419411</v>
      </c>
      <c r="B3478" s="230" t="s">
        <v>321</v>
      </c>
      <c r="L3478" s="230" t="s">
        <v>145</v>
      </c>
      <c r="R3478" s="230" t="s">
        <v>144</v>
      </c>
      <c r="U3478" s="230" t="s">
        <v>144</v>
      </c>
      <c r="Y3478" s="230" t="s">
        <v>145</v>
      </c>
      <c r="Z3478" s="230" t="s">
        <v>145</v>
      </c>
      <c r="AA3478" s="230" t="s">
        <v>144</v>
      </c>
      <c r="AB3478" s="230" t="s">
        <v>145</v>
      </c>
      <c r="AC3478" s="230" t="s">
        <v>144</v>
      </c>
      <c r="AD3478" s="230" t="s">
        <v>144</v>
      </c>
      <c r="AE3478" s="230" t="s">
        <v>144</v>
      </c>
      <c r="AF3478" s="230" t="s">
        <v>144</v>
      </c>
      <c r="AG3478" s="230" t="s">
        <v>144</v>
      </c>
      <c r="AH3478" s="230" t="s">
        <v>144</v>
      </c>
    </row>
    <row r="3479" spans="1:34" x14ac:dyDescent="0.3">
      <c r="A3479" s="230">
        <v>419565</v>
      </c>
      <c r="B3479" s="230" t="s">
        <v>321</v>
      </c>
      <c r="G3479" s="230" t="s">
        <v>143</v>
      </c>
      <c r="Q3479" s="230" t="s">
        <v>143</v>
      </c>
      <c r="AD3479" s="230" t="s">
        <v>145</v>
      </c>
      <c r="AF3479" s="230" t="s">
        <v>143</v>
      </c>
      <c r="AG3479" s="230" t="s">
        <v>144</v>
      </c>
    </row>
    <row r="3480" spans="1:34" x14ac:dyDescent="0.3">
      <c r="A3480" s="230">
        <v>419808</v>
      </c>
      <c r="B3480" s="230" t="s">
        <v>321</v>
      </c>
      <c r="L3480" s="230" t="s">
        <v>145</v>
      </c>
      <c r="Q3480" s="230" t="s">
        <v>145</v>
      </c>
      <c r="R3480" s="230" t="s">
        <v>143</v>
      </c>
      <c r="S3480" s="230" t="s">
        <v>143</v>
      </c>
      <c r="Y3480" s="230" t="s">
        <v>145</v>
      </c>
      <c r="AA3480" s="230" t="s">
        <v>145</v>
      </c>
      <c r="AB3480" s="230" t="s">
        <v>145</v>
      </c>
      <c r="AD3480" s="230" t="s">
        <v>144</v>
      </c>
      <c r="AE3480" s="230" t="s">
        <v>144</v>
      </c>
      <c r="AF3480" s="230" t="s">
        <v>144</v>
      </c>
      <c r="AG3480" s="230" t="s">
        <v>144</v>
      </c>
      <c r="AH3480" s="230" t="s">
        <v>144</v>
      </c>
    </row>
    <row r="3481" spans="1:34" x14ac:dyDescent="0.3">
      <c r="A3481" s="230">
        <v>419838</v>
      </c>
      <c r="B3481" s="230" t="s">
        <v>321</v>
      </c>
      <c r="C3481" s="230" t="s">
        <v>145</v>
      </c>
      <c r="I3481" s="230" t="s">
        <v>145</v>
      </c>
      <c r="S3481" s="230" t="s">
        <v>143</v>
      </c>
      <c r="X3481" s="230" t="s">
        <v>143</v>
      </c>
      <c r="Y3481" s="230" t="s">
        <v>145</v>
      </c>
      <c r="Z3481" s="230" t="s">
        <v>143</v>
      </c>
      <c r="AA3481" s="230" t="s">
        <v>145</v>
      </c>
      <c r="AB3481" s="230" t="s">
        <v>145</v>
      </c>
      <c r="AD3481" s="230" t="s">
        <v>145</v>
      </c>
      <c r="AE3481" s="230" t="s">
        <v>145</v>
      </c>
      <c r="AF3481" s="230" t="s">
        <v>145</v>
      </c>
      <c r="AH3481" s="230" t="s">
        <v>145</v>
      </c>
    </row>
    <row r="3482" spans="1:34" x14ac:dyDescent="0.3">
      <c r="A3482" s="230">
        <v>419898</v>
      </c>
      <c r="B3482" s="230" t="s">
        <v>321</v>
      </c>
      <c r="Y3482" s="230" t="s">
        <v>145</v>
      </c>
      <c r="Z3482" s="230" t="s">
        <v>145</v>
      </c>
      <c r="AB3482" s="230" t="s">
        <v>144</v>
      </c>
      <c r="AD3482" s="230" t="s">
        <v>144</v>
      </c>
      <c r="AE3482" s="230" t="s">
        <v>144</v>
      </c>
      <c r="AF3482" s="230" t="s">
        <v>144</v>
      </c>
      <c r="AG3482" s="230" t="s">
        <v>144</v>
      </c>
      <c r="AH3482" s="230" t="s">
        <v>144</v>
      </c>
    </row>
    <row r="3483" spans="1:34" x14ac:dyDescent="0.3">
      <c r="A3483" s="230">
        <v>419946</v>
      </c>
      <c r="B3483" s="230" t="s">
        <v>321</v>
      </c>
      <c r="H3483" s="230" t="s">
        <v>143</v>
      </c>
      <c r="S3483" s="230" t="s">
        <v>143</v>
      </c>
      <c r="AF3483" s="230" t="s">
        <v>143</v>
      </c>
      <c r="AG3483" s="230" t="s">
        <v>143</v>
      </c>
      <c r="AH3483" s="230" t="s">
        <v>143</v>
      </c>
    </row>
    <row r="3484" spans="1:34" x14ac:dyDescent="0.3">
      <c r="A3484" s="230">
        <v>420012</v>
      </c>
      <c r="B3484" s="230" t="s">
        <v>321</v>
      </c>
      <c r="R3484" s="230" t="s">
        <v>145</v>
      </c>
      <c r="Z3484" s="230" t="s">
        <v>143</v>
      </c>
      <c r="AC3484" s="230" t="s">
        <v>144</v>
      </c>
      <c r="AD3484" s="230" t="s">
        <v>145</v>
      </c>
      <c r="AE3484" s="230" t="s">
        <v>144</v>
      </c>
      <c r="AF3484" s="230" t="s">
        <v>144</v>
      </c>
      <c r="AH3484" s="230" t="s">
        <v>144</v>
      </c>
    </row>
    <row r="3485" spans="1:34" x14ac:dyDescent="0.3">
      <c r="A3485" s="230">
        <v>420069</v>
      </c>
      <c r="B3485" s="230" t="s">
        <v>321</v>
      </c>
      <c r="M3485" s="230" t="s">
        <v>143</v>
      </c>
      <c r="R3485" s="230" t="s">
        <v>143</v>
      </c>
      <c r="W3485" s="230" t="s">
        <v>145</v>
      </c>
      <c r="Z3485" s="230" t="s">
        <v>143</v>
      </c>
      <c r="AA3485" s="230" t="s">
        <v>143</v>
      </c>
      <c r="AD3485" s="230" t="s">
        <v>144</v>
      </c>
      <c r="AE3485" s="230" t="s">
        <v>144</v>
      </c>
      <c r="AF3485" s="230" t="s">
        <v>144</v>
      </c>
      <c r="AG3485" s="230" t="s">
        <v>144</v>
      </c>
    </row>
    <row r="3486" spans="1:34" x14ac:dyDescent="0.3">
      <c r="A3486" s="230">
        <v>420084</v>
      </c>
      <c r="B3486" s="230" t="s">
        <v>321</v>
      </c>
      <c r="I3486" s="230" t="s">
        <v>143</v>
      </c>
      <c r="Q3486" s="230" t="s">
        <v>145</v>
      </c>
      <c r="X3486" s="230" t="s">
        <v>143</v>
      </c>
      <c r="AA3486" s="230" t="s">
        <v>144</v>
      </c>
      <c r="AB3486" s="230" t="s">
        <v>143</v>
      </c>
      <c r="AD3486" s="230" t="s">
        <v>145</v>
      </c>
      <c r="AE3486" s="230" t="s">
        <v>144</v>
      </c>
      <c r="AF3486" s="230" t="s">
        <v>144</v>
      </c>
      <c r="AG3486" s="230" t="s">
        <v>144</v>
      </c>
      <c r="AH3486" s="230" t="s">
        <v>144</v>
      </c>
    </row>
    <row r="3487" spans="1:34" x14ac:dyDescent="0.3">
      <c r="A3487" s="230">
        <v>420222</v>
      </c>
      <c r="B3487" s="230" t="s">
        <v>321</v>
      </c>
      <c r="G3487" s="230" t="s">
        <v>143</v>
      </c>
      <c r="L3487" s="230" t="s">
        <v>145</v>
      </c>
      <c r="Q3487" s="230" t="s">
        <v>144</v>
      </c>
      <c r="R3487" s="230" t="s">
        <v>145</v>
      </c>
      <c r="Y3487" s="230" t="s">
        <v>144</v>
      </c>
      <c r="Z3487" s="230" t="s">
        <v>144</v>
      </c>
      <c r="AA3487" s="230" t="s">
        <v>144</v>
      </c>
      <c r="AB3487" s="230" t="s">
        <v>144</v>
      </c>
      <c r="AC3487" s="230" t="s">
        <v>144</v>
      </c>
      <c r="AD3487" s="230" t="s">
        <v>144</v>
      </c>
      <c r="AE3487" s="230" t="s">
        <v>144</v>
      </c>
      <c r="AF3487" s="230" t="s">
        <v>144</v>
      </c>
      <c r="AG3487" s="230" t="s">
        <v>144</v>
      </c>
      <c r="AH3487" s="230" t="s">
        <v>144</v>
      </c>
    </row>
    <row r="3488" spans="1:34" x14ac:dyDescent="0.3">
      <c r="A3488" s="230">
        <v>420246</v>
      </c>
      <c r="B3488" s="230" t="s">
        <v>321</v>
      </c>
      <c r="H3488" s="230" t="s">
        <v>145</v>
      </c>
      <c r="L3488" s="230" t="s">
        <v>144</v>
      </c>
      <c r="R3488" s="230" t="s">
        <v>144</v>
      </c>
      <c r="S3488" s="230" t="s">
        <v>144</v>
      </c>
      <c r="Z3488" s="230" t="s">
        <v>145</v>
      </c>
      <c r="AA3488" s="230" t="s">
        <v>145</v>
      </c>
      <c r="AD3488" s="230" t="s">
        <v>145</v>
      </c>
      <c r="AE3488" s="230" t="s">
        <v>144</v>
      </c>
      <c r="AF3488" s="230" t="s">
        <v>144</v>
      </c>
      <c r="AG3488" s="230" t="s">
        <v>145</v>
      </c>
      <c r="AH3488" s="230" t="s">
        <v>145</v>
      </c>
    </row>
    <row r="3489" spans="1:34" x14ac:dyDescent="0.3">
      <c r="A3489" s="230">
        <v>420288</v>
      </c>
      <c r="B3489" s="230" t="s">
        <v>321</v>
      </c>
      <c r="H3489" s="230" t="s">
        <v>143</v>
      </c>
      <c r="S3489" s="230" t="s">
        <v>145</v>
      </c>
      <c r="AA3489" s="230" t="s">
        <v>144</v>
      </c>
      <c r="AD3489" s="230" t="s">
        <v>144</v>
      </c>
      <c r="AE3489" s="230" t="s">
        <v>144</v>
      </c>
      <c r="AF3489" s="230" t="s">
        <v>144</v>
      </c>
      <c r="AG3489" s="230" t="s">
        <v>144</v>
      </c>
    </row>
    <row r="3490" spans="1:34" x14ac:dyDescent="0.3">
      <c r="A3490" s="230">
        <v>420453</v>
      </c>
      <c r="B3490" s="230" t="s">
        <v>321</v>
      </c>
      <c r="E3490" s="230" t="s">
        <v>143</v>
      </c>
      <c r="F3490" s="230" t="s">
        <v>143</v>
      </c>
      <c r="N3490" s="230" t="s">
        <v>143</v>
      </c>
      <c r="O3490" s="230" t="s">
        <v>143</v>
      </c>
      <c r="Y3490" s="230" t="s">
        <v>145</v>
      </c>
      <c r="Z3490" s="230" t="s">
        <v>144</v>
      </c>
      <c r="AA3490" s="230" t="s">
        <v>144</v>
      </c>
      <c r="AB3490" s="230" t="s">
        <v>144</v>
      </c>
      <c r="AC3490" s="230" t="s">
        <v>145</v>
      </c>
      <c r="AD3490" s="230" t="s">
        <v>144</v>
      </c>
      <c r="AE3490" s="230" t="s">
        <v>144</v>
      </c>
      <c r="AF3490" s="230" t="s">
        <v>144</v>
      </c>
      <c r="AG3490" s="230" t="s">
        <v>144</v>
      </c>
      <c r="AH3490" s="230" t="s">
        <v>144</v>
      </c>
    </row>
    <row r="3491" spans="1:34" x14ac:dyDescent="0.3">
      <c r="A3491" s="230">
        <v>420487</v>
      </c>
      <c r="B3491" s="230" t="s">
        <v>321</v>
      </c>
      <c r="L3491" s="230" t="s">
        <v>143</v>
      </c>
      <c r="Q3491" s="230" t="s">
        <v>144</v>
      </c>
      <c r="R3491" s="230" t="s">
        <v>144</v>
      </c>
      <c r="AA3491" s="230" t="s">
        <v>143</v>
      </c>
      <c r="AE3491" s="230" t="s">
        <v>145</v>
      </c>
      <c r="AF3491" s="230" t="s">
        <v>143</v>
      </c>
      <c r="AH3491" s="230" t="s">
        <v>143</v>
      </c>
    </row>
    <row r="3492" spans="1:34" x14ac:dyDescent="0.3">
      <c r="A3492" s="230">
        <v>420586</v>
      </c>
      <c r="B3492" s="230" t="s">
        <v>321</v>
      </c>
      <c r="G3492" s="230" t="s">
        <v>143</v>
      </c>
      <c r="Q3492" s="230" t="s">
        <v>143</v>
      </c>
      <c r="AA3492" s="230" t="s">
        <v>143</v>
      </c>
      <c r="AB3492" s="230" t="s">
        <v>143</v>
      </c>
      <c r="AC3492" s="230" t="s">
        <v>143</v>
      </c>
      <c r="AD3492" s="230" t="s">
        <v>144</v>
      </c>
      <c r="AE3492" s="230" t="s">
        <v>145</v>
      </c>
      <c r="AF3492" s="230" t="s">
        <v>144</v>
      </c>
      <c r="AG3492" s="230" t="s">
        <v>145</v>
      </c>
      <c r="AH3492" s="230" t="s">
        <v>145</v>
      </c>
    </row>
    <row r="3493" spans="1:34" x14ac:dyDescent="0.3">
      <c r="A3493" s="230">
        <v>420794</v>
      </c>
      <c r="B3493" s="230" t="s">
        <v>321</v>
      </c>
      <c r="E3493" s="230" t="s">
        <v>143</v>
      </c>
      <c r="L3493" s="230" t="s">
        <v>144</v>
      </c>
      <c r="R3493" s="230" t="s">
        <v>144</v>
      </c>
      <c r="X3493" s="230" t="s">
        <v>145</v>
      </c>
      <c r="Y3493" s="230" t="s">
        <v>144</v>
      </c>
      <c r="Z3493" s="230" t="s">
        <v>144</v>
      </c>
      <c r="AA3493" s="230" t="s">
        <v>144</v>
      </c>
      <c r="AB3493" s="230" t="s">
        <v>144</v>
      </c>
      <c r="AC3493" s="230" t="s">
        <v>144</v>
      </c>
      <c r="AD3493" s="230" t="s">
        <v>144</v>
      </c>
      <c r="AE3493" s="230" t="s">
        <v>144</v>
      </c>
      <c r="AF3493" s="230" t="s">
        <v>144</v>
      </c>
      <c r="AG3493" s="230" t="s">
        <v>144</v>
      </c>
      <c r="AH3493" s="230" t="s">
        <v>144</v>
      </c>
    </row>
    <row r="3494" spans="1:34" x14ac:dyDescent="0.3">
      <c r="A3494" s="230">
        <v>420814</v>
      </c>
      <c r="B3494" s="230" t="s">
        <v>321</v>
      </c>
      <c r="H3494" s="230" t="s">
        <v>143</v>
      </c>
      <c r="Q3494" s="230" t="s">
        <v>143</v>
      </c>
      <c r="R3494" s="230" t="s">
        <v>144</v>
      </c>
      <c r="S3494" s="230" t="s">
        <v>145</v>
      </c>
      <c r="AA3494" s="230" t="s">
        <v>144</v>
      </c>
      <c r="AB3494" s="230" t="s">
        <v>144</v>
      </c>
      <c r="AC3494" s="230" t="s">
        <v>144</v>
      </c>
      <c r="AD3494" s="230" t="s">
        <v>144</v>
      </c>
      <c r="AE3494" s="230" t="s">
        <v>144</v>
      </c>
      <c r="AF3494" s="230" t="s">
        <v>144</v>
      </c>
      <c r="AG3494" s="230" t="s">
        <v>144</v>
      </c>
      <c r="AH3494" s="230" t="s">
        <v>144</v>
      </c>
    </row>
    <row r="3495" spans="1:34" x14ac:dyDescent="0.3">
      <c r="A3495" s="230">
        <v>420846</v>
      </c>
      <c r="B3495" s="230" t="s">
        <v>321</v>
      </c>
      <c r="L3495" s="230" t="s">
        <v>144</v>
      </c>
      <c r="N3495" s="230" t="s">
        <v>145</v>
      </c>
      <c r="P3495" s="230" t="s">
        <v>144</v>
      </c>
      <c r="Y3495" s="230" t="s">
        <v>144</v>
      </c>
      <c r="Z3495" s="230" t="s">
        <v>144</v>
      </c>
      <c r="AA3495" s="230" t="s">
        <v>144</v>
      </c>
      <c r="AB3495" s="230" t="s">
        <v>144</v>
      </c>
      <c r="AC3495" s="230" t="s">
        <v>144</v>
      </c>
      <c r="AD3495" s="230" t="s">
        <v>144</v>
      </c>
      <c r="AE3495" s="230" t="s">
        <v>144</v>
      </c>
      <c r="AF3495" s="230" t="s">
        <v>144</v>
      </c>
      <c r="AG3495" s="230" t="s">
        <v>144</v>
      </c>
      <c r="AH3495" s="230" t="s">
        <v>144</v>
      </c>
    </row>
    <row r="3496" spans="1:34" x14ac:dyDescent="0.3">
      <c r="A3496" s="230">
        <v>420869</v>
      </c>
      <c r="B3496" s="230" t="s">
        <v>321</v>
      </c>
      <c r="L3496" s="230" t="s">
        <v>144</v>
      </c>
      <c r="M3496" s="230" t="s">
        <v>144</v>
      </c>
      <c r="AA3496" s="230" t="s">
        <v>145</v>
      </c>
      <c r="AB3496" s="230" t="s">
        <v>145</v>
      </c>
      <c r="AC3496" s="230" t="s">
        <v>144</v>
      </c>
      <c r="AD3496" s="230" t="s">
        <v>144</v>
      </c>
      <c r="AE3496" s="230" t="s">
        <v>144</v>
      </c>
      <c r="AF3496" s="230" t="s">
        <v>144</v>
      </c>
      <c r="AH3496" s="230" t="s">
        <v>144</v>
      </c>
    </row>
    <row r="3497" spans="1:34" x14ac:dyDescent="0.3">
      <c r="A3497" s="230">
        <v>421084</v>
      </c>
      <c r="B3497" s="230" t="s">
        <v>321</v>
      </c>
      <c r="Q3497" s="230" t="s">
        <v>145</v>
      </c>
      <c r="Y3497" s="230" t="s">
        <v>145</v>
      </c>
      <c r="Z3497" s="230" t="s">
        <v>145</v>
      </c>
      <c r="AA3497" s="230" t="s">
        <v>145</v>
      </c>
      <c r="AC3497" s="230" t="s">
        <v>145</v>
      </c>
      <c r="AD3497" s="230" t="s">
        <v>144</v>
      </c>
      <c r="AE3497" s="230" t="s">
        <v>145</v>
      </c>
      <c r="AF3497" s="230" t="s">
        <v>144</v>
      </c>
      <c r="AG3497" s="230" t="s">
        <v>145</v>
      </c>
      <c r="AH3497" s="230" t="s">
        <v>145</v>
      </c>
    </row>
    <row r="3498" spans="1:34" x14ac:dyDescent="0.3">
      <c r="A3498" s="230">
        <v>421198</v>
      </c>
      <c r="B3498" s="230" t="s">
        <v>321</v>
      </c>
      <c r="Q3498" s="230" t="s">
        <v>143</v>
      </c>
      <c r="AA3498" s="230" t="s">
        <v>145</v>
      </c>
      <c r="AB3498" s="230" t="s">
        <v>143</v>
      </c>
      <c r="AC3498" s="230" t="s">
        <v>143</v>
      </c>
      <c r="AD3498" s="230" t="s">
        <v>144</v>
      </c>
      <c r="AF3498" s="230" t="s">
        <v>144</v>
      </c>
      <c r="AG3498" s="230" t="s">
        <v>145</v>
      </c>
      <c r="AH3498" s="230" t="s">
        <v>144</v>
      </c>
    </row>
    <row r="3499" spans="1:34" x14ac:dyDescent="0.3">
      <c r="A3499" s="230">
        <v>421235</v>
      </c>
      <c r="B3499" s="230" t="s">
        <v>321</v>
      </c>
      <c r="L3499" s="230" t="s">
        <v>144</v>
      </c>
      <c r="R3499" s="230" t="s">
        <v>144</v>
      </c>
      <c r="S3499" s="230" t="s">
        <v>144</v>
      </c>
      <c r="AA3499" s="230" t="s">
        <v>145</v>
      </c>
      <c r="AD3499" s="230" t="s">
        <v>144</v>
      </c>
      <c r="AE3499" s="230" t="s">
        <v>144</v>
      </c>
      <c r="AF3499" s="230" t="s">
        <v>144</v>
      </c>
      <c r="AG3499" s="230" t="s">
        <v>144</v>
      </c>
    </row>
    <row r="3500" spans="1:34" x14ac:dyDescent="0.3">
      <c r="A3500" s="230">
        <v>421511</v>
      </c>
      <c r="B3500" s="230" t="s">
        <v>321</v>
      </c>
      <c r="K3500" s="230" t="s">
        <v>143</v>
      </c>
      <c r="L3500" s="230" t="s">
        <v>143</v>
      </c>
      <c r="AA3500" s="230" t="s">
        <v>145</v>
      </c>
      <c r="AC3500" s="230" t="s">
        <v>145</v>
      </c>
      <c r="AD3500" s="230" t="s">
        <v>144</v>
      </c>
      <c r="AF3500" s="230" t="s">
        <v>144</v>
      </c>
      <c r="AG3500" s="230" t="s">
        <v>144</v>
      </c>
      <c r="AH3500" s="230" t="s">
        <v>144</v>
      </c>
    </row>
    <row r="3501" spans="1:34" x14ac:dyDescent="0.3">
      <c r="A3501" s="230">
        <v>421512</v>
      </c>
      <c r="B3501" s="230" t="s">
        <v>321</v>
      </c>
      <c r="AA3501" s="230" t="s">
        <v>145</v>
      </c>
      <c r="AD3501" s="230" t="s">
        <v>144</v>
      </c>
      <c r="AE3501" s="230" t="s">
        <v>144</v>
      </c>
      <c r="AF3501" s="230" t="s">
        <v>144</v>
      </c>
      <c r="AG3501" s="230" t="s">
        <v>144</v>
      </c>
      <c r="AH3501" s="230" t="s">
        <v>144</v>
      </c>
    </row>
    <row r="3502" spans="1:34" x14ac:dyDescent="0.3">
      <c r="A3502" s="230">
        <v>421772</v>
      </c>
      <c r="B3502" s="230" t="s">
        <v>321</v>
      </c>
      <c r="H3502" s="230" t="s">
        <v>145</v>
      </c>
      <c r="Q3502" s="230" t="s">
        <v>145</v>
      </c>
      <c r="R3502" s="230" t="s">
        <v>144</v>
      </c>
      <c r="Y3502" s="230" t="s">
        <v>144</v>
      </c>
      <c r="AA3502" s="230" t="s">
        <v>144</v>
      </c>
      <c r="AB3502" s="230" t="s">
        <v>144</v>
      </c>
      <c r="AC3502" s="230" t="s">
        <v>145</v>
      </c>
      <c r="AD3502" s="230" t="s">
        <v>144</v>
      </c>
      <c r="AE3502" s="230" t="s">
        <v>144</v>
      </c>
      <c r="AF3502" s="230" t="s">
        <v>144</v>
      </c>
      <c r="AG3502" s="230" t="s">
        <v>144</v>
      </c>
      <c r="AH3502" s="230" t="s">
        <v>144</v>
      </c>
    </row>
    <row r="3503" spans="1:34" x14ac:dyDescent="0.3">
      <c r="A3503" s="230">
        <v>421840</v>
      </c>
      <c r="B3503" s="230" t="s">
        <v>321</v>
      </c>
      <c r="AA3503" s="230" t="s">
        <v>145</v>
      </c>
      <c r="AB3503" s="230" t="s">
        <v>145</v>
      </c>
      <c r="AD3503" s="230" t="s">
        <v>145</v>
      </c>
      <c r="AF3503" s="230" t="s">
        <v>145</v>
      </c>
      <c r="AG3503" s="230" t="s">
        <v>145</v>
      </c>
      <c r="AH3503" s="230" t="s">
        <v>145</v>
      </c>
    </row>
    <row r="3504" spans="1:34" x14ac:dyDescent="0.3">
      <c r="A3504" s="230">
        <v>421958</v>
      </c>
      <c r="B3504" s="230" t="s">
        <v>321</v>
      </c>
      <c r="J3504" s="230" t="s">
        <v>144</v>
      </c>
      <c r="AD3504" s="230" t="s">
        <v>144</v>
      </c>
      <c r="AE3504" s="230" t="s">
        <v>144</v>
      </c>
      <c r="AF3504" s="230" t="s">
        <v>144</v>
      </c>
      <c r="AG3504" s="230" t="s">
        <v>144</v>
      </c>
      <c r="AH3504" s="230" t="s">
        <v>144</v>
      </c>
    </row>
    <row r="3505" spans="1:34" x14ac:dyDescent="0.3">
      <c r="A3505" s="230">
        <v>422024</v>
      </c>
      <c r="B3505" s="230" t="s">
        <v>321</v>
      </c>
      <c r="D3505" s="230" t="s">
        <v>143</v>
      </c>
      <c r="L3505" s="230" t="s">
        <v>145</v>
      </c>
      <c r="O3505" s="230" t="s">
        <v>143</v>
      </c>
      <c r="Y3505" s="230" t="s">
        <v>144</v>
      </c>
      <c r="Z3505" s="230" t="s">
        <v>144</v>
      </c>
      <c r="AA3505" s="230" t="s">
        <v>144</v>
      </c>
      <c r="AB3505" s="230" t="s">
        <v>144</v>
      </c>
      <c r="AC3505" s="230" t="s">
        <v>144</v>
      </c>
      <c r="AD3505" s="230" t="s">
        <v>144</v>
      </c>
      <c r="AE3505" s="230" t="s">
        <v>144</v>
      </c>
      <c r="AF3505" s="230" t="s">
        <v>144</v>
      </c>
      <c r="AG3505" s="230" t="s">
        <v>144</v>
      </c>
      <c r="AH3505" s="230" t="s">
        <v>144</v>
      </c>
    </row>
    <row r="3506" spans="1:34" x14ac:dyDescent="0.3">
      <c r="A3506" s="230">
        <v>422045</v>
      </c>
      <c r="B3506" s="230" t="s">
        <v>321</v>
      </c>
      <c r="L3506" s="230" t="s">
        <v>145</v>
      </c>
      <c r="M3506" s="230" t="s">
        <v>143</v>
      </c>
      <c r="R3506" s="230" t="s">
        <v>143</v>
      </c>
      <c r="W3506" s="230" t="s">
        <v>145</v>
      </c>
      <c r="Y3506" s="230" t="s">
        <v>145</v>
      </c>
      <c r="AA3506" s="230" t="s">
        <v>145</v>
      </c>
      <c r="AB3506" s="230" t="s">
        <v>143</v>
      </c>
      <c r="AD3506" s="230" t="s">
        <v>144</v>
      </c>
      <c r="AE3506" s="230" t="s">
        <v>144</v>
      </c>
      <c r="AF3506" s="230" t="s">
        <v>144</v>
      </c>
      <c r="AG3506" s="230" t="s">
        <v>145</v>
      </c>
      <c r="AH3506" s="230" t="s">
        <v>144</v>
      </c>
    </row>
    <row r="3507" spans="1:34" x14ac:dyDescent="0.3">
      <c r="A3507" s="230">
        <v>422047</v>
      </c>
      <c r="B3507" s="230" t="s">
        <v>321</v>
      </c>
      <c r="L3507" s="230" t="s">
        <v>143</v>
      </c>
      <c r="Q3507" s="230" t="s">
        <v>144</v>
      </c>
      <c r="R3507" s="230" t="s">
        <v>144</v>
      </c>
      <c r="W3507" s="230" t="s">
        <v>144</v>
      </c>
      <c r="AA3507" s="230" t="s">
        <v>145</v>
      </c>
      <c r="AB3507" s="230" t="s">
        <v>145</v>
      </c>
      <c r="AC3507" s="230" t="s">
        <v>143</v>
      </c>
      <c r="AD3507" s="230" t="s">
        <v>144</v>
      </c>
      <c r="AE3507" s="230" t="s">
        <v>144</v>
      </c>
      <c r="AF3507" s="230" t="s">
        <v>144</v>
      </c>
      <c r="AG3507" s="230" t="s">
        <v>145</v>
      </c>
      <c r="AH3507" s="230" t="s">
        <v>144</v>
      </c>
    </row>
    <row r="3508" spans="1:34" x14ac:dyDescent="0.3">
      <c r="A3508" s="230">
        <v>422158</v>
      </c>
      <c r="B3508" s="230" t="s">
        <v>321</v>
      </c>
      <c r="R3508" s="230" t="s">
        <v>144</v>
      </c>
      <c r="AA3508" s="230" t="s">
        <v>143</v>
      </c>
      <c r="AE3508" s="230" t="s">
        <v>144</v>
      </c>
      <c r="AF3508" s="230" t="s">
        <v>144</v>
      </c>
      <c r="AG3508" s="230" t="s">
        <v>145</v>
      </c>
    </row>
    <row r="3509" spans="1:34" x14ac:dyDescent="0.3">
      <c r="A3509" s="230">
        <v>422422</v>
      </c>
      <c r="B3509" s="230" t="s">
        <v>321</v>
      </c>
      <c r="P3509" s="230" t="s">
        <v>145</v>
      </c>
      <c r="Y3509" s="230" t="s">
        <v>144</v>
      </c>
      <c r="Z3509" s="230" t="s">
        <v>145</v>
      </c>
      <c r="AA3509" s="230" t="s">
        <v>145</v>
      </c>
      <c r="AB3509" s="230" t="s">
        <v>145</v>
      </c>
      <c r="AC3509" s="230" t="s">
        <v>145</v>
      </c>
      <c r="AD3509" s="230" t="s">
        <v>144</v>
      </c>
      <c r="AE3509" s="230" t="s">
        <v>144</v>
      </c>
      <c r="AF3509" s="230" t="s">
        <v>144</v>
      </c>
      <c r="AG3509" s="230" t="s">
        <v>144</v>
      </c>
      <c r="AH3509" s="230" t="s">
        <v>144</v>
      </c>
    </row>
    <row r="3510" spans="1:34" x14ac:dyDescent="0.3">
      <c r="A3510" s="230">
        <v>422813</v>
      </c>
      <c r="B3510" s="230" t="s">
        <v>321</v>
      </c>
      <c r="L3510" s="230" t="s">
        <v>145</v>
      </c>
      <c r="P3510" s="230" t="s">
        <v>143</v>
      </c>
      <c r="Y3510" s="230" t="s">
        <v>144</v>
      </c>
      <c r="Z3510" s="230" t="s">
        <v>144</v>
      </c>
      <c r="AA3510" s="230" t="s">
        <v>144</v>
      </c>
      <c r="AB3510" s="230" t="s">
        <v>144</v>
      </c>
      <c r="AC3510" s="230" t="s">
        <v>144</v>
      </c>
      <c r="AD3510" s="230" t="s">
        <v>144</v>
      </c>
      <c r="AE3510" s="230" t="s">
        <v>144</v>
      </c>
      <c r="AF3510" s="230" t="s">
        <v>144</v>
      </c>
      <c r="AG3510" s="230" t="s">
        <v>144</v>
      </c>
      <c r="AH3510" s="230" t="s">
        <v>144</v>
      </c>
    </row>
    <row r="3511" spans="1:34" x14ac:dyDescent="0.3">
      <c r="A3511" s="230">
        <v>422817</v>
      </c>
      <c r="B3511" s="230" t="s">
        <v>321</v>
      </c>
      <c r="Q3511" s="230" t="s">
        <v>145</v>
      </c>
      <c r="Y3511" s="230" t="s">
        <v>145</v>
      </c>
      <c r="AA3511" s="230" t="s">
        <v>144</v>
      </c>
      <c r="AB3511" s="230" t="s">
        <v>144</v>
      </c>
      <c r="AD3511" s="230" t="s">
        <v>144</v>
      </c>
      <c r="AE3511" s="230" t="s">
        <v>144</v>
      </c>
      <c r="AF3511" s="230" t="s">
        <v>144</v>
      </c>
      <c r="AG3511" s="230" t="s">
        <v>144</v>
      </c>
    </row>
    <row r="3512" spans="1:34" x14ac:dyDescent="0.3">
      <c r="A3512" s="230">
        <v>423126</v>
      </c>
      <c r="B3512" s="230" t="s">
        <v>321</v>
      </c>
      <c r="Q3512" s="230" t="s">
        <v>145</v>
      </c>
      <c r="Y3512" s="230" t="s">
        <v>144</v>
      </c>
      <c r="Z3512" s="230" t="s">
        <v>144</v>
      </c>
      <c r="AA3512" s="230" t="s">
        <v>144</v>
      </c>
      <c r="AB3512" s="230" t="s">
        <v>144</v>
      </c>
      <c r="AC3512" s="230" t="s">
        <v>144</v>
      </c>
      <c r="AD3512" s="230" t="s">
        <v>144</v>
      </c>
      <c r="AE3512" s="230" t="s">
        <v>144</v>
      </c>
      <c r="AF3512" s="230" t="s">
        <v>144</v>
      </c>
      <c r="AG3512" s="230" t="s">
        <v>144</v>
      </c>
      <c r="AH3512" s="230" t="s">
        <v>144</v>
      </c>
    </row>
    <row r="3513" spans="1:34" x14ac:dyDescent="0.3">
      <c r="A3513" s="230">
        <v>423167</v>
      </c>
      <c r="B3513" s="230" t="s">
        <v>321</v>
      </c>
      <c r="T3513" s="230" t="s">
        <v>145</v>
      </c>
      <c r="V3513" s="230" t="s">
        <v>143</v>
      </c>
      <c r="W3513" s="230" t="s">
        <v>145</v>
      </c>
      <c r="Y3513" s="230" t="s">
        <v>144</v>
      </c>
      <c r="AC3513" s="230" t="s">
        <v>144</v>
      </c>
      <c r="AD3513" s="230" t="s">
        <v>144</v>
      </c>
      <c r="AE3513" s="230" t="s">
        <v>144</v>
      </c>
      <c r="AF3513" s="230" t="s">
        <v>145</v>
      </c>
      <c r="AG3513" s="230" t="s">
        <v>144</v>
      </c>
      <c r="AH3513" s="230" t="s">
        <v>145</v>
      </c>
    </row>
    <row r="3514" spans="1:34" x14ac:dyDescent="0.3">
      <c r="A3514" s="230">
        <v>423232</v>
      </c>
      <c r="B3514" s="230" t="s">
        <v>321</v>
      </c>
      <c r="W3514" s="230" t="s">
        <v>144</v>
      </c>
      <c r="Y3514" s="230" t="s">
        <v>145</v>
      </c>
      <c r="AA3514" s="230" t="s">
        <v>144</v>
      </c>
      <c r="AB3514" s="230" t="s">
        <v>145</v>
      </c>
      <c r="AD3514" s="230" t="s">
        <v>144</v>
      </c>
      <c r="AE3514" s="230" t="s">
        <v>144</v>
      </c>
      <c r="AF3514" s="230" t="s">
        <v>144</v>
      </c>
      <c r="AG3514" s="230" t="s">
        <v>144</v>
      </c>
    </row>
    <row r="3515" spans="1:34" x14ac:dyDescent="0.3">
      <c r="A3515" s="230">
        <v>423401</v>
      </c>
      <c r="B3515" s="230" t="s">
        <v>321</v>
      </c>
      <c r="L3515" s="230" t="s">
        <v>143</v>
      </c>
      <c r="AA3515" s="230" t="s">
        <v>143</v>
      </c>
      <c r="AB3515" s="230" t="s">
        <v>143</v>
      </c>
      <c r="AD3515" s="230" t="s">
        <v>143</v>
      </c>
      <c r="AE3515" s="230" t="s">
        <v>143</v>
      </c>
      <c r="AF3515" s="230" t="s">
        <v>143</v>
      </c>
    </row>
    <row r="3516" spans="1:34" x14ac:dyDescent="0.3">
      <c r="A3516" s="230">
        <v>423791</v>
      </c>
      <c r="B3516" s="230" t="s">
        <v>321</v>
      </c>
      <c r="P3516" s="230" t="s">
        <v>145</v>
      </c>
      <c r="Q3516" s="230" t="s">
        <v>144</v>
      </c>
      <c r="R3516" s="230" t="s">
        <v>145</v>
      </c>
      <c r="Y3516" s="230" t="s">
        <v>144</v>
      </c>
      <c r="Z3516" s="230" t="s">
        <v>144</v>
      </c>
      <c r="AA3516" s="230" t="s">
        <v>144</v>
      </c>
      <c r="AB3516" s="230" t="s">
        <v>145</v>
      </c>
      <c r="AD3516" s="230" t="s">
        <v>144</v>
      </c>
      <c r="AE3516" s="230" t="s">
        <v>145</v>
      </c>
      <c r="AF3516" s="230" t="s">
        <v>144</v>
      </c>
      <c r="AG3516" s="230" t="s">
        <v>145</v>
      </c>
    </row>
    <row r="3517" spans="1:34" x14ac:dyDescent="0.3">
      <c r="A3517" s="230">
        <v>424294</v>
      </c>
      <c r="B3517" s="230" t="s">
        <v>321</v>
      </c>
      <c r="F3517" s="230" t="s">
        <v>143</v>
      </c>
      <c r="U3517" s="230" t="s">
        <v>144</v>
      </c>
      <c r="W3517" s="230" t="s">
        <v>144</v>
      </c>
      <c r="Y3517" s="230" t="s">
        <v>143</v>
      </c>
      <c r="AA3517" s="230" t="s">
        <v>145</v>
      </c>
      <c r="AB3517" s="230" t="s">
        <v>145</v>
      </c>
      <c r="AD3517" s="230" t="s">
        <v>144</v>
      </c>
      <c r="AE3517" s="230" t="s">
        <v>144</v>
      </c>
      <c r="AF3517" s="230" t="s">
        <v>144</v>
      </c>
      <c r="AG3517" s="230" t="s">
        <v>144</v>
      </c>
      <c r="AH3517" s="230" t="s">
        <v>144</v>
      </c>
    </row>
    <row r="3518" spans="1:34" x14ac:dyDescent="0.3">
      <c r="A3518" s="230">
        <v>424329</v>
      </c>
      <c r="B3518" s="230" t="s">
        <v>321</v>
      </c>
      <c r="N3518" s="230" t="s">
        <v>145</v>
      </c>
      <c r="Q3518" s="230" t="s">
        <v>145</v>
      </c>
      <c r="R3518" s="230" t="s">
        <v>144</v>
      </c>
      <c r="X3518" s="230" t="s">
        <v>144</v>
      </c>
      <c r="Z3518" s="230" t="s">
        <v>145</v>
      </c>
      <c r="AA3518" s="230" t="s">
        <v>145</v>
      </c>
      <c r="AB3518" s="230" t="s">
        <v>144</v>
      </c>
      <c r="AC3518" s="230" t="s">
        <v>144</v>
      </c>
      <c r="AD3518" s="230" t="s">
        <v>144</v>
      </c>
      <c r="AE3518" s="230" t="s">
        <v>144</v>
      </c>
      <c r="AF3518" s="230" t="s">
        <v>144</v>
      </c>
      <c r="AG3518" s="230" t="s">
        <v>144</v>
      </c>
      <c r="AH3518" s="230" t="s">
        <v>144</v>
      </c>
    </row>
    <row r="3519" spans="1:34" x14ac:dyDescent="0.3">
      <c r="A3519" s="230">
        <v>424337</v>
      </c>
      <c r="B3519" s="230" t="s">
        <v>321</v>
      </c>
      <c r="L3519" s="230" t="s">
        <v>144</v>
      </c>
      <c r="R3519" s="230" t="s">
        <v>144</v>
      </c>
      <c r="Y3519" s="230" t="s">
        <v>144</v>
      </c>
      <c r="Z3519" s="230" t="s">
        <v>143</v>
      </c>
      <c r="AA3519" s="230" t="s">
        <v>144</v>
      </c>
      <c r="AB3519" s="230" t="s">
        <v>145</v>
      </c>
      <c r="AD3519" s="230" t="s">
        <v>144</v>
      </c>
      <c r="AE3519" s="230" t="s">
        <v>144</v>
      </c>
      <c r="AF3519" s="230" t="s">
        <v>144</v>
      </c>
      <c r="AG3519" s="230" t="s">
        <v>144</v>
      </c>
      <c r="AH3519" s="230" t="s">
        <v>144</v>
      </c>
    </row>
    <row r="3520" spans="1:34" x14ac:dyDescent="0.3">
      <c r="A3520" s="230">
        <v>424751</v>
      </c>
      <c r="B3520" s="230" t="s">
        <v>321</v>
      </c>
      <c r="F3520" s="230" t="s">
        <v>143</v>
      </c>
      <c r="Q3520" s="230" t="s">
        <v>143</v>
      </c>
      <c r="V3520" s="230" t="s">
        <v>145</v>
      </c>
      <c r="Y3520" s="230" t="s">
        <v>144</v>
      </c>
      <c r="Z3520" s="230" t="s">
        <v>144</v>
      </c>
      <c r="AA3520" s="230" t="s">
        <v>144</v>
      </c>
      <c r="AB3520" s="230" t="s">
        <v>144</v>
      </c>
      <c r="AC3520" s="230" t="s">
        <v>144</v>
      </c>
      <c r="AD3520" s="230" t="s">
        <v>144</v>
      </c>
      <c r="AE3520" s="230" t="s">
        <v>144</v>
      </c>
      <c r="AF3520" s="230" t="s">
        <v>144</v>
      </c>
      <c r="AG3520" s="230" t="s">
        <v>144</v>
      </c>
      <c r="AH3520" s="230" t="s">
        <v>144</v>
      </c>
    </row>
    <row r="3521" spans="1:34" x14ac:dyDescent="0.3">
      <c r="A3521" s="230">
        <v>425347</v>
      </c>
      <c r="B3521" s="230" t="s">
        <v>321</v>
      </c>
      <c r="K3521" s="230" t="s">
        <v>144</v>
      </c>
      <c r="L3521" s="230" t="s">
        <v>143</v>
      </c>
      <c r="R3521" s="230" t="s">
        <v>143</v>
      </c>
      <c r="Y3521" s="230" t="s">
        <v>144</v>
      </c>
      <c r="Z3521" s="230" t="s">
        <v>144</v>
      </c>
      <c r="AA3521" s="230" t="s">
        <v>144</v>
      </c>
      <c r="AB3521" s="230" t="s">
        <v>144</v>
      </c>
      <c r="AC3521" s="230" t="s">
        <v>144</v>
      </c>
      <c r="AD3521" s="230" t="s">
        <v>144</v>
      </c>
      <c r="AE3521" s="230" t="s">
        <v>144</v>
      </c>
      <c r="AF3521" s="230" t="s">
        <v>144</v>
      </c>
      <c r="AG3521" s="230" t="s">
        <v>144</v>
      </c>
      <c r="AH3521" s="230" t="s">
        <v>144</v>
      </c>
    </row>
    <row r="3522" spans="1:34" x14ac:dyDescent="0.3">
      <c r="A3522" s="230">
        <v>416095</v>
      </c>
      <c r="B3522" s="230" t="s">
        <v>321</v>
      </c>
      <c r="T3522" s="230" t="s">
        <v>144</v>
      </c>
      <c r="U3522" s="230" t="s">
        <v>144</v>
      </c>
      <c r="X3522" s="230" t="s">
        <v>144</v>
      </c>
      <c r="Y3522" s="230" t="s">
        <v>144</v>
      </c>
      <c r="Z3522" s="230" t="s">
        <v>144</v>
      </c>
      <c r="AA3522" s="230" t="s">
        <v>144</v>
      </c>
      <c r="AB3522" s="230" t="s">
        <v>144</v>
      </c>
      <c r="AC3522" s="230" t="s">
        <v>144</v>
      </c>
      <c r="AD3522" s="230" t="s">
        <v>144</v>
      </c>
      <c r="AE3522" s="230" t="s">
        <v>144</v>
      </c>
      <c r="AF3522" s="230" t="s">
        <v>144</v>
      </c>
      <c r="AG3522" s="230" t="s">
        <v>144</v>
      </c>
      <c r="AH3522" s="230" t="s">
        <v>144</v>
      </c>
    </row>
    <row r="3523" spans="1:34" x14ac:dyDescent="0.3">
      <c r="A3523" s="230">
        <v>420921</v>
      </c>
      <c r="B3523" s="230" t="s">
        <v>321</v>
      </c>
      <c r="H3523" s="230" t="s">
        <v>145</v>
      </c>
      <c r="K3523" s="230" t="s">
        <v>143</v>
      </c>
      <c r="L3523" s="230" t="s">
        <v>144</v>
      </c>
      <c r="S3523" s="230" t="s">
        <v>144</v>
      </c>
      <c r="Z3523" s="230" t="s">
        <v>144</v>
      </c>
      <c r="AA3523" s="230" t="s">
        <v>144</v>
      </c>
      <c r="AB3523" s="230" t="s">
        <v>144</v>
      </c>
      <c r="AC3523" s="230" t="s">
        <v>144</v>
      </c>
      <c r="AD3523" s="230" t="s">
        <v>144</v>
      </c>
      <c r="AE3523" s="230" t="s">
        <v>144</v>
      </c>
      <c r="AF3523" s="230" t="s">
        <v>144</v>
      </c>
      <c r="AG3523" s="230" t="s">
        <v>144</v>
      </c>
    </row>
    <row r="3524" spans="1:34" x14ac:dyDescent="0.3">
      <c r="A3524" s="230">
        <v>424128</v>
      </c>
      <c r="B3524" s="230" t="s">
        <v>321</v>
      </c>
      <c r="K3524" s="230" t="s">
        <v>143</v>
      </c>
      <c r="V3524" s="230" t="s">
        <v>145</v>
      </c>
      <c r="Y3524" s="230" t="s">
        <v>144</v>
      </c>
      <c r="Z3524" s="230" t="s">
        <v>144</v>
      </c>
      <c r="AA3524" s="230" t="s">
        <v>144</v>
      </c>
      <c r="AB3524" s="230" t="s">
        <v>144</v>
      </c>
      <c r="AC3524" s="230" t="s">
        <v>144</v>
      </c>
      <c r="AD3524" s="230" t="s">
        <v>144</v>
      </c>
      <c r="AE3524" s="230" t="s">
        <v>144</v>
      </c>
      <c r="AF3524" s="230" t="s">
        <v>144</v>
      </c>
      <c r="AG3524" s="230" t="s">
        <v>144</v>
      </c>
      <c r="AH3524" s="230" t="s">
        <v>144</v>
      </c>
    </row>
    <row r="3525" spans="1:34" x14ac:dyDescent="0.3">
      <c r="A3525" s="230">
        <v>424862</v>
      </c>
      <c r="B3525" s="230" t="s">
        <v>321</v>
      </c>
      <c r="F3525" s="230" t="s">
        <v>144</v>
      </c>
      <c r="Q3525" s="230" t="s">
        <v>144</v>
      </c>
      <c r="T3525" s="230" t="s">
        <v>144</v>
      </c>
      <c r="Y3525" s="230" t="s">
        <v>144</v>
      </c>
      <c r="Z3525" s="230" t="s">
        <v>144</v>
      </c>
      <c r="AA3525" s="230" t="s">
        <v>144</v>
      </c>
      <c r="AB3525" s="230" t="s">
        <v>144</v>
      </c>
      <c r="AC3525" s="230" t="s">
        <v>144</v>
      </c>
      <c r="AD3525" s="230" t="s">
        <v>144</v>
      </c>
      <c r="AE3525" s="230" t="s">
        <v>144</v>
      </c>
      <c r="AF3525" s="230" t="s">
        <v>144</v>
      </c>
      <c r="AG3525" s="230" t="s">
        <v>144</v>
      </c>
      <c r="AH3525" s="230" t="s">
        <v>144</v>
      </c>
    </row>
    <row r="3526" spans="1:34" x14ac:dyDescent="0.3">
      <c r="A3526" s="230">
        <v>401092</v>
      </c>
      <c r="B3526" s="230" t="s">
        <v>321</v>
      </c>
      <c r="D3526" s="230" t="s">
        <v>143</v>
      </c>
      <c r="L3526" s="230" t="s">
        <v>143</v>
      </c>
      <c r="R3526" s="230" t="s">
        <v>144</v>
      </c>
      <c r="X3526" s="230" t="s">
        <v>143</v>
      </c>
      <c r="Y3526" s="230" t="s">
        <v>144</v>
      </c>
      <c r="Z3526" s="230" t="s">
        <v>143</v>
      </c>
      <c r="AA3526" s="230" t="s">
        <v>144</v>
      </c>
      <c r="AB3526" s="230" t="s">
        <v>143</v>
      </c>
      <c r="AC3526" s="230" t="s">
        <v>144</v>
      </c>
      <c r="AD3526" s="230" t="s">
        <v>144</v>
      </c>
      <c r="AE3526" s="230" t="s">
        <v>144</v>
      </c>
      <c r="AF3526" s="230" t="s">
        <v>144</v>
      </c>
      <c r="AG3526" s="230" t="s">
        <v>144</v>
      </c>
      <c r="AH3526" s="230" t="s">
        <v>144</v>
      </c>
    </row>
    <row r="3527" spans="1:34" x14ac:dyDescent="0.3">
      <c r="A3527" s="230">
        <v>402625</v>
      </c>
      <c r="B3527" s="230" t="s">
        <v>321</v>
      </c>
      <c r="G3527" s="230" t="s">
        <v>143</v>
      </c>
      <c r="O3527" s="230" t="s">
        <v>143</v>
      </c>
      <c r="R3527" s="230" t="s">
        <v>144</v>
      </c>
      <c r="U3527" s="230" t="s">
        <v>143</v>
      </c>
      <c r="Y3527" s="230" t="s">
        <v>143</v>
      </c>
      <c r="Z3527" s="230" t="s">
        <v>144</v>
      </c>
      <c r="AA3527" s="230" t="s">
        <v>143</v>
      </c>
      <c r="AB3527" s="230" t="s">
        <v>143</v>
      </c>
      <c r="AE3527" s="230" t="s">
        <v>144</v>
      </c>
      <c r="AG3527" s="230" t="s">
        <v>143</v>
      </c>
      <c r="AH3527" s="230" t="s">
        <v>143</v>
      </c>
    </row>
    <row r="3528" spans="1:34" x14ac:dyDescent="0.3">
      <c r="A3528" s="230">
        <v>407310</v>
      </c>
      <c r="B3528" s="230" t="s">
        <v>321</v>
      </c>
      <c r="W3528" s="230" t="s">
        <v>143</v>
      </c>
      <c r="AA3528" s="230" t="s">
        <v>143</v>
      </c>
      <c r="AD3528" s="230" t="s">
        <v>143</v>
      </c>
      <c r="AE3528" s="230" t="s">
        <v>143</v>
      </c>
      <c r="AF3528" s="230" t="s">
        <v>144</v>
      </c>
      <c r="AH3528" s="230" t="s">
        <v>143</v>
      </c>
    </row>
    <row r="3529" spans="1:34" x14ac:dyDescent="0.3">
      <c r="A3529" s="230">
        <v>408018</v>
      </c>
      <c r="B3529" s="230" t="s">
        <v>321</v>
      </c>
      <c r="L3529" s="230" t="s">
        <v>143</v>
      </c>
      <c r="P3529" s="230" t="s">
        <v>143</v>
      </c>
      <c r="R3529" s="230" t="s">
        <v>143</v>
      </c>
      <c r="X3529" s="230" t="s">
        <v>144</v>
      </c>
      <c r="Y3529" s="230" t="s">
        <v>143</v>
      </c>
      <c r="AA3529" s="230" t="s">
        <v>143</v>
      </c>
      <c r="AD3529" s="230" t="s">
        <v>144</v>
      </c>
      <c r="AE3529" s="230" t="s">
        <v>145</v>
      </c>
      <c r="AF3529" s="230" t="s">
        <v>145</v>
      </c>
      <c r="AG3529" s="230" t="s">
        <v>143</v>
      </c>
      <c r="AH3529" s="230" t="s">
        <v>143</v>
      </c>
    </row>
    <row r="3530" spans="1:34" x14ac:dyDescent="0.3">
      <c r="A3530" s="230">
        <v>409034</v>
      </c>
      <c r="B3530" s="230" t="s">
        <v>321</v>
      </c>
      <c r="I3530" s="230" t="s">
        <v>143</v>
      </c>
      <c r="J3530" s="230" t="s">
        <v>145</v>
      </c>
      <c r="R3530" s="230" t="s">
        <v>143</v>
      </c>
      <c r="Y3530" s="230" t="s">
        <v>143</v>
      </c>
      <c r="AA3530" s="230" t="s">
        <v>145</v>
      </c>
      <c r="AB3530" s="230" t="s">
        <v>143</v>
      </c>
      <c r="AD3530" s="230" t="s">
        <v>144</v>
      </c>
      <c r="AE3530" s="230" t="s">
        <v>144</v>
      </c>
      <c r="AF3530" s="230" t="s">
        <v>144</v>
      </c>
      <c r="AG3530" s="230" t="s">
        <v>144</v>
      </c>
      <c r="AH3530" s="230" t="s">
        <v>144</v>
      </c>
    </row>
    <row r="3531" spans="1:34" x14ac:dyDescent="0.3">
      <c r="A3531" s="230">
        <v>410428</v>
      </c>
      <c r="B3531" s="230" t="s">
        <v>321</v>
      </c>
      <c r="R3531" s="230" t="s">
        <v>143</v>
      </c>
      <c r="S3531" s="230" t="s">
        <v>144</v>
      </c>
      <c r="Y3531" s="230" t="s">
        <v>144</v>
      </c>
      <c r="AA3531" s="230" t="s">
        <v>143</v>
      </c>
      <c r="AB3531" s="230" t="s">
        <v>144</v>
      </c>
      <c r="AC3531" s="230" t="s">
        <v>143</v>
      </c>
      <c r="AD3531" s="230" t="s">
        <v>145</v>
      </c>
      <c r="AE3531" s="230" t="s">
        <v>144</v>
      </c>
      <c r="AF3531" s="230" t="s">
        <v>145</v>
      </c>
      <c r="AG3531" s="230" t="s">
        <v>145</v>
      </c>
      <c r="AH3531" s="230" t="s">
        <v>144</v>
      </c>
    </row>
    <row r="3532" spans="1:34" x14ac:dyDescent="0.3">
      <c r="A3532" s="230">
        <v>410918</v>
      </c>
      <c r="B3532" s="230" t="s">
        <v>321</v>
      </c>
      <c r="R3532" s="230" t="s">
        <v>143</v>
      </c>
      <c r="T3532" s="230" t="s">
        <v>143</v>
      </c>
      <c r="Y3532" s="230" t="s">
        <v>143</v>
      </c>
      <c r="AA3532" s="230" t="s">
        <v>143</v>
      </c>
      <c r="AD3532" s="230" t="s">
        <v>143</v>
      </c>
      <c r="AE3532" s="230" t="s">
        <v>145</v>
      </c>
      <c r="AF3532" s="230" t="s">
        <v>145</v>
      </c>
      <c r="AG3532" s="230" t="s">
        <v>143</v>
      </c>
      <c r="AH3532" s="230" t="s">
        <v>145</v>
      </c>
    </row>
    <row r="3533" spans="1:34" x14ac:dyDescent="0.3">
      <c r="A3533" s="230">
        <v>411067</v>
      </c>
      <c r="B3533" s="230" t="s">
        <v>321</v>
      </c>
      <c r="I3533" s="230" t="s">
        <v>143</v>
      </c>
      <c r="R3533" s="230" t="s">
        <v>145</v>
      </c>
      <c r="Y3533" s="230" t="s">
        <v>145</v>
      </c>
      <c r="AA3533" s="230" t="s">
        <v>144</v>
      </c>
      <c r="AB3533" s="230" t="s">
        <v>144</v>
      </c>
      <c r="AC3533" s="230" t="s">
        <v>145</v>
      </c>
      <c r="AD3533" s="230" t="s">
        <v>145</v>
      </c>
      <c r="AE3533" s="230" t="s">
        <v>144</v>
      </c>
      <c r="AF3533" s="230" t="s">
        <v>144</v>
      </c>
      <c r="AH3533" s="230" t="s">
        <v>145</v>
      </c>
    </row>
    <row r="3534" spans="1:34" x14ac:dyDescent="0.3">
      <c r="A3534" s="230">
        <v>411133</v>
      </c>
      <c r="B3534" s="230" t="s">
        <v>321</v>
      </c>
      <c r="D3534" s="230" t="s">
        <v>143</v>
      </c>
      <c r="J3534" s="230" t="s">
        <v>143</v>
      </c>
      <c r="L3534" s="230" t="s">
        <v>145</v>
      </c>
      <c r="R3534" s="230" t="s">
        <v>145</v>
      </c>
      <c r="W3534" s="230" t="s">
        <v>143</v>
      </c>
      <c r="Z3534" s="230" t="s">
        <v>144</v>
      </c>
      <c r="AB3534" s="230" t="s">
        <v>144</v>
      </c>
      <c r="AD3534" s="230" t="s">
        <v>144</v>
      </c>
      <c r="AE3534" s="230" t="s">
        <v>144</v>
      </c>
      <c r="AF3534" s="230" t="s">
        <v>144</v>
      </c>
      <c r="AG3534" s="230" t="s">
        <v>144</v>
      </c>
      <c r="AH3534" s="230" t="s">
        <v>144</v>
      </c>
    </row>
    <row r="3535" spans="1:34" x14ac:dyDescent="0.3">
      <c r="A3535" s="230">
        <v>411377</v>
      </c>
      <c r="B3535" s="230" t="s">
        <v>321</v>
      </c>
      <c r="J3535" s="230" t="s">
        <v>143</v>
      </c>
      <c r="R3535" s="230" t="s">
        <v>143</v>
      </c>
      <c r="X3535" s="230" t="s">
        <v>143</v>
      </c>
      <c r="AA3535" s="230" t="s">
        <v>143</v>
      </c>
      <c r="AB3535" s="230" t="s">
        <v>143</v>
      </c>
      <c r="AD3535" s="230" t="s">
        <v>143</v>
      </c>
      <c r="AF3535" s="230" t="s">
        <v>145</v>
      </c>
      <c r="AH3535" s="230" t="s">
        <v>143</v>
      </c>
    </row>
    <row r="3536" spans="1:34" x14ac:dyDescent="0.3">
      <c r="A3536" s="230">
        <v>411622</v>
      </c>
      <c r="B3536" s="230" t="s">
        <v>321</v>
      </c>
      <c r="L3536" s="230" t="s">
        <v>143</v>
      </c>
      <c r="Z3536" s="230" t="s">
        <v>143</v>
      </c>
      <c r="AA3536" s="230" t="s">
        <v>143</v>
      </c>
      <c r="AB3536" s="230" t="s">
        <v>143</v>
      </c>
      <c r="AD3536" s="230" t="s">
        <v>144</v>
      </c>
      <c r="AE3536" s="230" t="s">
        <v>144</v>
      </c>
      <c r="AF3536" s="230" t="s">
        <v>144</v>
      </c>
      <c r="AG3536" s="230" t="s">
        <v>144</v>
      </c>
      <c r="AH3536" s="230" t="s">
        <v>143</v>
      </c>
    </row>
    <row r="3537" spans="1:34" x14ac:dyDescent="0.3">
      <c r="A3537" s="230">
        <v>412220</v>
      </c>
      <c r="B3537" s="230" t="s">
        <v>321</v>
      </c>
      <c r="Y3537" s="230" t="s">
        <v>143</v>
      </c>
      <c r="AA3537" s="230" t="s">
        <v>143</v>
      </c>
      <c r="AB3537" s="230" t="s">
        <v>143</v>
      </c>
      <c r="AD3537" s="230" t="s">
        <v>144</v>
      </c>
      <c r="AE3537" s="230" t="s">
        <v>143</v>
      </c>
      <c r="AF3537" s="230" t="s">
        <v>144</v>
      </c>
      <c r="AG3537" s="230" t="s">
        <v>143</v>
      </c>
      <c r="AH3537" s="230" t="s">
        <v>144</v>
      </c>
    </row>
    <row r="3538" spans="1:34" x14ac:dyDescent="0.3">
      <c r="A3538" s="230">
        <v>412477</v>
      </c>
      <c r="B3538" s="230" t="s">
        <v>321</v>
      </c>
      <c r="X3538" s="230" t="s">
        <v>143</v>
      </c>
      <c r="Y3538" s="230" t="s">
        <v>145</v>
      </c>
      <c r="Z3538" s="230" t="s">
        <v>144</v>
      </c>
      <c r="AA3538" s="230" t="s">
        <v>145</v>
      </c>
      <c r="AB3538" s="230" t="s">
        <v>145</v>
      </c>
      <c r="AC3538" s="230" t="s">
        <v>145</v>
      </c>
      <c r="AD3538" s="230" t="s">
        <v>145</v>
      </c>
      <c r="AE3538" s="230" t="s">
        <v>145</v>
      </c>
      <c r="AF3538" s="230" t="s">
        <v>145</v>
      </c>
      <c r="AG3538" s="230" t="s">
        <v>145</v>
      </c>
      <c r="AH3538" s="230" t="s">
        <v>145</v>
      </c>
    </row>
    <row r="3539" spans="1:34" x14ac:dyDescent="0.3">
      <c r="A3539" s="230">
        <v>412584</v>
      </c>
      <c r="B3539" s="230" t="s">
        <v>321</v>
      </c>
      <c r="X3539" s="230" t="s">
        <v>143</v>
      </c>
      <c r="Y3539" s="230" t="s">
        <v>143</v>
      </c>
      <c r="AA3539" s="230" t="s">
        <v>143</v>
      </c>
      <c r="AB3539" s="230" t="s">
        <v>143</v>
      </c>
      <c r="AD3539" s="230" t="s">
        <v>144</v>
      </c>
      <c r="AE3539" s="230" t="s">
        <v>143</v>
      </c>
      <c r="AF3539" s="230" t="s">
        <v>145</v>
      </c>
    </row>
    <row r="3540" spans="1:34" x14ac:dyDescent="0.3">
      <c r="A3540" s="230">
        <v>412726</v>
      </c>
      <c r="B3540" s="230" t="s">
        <v>321</v>
      </c>
      <c r="X3540" s="230" t="s">
        <v>143</v>
      </c>
      <c r="Y3540" s="230" t="s">
        <v>145</v>
      </c>
      <c r="AA3540" s="230" t="s">
        <v>143</v>
      </c>
      <c r="AB3540" s="230" t="s">
        <v>143</v>
      </c>
      <c r="AD3540" s="230" t="s">
        <v>145</v>
      </c>
      <c r="AF3540" s="230" t="s">
        <v>145</v>
      </c>
      <c r="AG3540" s="230" t="s">
        <v>145</v>
      </c>
      <c r="AH3540" s="230" t="s">
        <v>143</v>
      </c>
    </row>
    <row r="3541" spans="1:34" x14ac:dyDescent="0.3">
      <c r="A3541" s="230">
        <v>412916</v>
      </c>
      <c r="B3541" s="230" t="s">
        <v>321</v>
      </c>
      <c r="AA3541" s="230" t="s">
        <v>143</v>
      </c>
      <c r="AD3541" s="230" t="s">
        <v>143</v>
      </c>
      <c r="AE3541" s="230" t="s">
        <v>143</v>
      </c>
      <c r="AF3541" s="230" t="s">
        <v>145</v>
      </c>
      <c r="AH3541" s="230" t="s">
        <v>143</v>
      </c>
    </row>
    <row r="3542" spans="1:34" x14ac:dyDescent="0.3">
      <c r="A3542" s="230">
        <v>413534</v>
      </c>
      <c r="B3542" s="230" t="s">
        <v>321</v>
      </c>
      <c r="U3542" s="230" t="s">
        <v>143</v>
      </c>
      <c r="Y3542" s="230" t="s">
        <v>143</v>
      </c>
      <c r="AA3542" s="230" t="s">
        <v>143</v>
      </c>
      <c r="AD3542" s="230" t="s">
        <v>145</v>
      </c>
      <c r="AE3542" s="230" t="s">
        <v>145</v>
      </c>
      <c r="AF3542" s="230" t="s">
        <v>144</v>
      </c>
      <c r="AG3542" s="230" t="s">
        <v>143</v>
      </c>
    </row>
    <row r="3543" spans="1:34" x14ac:dyDescent="0.3">
      <c r="A3543" s="230">
        <v>413581</v>
      </c>
      <c r="B3543" s="230" t="s">
        <v>321</v>
      </c>
      <c r="I3543" s="230" t="s">
        <v>143</v>
      </c>
      <c r="R3543" s="230" t="s">
        <v>143</v>
      </c>
      <c r="Y3543" s="230" t="s">
        <v>143</v>
      </c>
      <c r="AD3543" s="230" t="s">
        <v>143</v>
      </c>
      <c r="AE3543" s="230" t="s">
        <v>145</v>
      </c>
      <c r="AF3543" s="230" t="s">
        <v>144</v>
      </c>
    </row>
    <row r="3544" spans="1:34" x14ac:dyDescent="0.3">
      <c r="A3544" s="230">
        <v>414070</v>
      </c>
      <c r="B3544" s="230" t="s">
        <v>321</v>
      </c>
      <c r="E3544" s="230" t="s">
        <v>143</v>
      </c>
      <c r="R3544" s="230" t="s">
        <v>144</v>
      </c>
      <c r="Y3544" s="230" t="s">
        <v>145</v>
      </c>
      <c r="Z3544" s="230" t="s">
        <v>145</v>
      </c>
      <c r="AC3544" s="230" t="s">
        <v>145</v>
      </c>
      <c r="AD3544" s="230" t="s">
        <v>144</v>
      </c>
      <c r="AE3544" s="230" t="s">
        <v>144</v>
      </c>
      <c r="AF3544" s="230" t="s">
        <v>144</v>
      </c>
      <c r="AG3544" s="230" t="s">
        <v>144</v>
      </c>
      <c r="AH3544" s="230" t="s">
        <v>144</v>
      </c>
    </row>
    <row r="3545" spans="1:34" x14ac:dyDescent="0.3">
      <c r="A3545" s="230">
        <v>414446</v>
      </c>
      <c r="B3545" s="230" t="s">
        <v>321</v>
      </c>
      <c r="W3545" s="230" t="s">
        <v>143</v>
      </c>
      <c r="Z3545" s="230" t="s">
        <v>143</v>
      </c>
      <c r="AA3545" s="230" t="s">
        <v>143</v>
      </c>
      <c r="AD3545" s="230" t="s">
        <v>143</v>
      </c>
      <c r="AF3545" s="230" t="s">
        <v>143</v>
      </c>
      <c r="AG3545" s="230" t="s">
        <v>143</v>
      </c>
    </row>
    <row r="3546" spans="1:34" x14ac:dyDescent="0.3">
      <c r="A3546" s="230">
        <v>414809</v>
      </c>
      <c r="B3546" s="230" t="s">
        <v>321</v>
      </c>
      <c r="J3546" s="230" t="s">
        <v>143</v>
      </c>
      <c r="Y3546" s="230" t="s">
        <v>143</v>
      </c>
      <c r="AE3546" s="230" t="s">
        <v>143</v>
      </c>
      <c r="AF3546" s="230" t="s">
        <v>143</v>
      </c>
      <c r="AH3546" s="230" t="s">
        <v>143</v>
      </c>
    </row>
    <row r="3547" spans="1:34" x14ac:dyDescent="0.3">
      <c r="A3547" s="230">
        <v>414839</v>
      </c>
      <c r="B3547" s="230" t="s">
        <v>321</v>
      </c>
      <c r="H3547" s="230" t="s">
        <v>144</v>
      </c>
      <c r="J3547" s="230" t="s">
        <v>144</v>
      </c>
      <c r="Q3547" s="230" t="s">
        <v>144</v>
      </c>
      <c r="R3547" s="230" t="s">
        <v>143</v>
      </c>
      <c r="W3547" s="230" t="s">
        <v>144</v>
      </c>
      <c r="AE3547" s="230" t="s">
        <v>144</v>
      </c>
      <c r="AF3547" s="230" t="s">
        <v>143</v>
      </c>
      <c r="AH3547" s="230" t="s">
        <v>143</v>
      </c>
    </row>
    <row r="3548" spans="1:34" x14ac:dyDescent="0.3">
      <c r="A3548" s="230">
        <v>415104</v>
      </c>
      <c r="B3548" s="230" t="s">
        <v>321</v>
      </c>
      <c r="R3548" s="230" t="s">
        <v>145</v>
      </c>
      <c r="AD3548" s="230" t="s">
        <v>143</v>
      </c>
      <c r="AE3548" s="230" t="s">
        <v>145</v>
      </c>
      <c r="AG3548" s="230" t="s">
        <v>143</v>
      </c>
      <c r="AH3548" s="230" t="s">
        <v>145</v>
      </c>
    </row>
    <row r="3549" spans="1:34" x14ac:dyDescent="0.3">
      <c r="A3549" s="230">
        <v>415727</v>
      </c>
      <c r="B3549" s="230" t="s">
        <v>321</v>
      </c>
      <c r="R3549" s="230" t="s">
        <v>143</v>
      </c>
      <c r="W3549" s="230" t="s">
        <v>143</v>
      </c>
      <c r="Y3549" s="230" t="s">
        <v>143</v>
      </c>
      <c r="AA3549" s="230" t="s">
        <v>143</v>
      </c>
      <c r="AD3549" s="230" t="s">
        <v>143</v>
      </c>
      <c r="AE3549" s="230" t="s">
        <v>144</v>
      </c>
      <c r="AF3549" s="230" t="s">
        <v>143</v>
      </c>
    </row>
    <row r="3550" spans="1:34" x14ac:dyDescent="0.3">
      <c r="A3550" s="230">
        <v>415833</v>
      </c>
      <c r="B3550" s="230" t="s">
        <v>321</v>
      </c>
      <c r="L3550" s="230" t="s">
        <v>143</v>
      </c>
      <c r="R3550" s="230" t="s">
        <v>144</v>
      </c>
      <c r="Z3550" s="230" t="s">
        <v>143</v>
      </c>
      <c r="AD3550" s="230" t="s">
        <v>143</v>
      </c>
      <c r="AE3550" s="230" t="s">
        <v>144</v>
      </c>
      <c r="AG3550" s="230" t="s">
        <v>143</v>
      </c>
    </row>
    <row r="3551" spans="1:34" x14ac:dyDescent="0.3">
      <c r="A3551" s="230">
        <v>415939</v>
      </c>
      <c r="B3551" s="230" t="s">
        <v>321</v>
      </c>
      <c r="G3551" s="230" t="s">
        <v>143</v>
      </c>
      <c r="Q3551" s="230" t="s">
        <v>143</v>
      </c>
      <c r="W3551" s="230" t="s">
        <v>145</v>
      </c>
      <c r="Y3551" s="230" t="s">
        <v>144</v>
      </c>
      <c r="AA3551" s="230" t="s">
        <v>143</v>
      </c>
      <c r="AD3551" s="230" t="s">
        <v>144</v>
      </c>
      <c r="AE3551" s="230" t="s">
        <v>144</v>
      </c>
      <c r="AF3551" s="230" t="s">
        <v>144</v>
      </c>
      <c r="AG3551" s="230" t="s">
        <v>144</v>
      </c>
      <c r="AH3551" s="230" t="s">
        <v>144</v>
      </c>
    </row>
    <row r="3552" spans="1:34" x14ac:dyDescent="0.3">
      <c r="A3552" s="230">
        <v>417037</v>
      </c>
      <c r="B3552" s="230" t="s">
        <v>321</v>
      </c>
      <c r="Q3552" s="230" t="s">
        <v>143</v>
      </c>
      <c r="W3552" s="230" t="s">
        <v>143</v>
      </c>
      <c r="AD3552" s="230" t="s">
        <v>145</v>
      </c>
      <c r="AE3552" s="230" t="s">
        <v>145</v>
      </c>
      <c r="AF3552" s="230" t="s">
        <v>145</v>
      </c>
      <c r="AG3552" s="230" t="s">
        <v>144</v>
      </c>
    </row>
    <row r="3553" spans="1:34" x14ac:dyDescent="0.3">
      <c r="A3553" s="230">
        <v>417141</v>
      </c>
      <c r="B3553" s="230" t="s">
        <v>321</v>
      </c>
      <c r="I3553" s="230" t="s">
        <v>145</v>
      </c>
      <c r="L3553" s="230" t="s">
        <v>145</v>
      </c>
      <c r="Q3553" s="230" t="s">
        <v>143</v>
      </c>
      <c r="R3553" s="230" t="s">
        <v>143</v>
      </c>
      <c r="AA3553" s="230" t="s">
        <v>145</v>
      </c>
      <c r="AB3553" s="230" t="s">
        <v>145</v>
      </c>
      <c r="AC3553" s="230" t="s">
        <v>143</v>
      </c>
      <c r="AE3553" s="230" t="s">
        <v>145</v>
      </c>
      <c r="AF3553" s="230" t="s">
        <v>145</v>
      </c>
      <c r="AH3553" s="230" t="s">
        <v>143</v>
      </c>
    </row>
    <row r="3554" spans="1:34" x14ac:dyDescent="0.3">
      <c r="A3554" s="230">
        <v>417644</v>
      </c>
      <c r="B3554" s="230" t="s">
        <v>321</v>
      </c>
      <c r="M3554" s="230" t="s">
        <v>143</v>
      </c>
      <c r="Y3554" s="230" t="s">
        <v>145</v>
      </c>
      <c r="Z3554" s="230" t="s">
        <v>144</v>
      </c>
      <c r="AA3554" s="230" t="s">
        <v>144</v>
      </c>
      <c r="AB3554" s="230" t="s">
        <v>145</v>
      </c>
      <c r="AC3554" s="230" t="s">
        <v>145</v>
      </c>
      <c r="AD3554" s="230" t="s">
        <v>144</v>
      </c>
      <c r="AE3554" s="230" t="s">
        <v>144</v>
      </c>
      <c r="AF3554" s="230" t="s">
        <v>144</v>
      </c>
      <c r="AG3554" s="230" t="s">
        <v>144</v>
      </c>
      <c r="AH3554" s="230" t="s">
        <v>144</v>
      </c>
    </row>
    <row r="3555" spans="1:34" x14ac:dyDescent="0.3">
      <c r="A3555" s="230">
        <v>417758</v>
      </c>
      <c r="B3555" s="230" t="s">
        <v>321</v>
      </c>
      <c r="H3555" s="230" t="s">
        <v>143</v>
      </c>
      <c r="R3555" s="230" t="s">
        <v>145</v>
      </c>
      <c r="S3555" s="230" t="s">
        <v>144</v>
      </c>
      <c r="Y3555" s="230" t="s">
        <v>143</v>
      </c>
      <c r="AA3555" s="230" t="s">
        <v>143</v>
      </c>
      <c r="AB3555" s="230" t="s">
        <v>143</v>
      </c>
      <c r="AC3555" s="230" t="s">
        <v>143</v>
      </c>
      <c r="AD3555" s="230" t="s">
        <v>144</v>
      </c>
      <c r="AE3555" s="230" t="s">
        <v>144</v>
      </c>
      <c r="AF3555" s="230" t="s">
        <v>144</v>
      </c>
      <c r="AG3555" s="230" t="s">
        <v>144</v>
      </c>
      <c r="AH3555" s="230" t="s">
        <v>144</v>
      </c>
    </row>
    <row r="3556" spans="1:34" x14ac:dyDescent="0.3">
      <c r="A3556" s="230">
        <v>417821</v>
      </c>
      <c r="B3556" s="230" t="s">
        <v>321</v>
      </c>
      <c r="G3556" s="230" t="s">
        <v>143</v>
      </c>
      <c r="I3556" s="230" t="s">
        <v>145</v>
      </c>
      <c r="L3556" s="230" t="s">
        <v>143</v>
      </c>
      <c r="Q3556" s="230" t="s">
        <v>145</v>
      </c>
      <c r="Y3556" s="230" t="s">
        <v>143</v>
      </c>
      <c r="Z3556" s="230" t="s">
        <v>143</v>
      </c>
      <c r="AA3556" s="230" t="s">
        <v>144</v>
      </c>
      <c r="AB3556" s="230" t="s">
        <v>144</v>
      </c>
      <c r="AC3556" s="230" t="s">
        <v>143</v>
      </c>
      <c r="AD3556" s="230" t="s">
        <v>144</v>
      </c>
      <c r="AE3556" s="230" t="s">
        <v>144</v>
      </c>
      <c r="AF3556" s="230" t="s">
        <v>144</v>
      </c>
      <c r="AG3556" s="230" t="s">
        <v>144</v>
      </c>
      <c r="AH3556" s="230" t="s">
        <v>144</v>
      </c>
    </row>
    <row r="3557" spans="1:34" x14ac:dyDescent="0.3">
      <c r="A3557" s="230">
        <v>418002</v>
      </c>
      <c r="B3557" s="230" t="s">
        <v>321</v>
      </c>
      <c r="D3557" s="230" t="s">
        <v>143</v>
      </c>
      <c r="J3557" s="230" t="s">
        <v>143</v>
      </c>
      <c r="P3557" s="230" t="s">
        <v>143</v>
      </c>
      <c r="S3557" s="230" t="s">
        <v>143</v>
      </c>
      <c r="Y3557" s="230" t="s">
        <v>145</v>
      </c>
      <c r="Z3557" s="230" t="s">
        <v>144</v>
      </c>
      <c r="AA3557" s="230" t="s">
        <v>145</v>
      </c>
      <c r="AB3557" s="230" t="s">
        <v>145</v>
      </c>
      <c r="AC3557" s="230" t="s">
        <v>145</v>
      </c>
      <c r="AD3557" s="230" t="s">
        <v>145</v>
      </c>
      <c r="AE3557" s="230" t="s">
        <v>145</v>
      </c>
      <c r="AF3557" s="230" t="s">
        <v>144</v>
      </c>
      <c r="AG3557" s="230" t="s">
        <v>145</v>
      </c>
      <c r="AH3557" s="230" t="s">
        <v>145</v>
      </c>
    </row>
    <row r="3558" spans="1:34" x14ac:dyDescent="0.3">
      <c r="A3558" s="230">
        <v>418232</v>
      </c>
      <c r="B3558" s="230" t="s">
        <v>321</v>
      </c>
      <c r="S3558" s="230" t="s">
        <v>143</v>
      </c>
      <c r="X3558" s="230" t="s">
        <v>143</v>
      </c>
      <c r="Z3558" s="230" t="s">
        <v>143</v>
      </c>
      <c r="AA3558" s="230" t="s">
        <v>145</v>
      </c>
      <c r="AB3558" s="230" t="s">
        <v>143</v>
      </c>
      <c r="AD3558" s="230" t="s">
        <v>143</v>
      </c>
      <c r="AF3558" s="230" t="s">
        <v>144</v>
      </c>
      <c r="AH3558" s="230" t="s">
        <v>145</v>
      </c>
    </row>
    <row r="3559" spans="1:34" x14ac:dyDescent="0.3">
      <c r="A3559" s="230">
        <v>418473</v>
      </c>
      <c r="B3559" s="230" t="s">
        <v>321</v>
      </c>
      <c r="H3559" s="230" t="s">
        <v>143</v>
      </c>
      <c r="L3559" s="230" t="s">
        <v>145</v>
      </c>
      <c r="R3559" s="230" t="s">
        <v>144</v>
      </c>
      <c r="S3559" s="230" t="s">
        <v>143</v>
      </c>
      <c r="AE3559" s="230" t="s">
        <v>144</v>
      </c>
      <c r="AF3559" s="230" t="s">
        <v>143</v>
      </c>
      <c r="AH3559" s="230" t="s">
        <v>145</v>
      </c>
    </row>
    <row r="3560" spans="1:34" x14ac:dyDescent="0.3">
      <c r="A3560" s="230">
        <v>418526</v>
      </c>
      <c r="B3560" s="230" t="s">
        <v>321</v>
      </c>
      <c r="C3560" s="230" t="s">
        <v>143</v>
      </c>
      <c r="I3560" s="230" t="s">
        <v>143</v>
      </c>
      <c r="W3560" s="230" t="s">
        <v>143</v>
      </c>
      <c r="X3560" s="230" t="s">
        <v>143</v>
      </c>
      <c r="Y3560" s="230" t="s">
        <v>144</v>
      </c>
      <c r="Z3560" s="230" t="s">
        <v>145</v>
      </c>
      <c r="AA3560" s="230" t="s">
        <v>143</v>
      </c>
      <c r="AB3560" s="230" t="s">
        <v>145</v>
      </c>
      <c r="AC3560" s="230" t="s">
        <v>145</v>
      </c>
      <c r="AD3560" s="230" t="s">
        <v>144</v>
      </c>
      <c r="AE3560" s="230" t="s">
        <v>145</v>
      </c>
      <c r="AF3560" s="230" t="s">
        <v>144</v>
      </c>
      <c r="AG3560" s="230" t="s">
        <v>144</v>
      </c>
      <c r="AH3560" s="230" t="s">
        <v>144</v>
      </c>
    </row>
    <row r="3561" spans="1:34" x14ac:dyDescent="0.3">
      <c r="A3561" s="230">
        <v>418572</v>
      </c>
      <c r="B3561" s="230" t="s">
        <v>321</v>
      </c>
      <c r="L3561" s="230" t="s">
        <v>145</v>
      </c>
      <c r="Q3561" s="230" t="s">
        <v>143</v>
      </c>
      <c r="R3561" s="230" t="s">
        <v>144</v>
      </c>
      <c r="S3561" s="230" t="s">
        <v>143</v>
      </c>
      <c r="AA3561" s="230" t="s">
        <v>143</v>
      </c>
      <c r="AD3561" s="230" t="s">
        <v>143</v>
      </c>
      <c r="AE3561" s="230" t="s">
        <v>144</v>
      </c>
      <c r="AF3561" s="230" t="s">
        <v>143</v>
      </c>
    </row>
    <row r="3562" spans="1:34" x14ac:dyDescent="0.3">
      <c r="A3562" s="230">
        <v>418627</v>
      </c>
      <c r="B3562" s="230" t="s">
        <v>321</v>
      </c>
      <c r="O3562" s="230" t="s">
        <v>143</v>
      </c>
      <c r="Q3562" s="230" t="s">
        <v>145</v>
      </c>
      <c r="R3562" s="230" t="s">
        <v>145</v>
      </c>
      <c r="S3562" s="230" t="s">
        <v>143</v>
      </c>
      <c r="Y3562" s="230" t="s">
        <v>144</v>
      </c>
      <c r="Z3562" s="230" t="s">
        <v>144</v>
      </c>
      <c r="AA3562" s="230" t="s">
        <v>145</v>
      </c>
      <c r="AB3562" s="230" t="s">
        <v>145</v>
      </c>
      <c r="AC3562" s="230" t="s">
        <v>145</v>
      </c>
      <c r="AD3562" s="230" t="s">
        <v>145</v>
      </c>
      <c r="AE3562" s="230" t="s">
        <v>145</v>
      </c>
      <c r="AF3562" s="230" t="s">
        <v>144</v>
      </c>
      <c r="AG3562" s="230" t="s">
        <v>144</v>
      </c>
      <c r="AH3562" s="230" t="s">
        <v>144</v>
      </c>
    </row>
    <row r="3563" spans="1:34" x14ac:dyDescent="0.3">
      <c r="A3563" s="230">
        <v>418735</v>
      </c>
      <c r="B3563" s="230" t="s">
        <v>321</v>
      </c>
      <c r="Q3563" s="230" t="s">
        <v>143</v>
      </c>
      <c r="S3563" s="230" t="s">
        <v>143</v>
      </c>
      <c r="X3563" s="230" t="s">
        <v>145</v>
      </c>
      <c r="Z3563" s="230" t="s">
        <v>143</v>
      </c>
      <c r="AA3563" s="230" t="s">
        <v>143</v>
      </c>
      <c r="AB3563" s="230" t="s">
        <v>145</v>
      </c>
      <c r="AE3563" s="230" t="s">
        <v>144</v>
      </c>
      <c r="AF3563" s="230" t="s">
        <v>144</v>
      </c>
      <c r="AG3563" s="230" t="s">
        <v>144</v>
      </c>
      <c r="AH3563" s="230" t="s">
        <v>144</v>
      </c>
    </row>
    <row r="3564" spans="1:34" x14ac:dyDescent="0.3">
      <c r="A3564" s="230">
        <v>418795</v>
      </c>
      <c r="B3564" s="230" t="s">
        <v>321</v>
      </c>
      <c r="I3564" s="230" t="s">
        <v>143</v>
      </c>
      <c r="L3564" s="230" t="s">
        <v>143</v>
      </c>
      <c r="Q3564" s="230" t="s">
        <v>143</v>
      </c>
      <c r="Z3564" s="230" t="s">
        <v>145</v>
      </c>
      <c r="AB3564" s="230" t="s">
        <v>143</v>
      </c>
      <c r="AD3564" s="230" t="s">
        <v>143</v>
      </c>
      <c r="AE3564" s="230" t="s">
        <v>145</v>
      </c>
      <c r="AF3564" s="230" t="s">
        <v>143</v>
      </c>
    </row>
    <row r="3565" spans="1:34" x14ac:dyDescent="0.3">
      <c r="A3565" s="230">
        <v>418968</v>
      </c>
      <c r="B3565" s="230" t="s">
        <v>321</v>
      </c>
      <c r="I3565" s="230" t="s">
        <v>143</v>
      </c>
      <c r="K3565" s="230" t="s">
        <v>143</v>
      </c>
      <c r="Z3565" s="230" t="s">
        <v>143</v>
      </c>
      <c r="AA3565" s="230" t="s">
        <v>145</v>
      </c>
      <c r="AD3565" s="230" t="s">
        <v>145</v>
      </c>
      <c r="AE3565" s="230" t="s">
        <v>144</v>
      </c>
      <c r="AF3565" s="230" t="s">
        <v>145</v>
      </c>
      <c r="AG3565" s="230" t="s">
        <v>145</v>
      </c>
      <c r="AH3565" s="230" t="s">
        <v>145</v>
      </c>
    </row>
    <row r="3566" spans="1:34" x14ac:dyDescent="0.3">
      <c r="A3566" s="230">
        <v>419267</v>
      </c>
      <c r="B3566" s="230" t="s">
        <v>321</v>
      </c>
      <c r="T3566" s="230" t="s">
        <v>143</v>
      </c>
      <c r="U3566" s="230" t="s">
        <v>143</v>
      </c>
      <c r="W3566" s="230" t="s">
        <v>143</v>
      </c>
      <c r="Z3566" s="230" t="s">
        <v>145</v>
      </c>
      <c r="AA3566" s="230" t="s">
        <v>145</v>
      </c>
      <c r="AD3566" s="230" t="s">
        <v>144</v>
      </c>
      <c r="AE3566" s="230" t="s">
        <v>144</v>
      </c>
      <c r="AF3566" s="230" t="s">
        <v>144</v>
      </c>
      <c r="AG3566" s="230" t="s">
        <v>144</v>
      </c>
    </row>
    <row r="3567" spans="1:34" x14ac:dyDescent="0.3">
      <c r="A3567" s="230">
        <v>419495</v>
      </c>
      <c r="B3567" s="230" t="s">
        <v>321</v>
      </c>
      <c r="I3567" s="230" t="s">
        <v>143</v>
      </c>
      <c r="J3567" s="230" t="s">
        <v>143</v>
      </c>
      <c r="K3567" s="230" t="s">
        <v>143</v>
      </c>
      <c r="AA3567" s="230" t="s">
        <v>143</v>
      </c>
      <c r="AF3567" s="230" t="s">
        <v>145</v>
      </c>
    </row>
    <row r="3568" spans="1:34" x14ac:dyDescent="0.3">
      <c r="A3568" s="230">
        <v>419498</v>
      </c>
      <c r="B3568" s="230" t="s">
        <v>321</v>
      </c>
      <c r="AA3568" s="230" t="s">
        <v>143</v>
      </c>
      <c r="AB3568" s="230" t="s">
        <v>143</v>
      </c>
      <c r="AE3568" s="230" t="s">
        <v>143</v>
      </c>
      <c r="AF3568" s="230" t="s">
        <v>143</v>
      </c>
      <c r="AG3568" s="230" t="s">
        <v>143</v>
      </c>
    </row>
    <row r="3569" spans="1:34" x14ac:dyDescent="0.3">
      <c r="A3569" s="230">
        <v>419517</v>
      </c>
      <c r="B3569" s="230" t="s">
        <v>321</v>
      </c>
      <c r="N3569" s="230" t="s">
        <v>143</v>
      </c>
      <c r="Q3569" s="230" t="s">
        <v>143</v>
      </c>
      <c r="W3569" s="230" t="s">
        <v>143</v>
      </c>
      <c r="Y3569" s="230" t="s">
        <v>143</v>
      </c>
      <c r="AA3569" s="230" t="s">
        <v>145</v>
      </c>
      <c r="AB3569" s="230" t="s">
        <v>143</v>
      </c>
      <c r="AE3569" s="230" t="s">
        <v>145</v>
      </c>
      <c r="AF3569" s="230" t="s">
        <v>144</v>
      </c>
      <c r="AG3569" s="230" t="s">
        <v>145</v>
      </c>
      <c r="AH3569" s="230" t="s">
        <v>144</v>
      </c>
    </row>
    <row r="3570" spans="1:34" x14ac:dyDescent="0.3">
      <c r="A3570" s="230">
        <v>419523</v>
      </c>
      <c r="B3570" s="230" t="s">
        <v>321</v>
      </c>
      <c r="J3570" s="230" t="s">
        <v>143</v>
      </c>
      <c r="R3570" s="230" t="s">
        <v>145</v>
      </c>
      <c r="W3570" s="230" t="s">
        <v>144</v>
      </c>
      <c r="AA3570" s="230" t="s">
        <v>143</v>
      </c>
      <c r="AD3570" s="230" t="s">
        <v>145</v>
      </c>
      <c r="AF3570" s="230" t="s">
        <v>144</v>
      </c>
    </row>
    <row r="3571" spans="1:34" x14ac:dyDescent="0.3">
      <c r="A3571" s="230">
        <v>419641</v>
      </c>
      <c r="B3571" s="230" t="s">
        <v>321</v>
      </c>
      <c r="Y3571" s="230" t="s">
        <v>143</v>
      </c>
      <c r="Z3571" s="230" t="s">
        <v>143</v>
      </c>
      <c r="AA3571" s="230" t="s">
        <v>145</v>
      </c>
      <c r="AB3571" s="230" t="s">
        <v>143</v>
      </c>
      <c r="AC3571" s="230" t="s">
        <v>143</v>
      </c>
      <c r="AD3571" s="230" t="s">
        <v>145</v>
      </c>
      <c r="AE3571" s="230" t="s">
        <v>145</v>
      </c>
      <c r="AF3571" s="230" t="s">
        <v>144</v>
      </c>
      <c r="AG3571" s="230" t="s">
        <v>145</v>
      </c>
      <c r="AH3571" s="230" t="s">
        <v>145</v>
      </c>
    </row>
    <row r="3572" spans="1:34" x14ac:dyDescent="0.3">
      <c r="A3572" s="230">
        <v>419756</v>
      </c>
      <c r="B3572" s="230" t="s">
        <v>321</v>
      </c>
      <c r="H3572" s="230" t="s">
        <v>143</v>
      </c>
      <c r="N3572" s="230" t="s">
        <v>145</v>
      </c>
      <c r="R3572" s="230" t="s">
        <v>144</v>
      </c>
      <c r="S3572" s="230" t="s">
        <v>143</v>
      </c>
      <c r="Y3572" s="230" t="s">
        <v>145</v>
      </c>
      <c r="Z3572" s="230" t="s">
        <v>144</v>
      </c>
      <c r="AA3572" s="230" t="s">
        <v>145</v>
      </c>
      <c r="AB3572" s="230" t="s">
        <v>145</v>
      </c>
      <c r="AC3572" s="230" t="s">
        <v>145</v>
      </c>
      <c r="AD3572" s="230" t="s">
        <v>144</v>
      </c>
      <c r="AE3572" s="230" t="s">
        <v>144</v>
      </c>
      <c r="AF3572" s="230" t="s">
        <v>144</v>
      </c>
      <c r="AG3572" s="230" t="s">
        <v>144</v>
      </c>
      <c r="AH3572" s="230" t="s">
        <v>144</v>
      </c>
    </row>
    <row r="3573" spans="1:34" x14ac:dyDescent="0.3">
      <c r="A3573" s="230">
        <v>419797</v>
      </c>
      <c r="B3573" s="230" t="s">
        <v>321</v>
      </c>
      <c r="Q3573" s="230" t="s">
        <v>143</v>
      </c>
      <c r="R3573" s="230" t="s">
        <v>143</v>
      </c>
      <c r="S3573" s="230" t="s">
        <v>143</v>
      </c>
      <c r="X3573" s="230" t="s">
        <v>143</v>
      </c>
      <c r="Y3573" s="230" t="s">
        <v>145</v>
      </c>
      <c r="Z3573" s="230" t="s">
        <v>144</v>
      </c>
      <c r="AA3573" s="230" t="s">
        <v>145</v>
      </c>
      <c r="AB3573" s="230" t="s">
        <v>145</v>
      </c>
      <c r="AC3573" s="230" t="s">
        <v>145</v>
      </c>
      <c r="AD3573" s="230" t="s">
        <v>144</v>
      </c>
      <c r="AE3573" s="230" t="s">
        <v>144</v>
      </c>
      <c r="AF3573" s="230" t="s">
        <v>144</v>
      </c>
      <c r="AG3573" s="230" t="s">
        <v>144</v>
      </c>
      <c r="AH3573" s="230" t="s">
        <v>144</v>
      </c>
    </row>
    <row r="3574" spans="1:34" x14ac:dyDescent="0.3">
      <c r="A3574" s="230">
        <v>419936</v>
      </c>
      <c r="B3574" s="230" t="s">
        <v>321</v>
      </c>
      <c r="E3574" s="230" t="s">
        <v>143</v>
      </c>
      <c r="L3574" s="230" t="s">
        <v>143</v>
      </c>
      <c r="Q3574" s="230" t="s">
        <v>143</v>
      </c>
      <c r="W3574" s="230" t="s">
        <v>143</v>
      </c>
      <c r="Y3574" s="230" t="s">
        <v>143</v>
      </c>
      <c r="AA3574" s="230" t="s">
        <v>143</v>
      </c>
      <c r="AB3574" s="230" t="s">
        <v>145</v>
      </c>
      <c r="AC3574" s="230" t="s">
        <v>145</v>
      </c>
      <c r="AE3574" s="230" t="s">
        <v>145</v>
      </c>
      <c r="AF3574" s="230" t="s">
        <v>143</v>
      </c>
      <c r="AG3574" s="230" t="s">
        <v>144</v>
      </c>
      <c r="AH3574" s="230" t="s">
        <v>143</v>
      </c>
    </row>
    <row r="3575" spans="1:34" x14ac:dyDescent="0.3">
      <c r="A3575" s="230">
        <v>420056</v>
      </c>
      <c r="B3575" s="230" t="s">
        <v>321</v>
      </c>
      <c r="K3575" s="230" t="s">
        <v>143</v>
      </c>
      <c r="O3575" s="230" t="s">
        <v>143</v>
      </c>
      <c r="R3575" s="230" t="s">
        <v>143</v>
      </c>
      <c r="S3575" s="230" t="s">
        <v>143</v>
      </c>
      <c r="Y3575" s="230" t="s">
        <v>145</v>
      </c>
      <c r="Z3575" s="230" t="s">
        <v>144</v>
      </c>
      <c r="AA3575" s="230" t="s">
        <v>145</v>
      </c>
      <c r="AB3575" s="230" t="s">
        <v>143</v>
      </c>
      <c r="AC3575" s="230" t="s">
        <v>145</v>
      </c>
      <c r="AD3575" s="230" t="s">
        <v>145</v>
      </c>
      <c r="AE3575" s="230" t="s">
        <v>144</v>
      </c>
      <c r="AF3575" s="230" t="s">
        <v>144</v>
      </c>
      <c r="AG3575" s="230" t="s">
        <v>144</v>
      </c>
      <c r="AH3575" s="230" t="s">
        <v>144</v>
      </c>
    </row>
    <row r="3576" spans="1:34" x14ac:dyDescent="0.3">
      <c r="A3576" s="230">
        <v>420081</v>
      </c>
      <c r="B3576" s="230" t="s">
        <v>321</v>
      </c>
      <c r="I3576" s="230" t="s">
        <v>143</v>
      </c>
      <c r="X3576" s="230" t="s">
        <v>143</v>
      </c>
      <c r="AA3576" s="230" t="s">
        <v>144</v>
      </c>
      <c r="AB3576" s="230" t="s">
        <v>143</v>
      </c>
      <c r="AE3576" s="230" t="s">
        <v>144</v>
      </c>
      <c r="AF3576" s="230" t="s">
        <v>144</v>
      </c>
      <c r="AG3576" s="230" t="s">
        <v>143</v>
      </c>
    </row>
    <row r="3577" spans="1:34" x14ac:dyDescent="0.3">
      <c r="A3577" s="230">
        <v>420124</v>
      </c>
      <c r="B3577" s="230" t="s">
        <v>321</v>
      </c>
      <c r="R3577" s="230" t="s">
        <v>144</v>
      </c>
      <c r="Z3577" s="230" t="s">
        <v>143</v>
      </c>
      <c r="AA3577" s="230" t="s">
        <v>145</v>
      </c>
      <c r="AB3577" s="230" t="s">
        <v>145</v>
      </c>
      <c r="AD3577" s="230" t="s">
        <v>145</v>
      </c>
      <c r="AE3577" s="230" t="s">
        <v>144</v>
      </c>
      <c r="AF3577" s="230" t="s">
        <v>144</v>
      </c>
      <c r="AG3577" s="230" t="s">
        <v>145</v>
      </c>
      <c r="AH3577" s="230" t="s">
        <v>145</v>
      </c>
    </row>
    <row r="3578" spans="1:34" x14ac:dyDescent="0.3">
      <c r="A3578" s="230">
        <v>420651</v>
      </c>
      <c r="B3578" s="230" t="s">
        <v>321</v>
      </c>
      <c r="P3578" s="230" t="s">
        <v>144</v>
      </c>
      <c r="U3578" s="230" t="s">
        <v>144</v>
      </c>
      <c r="Y3578" s="230" t="s">
        <v>144</v>
      </c>
      <c r="AA3578" s="230" t="s">
        <v>145</v>
      </c>
      <c r="AD3578" s="230" t="s">
        <v>144</v>
      </c>
      <c r="AE3578" s="230" t="s">
        <v>144</v>
      </c>
      <c r="AF3578" s="230" t="s">
        <v>144</v>
      </c>
      <c r="AG3578" s="230" t="s">
        <v>144</v>
      </c>
      <c r="AH3578" s="230" t="s">
        <v>144</v>
      </c>
    </row>
    <row r="3579" spans="1:34" x14ac:dyDescent="0.3">
      <c r="A3579" s="230">
        <v>420659</v>
      </c>
      <c r="B3579" s="230" t="s">
        <v>321</v>
      </c>
      <c r="Q3579" s="230" t="s">
        <v>143</v>
      </c>
      <c r="W3579" s="230" t="s">
        <v>143</v>
      </c>
      <c r="Y3579" s="230" t="s">
        <v>145</v>
      </c>
      <c r="AA3579" s="230" t="s">
        <v>143</v>
      </c>
      <c r="AB3579" s="230" t="s">
        <v>144</v>
      </c>
      <c r="AC3579" s="230" t="s">
        <v>143</v>
      </c>
      <c r="AD3579" s="230" t="s">
        <v>144</v>
      </c>
      <c r="AF3579" s="230" t="s">
        <v>144</v>
      </c>
      <c r="AH3579" s="230" t="s">
        <v>144</v>
      </c>
    </row>
    <row r="3580" spans="1:34" x14ac:dyDescent="0.3">
      <c r="A3580" s="230">
        <v>420737</v>
      </c>
      <c r="B3580" s="230" t="s">
        <v>321</v>
      </c>
      <c r="I3580" s="230" t="s">
        <v>143</v>
      </c>
      <c r="W3580" s="230" t="s">
        <v>145</v>
      </c>
      <c r="Z3580" s="230" t="s">
        <v>145</v>
      </c>
      <c r="AA3580" s="230" t="s">
        <v>143</v>
      </c>
      <c r="AB3580" s="230" t="s">
        <v>145</v>
      </c>
      <c r="AC3580" s="230" t="s">
        <v>143</v>
      </c>
      <c r="AD3580" s="230" t="s">
        <v>144</v>
      </c>
      <c r="AE3580" s="230" t="s">
        <v>144</v>
      </c>
      <c r="AF3580" s="230" t="s">
        <v>144</v>
      </c>
      <c r="AG3580" s="230" t="s">
        <v>144</v>
      </c>
      <c r="AH3580" s="230" t="s">
        <v>144</v>
      </c>
    </row>
    <row r="3581" spans="1:34" x14ac:dyDescent="0.3">
      <c r="A3581" s="230">
        <v>420816</v>
      </c>
      <c r="B3581" s="230" t="s">
        <v>321</v>
      </c>
      <c r="J3581" s="230" t="s">
        <v>143</v>
      </c>
      <c r="Z3581" s="230" t="s">
        <v>143</v>
      </c>
      <c r="AA3581" s="230" t="s">
        <v>143</v>
      </c>
      <c r="AB3581" s="230" t="s">
        <v>143</v>
      </c>
      <c r="AC3581" s="230" t="s">
        <v>143</v>
      </c>
      <c r="AD3581" s="230" t="s">
        <v>143</v>
      </c>
      <c r="AE3581" s="230" t="s">
        <v>144</v>
      </c>
      <c r="AF3581" s="230" t="s">
        <v>144</v>
      </c>
      <c r="AG3581" s="230" t="s">
        <v>145</v>
      </c>
      <c r="AH3581" s="230" t="s">
        <v>145</v>
      </c>
    </row>
    <row r="3582" spans="1:34" x14ac:dyDescent="0.3">
      <c r="A3582" s="230">
        <v>420984</v>
      </c>
      <c r="B3582" s="230" t="s">
        <v>321</v>
      </c>
      <c r="Y3582" s="230" t="s">
        <v>143</v>
      </c>
      <c r="AA3582" s="230" t="s">
        <v>145</v>
      </c>
      <c r="AC3582" s="230" t="s">
        <v>145</v>
      </c>
      <c r="AE3582" s="230" t="s">
        <v>144</v>
      </c>
      <c r="AF3582" s="230" t="s">
        <v>144</v>
      </c>
      <c r="AG3582" s="230" t="s">
        <v>144</v>
      </c>
      <c r="AH3582" s="230" t="s">
        <v>145</v>
      </c>
    </row>
    <row r="3583" spans="1:34" x14ac:dyDescent="0.3">
      <c r="A3583" s="230">
        <v>421117</v>
      </c>
      <c r="B3583" s="230" t="s">
        <v>321</v>
      </c>
      <c r="E3583" s="230" t="s">
        <v>143</v>
      </c>
      <c r="H3583" s="230" t="s">
        <v>143</v>
      </c>
      <c r="M3583" s="230" t="s">
        <v>143</v>
      </c>
      <c r="S3583" s="230" t="s">
        <v>143</v>
      </c>
      <c r="AD3583" s="230" t="s">
        <v>145</v>
      </c>
      <c r="AE3583" s="230" t="s">
        <v>144</v>
      </c>
      <c r="AF3583" s="230" t="s">
        <v>145</v>
      </c>
      <c r="AG3583" s="230" t="s">
        <v>144</v>
      </c>
    </row>
    <row r="3584" spans="1:34" x14ac:dyDescent="0.3">
      <c r="A3584" s="230">
        <v>421168</v>
      </c>
      <c r="B3584" s="230" t="s">
        <v>321</v>
      </c>
      <c r="L3584" s="230" t="s">
        <v>143</v>
      </c>
      <c r="X3584" s="230" t="s">
        <v>143</v>
      </c>
      <c r="AD3584" s="230" t="s">
        <v>143</v>
      </c>
      <c r="AE3584" s="230" t="s">
        <v>145</v>
      </c>
      <c r="AF3584" s="230" t="s">
        <v>143</v>
      </c>
      <c r="AH3584" s="230" t="s">
        <v>145</v>
      </c>
    </row>
    <row r="3585" spans="1:34" x14ac:dyDescent="0.3">
      <c r="A3585" s="230">
        <v>421306</v>
      </c>
      <c r="B3585" s="230" t="s">
        <v>321</v>
      </c>
      <c r="U3585" s="230" t="s">
        <v>145</v>
      </c>
      <c r="W3585" s="230" t="s">
        <v>145</v>
      </c>
      <c r="Z3585" s="230" t="s">
        <v>144</v>
      </c>
      <c r="AA3585" s="230" t="s">
        <v>144</v>
      </c>
      <c r="AD3585" s="230" t="s">
        <v>144</v>
      </c>
      <c r="AE3585" s="230" t="s">
        <v>144</v>
      </c>
      <c r="AF3585" s="230" t="s">
        <v>144</v>
      </c>
      <c r="AG3585" s="230" t="s">
        <v>144</v>
      </c>
    </row>
    <row r="3586" spans="1:34" x14ac:dyDescent="0.3">
      <c r="A3586" s="230">
        <v>421349</v>
      </c>
      <c r="B3586" s="230" t="s">
        <v>321</v>
      </c>
      <c r="Q3586" s="230" t="s">
        <v>143</v>
      </c>
      <c r="S3586" s="230" t="s">
        <v>143</v>
      </c>
      <c r="W3586" s="230" t="s">
        <v>143</v>
      </c>
      <c r="Y3586" s="230" t="s">
        <v>145</v>
      </c>
      <c r="AA3586" s="230" t="s">
        <v>144</v>
      </c>
      <c r="AB3586" s="230" t="s">
        <v>145</v>
      </c>
      <c r="AC3586" s="230" t="s">
        <v>144</v>
      </c>
      <c r="AD3586" s="230" t="s">
        <v>144</v>
      </c>
      <c r="AE3586" s="230" t="s">
        <v>144</v>
      </c>
      <c r="AF3586" s="230" t="s">
        <v>144</v>
      </c>
      <c r="AG3586" s="230" t="s">
        <v>144</v>
      </c>
      <c r="AH3586" s="230" t="s">
        <v>144</v>
      </c>
    </row>
    <row r="3587" spans="1:34" x14ac:dyDescent="0.3">
      <c r="A3587" s="230">
        <v>421573</v>
      </c>
      <c r="B3587" s="230" t="s">
        <v>321</v>
      </c>
      <c r="C3587" s="230" t="s">
        <v>143</v>
      </c>
      <c r="K3587" s="230" t="s">
        <v>145</v>
      </c>
      <c r="O3587" s="230" t="s">
        <v>143</v>
      </c>
      <c r="Q3587" s="230" t="s">
        <v>143</v>
      </c>
      <c r="Y3587" s="230" t="s">
        <v>145</v>
      </c>
      <c r="Z3587" s="230" t="s">
        <v>145</v>
      </c>
      <c r="AA3587" s="230" t="s">
        <v>144</v>
      </c>
      <c r="AB3587" s="230" t="s">
        <v>144</v>
      </c>
      <c r="AC3587" s="230" t="s">
        <v>144</v>
      </c>
      <c r="AD3587" s="230" t="s">
        <v>144</v>
      </c>
      <c r="AE3587" s="230" t="s">
        <v>144</v>
      </c>
      <c r="AF3587" s="230" t="s">
        <v>144</v>
      </c>
      <c r="AG3587" s="230" t="s">
        <v>144</v>
      </c>
      <c r="AH3587" s="230" t="s">
        <v>144</v>
      </c>
    </row>
    <row r="3588" spans="1:34" x14ac:dyDescent="0.3">
      <c r="A3588" s="230">
        <v>421580</v>
      </c>
      <c r="B3588" s="230" t="s">
        <v>321</v>
      </c>
      <c r="Q3588" s="230" t="s">
        <v>145</v>
      </c>
      <c r="T3588" s="230" t="s">
        <v>143</v>
      </c>
      <c r="Y3588" s="230" t="s">
        <v>143</v>
      </c>
      <c r="AA3588" s="230" t="s">
        <v>143</v>
      </c>
      <c r="AB3588" s="230" t="s">
        <v>143</v>
      </c>
      <c r="AC3588" s="230" t="s">
        <v>145</v>
      </c>
      <c r="AD3588" s="230" t="s">
        <v>145</v>
      </c>
      <c r="AE3588" s="230" t="s">
        <v>145</v>
      </c>
      <c r="AF3588" s="230" t="s">
        <v>145</v>
      </c>
      <c r="AG3588" s="230" t="s">
        <v>145</v>
      </c>
      <c r="AH3588" s="230" t="s">
        <v>145</v>
      </c>
    </row>
    <row r="3589" spans="1:34" x14ac:dyDescent="0.3">
      <c r="A3589" s="230">
        <v>421621</v>
      </c>
      <c r="B3589" s="230" t="s">
        <v>321</v>
      </c>
      <c r="J3589" s="230" t="s">
        <v>143</v>
      </c>
      <c r="Z3589" s="230" t="s">
        <v>143</v>
      </c>
      <c r="AA3589" s="230" t="s">
        <v>143</v>
      </c>
      <c r="AB3589" s="230" t="s">
        <v>143</v>
      </c>
      <c r="AD3589" s="230" t="s">
        <v>143</v>
      </c>
      <c r="AE3589" s="230" t="s">
        <v>145</v>
      </c>
      <c r="AF3589" s="230" t="s">
        <v>143</v>
      </c>
      <c r="AH3589" s="230" t="s">
        <v>143</v>
      </c>
    </row>
    <row r="3590" spans="1:34" x14ac:dyDescent="0.3">
      <c r="A3590" s="230">
        <v>421753</v>
      </c>
      <c r="B3590" s="230" t="s">
        <v>321</v>
      </c>
      <c r="L3590" s="230" t="s">
        <v>143</v>
      </c>
      <c r="Q3590" s="230" t="s">
        <v>145</v>
      </c>
      <c r="R3590" s="230" t="s">
        <v>143</v>
      </c>
      <c r="S3590" s="230" t="s">
        <v>145</v>
      </c>
      <c r="Y3590" s="230" t="s">
        <v>144</v>
      </c>
      <c r="Z3590" s="230" t="s">
        <v>144</v>
      </c>
      <c r="AB3590" s="230" t="s">
        <v>144</v>
      </c>
      <c r="AD3590" s="230" t="s">
        <v>144</v>
      </c>
      <c r="AE3590" s="230" t="s">
        <v>144</v>
      </c>
      <c r="AF3590" s="230" t="s">
        <v>145</v>
      </c>
      <c r="AG3590" s="230" t="s">
        <v>144</v>
      </c>
      <c r="AH3590" s="230" t="s">
        <v>145</v>
      </c>
    </row>
    <row r="3591" spans="1:34" x14ac:dyDescent="0.3">
      <c r="A3591" s="230">
        <v>421864</v>
      </c>
      <c r="B3591" s="230" t="s">
        <v>321</v>
      </c>
      <c r="F3591" s="230" t="s">
        <v>143</v>
      </c>
      <c r="O3591" s="230" t="s">
        <v>143</v>
      </c>
      <c r="P3591" s="230" t="s">
        <v>143</v>
      </c>
      <c r="R3591" s="230" t="s">
        <v>144</v>
      </c>
      <c r="Y3591" s="230" t="s">
        <v>145</v>
      </c>
      <c r="AA3591" s="230" t="s">
        <v>145</v>
      </c>
      <c r="AC3591" s="230" t="s">
        <v>145</v>
      </c>
      <c r="AD3591" s="230" t="s">
        <v>144</v>
      </c>
      <c r="AE3591" s="230" t="s">
        <v>144</v>
      </c>
      <c r="AF3591" s="230" t="s">
        <v>144</v>
      </c>
      <c r="AG3591" s="230" t="s">
        <v>144</v>
      </c>
      <c r="AH3591" s="230" t="s">
        <v>144</v>
      </c>
    </row>
    <row r="3592" spans="1:34" x14ac:dyDescent="0.3">
      <c r="A3592" s="230">
        <v>421910</v>
      </c>
      <c r="B3592" s="230" t="s">
        <v>321</v>
      </c>
      <c r="S3592" s="230" t="s">
        <v>143</v>
      </c>
      <c r="Y3592" s="230" t="s">
        <v>143</v>
      </c>
      <c r="AD3592" s="230" t="s">
        <v>145</v>
      </c>
      <c r="AE3592" s="230" t="s">
        <v>144</v>
      </c>
      <c r="AF3592" s="230" t="s">
        <v>145</v>
      </c>
      <c r="AH3592" s="230" t="s">
        <v>143</v>
      </c>
    </row>
    <row r="3593" spans="1:34" x14ac:dyDescent="0.3">
      <c r="A3593" s="230">
        <v>422003</v>
      </c>
      <c r="B3593" s="230" t="s">
        <v>321</v>
      </c>
      <c r="Y3593" s="230" t="s">
        <v>145</v>
      </c>
      <c r="AA3593" s="230" t="s">
        <v>145</v>
      </c>
      <c r="AD3593" s="230" t="s">
        <v>144</v>
      </c>
      <c r="AE3593" s="230" t="s">
        <v>144</v>
      </c>
      <c r="AF3593" s="230" t="s">
        <v>144</v>
      </c>
      <c r="AG3593" s="230" t="s">
        <v>144</v>
      </c>
      <c r="AH3593" s="230" t="s">
        <v>144</v>
      </c>
    </row>
    <row r="3594" spans="1:34" x14ac:dyDescent="0.3">
      <c r="A3594" s="230">
        <v>422053</v>
      </c>
      <c r="B3594" s="230" t="s">
        <v>321</v>
      </c>
      <c r="P3594" s="230" t="s">
        <v>143</v>
      </c>
      <c r="Z3594" s="230" t="s">
        <v>145</v>
      </c>
      <c r="AA3594" s="230" t="s">
        <v>143</v>
      </c>
      <c r="AB3594" s="230" t="s">
        <v>145</v>
      </c>
      <c r="AC3594" s="230" t="s">
        <v>143</v>
      </c>
      <c r="AE3594" s="230" t="s">
        <v>144</v>
      </c>
      <c r="AF3594" s="230" t="s">
        <v>144</v>
      </c>
      <c r="AG3594" s="230" t="s">
        <v>144</v>
      </c>
      <c r="AH3594" s="230" t="s">
        <v>144</v>
      </c>
    </row>
    <row r="3595" spans="1:34" x14ac:dyDescent="0.3">
      <c r="A3595" s="230">
        <v>422054</v>
      </c>
      <c r="B3595" s="230" t="s">
        <v>321</v>
      </c>
      <c r="L3595" s="230" t="s">
        <v>145</v>
      </c>
      <c r="Q3595" s="230" t="s">
        <v>143</v>
      </c>
      <c r="R3595" s="230" t="s">
        <v>144</v>
      </c>
      <c r="Z3595" s="230" t="s">
        <v>145</v>
      </c>
      <c r="AA3595" s="230" t="s">
        <v>143</v>
      </c>
      <c r="AB3595" s="230" t="s">
        <v>145</v>
      </c>
      <c r="AD3595" s="230" t="s">
        <v>145</v>
      </c>
      <c r="AE3595" s="230" t="s">
        <v>144</v>
      </c>
      <c r="AF3595" s="230" t="s">
        <v>144</v>
      </c>
      <c r="AG3595" s="230" t="s">
        <v>144</v>
      </c>
      <c r="AH3595" s="230" t="s">
        <v>144</v>
      </c>
    </row>
    <row r="3596" spans="1:34" x14ac:dyDescent="0.3">
      <c r="A3596" s="230">
        <v>422171</v>
      </c>
      <c r="B3596" s="230" t="s">
        <v>321</v>
      </c>
      <c r="I3596" s="230" t="s">
        <v>143</v>
      </c>
      <c r="L3596" s="230" t="s">
        <v>145</v>
      </c>
      <c r="X3596" s="230" t="s">
        <v>145</v>
      </c>
      <c r="AA3596" s="230" t="s">
        <v>143</v>
      </c>
      <c r="AD3596" s="230" t="s">
        <v>143</v>
      </c>
      <c r="AF3596" s="230" t="s">
        <v>144</v>
      </c>
      <c r="AH3596" s="230" t="s">
        <v>143</v>
      </c>
    </row>
    <row r="3597" spans="1:34" x14ac:dyDescent="0.3">
      <c r="A3597" s="230">
        <v>422175</v>
      </c>
      <c r="B3597" s="230" t="s">
        <v>321</v>
      </c>
      <c r="L3597" s="230" t="s">
        <v>144</v>
      </c>
      <c r="S3597" s="230" t="s">
        <v>145</v>
      </c>
      <c r="Y3597" s="230" t="s">
        <v>145</v>
      </c>
      <c r="Z3597" s="230" t="s">
        <v>145</v>
      </c>
      <c r="AA3597" s="230" t="s">
        <v>145</v>
      </c>
      <c r="AB3597" s="230" t="s">
        <v>144</v>
      </c>
      <c r="AD3597" s="230" t="s">
        <v>144</v>
      </c>
      <c r="AE3597" s="230" t="s">
        <v>144</v>
      </c>
      <c r="AF3597" s="230" t="s">
        <v>144</v>
      </c>
      <c r="AG3597" s="230" t="s">
        <v>144</v>
      </c>
      <c r="AH3597" s="230" t="s">
        <v>144</v>
      </c>
    </row>
    <row r="3598" spans="1:34" x14ac:dyDescent="0.3">
      <c r="A3598" s="230">
        <v>422530</v>
      </c>
      <c r="B3598" s="230" t="s">
        <v>321</v>
      </c>
      <c r="G3598" s="230" t="s">
        <v>143</v>
      </c>
      <c r="O3598" s="230" t="s">
        <v>143</v>
      </c>
      <c r="Y3598" s="230" t="s">
        <v>145</v>
      </c>
      <c r="Z3598" s="230" t="s">
        <v>145</v>
      </c>
      <c r="AA3598" s="230" t="s">
        <v>145</v>
      </c>
      <c r="AD3598" s="230" t="s">
        <v>144</v>
      </c>
      <c r="AE3598" s="230" t="s">
        <v>144</v>
      </c>
      <c r="AF3598" s="230" t="s">
        <v>144</v>
      </c>
      <c r="AG3598" s="230" t="s">
        <v>144</v>
      </c>
      <c r="AH3598" s="230" t="s">
        <v>144</v>
      </c>
    </row>
    <row r="3599" spans="1:34" x14ac:dyDescent="0.3">
      <c r="A3599" s="230">
        <v>422788</v>
      </c>
      <c r="B3599" s="230" t="s">
        <v>321</v>
      </c>
      <c r="O3599" s="230" t="s">
        <v>145</v>
      </c>
      <c r="Y3599" s="230" t="s">
        <v>145</v>
      </c>
      <c r="Z3599" s="230" t="s">
        <v>144</v>
      </c>
      <c r="AA3599" s="230" t="s">
        <v>145</v>
      </c>
      <c r="AB3599" s="230" t="s">
        <v>144</v>
      </c>
      <c r="AC3599" s="230" t="s">
        <v>144</v>
      </c>
      <c r="AD3599" s="230" t="s">
        <v>144</v>
      </c>
      <c r="AE3599" s="230" t="s">
        <v>144</v>
      </c>
      <c r="AF3599" s="230" t="s">
        <v>144</v>
      </c>
      <c r="AG3599" s="230" t="s">
        <v>144</v>
      </c>
      <c r="AH3599" s="230" t="s">
        <v>144</v>
      </c>
    </row>
    <row r="3600" spans="1:34" x14ac:dyDescent="0.3">
      <c r="A3600" s="230">
        <v>422907</v>
      </c>
      <c r="B3600" s="230" t="s">
        <v>321</v>
      </c>
      <c r="G3600" s="230" t="s">
        <v>143</v>
      </c>
      <c r="H3600" s="230" t="s">
        <v>143</v>
      </c>
      <c r="N3600" s="230" t="s">
        <v>143</v>
      </c>
      <c r="R3600" s="230" t="s">
        <v>143</v>
      </c>
      <c r="Y3600" s="230" t="s">
        <v>145</v>
      </c>
      <c r="Z3600" s="230" t="s">
        <v>145</v>
      </c>
      <c r="AA3600" s="230" t="s">
        <v>145</v>
      </c>
      <c r="AC3600" s="230" t="s">
        <v>145</v>
      </c>
      <c r="AD3600" s="230" t="s">
        <v>144</v>
      </c>
      <c r="AE3600" s="230" t="s">
        <v>144</v>
      </c>
      <c r="AF3600" s="230" t="s">
        <v>144</v>
      </c>
      <c r="AG3600" s="230" t="s">
        <v>144</v>
      </c>
      <c r="AH3600" s="230" t="s">
        <v>144</v>
      </c>
    </row>
    <row r="3601" spans="1:34" x14ac:dyDescent="0.3">
      <c r="A3601" s="230">
        <v>423136</v>
      </c>
      <c r="B3601" s="230" t="s">
        <v>321</v>
      </c>
      <c r="Q3601" s="230" t="s">
        <v>143</v>
      </c>
      <c r="R3601" s="230" t="s">
        <v>143</v>
      </c>
      <c r="Y3601" s="230" t="s">
        <v>145</v>
      </c>
      <c r="Z3601" s="230" t="s">
        <v>145</v>
      </c>
      <c r="AA3601" s="230" t="s">
        <v>145</v>
      </c>
      <c r="AB3601" s="230" t="s">
        <v>145</v>
      </c>
      <c r="AC3601" s="230" t="s">
        <v>145</v>
      </c>
      <c r="AD3601" s="230" t="s">
        <v>144</v>
      </c>
      <c r="AE3601" s="230" t="s">
        <v>144</v>
      </c>
      <c r="AF3601" s="230" t="s">
        <v>144</v>
      </c>
      <c r="AG3601" s="230" t="s">
        <v>144</v>
      </c>
      <c r="AH3601" s="230" t="s">
        <v>144</v>
      </c>
    </row>
    <row r="3602" spans="1:34" x14ac:dyDescent="0.3">
      <c r="A3602" s="230">
        <v>423336</v>
      </c>
      <c r="B3602" s="230" t="s">
        <v>321</v>
      </c>
      <c r="I3602" s="230" t="s">
        <v>144</v>
      </c>
      <c r="K3602" s="230" t="s">
        <v>143</v>
      </c>
      <c r="P3602" s="230" t="s">
        <v>145</v>
      </c>
      <c r="R3602" s="230" t="s">
        <v>143</v>
      </c>
      <c r="Y3602" s="230" t="s">
        <v>145</v>
      </c>
      <c r="Z3602" s="230" t="s">
        <v>145</v>
      </c>
      <c r="AA3602" s="230" t="s">
        <v>145</v>
      </c>
      <c r="AB3602" s="230" t="s">
        <v>145</v>
      </c>
      <c r="AC3602" s="230" t="s">
        <v>145</v>
      </c>
      <c r="AD3602" s="230" t="s">
        <v>144</v>
      </c>
      <c r="AE3602" s="230" t="s">
        <v>144</v>
      </c>
      <c r="AF3602" s="230" t="s">
        <v>144</v>
      </c>
      <c r="AG3602" s="230" t="s">
        <v>144</v>
      </c>
      <c r="AH3602" s="230" t="s">
        <v>144</v>
      </c>
    </row>
    <row r="3603" spans="1:34" x14ac:dyDescent="0.3">
      <c r="A3603" s="230">
        <v>423359</v>
      </c>
      <c r="B3603" s="230" t="s">
        <v>321</v>
      </c>
      <c r="I3603" s="230" t="s">
        <v>143</v>
      </c>
      <c r="N3603" s="230" t="s">
        <v>143</v>
      </c>
      <c r="Y3603" s="230" t="s">
        <v>145</v>
      </c>
      <c r="Z3603" s="230" t="s">
        <v>145</v>
      </c>
      <c r="AA3603" s="230" t="s">
        <v>145</v>
      </c>
      <c r="AB3603" s="230" t="s">
        <v>145</v>
      </c>
      <c r="AC3603" s="230" t="s">
        <v>145</v>
      </c>
      <c r="AD3603" s="230" t="s">
        <v>144</v>
      </c>
      <c r="AE3603" s="230" t="s">
        <v>144</v>
      </c>
      <c r="AF3603" s="230" t="s">
        <v>144</v>
      </c>
      <c r="AG3603" s="230" t="s">
        <v>144</v>
      </c>
      <c r="AH3603" s="230" t="s">
        <v>144</v>
      </c>
    </row>
    <row r="3604" spans="1:34" x14ac:dyDescent="0.3">
      <c r="A3604" s="230">
        <v>423941</v>
      </c>
      <c r="B3604" s="230" t="s">
        <v>321</v>
      </c>
      <c r="Q3604" s="230" t="s">
        <v>145</v>
      </c>
      <c r="V3604" s="230" t="s">
        <v>144</v>
      </c>
      <c r="X3604" s="230" t="s">
        <v>143</v>
      </c>
      <c r="Y3604" s="230" t="s">
        <v>145</v>
      </c>
      <c r="Z3604" s="230" t="s">
        <v>144</v>
      </c>
      <c r="AA3604" s="230" t="s">
        <v>145</v>
      </c>
      <c r="AC3604" s="230" t="s">
        <v>145</v>
      </c>
      <c r="AD3604" s="230" t="s">
        <v>144</v>
      </c>
      <c r="AE3604" s="230" t="s">
        <v>144</v>
      </c>
      <c r="AF3604" s="230" t="s">
        <v>144</v>
      </c>
      <c r="AG3604" s="230" t="s">
        <v>144</v>
      </c>
      <c r="AH3604" s="230" t="s">
        <v>144</v>
      </c>
    </row>
    <row r="3605" spans="1:34" x14ac:dyDescent="0.3">
      <c r="A3605" s="230">
        <v>423946</v>
      </c>
      <c r="B3605" s="230" t="s">
        <v>321</v>
      </c>
      <c r="C3605" s="230" t="s">
        <v>145</v>
      </c>
      <c r="K3605" s="230" t="s">
        <v>143</v>
      </c>
      <c r="Q3605" s="230" t="s">
        <v>143</v>
      </c>
      <c r="Y3605" s="230" t="s">
        <v>145</v>
      </c>
      <c r="Z3605" s="230" t="s">
        <v>145</v>
      </c>
      <c r="AA3605" s="230" t="s">
        <v>145</v>
      </c>
      <c r="AB3605" s="230" t="s">
        <v>145</v>
      </c>
      <c r="AC3605" s="230" t="s">
        <v>145</v>
      </c>
      <c r="AD3605" s="230" t="s">
        <v>144</v>
      </c>
      <c r="AE3605" s="230" t="s">
        <v>144</v>
      </c>
      <c r="AF3605" s="230" t="s">
        <v>144</v>
      </c>
      <c r="AG3605" s="230" t="s">
        <v>144</v>
      </c>
      <c r="AH3605" s="230" t="s">
        <v>144</v>
      </c>
    </row>
    <row r="3606" spans="1:34" x14ac:dyDescent="0.3">
      <c r="A3606" s="230">
        <v>424510</v>
      </c>
      <c r="B3606" s="230" t="s">
        <v>321</v>
      </c>
      <c r="E3606" s="230" t="s">
        <v>145</v>
      </c>
      <c r="F3606" s="230" t="s">
        <v>143</v>
      </c>
      <c r="K3606" s="230" t="s">
        <v>144</v>
      </c>
      <c r="Y3606" s="230" t="s">
        <v>145</v>
      </c>
      <c r="Z3606" s="230" t="s">
        <v>145</v>
      </c>
      <c r="AA3606" s="230" t="s">
        <v>145</v>
      </c>
      <c r="AC3606" s="230" t="s">
        <v>145</v>
      </c>
      <c r="AD3606" s="230" t="s">
        <v>144</v>
      </c>
      <c r="AE3606" s="230" t="s">
        <v>144</v>
      </c>
      <c r="AF3606" s="230" t="s">
        <v>144</v>
      </c>
      <c r="AG3606" s="230" t="s">
        <v>144</v>
      </c>
      <c r="AH3606" s="230" t="s">
        <v>144</v>
      </c>
    </row>
    <row r="3607" spans="1:34" x14ac:dyDescent="0.3">
      <c r="A3607" s="230">
        <v>424598</v>
      </c>
      <c r="B3607" s="230" t="s">
        <v>321</v>
      </c>
      <c r="G3607" s="230" t="s">
        <v>144</v>
      </c>
      <c r="H3607" s="230" t="s">
        <v>144</v>
      </c>
      <c r="M3607" s="230" t="s">
        <v>143</v>
      </c>
      <c r="N3607" s="230" t="s">
        <v>145</v>
      </c>
      <c r="Y3607" s="230" t="s">
        <v>144</v>
      </c>
      <c r="Z3607" s="230" t="s">
        <v>145</v>
      </c>
      <c r="AA3607" s="230" t="s">
        <v>144</v>
      </c>
      <c r="AB3607" s="230" t="s">
        <v>144</v>
      </c>
      <c r="AC3607" s="230" t="s">
        <v>145</v>
      </c>
      <c r="AD3607" s="230" t="s">
        <v>144</v>
      </c>
      <c r="AE3607" s="230" t="s">
        <v>144</v>
      </c>
      <c r="AF3607" s="230" t="s">
        <v>144</v>
      </c>
      <c r="AG3607" s="230" t="s">
        <v>144</v>
      </c>
      <c r="AH3607" s="230" t="s">
        <v>144</v>
      </c>
    </row>
    <row r="3608" spans="1:34" x14ac:dyDescent="0.3">
      <c r="A3608" s="230">
        <v>425025</v>
      </c>
      <c r="B3608" s="230" t="s">
        <v>321</v>
      </c>
      <c r="R3608" s="230" t="s">
        <v>143</v>
      </c>
      <c r="Y3608" s="230" t="s">
        <v>145</v>
      </c>
      <c r="AA3608" s="230" t="s">
        <v>143</v>
      </c>
      <c r="AB3608" s="230" t="s">
        <v>143</v>
      </c>
      <c r="AD3608" s="230" t="s">
        <v>145</v>
      </c>
      <c r="AE3608" s="230" t="s">
        <v>144</v>
      </c>
      <c r="AF3608" s="230" t="s">
        <v>144</v>
      </c>
      <c r="AH3608" s="230" t="s">
        <v>145</v>
      </c>
    </row>
    <row r="3609" spans="1:34" x14ac:dyDescent="0.3">
      <c r="A3609" s="230">
        <v>425087</v>
      </c>
      <c r="B3609" s="230" t="s">
        <v>321</v>
      </c>
      <c r="V3609" s="230" t="s">
        <v>145</v>
      </c>
      <c r="W3609" s="230" t="s">
        <v>145</v>
      </c>
      <c r="X3609" s="230" t="s">
        <v>145</v>
      </c>
      <c r="Y3609" s="230" t="s">
        <v>144</v>
      </c>
      <c r="AA3609" s="230" t="s">
        <v>144</v>
      </c>
      <c r="AB3609" s="230" t="s">
        <v>144</v>
      </c>
      <c r="AC3609" s="230" t="s">
        <v>145</v>
      </c>
      <c r="AD3609" s="230" t="s">
        <v>144</v>
      </c>
      <c r="AE3609" s="230" t="s">
        <v>144</v>
      </c>
      <c r="AF3609" s="230" t="s">
        <v>144</v>
      </c>
      <c r="AG3609" s="230" t="s">
        <v>144</v>
      </c>
      <c r="AH3609" s="230" t="s">
        <v>144</v>
      </c>
    </row>
    <row r="3610" spans="1:34" x14ac:dyDescent="0.3">
      <c r="A3610" s="230">
        <v>425176</v>
      </c>
      <c r="B3610" s="230" t="s">
        <v>321</v>
      </c>
      <c r="D3610" s="230" t="s">
        <v>143</v>
      </c>
      <c r="E3610" s="230" t="s">
        <v>143</v>
      </c>
      <c r="K3610" s="230" t="s">
        <v>144</v>
      </c>
      <c r="W3610" s="230" t="s">
        <v>145</v>
      </c>
      <c r="AA3610" s="230" t="s">
        <v>145</v>
      </c>
      <c r="AB3610" s="230" t="s">
        <v>145</v>
      </c>
      <c r="AD3610" s="230" t="s">
        <v>144</v>
      </c>
      <c r="AE3610" s="230" t="s">
        <v>144</v>
      </c>
      <c r="AF3610" s="230" t="s">
        <v>144</v>
      </c>
      <c r="AG3610" s="230" t="s">
        <v>144</v>
      </c>
      <c r="AH3610" s="230" t="s">
        <v>144</v>
      </c>
    </row>
    <row r="3611" spans="1:34" x14ac:dyDescent="0.3">
      <c r="A3611" s="230">
        <v>425240</v>
      </c>
      <c r="B3611" s="230" t="s">
        <v>321</v>
      </c>
      <c r="Q3611" s="230" t="s">
        <v>145</v>
      </c>
      <c r="Y3611" s="230" t="s">
        <v>145</v>
      </c>
      <c r="Z3611" s="230" t="s">
        <v>144</v>
      </c>
      <c r="AA3611" s="230" t="s">
        <v>145</v>
      </c>
      <c r="AB3611" s="230" t="s">
        <v>144</v>
      </c>
      <c r="AC3611" s="230" t="s">
        <v>144</v>
      </c>
      <c r="AD3611" s="230" t="s">
        <v>144</v>
      </c>
      <c r="AE3611" s="230" t="s">
        <v>144</v>
      </c>
      <c r="AF3611" s="230" t="s">
        <v>144</v>
      </c>
      <c r="AG3611" s="230" t="s">
        <v>144</v>
      </c>
      <c r="AH3611" s="230" t="s">
        <v>144</v>
      </c>
    </row>
    <row r="3612" spans="1:34" x14ac:dyDescent="0.3">
      <c r="A3612" s="230">
        <v>425325</v>
      </c>
      <c r="B3612" s="230" t="s">
        <v>321</v>
      </c>
      <c r="T3612" s="230" t="s">
        <v>145</v>
      </c>
      <c r="Y3612" s="230" t="s">
        <v>144</v>
      </c>
      <c r="AA3612" s="230" t="s">
        <v>144</v>
      </c>
      <c r="AB3612" s="230" t="s">
        <v>144</v>
      </c>
      <c r="AD3612" s="230" t="s">
        <v>144</v>
      </c>
      <c r="AE3612" s="230" t="s">
        <v>144</v>
      </c>
      <c r="AF3612" s="230" t="s">
        <v>144</v>
      </c>
      <c r="AG3612" s="230" t="s">
        <v>144</v>
      </c>
      <c r="AH3612" s="230" t="s">
        <v>144</v>
      </c>
    </row>
    <row r="3613" spans="1:34" x14ac:dyDescent="0.3">
      <c r="A3613" s="230">
        <v>425417</v>
      </c>
      <c r="B3613" s="230" t="s">
        <v>321</v>
      </c>
      <c r="Q3613" s="230" t="s">
        <v>145</v>
      </c>
      <c r="X3613" s="230" t="s">
        <v>145</v>
      </c>
      <c r="Y3613" s="230" t="s">
        <v>145</v>
      </c>
      <c r="Z3613" s="230" t="s">
        <v>145</v>
      </c>
      <c r="AA3613" s="230" t="s">
        <v>145</v>
      </c>
      <c r="AB3613" s="230" t="s">
        <v>145</v>
      </c>
      <c r="AD3613" s="230" t="s">
        <v>144</v>
      </c>
      <c r="AE3613" s="230" t="s">
        <v>144</v>
      </c>
      <c r="AF3613" s="230" t="s">
        <v>144</v>
      </c>
      <c r="AG3613" s="230" t="s">
        <v>144</v>
      </c>
      <c r="AH3613" s="230" t="s">
        <v>144</v>
      </c>
    </row>
    <row r="3614" spans="1:34" x14ac:dyDescent="0.3">
      <c r="A3614" s="230">
        <v>425537</v>
      </c>
      <c r="B3614" s="230" t="s">
        <v>321</v>
      </c>
      <c r="R3614" s="230" t="s">
        <v>145</v>
      </c>
      <c r="W3614" s="230" t="s">
        <v>144</v>
      </c>
      <c r="Y3614" s="230" t="s">
        <v>145</v>
      </c>
      <c r="AA3614" s="230" t="s">
        <v>145</v>
      </c>
      <c r="AD3614" s="230" t="s">
        <v>144</v>
      </c>
      <c r="AE3614" s="230" t="s">
        <v>144</v>
      </c>
      <c r="AF3614" s="230" t="s">
        <v>144</v>
      </c>
      <c r="AG3614" s="230" t="s">
        <v>144</v>
      </c>
      <c r="AH3614" s="230" t="s">
        <v>144</v>
      </c>
    </row>
    <row r="3615" spans="1:34" x14ac:dyDescent="0.3">
      <c r="A3615" s="230">
        <v>425551</v>
      </c>
      <c r="B3615" s="230" t="s">
        <v>321</v>
      </c>
      <c r="K3615" s="230" t="s">
        <v>143</v>
      </c>
      <c r="U3615" s="230" t="s">
        <v>143</v>
      </c>
      <c r="Z3615" s="230" t="s">
        <v>145</v>
      </c>
      <c r="AA3615" s="230" t="s">
        <v>145</v>
      </c>
      <c r="AD3615" s="230" t="s">
        <v>144</v>
      </c>
      <c r="AE3615" s="230" t="s">
        <v>144</v>
      </c>
      <c r="AF3615" s="230" t="s">
        <v>144</v>
      </c>
      <c r="AG3615" s="230" t="s">
        <v>144</v>
      </c>
      <c r="AH3615" s="230" t="s">
        <v>144</v>
      </c>
    </row>
    <row r="3616" spans="1:34" x14ac:dyDescent="0.3">
      <c r="A3616" s="230">
        <v>425707</v>
      </c>
      <c r="B3616" s="230" t="s">
        <v>321</v>
      </c>
      <c r="D3616" s="230" t="s">
        <v>144</v>
      </c>
      <c r="K3616" s="230" t="s">
        <v>145</v>
      </c>
      <c r="Y3616" s="230" t="s">
        <v>145</v>
      </c>
      <c r="Z3616" s="230" t="s">
        <v>145</v>
      </c>
      <c r="AA3616" s="230" t="s">
        <v>145</v>
      </c>
      <c r="AC3616" s="230" t="s">
        <v>145</v>
      </c>
      <c r="AD3616" s="230" t="s">
        <v>144</v>
      </c>
      <c r="AE3616" s="230" t="s">
        <v>144</v>
      </c>
      <c r="AF3616" s="230" t="s">
        <v>144</v>
      </c>
      <c r="AG3616" s="230" t="s">
        <v>144</v>
      </c>
      <c r="AH3616" s="230" t="s">
        <v>144</v>
      </c>
    </row>
    <row r="3617" spans="1:34" x14ac:dyDescent="0.3">
      <c r="A3617" s="230">
        <v>409292</v>
      </c>
      <c r="B3617" s="230" t="s">
        <v>321</v>
      </c>
      <c r="P3617" s="230" t="s">
        <v>143</v>
      </c>
      <c r="R3617" s="230" t="s">
        <v>145</v>
      </c>
      <c r="T3617" s="230" t="s">
        <v>144</v>
      </c>
      <c r="Y3617" s="230" t="s">
        <v>144</v>
      </c>
      <c r="Z3617" s="230" t="s">
        <v>144</v>
      </c>
      <c r="AA3617" s="230" t="s">
        <v>144</v>
      </c>
      <c r="AB3617" s="230" t="s">
        <v>144</v>
      </c>
      <c r="AC3617" s="230" t="s">
        <v>144</v>
      </c>
      <c r="AD3617" s="230" t="s">
        <v>144</v>
      </c>
      <c r="AE3617" s="230" t="s">
        <v>144</v>
      </c>
      <c r="AF3617" s="230" t="s">
        <v>144</v>
      </c>
      <c r="AG3617" s="230" t="s">
        <v>144</v>
      </c>
      <c r="AH3617" s="230" t="s">
        <v>144</v>
      </c>
    </row>
    <row r="3618" spans="1:34" x14ac:dyDescent="0.3">
      <c r="A3618" s="230">
        <v>420177</v>
      </c>
      <c r="B3618" s="230" t="s">
        <v>321</v>
      </c>
      <c r="L3618" s="230" t="s">
        <v>145</v>
      </c>
      <c r="Q3618" s="230" t="s">
        <v>143</v>
      </c>
      <c r="R3618" s="230" t="s">
        <v>145</v>
      </c>
      <c r="Y3618" s="230" t="s">
        <v>143</v>
      </c>
      <c r="Z3618" s="230" t="s">
        <v>145</v>
      </c>
      <c r="AA3618" s="230" t="s">
        <v>143</v>
      </c>
      <c r="AC3618" s="230" t="s">
        <v>143</v>
      </c>
      <c r="AD3618" s="230" t="s">
        <v>144</v>
      </c>
      <c r="AE3618" s="230" t="s">
        <v>144</v>
      </c>
      <c r="AF3618" s="230" t="s">
        <v>144</v>
      </c>
      <c r="AG3618" s="230" t="s">
        <v>144</v>
      </c>
      <c r="AH3618" s="230" t="s">
        <v>144</v>
      </c>
    </row>
    <row r="3619" spans="1:34" x14ac:dyDescent="0.3">
      <c r="A3619" s="230">
        <v>420191</v>
      </c>
      <c r="B3619" s="230" t="s">
        <v>321</v>
      </c>
      <c r="I3619" s="230" t="s">
        <v>143</v>
      </c>
      <c r="O3619" s="230" t="s">
        <v>143</v>
      </c>
      <c r="S3619" s="230" t="s">
        <v>145</v>
      </c>
      <c r="X3619" s="230" t="s">
        <v>143</v>
      </c>
      <c r="Y3619" s="230" t="s">
        <v>145</v>
      </c>
      <c r="Z3619" s="230" t="s">
        <v>144</v>
      </c>
      <c r="AA3619" s="230" t="s">
        <v>145</v>
      </c>
      <c r="AB3619" s="230" t="s">
        <v>144</v>
      </c>
      <c r="AC3619" s="230" t="s">
        <v>144</v>
      </c>
      <c r="AD3619" s="230" t="s">
        <v>144</v>
      </c>
      <c r="AE3619" s="230" t="s">
        <v>144</v>
      </c>
      <c r="AF3619" s="230" t="s">
        <v>144</v>
      </c>
      <c r="AG3619" s="230" t="s">
        <v>144</v>
      </c>
      <c r="AH3619" s="230" t="s">
        <v>144</v>
      </c>
    </row>
    <row r="3620" spans="1:34" x14ac:dyDescent="0.3">
      <c r="A3620" s="230">
        <v>420213</v>
      </c>
      <c r="B3620" s="230" t="s">
        <v>321</v>
      </c>
      <c r="L3620" s="230" t="s">
        <v>145</v>
      </c>
      <c r="AA3620" s="230" t="s">
        <v>145</v>
      </c>
      <c r="AB3620" s="230" t="s">
        <v>143</v>
      </c>
      <c r="AF3620" s="230" t="s">
        <v>143</v>
      </c>
      <c r="AG3620" s="230" t="s">
        <v>145</v>
      </c>
    </row>
    <row r="3621" spans="1:34" x14ac:dyDescent="0.3">
      <c r="A3621" s="230">
        <v>420269</v>
      </c>
      <c r="B3621" s="230" t="s">
        <v>321</v>
      </c>
      <c r="U3621" s="230" t="s">
        <v>143</v>
      </c>
      <c r="X3621" s="230" t="s">
        <v>145</v>
      </c>
      <c r="Y3621" s="230" t="s">
        <v>143</v>
      </c>
      <c r="AA3621" s="230" t="s">
        <v>143</v>
      </c>
      <c r="AB3621" s="230" t="s">
        <v>144</v>
      </c>
      <c r="AC3621" s="230" t="s">
        <v>143</v>
      </c>
      <c r="AD3621" s="230" t="s">
        <v>144</v>
      </c>
      <c r="AE3621" s="230" t="s">
        <v>143</v>
      </c>
      <c r="AF3621" s="230" t="s">
        <v>144</v>
      </c>
      <c r="AG3621" s="230" t="s">
        <v>144</v>
      </c>
      <c r="AH3621" s="230" t="s">
        <v>144</v>
      </c>
    </row>
    <row r="3622" spans="1:34" x14ac:dyDescent="0.3">
      <c r="A3622" s="230">
        <v>420374</v>
      </c>
      <c r="B3622" s="230" t="s">
        <v>321</v>
      </c>
      <c r="G3622" s="230" t="s">
        <v>143</v>
      </c>
      <c r="Q3622" s="230" t="s">
        <v>143</v>
      </c>
      <c r="R3622" s="230" t="s">
        <v>145</v>
      </c>
      <c r="V3622" s="230" t="s">
        <v>143</v>
      </c>
      <c r="Y3622" s="230" t="s">
        <v>145</v>
      </c>
      <c r="AA3622" s="230" t="s">
        <v>144</v>
      </c>
      <c r="AB3622" s="230" t="s">
        <v>145</v>
      </c>
      <c r="AC3622" s="230" t="s">
        <v>145</v>
      </c>
      <c r="AD3622" s="230" t="s">
        <v>144</v>
      </c>
      <c r="AE3622" s="230" t="s">
        <v>144</v>
      </c>
      <c r="AF3622" s="230" t="s">
        <v>144</v>
      </c>
      <c r="AG3622" s="230" t="s">
        <v>144</v>
      </c>
      <c r="AH3622" s="230" t="s">
        <v>144</v>
      </c>
    </row>
    <row r="3623" spans="1:34" x14ac:dyDescent="0.3">
      <c r="A3623" s="230">
        <v>420523</v>
      </c>
      <c r="B3623" s="230" t="s">
        <v>321</v>
      </c>
      <c r="R3623" s="230" t="s">
        <v>143</v>
      </c>
      <c r="Y3623" s="230" t="s">
        <v>144</v>
      </c>
      <c r="Z3623" s="230" t="s">
        <v>143</v>
      </c>
      <c r="AA3623" s="230" t="s">
        <v>144</v>
      </c>
      <c r="AB3623" s="230" t="s">
        <v>143</v>
      </c>
      <c r="AD3623" s="230" t="s">
        <v>144</v>
      </c>
      <c r="AE3623" s="230" t="s">
        <v>143</v>
      </c>
      <c r="AF3623" s="230" t="s">
        <v>144</v>
      </c>
      <c r="AG3623" s="230" t="s">
        <v>143</v>
      </c>
      <c r="AH3623" s="230" t="s">
        <v>144</v>
      </c>
    </row>
    <row r="3624" spans="1:34" x14ac:dyDescent="0.3">
      <c r="A3624" s="230">
        <v>424710</v>
      </c>
      <c r="B3624" s="230" t="s">
        <v>321</v>
      </c>
      <c r="K3624" s="230" t="s">
        <v>143</v>
      </c>
      <c r="U3624" s="230" t="s">
        <v>143</v>
      </c>
      <c r="Z3624" s="230" t="s">
        <v>143</v>
      </c>
      <c r="AC3624" s="230" t="s">
        <v>145</v>
      </c>
      <c r="AD3624" s="230" t="s">
        <v>145</v>
      </c>
      <c r="AE3624" s="230" t="s">
        <v>144</v>
      </c>
      <c r="AF3624" s="230" t="s">
        <v>145</v>
      </c>
      <c r="AH3624" s="230" t="s">
        <v>145</v>
      </c>
    </row>
    <row r="3625" spans="1:34" x14ac:dyDescent="0.3">
      <c r="A3625" s="230">
        <v>413635</v>
      </c>
      <c r="B3625" s="230" t="s">
        <v>321</v>
      </c>
      <c r="P3625" s="230" t="s">
        <v>143</v>
      </c>
      <c r="T3625" s="230" t="s">
        <v>143</v>
      </c>
      <c r="U3625" s="230" t="s">
        <v>143</v>
      </c>
      <c r="Y3625" s="230" t="s">
        <v>145</v>
      </c>
      <c r="Z3625" s="230" t="s">
        <v>145</v>
      </c>
      <c r="AA3625" s="230" t="s">
        <v>145</v>
      </c>
      <c r="AB3625" s="230" t="s">
        <v>145</v>
      </c>
      <c r="AC3625" s="230" t="s">
        <v>145</v>
      </c>
      <c r="AD3625" s="230" t="s">
        <v>144</v>
      </c>
      <c r="AE3625" s="230" t="s">
        <v>144</v>
      </c>
      <c r="AF3625" s="230" t="s">
        <v>144</v>
      </c>
      <c r="AG3625" s="230" t="s">
        <v>144</v>
      </c>
      <c r="AH3625" s="230" t="s">
        <v>144</v>
      </c>
    </row>
    <row r="3626" spans="1:34" x14ac:dyDescent="0.3">
      <c r="A3626" s="230">
        <v>418082</v>
      </c>
      <c r="B3626" s="230" t="s">
        <v>321</v>
      </c>
      <c r="R3626" s="230" t="s">
        <v>145</v>
      </c>
      <c r="S3626" s="230" t="s">
        <v>143</v>
      </c>
      <c r="Y3626" s="230" t="s">
        <v>145</v>
      </c>
      <c r="AA3626" s="230" t="s">
        <v>145</v>
      </c>
      <c r="AB3626" s="230" t="s">
        <v>145</v>
      </c>
      <c r="AD3626" s="230" t="s">
        <v>144</v>
      </c>
      <c r="AE3626" s="230" t="s">
        <v>144</v>
      </c>
      <c r="AF3626" s="230" t="s">
        <v>144</v>
      </c>
      <c r="AG3626" s="230" t="s">
        <v>144</v>
      </c>
      <c r="AH3626" s="230" t="s">
        <v>144</v>
      </c>
    </row>
    <row r="3627" spans="1:34" x14ac:dyDescent="0.3">
      <c r="A3627" s="230">
        <v>418511</v>
      </c>
      <c r="B3627" s="230" t="s">
        <v>321</v>
      </c>
      <c r="Y3627" s="230" t="s">
        <v>144</v>
      </c>
      <c r="AB3627" s="230" t="s">
        <v>144</v>
      </c>
      <c r="AC3627" s="230" t="s">
        <v>144</v>
      </c>
      <c r="AD3627" s="230" t="s">
        <v>144</v>
      </c>
      <c r="AE3627" s="230" t="s">
        <v>144</v>
      </c>
      <c r="AF3627" s="230" t="s">
        <v>144</v>
      </c>
      <c r="AG3627" s="230" t="s">
        <v>144</v>
      </c>
      <c r="AH3627" s="230" t="s">
        <v>144</v>
      </c>
    </row>
    <row r="3628" spans="1:34" x14ac:dyDescent="0.3">
      <c r="A3628" s="230">
        <v>419573</v>
      </c>
      <c r="B3628" s="230" t="s">
        <v>321</v>
      </c>
      <c r="P3628" s="230" t="s">
        <v>143</v>
      </c>
      <c r="R3628" s="230" t="s">
        <v>145</v>
      </c>
      <c r="W3628" s="230" t="s">
        <v>145</v>
      </c>
      <c r="Y3628" s="230" t="s">
        <v>145</v>
      </c>
      <c r="Z3628" s="230" t="s">
        <v>145</v>
      </c>
      <c r="AC3628" s="230" t="s">
        <v>145</v>
      </c>
      <c r="AD3628" s="230" t="s">
        <v>144</v>
      </c>
      <c r="AE3628" s="230" t="s">
        <v>144</v>
      </c>
      <c r="AF3628" s="230" t="s">
        <v>144</v>
      </c>
      <c r="AG3628" s="230" t="s">
        <v>144</v>
      </c>
      <c r="AH3628" s="230" t="s">
        <v>144</v>
      </c>
    </row>
    <row r="3629" spans="1:34" x14ac:dyDescent="0.3">
      <c r="A3629" s="230">
        <v>419916</v>
      </c>
      <c r="B3629" s="230" t="s">
        <v>321</v>
      </c>
      <c r="G3629" s="230" t="s">
        <v>145</v>
      </c>
      <c r="R3629" s="230" t="s">
        <v>143</v>
      </c>
      <c r="S3629" s="230" t="s">
        <v>143</v>
      </c>
      <c r="Y3629" s="230" t="s">
        <v>145</v>
      </c>
      <c r="AB3629" s="230" t="s">
        <v>145</v>
      </c>
      <c r="AD3629" s="230" t="s">
        <v>144</v>
      </c>
      <c r="AE3629" s="230" t="s">
        <v>144</v>
      </c>
      <c r="AF3629" s="230" t="s">
        <v>144</v>
      </c>
      <c r="AG3629" s="230" t="s">
        <v>144</v>
      </c>
      <c r="AH3629" s="230" t="s">
        <v>144</v>
      </c>
    </row>
    <row r="3630" spans="1:34" x14ac:dyDescent="0.3">
      <c r="A3630" s="230">
        <v>419963</v>
      </c>
      <c r="B3630" s="230" t="s">
        <v>321</v>
      </c>
      <c r="I3630" s="230" t="s">
        <v>143</v>
      </c>
      <c r="Q3630" s="230" t="s">
        <v>143</v>
      </c>
      <c r="R3630" s="230" t="s">
        <v>143</v>
      </c>
      <c r="X3630" s="230" t="s">
        <v>145</v>
      </c>
      <c r="Y3630" s="230" t="s">
        <v>145</v>
      </c>
      <c r="AB3630" s="230" t="s">
        <v>145</v>
      </c>
      <c r="AC3630" s="230" t="s">
        <v>145</v>
      </c>
      <c r="AD3630" s="230" t="s">
        <v>144</v>
      </c>
      <c r="AE3630" s="230" t="s">
        <v>144</v>
      </c>
      <c r="AF3630" s="230" t="s">
        <v>144</v>
      </c>
      <c r="AG3630" s="230" t="s">
        <v>144</v>
      </c>
      <c r="AH3630" s="230" t="s">
        <v>144</v>
      </c>
    </row>
    <row r="3631" spans="1:34" x14ac:dyDescent="0.3">
      <c r="A3631" s="230">
        <v>420277</v>
      </c>
      <c r="B3631" s="230" t="s">
        <v>321</v>
      </c>
      <c r="K3631" s="230" t="s">
        <v>143</v>
      </c>
      <c r="L3631" s="230" t="s">
        <v>143</v>
      </c>
      <c r="R3631" s="230" t="s">
        <v>143</v>
      </c>
      <c r="Y3631" s="230" t="s">
        <v>145</v>
      </c>
      <c r="Z3631" s="230" t="s">
        <v>145</v>
      </c>
      <c r="AA3631" s="230" t="s">
        <v>145</v>
      </c>
      <c r="AB3631" s="230" t="s">
        <v>145</v>
      </c>
      <c r="AD3631" s="230" t="s">
        <v>144</v>
      </c>
      <c r="AE3631" s="230" t="s">
        <v>144</v>
      </c>
      <c r="AF3631" s="230" t="s">
        <v>144</v>
      </c>
      <c r="AG3631" s="230" t="s">
        <v>144</v>
      </c>
      <c r="AH3631" s="230" t="s">
        <v>144</v>
      </c>
    </row>
    <row r="3632" spans="1:34" x14ac:dyDescent="0.3">
      <c r="A3632" s="230">
        <v>420670</v>
      </c>
      <c r="B3632" s="230" t="s">
        <v>321</v>
      </c>
      <c r="I3632" s="230" t="s">
        <v>143</v>
      </c>
      <c r="T3632" s="230" t="s">
        <v>145</v>
      </c>
      <c r="W3632" s="230" t="s">
        <v>143</v>
      </c>
      <c r="Y3632" s="230" t="s">
        <v>145</v>
      </c>
      <c r="Z3632" s="230" t="s">
        <v>144</v>
      </c>
      <c r="AA3632" s="230" t="s">
        <v>145</v>
      </c>
      <c r="AB3632" s="230" t="s">
        <v>145</v>
      </c>
      <c r="AD3632" s="230" t="s">
        <v>144</v>
      </c>
      <c r="AE3632" s="230" t="s">
        <v>144</v>
      </c>
      <c r="AF3632" s="230" t="s">
        <v>144</v>
      </c>
      <c r="AG3632" s="230" t="s">
        <v>144</v>
      </c>
      <c r="AH3632" s="230" t="s">
        <v>144</v>
      </c>
    </row>
    <row r="3633" spans="1:34" x14ac:dyDescent="0.3">
      <c r="A3633" s="230">
        <v>420792</v>
      </c>
      <c r="B3633" s="230" t="s">
        <v>321</v>
      </c>
      <c r="E3633" s="230" t="s">
        <v>143</v>
      </c>
      <c r="K3633" s="230" t="s">
        <v>143</v>
      </c>
      <c r="V3633" s="230" t="s">
        <v>145</v>
      </c>
      <c r="Y3633" s="230" t="s">
        <v>145</v>
      </c>
      <c r="AA3633" s="230" t="s">
        <v>145</v>
      </c>
      <c r="AB3633" s="230" t="s">
        <v>145</v>
      </c>
      <c r="AD3633" s="230" t="s">
        <v>144</v>
      </c>
      <c r="AE3633" s="230" t="s">
        <v>144</v>
      </c>
      <c r="AF3633" s="230" t="s">
        <v>144</v>
      </c>
      <c r="AG3633" s="230" t="s">
        <v>144</v>
      </c>
      <c r="AH3633" s="230" t="s">
        <v>144</v>
      </c>
    </row>
    <row r="3634" spans="1:34" x14ac:dyDescent="0.3">
      <c r="A3634" s="230">
        <v>421226</v>
      </c>
      <c r="B3634" s="230" t="s">
        <v>321</v>
      </c>
      <c r="K3634" s="230" t="s">
        <v>143</v>
      </c>
      <c r="O3634" s="230" t="s">
        <v>143</v>
      </c>
      <c r="P3634" s="230" t="s">
        <v>143</v>
      </c>
      <c r="V3634" s="230" t="s">
        <v>143</v>
      </c>
      <c r="Z3634" s="230" t="s">
        <v>145</v>
      </c>
      <c r="AA3634" s="230" t="s">
        <v>145</v>
      </c>
      <c r="AD3634" s="230" t="s">
        <v>144</v>
      </c>
      <c r="AE3634" s="230" t="s">
        <v>144</v>
      </c>
      <c r="AF3634" s="230" t="s">
        <v>144</v>
      </c>
      <c r="AG3634" s="230" t="s">
        <v>144</v>
      </c>
    </row>
    <row r="3635" spans="1:34" x14ac:dyDescent="0.3">
      <c r="A3635" s="230">
        <v>421246</v>
      </c>
      <c r="B3635" s="230" t="s">
        <v>321</v>
      </c>
      <c r="F3635" s="230" t="s">
        <v>143</v>
      </c>
      <c r="P3635" s="230" t="s">
        <v>145</v>
      </c>
      <c r="R3635" s="230" t="s">
        <v>145</v>
      </c>
      <c r="Y3635" s="230" t="s">
        <v>145</v>
      </c>
      <c r="AD3635" s="230" t="s">
        <v>144</v>
      </c>
      <c r="AE3635" s="230" t="s">
        <v>144</v>
      </c>
      <c r="AF3635" s="230" t="s">
        <v>144</v>
      </c>
      <c r="AG3635" s="230" t="s">
        <v>144</v>
      </c>
      <c r="AH3635" s="230" t="s">
        <v>144</v>
      </c>
    </row>
    <row r="3636" spans="1:34" x14ac:dyDescent="0.3">
      <c r="A3636" s="230">
        <v>421636</v>
      </c>
      <c r="B3636" s="230" t="s">
        <v>321</v>
      </c>
      <c r="I3636" s="230" t="s">
        <v>145</v>
      </c>
      <c r="K3636" s="230" t="s">
        <v>143</v>
      </c>
      <c r="O3636" s="230" t="s">
        <v>143</v>
      </c>
      <c r="Q3636" s="230" t="s">
        <v>145</v>
      </c>
      <c r="Y3636" s="230" t="s">
        <v>145</v>
      </c>
      <c r="AA3636" s="230" t="s">
        <v>145</v>
      </c>
      <c r="AB3636" s="230" t="s">
        <v>145</v>
      </c>
      <c r="AD3636" s="230" t="s">
        <v>144</v>
      </c>
      <c r="AE3636" s="230" t="s">
        <v>144</v>
      </c>
      <c r="AF3636" s="230" t="s">
        <v>144</v>
      </c>
      <c r="AG3636" s="230" t="s">
        <v>144</v>
      </c>
      <c r="AH3636" s="230" t="s">
        <v>144</v>
      </c>
    </row>
    <row r="3637" spans="1:34" x14ac:dyDescent="0.3">
      <c r="A3637" s="230">
        <v>421871</v>
      </c>
      <c r="B3637" s="230" t="s">
        <v>321</v>
      </c>
      <c r="N3637" s="230" t="s">
        <v>143</v>
      </c>
      <c r="S3637" s="230" t="s">
        <v>143</v>
      </c>
      <c r="Y3637" s="230" t="s">
        <v>145</v>
      </c>
      <c r="AA3637" s="230" t="s">
        <v>145</v>
      </c>
      <c r="AB3637" s="230" t="s">
        <v>145</v>
      </c>
      <c r="AD3637" s="230" t="s">
        <v>144</v>
      </c>
      <c r="AE3637" s="230" t="s">
        <v>144</v>
      </c>
      <c r="AF3637" s="230" t="s">
        <v>144</v>
      </c>
      <c r="AG3637" s="230" t="s">
        <v>144</v>
      </c>
      <c r="AH3637" s="230" t="s">
        <v>144</v>
      </c>
    </row>
    <row r="3638" spans="1:34" x14ac:dyDescent="0.3">
      <c r="A3638" s="230">
        <v>422000</v>
      </c>
      <c r="B3638" s="230" t="s">
        <v>321</v>
      </c>
      <c r="H3638" s="230" t="s">
        <v>143</v>
      </c>
      <c r="L3638" s="230" t="s">
        <v>143</v>
      </c>
      <c r="R3638" s="230" t="s">
        <v>145</v>
      </c>
      <c r="S3638" s="230" t="s">
        <v>144</v>
      </c>
      <c r="Y3638" s="230" t="s">
        <v>144</v>
      </c>
      <c r="Z3638" s="230" t="s">
        <v>144</v>
      </c>
      <c r="AA3638" s="230" t="s">
        <v>144</v>
      </c>
      <c r="AB3638" s="230" t="s">
        <v>144</v>
      </c>
      <c r="AC3638" s="230" t="s">
        <v>144</v>
      </c>
      <c r="AD3638" s="230" t="s">
        <v>144</v>
      </c>
      <c r="AE3638" s="230" t="s">
        <v>144</v>
      </c>
      <c r="AF3638" s="230" t="s">
        <v>144</v>
      </c>
      <c r="AG3638" s="230" t="s">
        <v>144</v>
      </c>
      <c r="AH3638" s="230" t="s">
        <v>144</v>
      </c>
    </row>
    <row r="3639" spans="1:34" x14ac:dyDescent="0.3">
      <c r="A3639" s="230">
        <v>422297</v>
      </c>
      <c r="B3639" s="230" t="s">
        <v>321</v>
      </c>
      <c r="N3639" s="230" t="s">
        <v>143</v>
      </c>
      <c r="Y3639" s="230" t="s">
        <v>145</v>
      </c>
      <c r="AD3639" s="230" t="s">
        <v>144</v>
      </c>
      <c r="AE3639" s="230" t="s">
        <v>144</v>
      </c>
      <c r="AF3639" s="230" t="s">
        <v>144</v>
      </c>
      <c r="AG3639" s="230" t="s">
        <v>144</v>
      </c>
      <c r="AH3639" s="230" t="s">
        <v>144</v>
      </c>
    </row>
    <row r="3640" spans="1:34" x14ac:dyDescent="0.3">
      <c r="A3640" s="230">
        <v>422583</v>
      </c>
      <c r="B3640" s="230" t="s">
        <v>321</v>
      </c>
      <c r="N3640" s="230" t="s">
        <v>145</v>
      </c>
      <c r="S3640" s="230" t="s">
        <v>143</v>
      </c>
      <c r="T3640" s="230" t="s">
        <v>144</v>
      </c>
      <c r="W3640" s="230" t="s">
        <v>143</v>
      </c>
      <c r="Y3640" s="230" t="s">
        <v>144</v>
      </c>
      <c r="Z3640" s="230" t="s">
        <v>144</v>
      </c>
      <c r="AA3640" s="230" t="s">
        <v>144</v>
      </c>
      <c r="AB3640" s="230" t="s">
        <v>145</v>
      </c>
      <c r="AC3640" s="230" t="s">
        <v>144</v>
      </c>
      <c r="AD3640" s="230" t="s">
        <v>144</v>
      </c>
      <c r="AE3640" s="230" t="s">
        <v>144</v>
      </c>
      <c r="AF3640" s="230" t="s">
        <v>144</v>
      </c>
      <c r="AG3640" s="230" t="s">
        <v>144</v>
      </c>
      <c r="AH3640" s="230" t="s">
        <v>144</v>
      </c>
    </row>
    <row r="3641" spans="1:34" x14ac:dyDescent="0.3">
      <c r="A3641" s="230">
        <v>422913</v>
      </c>
      <c r="B3641" s="230" t="s">
        <v>321</v>
      </c>
      <c r="L3641" s="230" t="s">
        <v>145</v>
      </c>
      <c r="R3641" s="230" t="s">
        <v>145</v>
      </c>
      <c r="S3641" s="230" t="s">
        <v>143</v>
      </c>
      <c r="Z3641" s="230" t="s">
        <v>145</v>
      </c>
      <c r="AA3641" s="230" t="s">
        <v>145</v>
      </c>
      <c r="AD3641" s="230" t="s">
        <v>144</v>
      </c>
      <c r="AE3641" s="230" t="s">
        <v>144</v>
      </c>
      <c r="AF3641" s="230" t="s">
        <v>144</v>
      </c>
      <c r="AG3641" s="230" t="s">
        <v>144</v>
      </c>
    </row>
    <row r="3642" spans="1:34" x14ac:dyDescent="0.3">
      <c r="A3642" s="230">
        <v>422918</v>
      </c>
      <c r="B3642" s="230" t="s">
        <v>321</v>
      </c>
      <c r="L3642" s="230" t="s">
        <v>144</v>
      </c>
      <c r="Q3642" s="230" t="s">
        <v>143</v>
      </c>
      <c r="R3642" s="230" t="s">
        <v>145</v>
      </c>
      <c r="S3642" s="230" t="s">
        <v>145</v>
      </c>
      <c r="Y3642" s="230" t="s">
        <v>145</v>
      </c>
      <c r="Z3642" s="230" t="s">
        <v>144</v>
      </c>
      <c r="AA3642" s="230" t="s">
        <v>145</v>
      </c>
      <c r="AB3642" s="230" t="s">
        <v>145</v>
      </c>
      <c r="AD3642" s="230" t="s">
        <v>144</v>
      </c>
      <c r="AE3642" s="230" t="s">
        <v>144</v>
      </c>
      <c r="AF3642" s="230" t="s">
        <v>144</v>
      </c>
      <c r="AG3642" s="230" t="s">
        <v>144</v>
      </c>
      <c r="AH3642" s="230" t="s">
        <v>144</v>
      </c>
    </row>
    <row r="3643" spans="1:34" x14ac:dyDescent="0.3">
      <c r="A3643" s="230">
        <v>422968</v>
      </c>
      <c r="B3643" s="230" t="s">
        <v>321</v>
      </c>
      <c r="K3643" s="230" t="s">
        <v>143</v>
      </c>
      <c r="N3643" s="230" t="s">
        <v>143</v>
      </c>
      <c r="P3643" s="230" t="s">
        <v>143</v>
      </c>
      <c r="Q3643" s="230" t="s">
        <v>143</v>
      </c>
      <c r="Y3643" s="230" t="s">
        <v>145</v>
      </c>
      <c r="AA3643" s="230" t="s">
        <v>145</v>
      </c>
      <c r="AB3643" s="230" t="s">
        <v>145</v>
      </c>
      <c r="AD3643" s="230" t="s">
        <v>144</v>
      </c>
      <c r="AE3643" s="230" t="s">
        <v>144</v>
      </c>
      <c r="AF3643" s="230" t="s">
        <v>144</v>
      </c>
      <c r="AG3643" s="230" t="s">
        <v>144</v>
      </c>
      <c r="AH3643" s="230" t="s">
        <v>144</v>
      </c>
    </row>
    <row r="3644" spans="1:34" x14ac:dyDescent="0.3">
      <c r="A3644" s="230">
        <v>422990</v>
      </c>
      <c r="B3644" s="230" t="s">
        <v>321</v>
      </c>
      <c r="T3644" s="230" t="s">
        <v>143</v>
      </c>
      <c r="Y3644" s="230" t="s">
        <v>144</v>
      </c>
      <c r="Z3644" s="230" t="s">
        <v>144</v>
      </c>
      <c r="AA3644" s="230" t="s">
        <v>144</v>
      </c>
      <c r="AB3644" s="230" t="s">
        <v>144</v>
      </c>
      <c r="AC3644" s="230" t="s">
        <v>144</v>
      </c>
      <c r="AD3644" s="230" t="s">
        <v>144</v>
      </c>
      <c r="AE3644" s="230" t="s">
        <v>144</v>
      </c>
      <c r="AF3644" s="230" t="s">
        <v>144</v>
      </c>
      <c r="AG3644" s="230" t="s">
        <v>144</v>
      </c>
      <c r="AH3644" s="230" t="s">
        <v>144</v>
      </c>
    </row>
    <row r="3645" spans="1:34" x14ac:dyDescent="0.3">
      <c r="A3645" s="230">
        <v>423081</v>
      </c>
      <c r="B3645" s="230" t="s">
        <v>321</v>
      </c>
      <c r="P3645" s="230" t="s">
        <v>145</v>
      </c>
      <c r="Y3645" s="230" t="s">
        <v>145</v>
      </c>
      <c r="AA3645" s="230" t="s">
        <v>145</v>
      </c>
      <c r="AB3645" s="230" t="s">
        <v>145</v>
      </c>
      <c r="AD3645" s="230" t="s">
        <v>144</v>
      </c>
      <c r="AE3645" s="230" t="s">
        <v>144</v>
      </c>
      <c r="AF3645" s="230" t="s">
        <v>144</v>
      </c>
      <c r="AG3645" s="230" t="s">
        <v>144</v>
      </c>
      <c r="AH3645" s="230" t="s">
        <v>144</v>
      </c>
    </row>
    <row r="3646" spans="1:34" x14ac:dyDescent="0.3">
      <c r="A3646" s="230">
        <v>423118</v>
      </c>
      <c r="B3646" s="230" t="s">
        <v>321</v>
      </c>
      <c r="E3646" s="230" t="s">
        <v>143</v>
      </c>
      <c r="K3646" s="230" t="s">
        <v>143</v>
      </c>
      <c r="Q3646" s="230" t="s">
        <v>145</v>
      </c>
      <c r="AB3646" s="230" t="s">
        <v>145</v>
      </c>
      <c r="AD3646" s="230" t="s">
        <v>144</v>
      </c>
      <c r="AE3646" s="230" t="s">
        <v>144</v>
      </c>
      <c r="AF3646" s="230" t="s">
        <v>144</v>
      </c>
      <c r="AG3646" s="230" t="s">
        <v>144</v>
      </c>
      <c r="AH3646" s="230" t="s">
        <v>144</v>
      </c>
    </row>
    <row r="3647" spans="1:34" x14ac:dyDescent="0.3">
      <c r="A3647" s="230">
        <v>423619</v>
      </c>
      <c r="B3647" s="230" t="s">
        <v>321</v>
      </c>
      <c r="L3647" s="230" t="s">
        <v>144</v>
      </c>
      <c r="R3647" s="230" t="s">
        <v>144</v>
      </c>
      <c r="Y3647" s="230" t="s">
        <v>145</v>
      </c>
      <c r="AA3647" s="230" t="s">
        <v>145</v>
      </c>
      <c r="AB3647" s="230" t="s">
        <v>145</v>
      </c>
      <c r="AD3647" s="230" t="s">
        <v>144</v>
      </c>
      <c r="AE3647" s="230" t="s">
        <v>144</v>
      </c>
      <c r="AF3647" s="230" t="s">
        <v>144</v>
      </c>
      <c r="AG3647" s="230" t="s">
        <v>144</v>
      </c>
      <c r="AH3647" s="230" t="s">
        <v>144</v>
      </c>
    </row>
    <row r="3648" spans="1:34" x14ac:dyDescent="0.3">
      <c r="A3648" s="230">
        <v>423636</v>
      </c>
      <c r="B3648" s="230" t="s">
        <v>321</v>
      </c>
      <c r="H3648" s="230" t="s">
        <v>143</v>
      </c>
      <c r="N3648" s="230" t="s">
        <v>143</v>
      </c>
      <c r="S3648" s="230" t="s">
        <v>145</v>
      </c>
      <c r="V3648" s="230" t="s">
        <v>145</v>
      </c>
      <c r="Y3648" s="230" t="s">
        <v>145</v>
      </c>
      <c r="AA3648" s="230" t="s">
        <v>145</v>
      </c>
      <c r="AD3648" s="230" t="s">
        <v>144</v>
      </c>
      <c r="AE3648" s="230" t="s">
        <v>144</v>
      </c>
      <c r="AF3648" s="230" t="s">
        <v>144</v>
      </c>
      <c r="AG3648" s="230" t="s">
        <v>144</v>
      </c>
      <c r="AH3648" s="230" t="s">
        <v>144</v>
      </c>
    </row>
    <row r="3649" spans="1:34" x14ac:dyDescent="0.3">
      <c r="A3649" s="230">
        <v>423717</v>
      </c>
      <c r="B3649" s="230" t="s">
        <v>321</v>
      </c>
      <c r="G3649" s="230" t="s">
        <v>143</v>
      </c>
      <c r="J3649" s="230" t="s">
        <v>143</v>
      </c>
      <c r="O3649" s="230" t="s">
        <v>143</v>
      </c>
      <c r="Q3649" s="230" t="s">
        <v>143</v>
      </c>
      <c r="Y3649" s="230" t="s">
        <v>145</v>
      </c>
      <c r="Z3649" s="230" t="s">
        <v>145</v>
      </c>
      <c r="AA3649" s="230" t="s">
        <v>145</v>
      </c>
      <c r="AB3649" s="230" t="s">
        <v>145</v>
      </c>
      <c r="AC3649" s="230" t="s">
        <v>145</v>
      </c>
      <c r="AD3649" s="230" t="s">
        <v>144</v>
      </c>
      <c r="AE3649" s="230" t="s">
        <v>144</v>
      </c>
      <c r="AF3649" s="230" t="s">
        <v>144</v>
      </c>
      <c r="AG3649" s="230" t="s">
        <v>144</v>
      </c>
      <c r="AH3649" s="230" t="s">
        <v>144</v>
      </c>
    </row>
    <row r="3650" spans="1:34" x14ac:dyDescent="0.3">
      <c r="A3650" s="230">
        <v>423718</v>
      </c>
      <c r="B3650" s="230" t="s">
        <v>321</v>
      </c>
      <c r="J3650" s="230" t="s">
        <v>143</v>
      </c>
      <c r="Q3650" s="230" t="s">
        <v>143</v>
      </c>
      <c r="W3650" s="230" t="s">
        <v>145</v>
      </c>
      <c r="Y3650" s="230" t="s">
        <v>145</v>
      </c>
      <c r="Z3650" s="230" t="s">
        <v>144</v>
      </c>
      <c r="AA3650" s="230" t="s">
        <v>144</v>
      </c>
      <c r="AB3650" s="230" t="s">
        <v>144</v>
      </c>
      <c r="AC3650" s="230" t="s">
        <v>144</v>
      </c>
      <c r="AD3650" s="230" t="s">
        <v>144</v>
      </c>
      <c r="AE3650" s="230" t="s">
        <v>144</v>
      </c>
      <c r="AF3650" s="230" t="s">
        <v>144</v>
      </c>
      <c r="AG3650" s="230" t="s">
        <v>144</v>
      </c>
      <c r="AH3650" s="230" t="s">
        <v>144</v>
      </c>
    </row>
    <row r="3651" spans="1:34" x14ac:dyDescent="0.3">
      <c r="A3651" s="230">
        <v>423739</v>
      </c>
      <c r="B3651" s="230" t="s">
        <v>321</v>
      </c>
      <c r="Q3651" s="230" t="s">
        <v>143</v>
      </c>
      <c r="T3651" s="230" t="s">
        <v>145</v>
      </c>
      <c r="U3651" s="230" t="s">
        <v>144</v>
      </c>
      <c r="Y3651" s="230" t="s">
        <v>145</v>
      </c>
      <c r="Z3651" s="230" t="s">
        <v>144</v>
      </c>
      <c r="AA3651" s="230" t="s">
        <v>144</v>
      </c>
      <c r="AB3651" s="230" t="s">
        <v>144</v>
      </c>
      <c r="AD3651" s="230" t="s">
        <v>144</v>
      </c>
      <c r="AE3651" s="230" t="s">
        <v>144</v>
      </c>
      <c r="AF3651" s="230" t="s">
        <v>144</v>
      </c>
      <c r="AG3651" s="230" t="s">
        <v>144</v>
      </c>
      <c r="AH3651" s="230" t="s">
        <v>144</v>
      </c>
    </row>
    <row r="3652" spans="1:34" x14ac:dyDescent="0.3">
      <c r="A3652" s="230">
        <v>423747</v>
      </c>
      <c r="B3652" s="230" t="s">
        <v>321</v>
      </c>
      <c r="Y3652" s="230" t="s">
        <v>145</v>
      </c>
      <c r="AA3652" s="230" t="s">
        <v>145</v>
      </c>
      <c r="AC3652" s="230" t="s">
        <v>145</v>
      </c>
      <c r="AD3652" s="230" t="s">
        <v>144</v>
      </c>
      <c r="AE3652" s="230" t="s">
        <v>144</v>
      </c>
      <c r="AF3652" s="230" t="s">
        <v>144</v>
      </c>
      <c r="AG3652" s="230" t="s">
        <v>144</v>
      </c>
      <c r="AH3652" s="230" t="s">
        <v>144</v>
      </c>
    </row>
    <row r="3653" spans="1:34" x14ac:dyDescent="0.3">
      <c r="A3653" s="230">
        <v>423759</v>
      </c>
      <c r="B3653" s="230" t="s">
        <v>321</v>
      </c>
      <c r="S3653" s="230" t="s">
        <v>143</v>
      </c>
      <c r="U3653" s="230" t="s">
        <v>144</v>
      </c>
      <c r="Z3653" s="230" t="s">
        <v>144</v>
      </c>
      <c r="AA3653" s="230" t="s">
        <v>144</v>
      </c>
      <c r="AB3653" s="230" t="s">
        <v>144</v>
      </c>
      <c r="AD3653" s="230" t="s">
        <v>144</v>
      </c>
      <c r="AE3653" s="230" t="s">
        <v>144</v>
      </c>
      <c r="AF3653" s="230" t="s">
        <v>144</v>
      </c>
      <c r="AG3653" s="230" t="s">
        <v>144</v>
      </c>
      <c r="AH3653" s="230" t="s">
        <v>144</v>
      </c>
    </row>
    <row r="3654" spans="1:34" x14ac:dyDescent="0.3">
      <c r="A3654" s="230">
        <v>423889</v>
      </c>
      <c r="B3654" s="230" t="s">
        <v>321</v>
      </c>
      <c r="C3654" s="230" t="s">
        <v>143</v>
      </c>
      <c r="O3654" s="230" t="s">
        <v>143</v>
      </c>
      <c r="X3654" s="230" t="s">
        <v>143</v>
      </c>
      <c r="Y3654" s="230" t="s">
        <v>144</v>
      </c>
      <c r="Z3654" s="230" t="s">
        <v>144</v>
      </c>
      <c r="AA3654" s="230" t="s">
        <v>144</v>
      </c>
      <c r="AB3654" s="230" t="s">
        <v>144</v>
      </c>
      <c r="AC3654" s="230" t="s">
        <v>144</v>
      </c>
      <c r="AD3654" s="230" t="s">
        <v>144</v>
      </c>
      <c r="AE3654" s="230" t="s">
        <v>144</v>
      </c>
      <c r="AF3654" s="230" t="s">
        <v>144</v>
      </c>
      <c r="AG3654" s="230" t="s">
        <v>144</v>
      </c>
      <c r="AH3654" s="230" t="s">
        <v>144</v>
      </c>
    </row>
    <row r="3655" spans="1:34" x14ac:dyDescent="0.3">
      <c r="A3655" s="230">
        <v>423980</v>
      </c>
      <c r="B3655" s="230" t="s">
        <v>321</v>
      </c>
      <c r="K3655" s="230" t="s">
        <v>143</v>
      </c>
      <c r="N3655" s="230" t="s">
        <v>143</v>
      </c>
      <c r="Y3655" s="230" t="s">
        <v>145</v>
      </c>
      <c r="AA3655" s="230" t="s">
        <v>145</v>
      </c>
      <c r="AB3655" s="230" t="s">
        <v>145</v>
      </c>
      <c r="AD3655" s="230" t="s">
        <v>144</v>
      </c>
      <c r="AE3655" s="230" t="s">
        <v>144</v>
      </c>
      <c r="AF3655" s="230" t="s">
        <v>144</v>
      </c>
      <c r="AG3655" s="230" t="s">
        <v>144</v>
      </c>
      <c r="AH3655" s="230" t="s">
        <v>144</v>
      </c>
    </row>
    <row r="3656" spans="1:34" x14ac:dyDescent="0.3">
      <c r="A3656" s="230">
        <v>423981</v>
      </c>
      <c r="B3656" s="230" t="s">
        <v>321</v>
      </c>
      <c r="K3656" s="230" t="s">
        <v>143</v>
      </c>
      <c r="Q3656" s="230" t="s">
        <v>143</v>
      </c>
      <c r="V3656" s="230" t="s">
        <v>145</v>
      </c>
      <c r="W3656" s="230" t="s">
        <v>145</v>
      </c>
      <c r="Y3656" s="230" t="s">
        <v>145</v>
      </c>
      <c r="AB3656" s="230" t="s">
        <v>145</v>
      </c>
      <c r="AC3656" s="230" t="s">
        <v>145</v>
      </c>
      <c r="AD3656" s="230" t="s">
        <v>144</v>
      </c>
      <c r="AE3656" s="230" t="s">
        <v>144</v>
      </c>
      <c r="AF3656" s="230" t="s">
        <v>144</v>
      </c>
      <c r="AG3656" s="230" t="s">
        <v>144</v>
      </c>
      <c r="AH3656" s="230" t="s">
        <v>144</v>
      </c>
    </row>
    <row r="3657" spans="1:34" x14ac:dyDescent="0.3">
      <c r="A3657" s="230">
        <v>424053</v>
      </c>
      <c r="B3657" s="230" t="s">
        <v>321</v>
      </c>
      <c r="L3657" s="230" t="s">
        <v>143</v>
      </c>
      <c r="N3657" s="230" t="s">
        <v>143</v>
      </c>
      <c r="R3657" s="230" t="s">
        <v>145</v>
      </c>
      <c r="Y3657" s="230" t="s">
        <v>145</v>
      </c>
      <c r="AA3657" s="230" t="s">
        <v>145</v>
      </c>
      <c r="AB3657" s="230" t="s">
        <v>145</v>
      </c>
      <c r="AD3657" s="230" t="s">
        <v>144</v>
      </c>
      <c r="AE3657" s="230" t="s">
        <v>144</v>
      </c>
      <c r="AF3657" s="230" t="s">
        <v>144</v>
      </c>
      <c r="AG3657" s="230" t="s">
        <v>144</v>
      </c>
      <c r="AH3657" s="230" t="s">
        <v>144</v>
      </c>
    </row>
    <row r="3658" spans="1:34" x14ac:dyDescent="0.3">
      <c r="A3658" s="230">
        <v>424096</v>
      </c>
      <c r="B3658" s="230" t="s">
        <v>321</v>
      </c>
      <c r="O3658" s="230" t="s">
        <v>143</v>
      </c>
      <c r="Q3658" s="230" t="s">
        <v>145</v>
      </c>
      <c r="V3658" s="230" t="s">
        <v>143</v>
      </c>
      <c r="W3658" s="230" t="s">
        <v>145</v>
      </c>
      <c r="Y3658" s="230" t="s">
        <v>145</v>
      </c>
      <c r="AA3658" s="230" t="s">
        <v>145</v>
      </c>
      <c r="AB3658" s="230" t="s">
        <v>145</v>
      </c>
      <c r="AD3658" s="230" t="s">
        <v>144</v>
      </c>
      <c r="AE3658" s="230" t="s">
        <v>144</v>
      </c>
      <c r="AF3658" s="230" t="s">
        <v>144</v>
      </c>
      <c r="AG3658" s="230" t="s">
        <v>144</v>
      </c>
      <c r="AH3658" s="230" t="s">
        <v>144</v>
      </c>
    </row>
    <row r="3659" spans="1:34" x14ac:dyDescent="0.3">
      <c r="A3659" s="230">
        <v>424110</v>
      </c>
      <c r="B3659" s="230" t="s">
        <v>321</v>
      </c>
      <c r="F3659" s="230" t="s">
        <v>143</v>
      </c>
      <c r="K3659" s="230" t="s">
        <v>143</v>
      </c>
      <c r="Q3659" s="230" t="s">
        <v>143</v>
      </c>
      <c r="Y3659" s="230" t="s">
        <v>145</v>
      </c>
      <c r="Z3659" s="230" t="s">
        <v>145</v>
      </c>
      <c r="AA3659" s="230" t="s">
        <v>145</v>
      </c>
      <c r="AB3659" s="230" t="s">
        <v>145</v>
      </c>
      <c r="AD3659" s="230" t="s">
        <v>144</v>
      </c>
      <c r="AE3659" s="230" t="s">
        <v>144</v>
      </c>
      <c r="AF3659" s="230" t="s">
        <v>144</v>
      </c>
      <c r="AG3659" s="230" t="s">
        <v>144</v>
      </c>
      <c r="AH3659" s="230" t="s">
        <v>144</v>
      </c>
    </row>
    <row r="3660" spans="1:34" x14ac:dyDescent="0.3">
      <c r="A3660" s="230">
        <v>424132</v>
      </c>
      <c r="B3660" s="230" t="s">
        <v>321</v>
      </c>
      <c r="AA3660" s="230" t="s">
        <v>145</v>
      </c>
      <c r="AD3660" s="230" t="s">
        <v>144</v>
      </c>
      <c r="AE3660" s="230" t="s">
        <v>144</v>
      </c>
      <c r="AF3660" s="230" t="s">
        <v>144</v>
      </c>
      <c r="AG3660" s="230" t="s">
        <v>144</v>
      </c>
    </row>
    <row r="3661" spans="1:34" x14ac:dyDescent="0.3">
      <c r="A3661" s="230">
        <v>424213</v>
      </c>
      <c r="B3661" s="230" t="s">
        <v>321</v>
      </c>
      <c r="R3661" s="230" t="s">
        <v>145</v>
      </c>
      <c r="U3661" s="230" t="s">
        <v>145</v>
      </c>
      <c r="W3661" s="230" t="s">
        <v>145</v>
      </c>
      <c r="Y3661" s="230" t="s">
        <v>145</v>
      </c>
      <c r="Z3661" s="230" t="s">
        <v>144</v>
      </c>
      <c r="AA3661" s="230" t="s">
        <v>144</v>
      </c>
      <c r="AD3661" s="230" t="s">
        <v>144</v>
      </c>
      <c r="AE3661" s="230" t="s">
        <v>144</v>
      </c>
      <c r="AF3661" s="230" t="s">
        <v>144</v>
      </c>
      <c r="AG3661" s="230" t="s">
        <v>144</v>
      </c>
      <c r="AH3661" s="230" t="s">
        <v>144</v>
      </c>
    </row>
    <row r="3662" spans="1:34" x14ac:dyDescent="0.3">
      <c r="A3662" s="230">
        <v>424333</v>
      </c>
      <c r="B3662" s="230" t="s">
        <v>321</v>
      </c>
      <c r="L3662" s="230" t="s">
        <v>143</v>
      </c>
      <c r="R3662" s="230" t="s">
        <v>144</v>
      </c>
      <c r="V3662" s="230" t="s">
        <v>143</v>
      </c>
      <c r="Y3662" s="230" t="s">
        <v>145</v>
      </c>
      <c r="AA3662" s="230" t="s">
        <v>145</v>
      </c>
      <c r="AD3662" s="230" t="s">
        <v>144</v>
      </c>
      <c r="AE3662" s="230" t="s">
        <v>144</v>
      </c>
      <c r="AF3662" s="230" t="s">
        <v>144</v>
      </c>
      <c r="AG3662" s="230" t="s">
        <v>144</v>
      </c>
    </row>
    <row r="3663" spans="1:34" x14ac:dyDescent="0.3">
      <c r="A3663" s="230">
        <v>424448</v>
      </c>
      <c r="B3663" s="230" t="s">
        <v>321</v>
      </c>
      <c r="J3663" s="230" t="s">
        <v>144</v>
      </c>
      <c r="Y3663" s="230" t="s">
        <v>145</v>
      </c>
      <c r="AD3663" s="230" t="s">
        <v>144</v>
      </c>
      <c r="AE3663" s="230" t="s">
        <v>144</v>
      </c>
      <c r="AF3663" s="230" t="s">
        <v>144</v>
      </c>
      <c r="AG3663" s="230" t="s">
        <v>144</v>
      </c>
      <c r="AH3663" s="230" t="s">
        <v>144</v>
      </c>
    </row>
    <row r="3664" spans="1:34" x14ac:dyDescent="0.3">
      <c r="A3664" s="230">
        <v>424556</v>
      </c>
      <c r="B3664" s="230" t="s">
        <v>321</v>
      </c>
      <c r="M3664" s="230" t="s">
        <v>143</v>
      </c>
      <c r="O3664" s="230" t="s">
        <v>143</v>
      </c>
      <c r="U3664" s="230" t="s">
        <v>143</v>
      </c>
      <c r="V3664" s="230" t="s">
        <v>143</v>
      </c>
      <c r="Z3664" s="230" t="s">
        <v>145</v>
      </c>
      <c r="AA3664" s="230" t="s">
        <v>145</v>
      </c>
      <c r="AB3664" s="230" t="s">
        <v>145</v>
      </c>
      <c r="AD3664" s="230" t="s">
        <v>144</v>
      </c>
      <c r="AE3664" s="230" t="s">
        <v>144</v>
      </c>
      <c r="AF3664" s="230" t="s">
        <v>144</v>
      </c>
      <c r="AG3664" s="230" t="s">
        <v>144</v>
      </c>
      <c r="AH3664" s="230" t="s">
        <v>144</v>
      </c>
    </row>
    <row r="3665" spans="1:34" x14ac:dyDescent="0.3">
      <c r="A3665" s="230">
        <v>424592</v>
      </c>
      <c r="B3665" s="230" t="s">
        <v>321</v>
      </c>
      <c r="L3665" s="230" t="s">
        <v>144</v>
      </c>
      <c r="M3665" s="230" t="s">
        <v>144</v>
      </c>
      <c r="Z3665" s="230" t="s">
        <v>144</v>
      </c>
      <c r="AA3665" s="230" t="s">
        <v>144</v>
      </c>
      <c r="AD3665" s="230" t="s">
        <v>144</v>
      </c>
      <c r="AE3665" s="230" t="s">
        <v>144</v>
      </c>
      <c r="AF3665" s="230" t="s">
        <v>144</v>
      </c>
      <c r="AG3665" s="230" t="s">
        <v>144</v>
      </c>
      <c r="AH3665" s="230" t="s">
        <v>144</v>
      </c>
    </row>
    <row r="3666" spans="1:34" x14ac:dyDescent="0.3">
      <c r="A3666" s="230">
        <v>424605</v>
      </c>
      <c r="B3666" s="230" t="s">
        <v>321</v>
      </c>
      <c r="V3666" s="230" t="s">
        <v>143</v>
      </c>
      <c r="AD3666" s="230" t="s">
        <v>144</v>
      </c>
      <c r="AE3666" s="230" t="s">
        <v>144</v>
      </c>
      <c r="AF3666" s="230" t="s">
        <v>144</v>
      </c>
      <c r="AG3666" s="230" t="s">
        <v>144</v>
      </c>
      <c r="AH3666" s="230" t="s">
        <v>144</v>
      </c>
    </row>
    <row r="3667" spans="1:34" x14ac:dyDescent="0.3">
      <c r="A3667" s="230">
        <v>424675</v>
      </c>
      <c r="B3667" s="230" t="s">
        <v>321</v>
      </c>
      <c r="G3667" s="230" t="s">
        <v>143</v>
      </c>
      <c r="L3667" s="230" t="s">
        <v>144</v>
      </c>
      <c r="R3667" s="230" t="s">
        <v>144</v>
      </c>
      <c r="S3667" s="230" t="s">
        <v>145</v>
      </c>
      <c r="Y3667" s="230" t="s">
        <v>145</v>
      </c>
      <c r="AA3667" s="230" t="s">
        <v>145</v>
      </c>
      <c r="AB3667" s="230" t="s">
        <v>145</v>
      </c>
      <c r="AD3667" s="230" t="s">
        <v>144</v>
      </c>
      <c r="AE3667" s="230" t="s">
        <v>144</v>
      </c>
      <c r="AF3667" s="230" t="s">
        <v>144</v>
      </c>
      <c r="AG3667" s="230" t="s">
        <v>144</v>
      </c>
      <c r="AH3667" s="230" t="s">
        <v>144</v>
      </c>
    </row>
    <row r="3668" spans="1:34" x14ac:dyDescent="0.3">
      <c r="A3668" s="230">
        <v>424755</v>
      </c>
      <c r="B3668" s="230" t="s">
        <v>321</v>
      </c>
      <c r="AD3668" s="230" t="s">
        <v>144</v>
      </c>
      <c r="AE3668" s="230" t="s">
        <v>144</v>
      </c>
      <c r="AF3668" s="230" t="s">
        <v>144</v>
      </c>
      <c r="AG3668" s="230" t="s">
        <v>144</v>
      </c>
      <c r="AH3668" s="230" t="s">
        <v>144</v>
      </c>
    </row>
    <row r="3669" spans="1:34" x14ac:dyDescent="0.3">
      <c r="A3669" s="230">
        <v>424947</v>
      </c>
      <c r="B3669" s="230" t="s">
        <v>321</v>
      </c>
      <c r="AD3669" s="230" t="s">
        <v>144</v>
      </c>
      <c r="AE3669" s="230" t="s">
        <v>144</v>
      </c>
      <c r="AF3669" s="230" t="s">
        <v>144</v>
      </c>
      <c r="AG3669" s="230" t="s">
        <v>144</v>
      </c>
      <c r="AH3669" s="230" t="s">
        <v>144</v>
      </c>
    </row>
    <row r="3670" spans="1:34" x14ac:dyDescent="0.3">
      <c r="A3670" s="230">
        <v>425012</v>
      </c>
      <c r="B3670" s="230" t="s">
        <v>321</v>
      </c>
      <c r="U3670" s="230" t="s">
        <v>145</v>
      </c>
      <c r="V3670" s="230" t="s">
        <v>143</v>
      </c>
      <c r="W3670" s="230" t="s">
        <v>143</v>
      </c>
      <c r="AD3670" s="230" t="s">
        <v>144</v>
      </c>
      <c r="AE3670" s="230" t="s">
        <v>144</v>
      </c>
      <c r="AF3670" s="230" t="s">
        <v>144</v>
      </c>
      <c r="AG3670" s="230" t="s">
        <v>144</v>
      </c>
    </row>
    <row r="3671" spans="1:34" x14ac:dyDescent="0.3">
      <c r="A3671" s="230">
        <v>425034</v>
      </c>
      <c r="B3671" s="230" t="s">
        <v>321</v>
      </c>
      <c r="G3671" s="230" t="s">
        <v>143</v>
      </c>
      <c r="R3671" s="230" t="s">
        <v>145</v>
      </c>
      <c r="Z3671" s="230" t="s">
        <v>145</v>
      </c>
      <c r="AA3671" s="230" t="s">
        <v>144</v>
      </c>
      <c r="AB3671" s="230" t="s">
        <v>145</v>
      </c>
      <c r="AD3671" s="230" t="s">
        <v>144</v>
      </c>
      <c r="AE3671" s="230" t="s">
        <v>144</v>
      </c>
      <c r="AF3671" s="230" t="s">
        <v>144</v>
      </c>
      <c r="AG3671" s="230" t="s">
        <v>144</v>
      </c>
      <c r="AH3671" s="230" t="s">
        <v>144</v>
      </c>
    </row>
    <row r="3672" spans="1:34" x14ac:dyDescent="0.3">
      <c r="A3672" s="230">
        <v>425076</v>
      </c>
      <c r="B3672" s="230" t="s">
        <v>321</v>
      </c>
      <c r="U3672" s="230" t="s">
        <v>145</v>
      </c>
      <c r="V3672" s="230" t="s">
        <v>145</v>
      </c>
      <c r="AD3672" s="230" t="s">
        <v>144</v>
      </c>
      <c r="AE3672" s="230" t="s">
        <v>144</v>
      </c>
      <c r="AF3672" s="230" t="s">
        <v>144</v>
      </c>
      <c r="AG3672" s="230" t="s">
        <v>144</v>
      </c>
      <c r="AH3672" s="230" t="s">
        <v>144</v>
      </c>
    </row>
    <row r="3673" spans="1:34" x14ac:dyDescent="0.3">
      <c r="A3673" s="230">
        <v>425200</v>
      </c>
      <c r="B3673" s="230" t="s">
        <v>321</v>
      </c>
      <c r="L3673" s="230" t="s">
        <v>143</v>
      </c>
      <c r="O3673" s="230" t="s">
        <v>143</v>
      </c>
      <c r="Y3673" s="230" t="s">
        <v>145</v>
      </c>
      <c r="AA3673" s="230" t="s">
        <v>145</v>
      </c>
      <c r="AD3673" s="230" t="s">
        <v>144</v>
      </c>
      <c r="AE3673" s="230" t="s">
        <v>144</v>
      </c>
      <c r="AF3673" s="230" t="s">
        <v>144</v>
      </c>
      <c r="AG3673" s="230" t="s">
        <v>144</v>
      </c>
      <c r="AH3673" s="230" t="s">
        <v>144</v>
      </c>
    </row>
    <row r="3674" spans="1:34" x14ac:dyDescent="0.3">
      <c r="A3674" s="230">
        <v>425233</v>
      </c>
      <c r="B3674" s="230" t="s">
        <v>321</v>
      </c>
      <c r="R3674" s="230" t="s">
        <v>143</v>
      </c>
      <c r="V3674" s="230" t="s">
        <v>143</v>
      </c>
      <c r="Z3674" s="230" t="s">
        <v>144</v>
      </c>
      <c r="AA3674" s="230" t="s">
        <v>145</v>
      </c>
      <c r="AB3674" s="230" t="s">
        <v>144</v>
      </c>
      <c r="AD3674" s="230" t="s">
        <v>144</v>
      </c>
      <c r="AE3674" s="230" t="s">
        <v>144</v>
      </c>
      <c r="AF3674" s="230" t="s">
        <v>144</v>
      </c>
      <c r="AG3674" s="230" t="s">
        <v>144</v>
      </c>
    </row>
    <row r="3675" spans="1:34" x14ac:dyDescent="0.3">
      <c r="A3675" s="230">
        <v>425271</v>
      </c>
      <c r="B3675" s="230" t="s">
        <v>321</v>
      </c>
      <c r="E3675" s="230" t="s">
        <v>143</v>
      </c>
      <c r="K3675" s="230" t="s">
        <v>143</v>
      </c>
      <c r="X3675" s="230" t="s">
        <v>143</v>
      </c>
      <c r="Y3675" s="230" t="s">
        <v>145</v>
      </c>
      <c r="AA3675" s="230" t="s">
        <v>145</v>
      </c>
      <c r="AB3675" s="230" t="s">
        <v>145</v>
      </c>
      <c r="AD3675" s="230" t="s">
        <v>144</v>
      </c>
      <c r="AE3675" s="230" t="s">
        <v>144</v>
      </c>
      <c r="AF3675" s="230" t="s">
        <v>144</v>
      </c>
      <c r="AG3675" s="230" t="s">
        <v>144</v>
      </c>
      <c r="AH3675" s="230" t="s">
        <v>144</v>
      </c>
    </row>
    <row r="3676" spans="1:34" x14ac:dyDescent="0.3">
      <c r="A3676" s="230">
        <v>425275</v>
      </c>
      <c r="B3676" s="230" t="s">
        <v>321</v>
      </c>
      <c r="L3676" s="230" t="s">
        <v>143</v>
      </c>
      <c r="T3676" s="230" t="s">
        <v>144</v>
      </c>
      <c r="V3676" s="230" t="s">
        <v>144</v>
      </c>
      <c r="Y3676" s="230" t="s">
        <v>145</v>
      </c>
      <c r="Z3676" s="230" t="s">
        <v>144</v>
      </c>
      <c r="AA3676" s="230" t="s">
        <v>144</v>
      </c>
      <c r="AB3676" s="230" t="s">
        <v>144</v>
      </c>
      <c r="AC3676" s="230" t="s">
        <v>145</v>
      </c>
      <c r="AD3676" s="230" t="s">
        <v>144</v>
      </c>
      <c r="AE3676" s="230" t="s">
        <v>144</v>
      </c>
      <c r="AF3676" s="230" t="s">
        <v>144</v>
      </c>
      <c r="AG3676" s="230" t="s">
        <v>144</v>
      </c>
      <c r="AH3676" s="230" t="s">
        <v>144</v>
      </c>
    </row>
    <row r="3677" spans="1:34" x14ac:dyDescent="0.3">
      <c r="A3677" s="230">
        <v>425321</v>
      </c>
      <c r="B3677" s="230" t="s">
        <v>321</v>
      </c>
      <c r="T3677" s="230" t="s">
        <v>144</v>
      </c>
      <c r="Y3677" s="230" t="s">
        <v>145</v>
      </c>
      <c r="AA3677" s="230" t="s">
        <v>145</v>
      </c>
      <c r="AB3677" s="230" t="s">
        <v>144</v>
      </c>
      <c r="AC3677" s="230" t="s">
        <v>144</v>
      </c>
      <c r="AD3677" s="230" t="s">
        <v>144</v>
      </c>
      <c r="AE3677" s="230" t="s">
        <v>144</v>
      </c>
      <c r="AF3677" s="230" t="s">
        <v>144</v>
      </c>
      <c r="AG3677" s="230" t="s">
        <v>144</v>
      </c>
      <c r="AH3677" s="230" t="s">
        <v>144</v>
      </c>
    </row>
    <row r="3678" spans="1:34" x14ac:dyDescent="0.3">
      <c r="A3678" s="230">
        <v>425322</v>
      </c>
      <c r="B3678" s="230" t="s">
        <v>321</v>
      </c>
      <c r="K3678" s="230" t="s">
        <v>143</v>
      </c>
      <c r="L3678" s="230" t="s">
        <v>145</v>
      </c>
      <c r="R3678" s="230" t="s">
        <v>144</v>
      </c>
      <c r="W3678" s="230" t="s">
        <v>143</v>
      </c>
      <c r="Y3678" s="230" t="s">
        <v>145</v>
      </c>
      <c r="AA3678" s="230" t="s">
        <v>145</v>
      </c>
      <c r="AB3678" s="230" t="s">
        <v>145</v>
      </c>
      <c r="AC3678" s="230" t="s">
        <v>145</v>
      </c>
      <c r="AD3678" s="230" t="s">
        <v>144</v>
      </c>
      <c r="AE3678" s="230" t="s">
        <v>144</v>
      </c>
      <c r="AF3678" s="230" t="s">
        <v>144</v>
      </c>
      <c r="AG3678" s="230" t="s">
        <v>144</v>
      </c>
      <c r="AH3678" s="230" t="s">
        <v>144</v>
      </c>
    </row>
    <row r="3679" spans="1:34" x14ac:dyDescent="0.3">
      <c r="A3679" s="230">
        <v>425398</v>
      </c>
      <c r="B3679" s="230" t="s">
        <v>321</v>
      </c>
      <c r="N3679" s="230" t="s">
        <v>143</v>
      </c>
      <c r="S3679" s="230" t="s">
        <v>143</v>
      </c>
      <c r="Y3679" s="230" t="s">
        <v>145</v>
      </c>
      <c r="AA3679" s="230" t="s">
        <v>145</v>
      </c>
      <c r="AB3679" s="230" t="s">
        <v>145</v>
      </c>
      <c r="AD3679" s="230" t="s">
        <v>144</v>
      </c>
      <c r="AE3679" s="230" t="s">
        <v>144</v>
      </c>
      <c r="AF3679" s="230" t="s">
        <v>144</v>
      </c>
      <c r="AG3679" s="230" t="s">
        <v>144</v>
      </c>
      <c r="AH3679" s="230" t="s">
        <v>144</v>
      </c>
    </row>
    <row r="3680" spans="1:34" x14ac:dyDescent="0.3">
      <c r="A3680" s="230">
        <v>425558</v>
      </c>
      <c r="B3680" s="230" t="s">
        <v>321</v>
      </c>
      <c r="H3680" s="230" t="s">
        <v>145</v>
      </c>
      <c r="K3680" s="230" t="s">
        <v>143</v>
      </c>
      <c r="L3680" s="230" t="s">
        <v>143</v>
      </c>
      <c r="V3680" s="230" t="s">
        <v>143</v>
      </c>
      <c r="Y3680" s="230" t="s">
        <v>145</v>
      </c>
      <c r="AA3680" s="230" t="s">
        <v>145</v>
      </c>
      <c r="AB3680" s="230" t="s">
        <v>145</v>
      </c>
      <c r="AD3680" s="230" t="s">
        <v>144</v>
      </c>
      <c r="AE3680" s="230" t="s">
        <v>144</v>
      </c>
      <c r="AF3680" s="230" t="s">
        <v>144</v>
      </c>
      <c r="AG3680" s="230" t="s">
        <v>144</v>
      </c>
      <c r="AH3680" s="230" t="s">
        <v>144</v>
      </c>
    </row>
    <row r="3681" spans="1:34" x14ac:dyDescent="0.3">
      <c r="A3681" s="230">
        <v>425578</v>
      </c>
      <c r="B3681" s="230" t="s">
        <v>321</v>
      </c>
      <c r="N3681" s="230" t="s">
        <v>144</v>
      </c>
      <c r="W3681" s="230" t="s">
        <v>144</v>
      </c>
      <c r="AA3681" s="230" t="s">
        <v>144</v>
      </c>
      <c r="AB3681" s="230" t="s">
        <v>145</v>
      </c>
      <c r="AD3681" s="230" t="s">
        <v>144</v>
      </c>
      <c r="AE3681" s="230" t="s">
        <v>144</v>
      </c>
      <c r="AF3681" s="230" t="s">
        <v>144</v>
      </c>
      <c r="AG3681" s="230" t="s">
        <v>144</v>
      </c>
      <c r="AH3681" s="230" t="s">
        <v>144</v>
      </c>
    </row>
    <row r="3682" spans="1:34" x14ac:dyDescent="0.3">
      <c r="A3682" s="230">
        <v>425695</v>
      </c>
      <c r="B3682" s="230" t="s">
        <v>321</v>
      </c>
      <c r="N3682" s="230" t="s">
        <v>143</v>
      </c>
      <c r="W3682" s="230" t="s">
        <v>143</v>
      </c>
      <c r="Y3682" s="230" t="s">
        <v>145</v>
      </c>
      <c r="AB3682" s="230" t="s">
        <v>145</v>
      </c>
      <c r="AD3682" s="230" t="s">
        <v>144</v>
      </c>
      <c r="AE3682" s="230" t="s">
        <v>144</v>
      </c>
      <c r="AF3682" s="230" t="s">
        <v>144</v>
      </c>
      <c r="AG3682" s="230" t="s">
        <v>144</v>
      </c>
      <c r="AH3682" s="230" t="s">
        <v>144</v>
      </c>
    </row>
    <row r="3683" spans="1:34" x14ac:dyDescent="0.3">
      <c r="A3683" s="230">
        <v>425880</v>
      </c>
      <c r="B3683" s="230" t="s">
        <v>321</v>
      </c>
      <c r="R3683" s="230" t="s">
        <v>143</v>
      </c>
      <c r="V3683" s="230" t="s">
        <v>145</v>
      </c>
      <c r="AA3683" s="230" t="s">
        <v>144</v>
      </c>
      <c r="AB3683" s="230" t="s">
        <v>145</v>
      </c>
      <c r="AC3683" s="230" t="s">
        <v>144</v>
      </c>
      <c r="AD3683" s="230" t="s">
        <v>144</v>
      </c>
      <c r="AE3683" s="230" t="s">
        <v>144</v>
      </c>
      <c r="AF3683" s="230" t="s">
        <v>144</v>
      </c>
      <c r="AG3683" s="230" t="s">
        <v>144</v>
      </c>
      <c r="AH3683" s="230" t="s">
        <v>144</v>
      </c>
    </row>
    <row r="3684" spans="1:34" x14ac:dyDescent="0.3">
      <c r="A3684" s="230">
        <v>425980</v>
      </c>
      <c r="B3684" s="230" t="s">
        <v>321</v>
      </c>
      <c r="K3684" s="230" t="s">
        <v>143</v>
      </c>
      <c r="Q3684" s="230" t="s">
        <v>143</v>
      </c>
      <c r="R3684" s="230" t="s">
        <v>143</v>
      </c>
      <c r="S3684" s="230" t="s">
        <v>143</v>
      </c>
      <c r="Z3684" s="230" t="s">
        <v>145</v>
      </c>
      <c r="AA3684" s="230" t="s">
        <v>145</v>
      </c>
      <c r="AB3684" s="230" t="s">
        <v>145</v>
      </c>
      <c r="AC3684" s="230" t="s">
        <v>145</v>
      </c>
      <c r="AD3684" s="230" t="s">
        <v>144</v>
      </c>
      <c r="AE3684" s="230" t="s">
        <v>144</v>
      </c>
      <c r="AF3684" s="230" t="s">
        <v>144</v>
      </c>
      <c r="AG3684" s="230" t="s">
        <v>144</v>
      </c>
      <c r="AH3684" s="230" t="s">
        <v>144</v>
      </c>
    </row>
    <row r="3685" spans="1:34" x14ac:dyDescent="0.3">
      <c r="A3685" s="230">
        <v>425984</v>
      </c>
      <c r="B3685" s="230" t="s">
        <v>321</v>
      </c>
      <c r="O3685" s="230" t="s">
        <v>143</v>
      </c>
      <c r="S3685" s="230" t="s">
        <v>143</v>
      </c>
      <c r="U3685" s="230" t="s">
        <v>145</v>
      </c>
      <c r="Y3685" s="230" t="s">
        <v>144</v>
      </c>
      <c r="AA3685" s="230" t="s">
        <v>144</v>
      </c>
      <c r="AB3685" s="230" t="s">
        <v>144</v>
      </c>
      <c r="AC3685" s="230" t="s">
        <v>144</v>
      </c>
      <c r="AD3685" s="230" t="s">
        <v>144</v>
      </c>
      <c r="AE3685" s="230" t="s">
        <v>144</v>
      </c>
      <c r="AF3685" s="230" t="s">
        <v>144</v>
      </c>
      <c r="AG3685" s="230" t="s">
        <v>144</v>
      </c>
      <c r="AH3685" s="230" t="s">
        <v>144</v>
      </c>
    </row>
    <row r="3686" spans="1:34" x14ac:dyDescent="0.3">
      <c r="A3686" s="230">
        <v>425985</v>
      </c>
      <c r="B3686" s="230" t="s">
        <v>321</v>
      </c>
      <c r="AA3686" s="230" t="s">
        <v>145</v>
      </c>
      <c r="AD3686" s="230" t="s">
        <v>144</v>
      </c>
      <c r="AE3686" s="230" t="s">
        <v>144</v>
      </c>
      <c r="AF3686" s="230" t="s">
        <v>144</v>
      </c>
      <c r="AG3686" s="230" t="s">
        <v>144</v>
      </c>
      <c r="AH3686" s="230" t="s">
        <v>144</v>
      </c>
    </row>
    <row r="3687" spans="1:34" x14ac:dyDescent="0.3">
      <c r="A3687" s="230">
        <v>426188</v>
      </c>
      <c r="B3687" s="230" t="s">
        <v>321</v>
      </c>
      <c r="P3687" s="230" t="s">
        <v>144</v>
      </c>
      <c r="U3687" s="230" t="s">
        <v>144</v>
      </c>
      <c r="Y3687" s="230" t="s">
        <v>144</v>
      </c>
      <c r="AA3687" s="230" t="s">
        <v>144</v>
      </c>
      <c r="AB3687" s="230" t="s">
        <v>144</v>
      </c>
      <c r="AD3687" s="230" t="s">
        <v>144</v>
      </c>
      <c r="AE3687" s="230" t="s">
        <v>144</v>
      </c>
      <c r="AF3687" s="230" t="s">
        <v>144</v>
      </c>
      <c r="AG3687" s="230" t="s">
        <v>144</v>
      </c>
      <c r="AH3687" s="230" t="s">
        <v>144</v>
      </c>
    </row>
    <row r="3688" spans="1:34" x14ac:dyDescent="0.3">
      <c r="A3688" s="230">
        <v>426341</v>
      </c>
      <c r="B3688" s="230" t="s">
        <v>321</v>
      </c>
      <c r="T3688" s="230" t="s">
        <v>145</v>
      </c>
      <c r="Y3688" s="230" t="s">
        <v>145</v>
      </c>
      <c r="AD3688" s="230" t="s">
        <v>144</v>
      </c>
      <c r="AE3688" s="230" t="s">
        <v>144</v>
      </c>
      <c r="AF3688" s="230" t="s">
        <v>144</v>
      </c>
      <c r="AG3688" s="230" t="s">
        <v>144</v>
      </c>
      <c r="AH3688" s="230" t="s">
        <v>144</v>
      </c>
    </row>
    <row r="3689" spans="1:34" x14ac:dyDescent="0.3">
      <c r="A3689" s="230">
        <v>426348</v>
      </c>
      <c r="B3689" s="230" t="s">
        <v>321</v>
      </c>
      <c r="R3689" s="230" t="s">
        <v>144</v>
      </c>
      <c r="Y3689" s="230" t="s">
        <v>145</v>
      </c>
      <c r="AA3689" s="230" t="s">
        <v>145</v>
      </c>
      <c r="AD3689" s="230" t="s">
        <v>144</v>
      </c>
      <c r="AE3689" s="230" t="s">
        <v>144</v>
      </c>
      <c r="AF3689" s="230" t="s">
        <v>144</v>
      </c>
      <c r="AG3689" s="230" t="s">
        <v>144</v>
      </c>
      <c r="AH3689" s="230" t="s">
        <v>144</v>
      </c>
    </row>
    <row r="3690" spans="1:34" x14ac:dyDescent="0.3">
      <c r="A3690" s="230">
        <v>426420</v>
      </c>
      <c r="B3690" s="230" t="s">
        <v>321</v>
      </c>
      <c r="N3690" s="230" t="s">
        <v>143</v>
      </c>
      <c r="Y3690" s="230" t="s">
        <v>145</v>
      </c>
      <c r="AA3690" s="230" t="s">
        <v>145</v>
      </c>
      <c r="AD3690" s="230" t="s">
        <v>144</v>
      </c>
      <c r="AE3690" s="230" t="s">
        <v>144</v>
      </c>
      <c r="AF3690" s="230" t="s">
        <v>144</v>
      </c>
      <c r="AG3690" s="230" t="s">
        <v>144</v>
      </c>
      <c r="AH3690" s="230" t="s">
        <v>144</v>
      </c>
    </row>
    <row r="3691" spans="1:34" x14ac:dyDescent="0.3">
      <c r="A3691" s="230">
        <v>426438</v>
      </c>
      <c r="B3691" s="230" t="s">
        <v>321</v>
      </c>
      <c r="R3691" s="230" t="s">
        <v>145</v>
      </c>
      <c r="Z3691" s="230" t="s">
        <v>144</v>
      </c>
      <c r="AA3691" s="230" t="s">
        <v>144</v>
      </c>
      <c r="AB3691" s="230" t="s">
        <v>144</v>
      </c>
      <c r="AC3691" s="230" t="s">
        <v>144</v>
      </c>
      <c r="AD3691" s="230" t="s">
        <v>144</v>
      </c>
      <c r="AE3691" s="230" t="s">
        <v>144</v>
      </c>
      <c r="AF3691" s="230" t="s">
        <v>144</v>
      </c>
      <c r="AG3691" s="230" t="s">
        <v>144</v>
      </c>
      <c r="AH3691" s="230" t="s">
        <v>144</v>
      </c>
    </row>
    <row r="3692" spans="1:34" x14ac:dyDescent="0.3">
      <c r="A3692" s="230">
        <v>426638</v>
      </c>
      <c r="B3692" s="230" t="s">
        <v>321</v>
      </c>
      <c r="R3692" s="230" t="s">
        <v>145</v>
      </c>
      <c r="AD3692" s="230" t="s">
        <v>144</v>
      </c>
      <c r="AE3692" s="230" t="s">
        <v>144</v>
      </c>
      <c r="AF3692" s="230" t="s">
        <v>144</v>
      </c>
      <c r="AG3692" s="230" t="s">
        <v>144</v>
      </c>
      <c r="AH3692" s="230" t="s">
        <v>144</v>
      </c>
    </row>
    <row r="3693" spans="1:34" x14ac:dyDescent="0.3">
      <c r="A3693" s="230">
        <v>426824</v>
      </c>
      <c r="B3693" s="230" t="s">
        <v>321</v>
      </c>
      <c r="R3693" s="230" t="s">
        <v>143</v>
      </c>
      <c r="Y3693" s="230" t="s">
        <v>145</v>
      </c>
      <c r="Z3693" s="230" t="s">
        <v>145</v>
      </c>
      <c r="AA3693" s="230" t="s">
        <v>145</v>
      </c>
      <c r="AB3693" s="230" t="s">
        <v>145</v>
      </c>
      <c r="AD3693" s="230" t="s">
        <v>144</v>
      </c>
      <c r="AE3693" s="230" t="s">
        <v>144</v>
      </c>
      <c r="AF3693" s="230" t="s">
        <v>144</v>
      </c>
      <c r="AG3693" s="230" t="s">
        <v>144</v>
      </c>
      <c r="AH3693" s="230" t="s">
        <v>144</v>
      </c>
    </row>
    <row r="3694" spans="1:34" x14ac:dyDescent="0.3">
      <c r="A3694" s="230">
        <v>426853</v>
      </c>
      <c r="B3694" s="230" t="s">
        <v>321</v>
      </c>
      <c r="L3694" s="230" t="s">
        <v>144</v>
      </c>
      <c r="M3694" s="230" t="s">
        <v>144</v>
      </c>
      <c r="U3694" s="230" t="s">
        <v>145</v>
      </c>
      <c r="AD3694" s="230" t="s">
        <v>144</v>
      </c>
      <c r="AE3694" s="230" t="s">
        <v>144</v>
      </c>
      <c r="AF3694" s="230" t="s">
        <v>144</v>
      </c>
      <c r="AG3694" s="230" t="s">
        <v>144</v>
      </c>
      <c r="AH3694" s="230" t="s">
        <v>144</v>
      </c>
    </row>
    <row r="3695" spans="1:34" x14ac:dyDescent="0.3">
      <c r="A3695" s="230">
        <v>426888</v>
      </c>
      <c r="B3695" s="230" t="s">
        <v>321</v>
      </c>
      <c r="V3695" s="230" t="s">
        <v>145</v>
      </c>
      <c r="AA3695" s="230" t="s">
        <v>144</v>
      </c>
      <c r="AC3695" s="230" t="s">
        <v>144</v>
      </c>
      <c r="AD3695" s="230" t="s">
        <v>144</v>
      </c>
      <c r="AE3695" s="230" t="s">
        <v>144</v>
      </c>
      <c r="AF3695" s="230" t="s">
        <v>144</v>
      </c>
      <c r="AG3695" s="230" t="s">
        <v>144</v>
      </c>
      <c r="AH3695" s="230" t="s">
        <v>144</v>
      </c>
    </row>
    <row r="3696" spans="1:34" x14ac:dyDescent="0.3">
      <c r="A3696" s="230">
        <v>426891</v>
      </c>
      <c r="B3696" s="230" t="s">
        <v>321</v>
      </c>
      <c r="R3696" s="230" t="s">
        <v>145</v>
      </c>
      <c r="T3696" s="230" t="s">
        <v>145</v>
      </c>
      <c r="Z3696" s="230" t="s">
        <v>144</v>
      </c>
      <c r="AA3696" s="230" t="s">
        <v>144</v>
      </c>
      <c r="AC3696" s="230" t="s">
        <v>144</v>
      </c>
      <c r="AD3696" s="230" t="s">
        <v>144</v>
      </c>
      <c r="AE3696" s="230" t="s">
        <v>144</v>
      </c>
      <c r="AF3696" s="230" t="s">
        <v>144</v>
      </c>
      <c r="AG3696" s="230" t="s">
        <v>144</v>
      </c>
      <c r="AH3696" s="230" t="s">
        <v>144</v>
      </c>
    </row>
    <row r="3697" spans="1:34" x14ac:dyDescent="0.3">
      <c r="A3697" s="230">
        <v>427003</v>
      </c>
      <c r="B3697" s="230" t="s">
        <v>321</v>
      </c>
      <c r="S3697" s="230" t="s">
        <v>143</v>
      </c>
      <c r="AD3697" s="230" t="s">
        <v>144</v>
      </c>
      <c r="AE3697" s="230" t="s">
        <v>144</v>
      </c>
      <c r="AF3697" s="230" t="s">
        <v>144</v>
      </c>
      <c r="AG3697" s="230" t="s">
        <v>144</v>
      </c>
      <c r="AH3697" s="230" t="s">
        <v>144</v>
      </c>
    </row>
    <row r="3698" spans="1:34" x14ac:dyDescent="0.3">
      <c r="A3698" s="230">
        <v>424279</v>
      </c>
      <c r="B3698" s="230" t="s">
        <v>321</v>
      </c>
      <c r="H3698" s="230" t="s">
        <v>143</v>
      </c>
      <c r="S3698" s="230" t="s">
        <v>143</v>
      </c>
      <c r="X3698" s="230" t="s">
        <v>143</v>
      </c>
      <c r="Y3698" s="230" t="s">
        <v>145</v>
      </c>
      <c r="AD3698" s="230" t="s">
        <v>144</v>
      </c>
      <c r="AE3698" s="230" t="s">
        <v>144</v>
      </c>
      <c r="AF3698" s="230" t="s">
        <v>144</v>
      </c>
      <c r="AG3698" s="230" t="s">
        <v>144</v>
      </c>
      <c r="AH3698" s="230" t="s">
        <v>144</v>
      </c>
    </row>
    <row r="3699" spans="1:34" x14ac:dyDescent="0.3">
      <c r="A3699" s="230">
        <v>414078</v>
      </c>
      <c r="B3699" s="230" t="s">
        <v>321</v>
      </c>
      <c r="E3699" s="230" t="s">
        <v>143</v>
      </c>
      <c r="W3699" s="230" t="s">
        <v>145</v>
      </c>
      <c r="Y3699" s="230" t="s">
        <v>144</v>
      </c>
      <c r="Z3699" s="230" t="s">
        <v>144</v>
      </c>
      <c r="AA3699" s="230" t="s">
        <v>144</v>
      </c>
      <c r="AD3699" s="230" t="s">
        <v>144</v>
      </c>
      <c r="AE3699" s="230" t="s">
        <v>144</v>
      </c>
      <c r="AF3699" s="230" t="s">
        <v>144</v>
      </c>
      <c r="AG3699" s="230" t="s">
        <v>144</v>
      </c>
    </row>
    <row r="3700" spans="1:34" x14ac:dyDescent="0.3">
      <c r="A3700" s="230">
        <v>423561</v>
      </c>
      <c r="B3700" s="230" t="s">
        <v>321</v>
      </c>
      <c r="Q3700" s="230" t="s">
        <v>144</v>
      </c>
      <c r="R3700" s="230" t="s">
        <v>144</v>
      </c>
      <c r="AD3700" s="230" t="s">
        <v>144</v>
      </c>
      <c r="AE3700" s="230" t="s">
        <v>144</v>
      </c>
      <c r="AF3700" s="230" t="s">
        <v>144</v>
      </c>
      <c r="AG3700" s="230" t="s">
        <v>144</v>
      </c>
    </row>
    <row r="3701" spans="1:34" x14ac:dyDescent="0.3">
      <c r="A3701" s="230">
        <v>425064</v>
      </c>
      <c r="B3701" s="230" t="s">
        <v>321</v>
      </c>
      <c r="J3701" s="230" t="s">
        <v>143</v>
      </c>
      <c r="L3701" s="230" t="s">
        <v>143</v>
      </c>
      <c r="R3701" s="230" t="s">
        <v>143</v>
      </c>
      <c r="AA3701" s="230" t="s">
        <v>145</v>
      </c>
      <c r="AD3701" s="230" t="s">
        <v>144</v>
      </c>
      <c r="AE3701" s="230" t="s">
        <v>144</v>
      </c>
      <c r="AF3701" s="230" t="s">
        <v>144</v>
      </c>
      <c r="AG3701" s="230" t="s">
        <v>144</v>
      </c>
      <c r="AH3701" s="230" t="s">
        <v>144</v>
      </c>
    </row>
    <row r="3702" spans="1:34" x14ac:dyDescent="0.3">
      <c r="A3702" s="230">
        <v>424700</v>
      </c>
      <c r="B3702" s="230" t="s">
        <v>321</v>
      </c>
      <c r="K3702" s="230" t="s">
        <v>143</v>
      </c>
      <c r="L3702" s="230" t="s">
        <v>143</v>
      </c>
      <c r="R3702" s="230" t="s">
        <v>145</v>
      </c>
      <c r="AA3702" s="230" t="s">
        <v>145</v>
      </c>
      <c r="AD3702" s="230" t="s">
        <v>144</v>
      </c>
      <c r="AE3702" s="230" t="s">
        <v>144</v>
      </c>
      <c r="AF3702" s="230" t="s">
        <v>144</v>
      </c>
      <c r="AG3702" s="230" t="s">
        <v>144</v>
      </c>
      <c r="AH3702" s="230" t="s">
        <v>144</v>
      </c>
    </row>
    <row r="3703" spans="1:34" x14ac:dyDescent="0.3">
      <c r="A3703" s="230">
        <v>424273</v>
      </c>
      <c r="B3703" s="230" t="s">
        <v>321</v>
      </c>
      <c r="O3703" s="230" t="s">
        <v>143</v>
      </c>
      <c r="R3703" s="230" t="s">
        <v>145</v>
      </c>
      <c r="U3703" s="230" t="s">
        <v>143</v>
      </c>
      <c r="Z3703" s="230" t="s">
        <v>144</v>
      </c>
      <c r="AA3703" s="230" t="s">
        <v>145</v>
      </c>
      <c r="AD3703" s="230" t="s">
        <v>144</v>
      </c>
      <c r="AE3703" s="230" t="s">
        <v>144</v>
      </c>
      <c r="AF3703" s="230" t="s">
        <v>144</v>
      </c>
      <c r="AG3703" s="230" t="s">
        <v>144</v>
      </c>
    </row>
    <row r="3704" spans="1:34" x14ac:dyDescent="0.3">
      <c r="A3704" s="230">
        <v>425156</v>
      </c>
      <c r="B3704" s="230" t="s">
        <v>321</v>
      </c>
      <c r="K3704" s="230" t="s">
        <v>143</v>
      </c>
      <c r="L3704" s="230" t="s">
        <v>143</v>
      </c>
      <c r="M3704" s="230" t="s">
        <v>145</v>
      </c>
      <c r="Z3704" s="230" t="s">
        <v>144</v>
      </c>
      <c r="AA3704" s="230" t="s">
        <v>144</v>
      </c>
      <c r="AD3704" s="230" t="s">
        <v>144</v>
      </c>
      <c r="AE3704" s="230" t="s">
        <v>144</v>
      </c>
      <c r="AF3704" s="230" t="s">
        <v>144</v>
      </c>
      <c r="AG3704" s="230" t="s">
        <v>144</v>
      </c>
      <c r="AH3704" s="230" t="s">
        <v>144</v>
      </c>
    </row>
    <row r="3705" spans="1:34" x14ac:dyDescent="0.3">
      <c r="A3705" s="230">
        <v>423485</v>
      </c>
      <c r="B3705" s="230" t="s">
        <v>321</v>
      </c>
      <c r="R3705" s="230" t="s">
        <v>143</v>
      </c>
      <c r="Y3705" s="230" t="s">
        <v>145</v>
      </c>
      <c r="AA3705" s="230" t="s">
        <v>145</v>
      </c>
      <c r="AB3705" s="230" t="s">
        <v>145</v>
      </c>
      <c r="AD3705" s="230" t="s">
        <v>144</v>
      </c>
      <c r="AE3705" s="230" t="s">
        <v>144</v>
      </c>
      <c r="AF3705" s="230" t="s">
        <v>144</v>
      </c>
      <c r="AG3705" s="230" t="s">
        <v>144</v>
      </c>
    </row>
    <row r="3706" spans="1:34" x14ac:dyDescent="0.3">
      <c r="A3706" s="230">
        <v>423098</v>
      </c>
      <c r="B3706" s="230" t="s">
        <v>321</v>
      </c>
      <c r="H3706" s="230" t="s">
        <v>143</v>
      </c>
      <c r="R3706" s="230" t="s">
        <v>144</v>
      </c>
      <c r="S3706" s="230" t="s">
        <v>145</v>
      </c>
      <c r="Y3706" s="230" t="s">
        <v>145</v>
      </c>
      <c r="AA3706" s="230" t="s">
        <v>145</v>
      </c>
      <c r="AB3706" s="230" t="s">
        <v>145</v>
      </c>
      <c r="AC3706" s="230" t="s">
        <v>144</v>
      </c>
      <c r="AD3706" s="230" t="s">
        <v>144</v>
      </c>
      <c r="AE3706" s="230" t="s">
        <v>144</v>
      </c>
      <c r="AF3706" s="230" t="s">
        <v>144</v>
      </c>
      <c r="AG3706" s="230" t="s">
        <v>144</v>
      </c>
      <c r="AH3706" s="230" t="s">
        <v>144</v>
      </c>
    </row>
    <row r="3707" spans="1:34" x14ac:dyDescent="0.3">
      <c r="A3707" s="230">
        <v>425387</v>
      </c>
      <c r="B3707" s="230" t="s">
        <v>321</v>
      </c>
      <c r="K3707" s="230" t="s">
        <v>143</v>
      </c>
      <c r="V3707" s="230" t="s">
        <v>143</v>
      </c>
      <c r="Y3707" s="230" t="s">
        <v>145</v>
      </c>
      <c r="AA3707" s="230" t="s">
        <v>145</v>
      </c>
      <c r="AD3707" s="230" t="s">
        <v>144</v>
      </c>
      <c r="AE3707" s="230" t="s">
        <v>144</v>
      </c>
      <c r="AF3707" s="230" t="s">
        <v>144</v>
      </c>
      <c r="AG3707" s="230" t="s">
        <v>144</v>
      </c>
      <c r="AH3707" s="230" t="s">
        <v>144</v>
      </c>
    </row>
    <row r="3708" spans="1:34" x14ac:dyDescent="0.3">
      <c r="A3708" s="230">
        <v>422115</v>
      </c>
      <c r="B3708" s="230" t="s">
        <v>321</v>
      </c>
      <c r="I3708" s="230" t="s">
        <v>143</v>
      </c>
      <c r="T3708" s="230" t="s">
        <v>144</v>
      </c>
      <c r="X3708" s="230" t="s">
        <v>143</v>
      </c>
      <c r="Y3708" s="230" t="s">
        <v>144</v>
      </c>
      <c r="Z3708" s="230" t="s">
        <v>145</v>
      </c>
      <c r="AA3708" s="230" t="s">
        <v>144</v>
      </c>
      <c r="AB3708" s="230" t="s">
        <v>144</v>
      </c>
      <c r="AD3708" s="230" t="s">
        <v>144</v>
      </c>
      <c r="AE3708" s="230" t="s">
        <v>144</v>
      </c>
      <c r="AF3708" s="230" t="s">
        <v>144</v>
      </c>
      <c r="AG3708" s="230" t="s">
        <v>144</v>
      </c>
      <c r="AH3708" s="230" t="s">
        <v>144</v>
      </c>
    </row>
    <row r="3709" spans="1:34" x14ac:dyDescent="0.3">
      <c r="A3709" s="230">
        <v>425611</v>
      </c>
      <c r="B3709" s="230" t="s">
        <v>321</v>
      </c>
      <c r="L3709" s="230" t="s">
        <v>145</v>
      </c>
      <c r="N3709" s="230" t="s">
        <v>143</v>
      </c>
      <c r="V3709" s="230" t="s">
        <v>145</v>
      </c>
      <c r="Y3709" s="230" t="s">
        <v>145</v>
      </c>
      <c r="Z3709" s="230" t="s">
        <v>144</v>
      </c>
      <c r="AA3709" s="230" t="s">
        <v>145</v>
      </c>
      <c r="AB3709" s="230" t="s">
        <v>145</v>
      </c>
      <c r="AC3709" s="230" t="s">
        <v>145</v>
      </c>
      <c r="AD3709" s="230" t="s">
        <v>144</v>
      </c>
      <c r="AE3709" s="230" t="s">
        <v>144</v>
      </c>
      <c r="AF3709" s="230" t="s">
        <v>144</v>
      </c>
      <c r="AG3709" s="230" t="s">
        <v>144</v>
      </c>
      <c r="AH3709" s="230" t="s">
        <v>144</v>
      </c>
    </row>
    <row r="3710" spans="1:34" x14ac:dyDescent="0.3">
      <c r="A3710" s="230">
        <v>425584</v>
      </c>
      <c r="B3710" s="230" t="s">
        <v>321</v>
      </c>
      <c r="N3710" s="230" t="s">
        <v>145</v>
      </c>
      <c r="T3710" s="230" t="s">
        <v>143</v>
      </c>
      <c r="U3710" s="230" t="s">
        <v>145</v>
      </c>
      <c r="Y3710" s="230" t="s">
        <v>144</v>
      </c>
      <c r="AA3710" s="230" t="s">
        <v>144</v>
      </c>
      <c r="AB3710" s="230" t="s">
        <v>144</v>
      </c>
      <c r="AD3710" s="230" t="s">
        <v>144</v>
      </c>
      <c r="AE3710" s="230" t="s">
        <v>144</v>
      </c>
      <c r="AF3710" s="230" t="s">
        <v>144</v>
      </c>
      <c r="AG3710" s="230" t="s">
        <v>144</v>
      </c>
      <c r="AH3710" s="230" t="s">
        <v>144</v>
      </c>
    </row>
    <row r="3711" spans="1:34" x14ac:dyDescent="0.3">
      <c r="A3711" s="230">
        <v>421517</v>
      </c>
      <c r="B3711" s="230" t="s">
        <v>321</v>
      </c>
      <c r="G3711" s="230" t="s">
        <v>143</v>
      </c>
      <c r="K3711" s="230" t="s">
        <v>143</v>
      </c>
      <c r="S3711" s="230" t="s">
        <v>143</v>
      </c>
      <c r="Y3711" s="230" t="s">
        <v>145</v>
      </c>
      <c r="Z3711" s="230" t="s">
        <v>145</v>
      </c>
      <c r="AB3711" s="230" t="s">
        <v>145</v>
      </c>
      <c r="AD3711" s="230" t="s">
        <v>144</v>
      </c>
      <c r="AE3711" s="230" t="s">
        <v>144</v>
      </c>
      <c r="AF3711" s="230" t="s">
        <v>144</v>
      </c>
      <c r="AG3711" s="230" t="s">
        <v>144</v>
      </c>
      <c r="AH3711" s="230" t="s">
        <v>144</v>
      </c>
    </row>
    <row r="3712" spans="1:34" x14ac:dyDescent="0.3">
      <c r="A3712" s="230">
        <v>426218</v>
      </c>
      <c r="B3712" s="230" t="s">
        <v>321</v>
      </c>
      <c r="Y3712" s="230" t="s">
        <v>144</v>
      </c>
      <c r="Z3712" s="230" t="s">
        <v>144</v>
      </c>
      <c r="AA3712" s="230" t="s">
        <v>144</v>
      </c>
      <c r="AB3712" s="230" t="s">
        <v>144</v>
      </c>
      <c r="AC3712" s="230" t="s">
        <v>144</v>
      </c>
      <c r="AD3712" s="230" t="s">
        <v>144</v>
      </c>
      <c r="AE3712" s="230" t="s">
        <v>144</v>
      </c>
      <c r="AF3712" s="230" t="s">
        <v>144</v>
      </c>
      <c r="AG3712" s="230" t="s">
        <v>144</v>
      </c>
      <c r="AH3712" s="230" t="s">
        <v>144</v>
      </c>
    </row>
    <row r="3713" spans="1:34" x14ac:dyDescent="0.3">
      <c r="A3713" s="230">
        <v>423160</v>
      </c>
      <c r="B3713" s="230" t="s">
        <v>321</v>
      </c>
      <c r="P3713" s="230" t="s">
        <v>145</v>
      </c>
      <c r="Q3713" s="230" t="s">
        <v>143</v>
      </c>
      <c r="Y3713" s="230" t="s">
        <v>144</v>
      </c>
      <c r="Z3713" s="230" t="s">
        <v>144</v>
      </c>
      <c r="AA3713" s="230" t="s">
        <v>144</v>
      </c>
      <c r="AB3713" s="230" t="s">
        <v>144</v>
      </c>
      <c r="AC3713" s="230" t="s">
        <v>144</v>
      </c>
      <c r="AD3713" s="230" t="s">
        <v>144</v>
      </c>
      <c r="AE3713" s="230" t="s">
        <v>144</v>
      </c>
      <c r="AF3713" s="230" t="s">
        <v>144</v>
      </c>
      <c r="AG3713" s="230" t="s">
        <v>144</v>
      </c>
      <c r="AH3713" s="230" t="s">
        <v>144</v>
      </c>
    </row>
    <row r="3714" spans="1:34" x14ac:dyDescent="0.3">
      <c r="A3714" s="230">
        <v>423224</v>
      </c>
      <c r="B3714" s="230" t="s">
        <v>321</v>
      </c>
      <c r="R3714" s="230" t="s">
        <v>143</v>
      </c>
      <c r="S3714" s="230" t="s">
        <v>143</v>
      </c>
      <c r="Y3714" s="230" t="s">
        <v>145</v>
      </c>
      <c r="Z3714" s="230" t="s">
        <v>144</v>
      </c>
      <c r="AA3714" s="230" t="s">
        <v>145</v>
      </c>
      <c r="AB3714" s="230" t="s">
        <v>145</v>
      </c>
      <c r="AC3714" s="230" t="s">
        <v>144</v>
      </c>
      <c r="AD3714" s="230" t="s">
        <v>144</v>
      </c>
      <c r="AE3714" s="230" t="s">
        <v>144</v>
      </c>
      <c r="AF3714" s="230" t="s">
        <v>144</v>
      </c>
      <c r="AG3714" s="230" t="s">
        <v>144</v>
      </c>
      <c r="AH3714" s="230" t="s">
        <v>144</v>
      </c>
    </row>
    <row r="3715" spans="1:34" x14ac:dyDescent="0.3">
      <c r="A3715" s="230">
        <v>426554</v>
      </c>
      <c r="B3715" s="230" t="s">
        <v>321</v>
      </c>
      <c r="N3715" s="230" t="s">
        <v>145</v>
      </c>
      <c r="T3715" s="230" t="s">
        <v>145</v>
      </c>
      <c r="Y3715" s="230" t="s">
        <v>144</v>
      </c>
      <c r="Z3715" s="230" t="s">
        <v>144</v>
      </c>
      <c r="AA3715" s="230" t="s">
        <v>144</v>
      </c>
      <c r="AB3715" s="230" t="s">
        <v>144</v>
      </c>
      <c r="AC3715" s="230" t="s">
        <v>144</v>
      </c>
      <c r="AD3715" s="230" t="s">
        <v>144</v>
      </c>
      <c r="AE3715" s="230" t="s">
        <v>144</v>
      </c>
      <c r="AF3715" s="230" t="s">
        <v>144</v>
      </c>
      <c r="AG3715" s="230" t="s">
        <v>144</v>
      </c>
      <c r="AH3715" s="230" t="s">
        <v>144</v>
      </c>
    </row>
    <row r="3716" spans="1:34" x14ac:dyDescent="0.3">
      <c r="A3716" s="230">
        <v>426102</v>
      </c>
      <c r="B3716" s="230" t="s">
        <v>321</v>
      </c>
      <c r="AD3716" s="230" t="s">
        <v>144</v>
      </c>
      <c r="AE3716" s="230" t="s">
        <v>144</v>
      </c>
      <c r="AF3716" s="230" t="s">
        <v>144</v>
      </c>
      <c r="AG3716" s="230" t="s">
        <v>144</v>
      </c>
      <c r="AH3716" s="230" t="s">
        <v>144</v>
      </c>
    </row>
    <row r="3717" spans="1:34" x14ac:dyDescent="0.3">
      <c r="A3717" s="230">
        <v>426000</v>
      </c>
      <c r="B3717" s="230" t="s">
        <v>321</v>
      </c>
      <c r="Y3717" s="230" t="s">
        <v>145</v>
      </c>
      <c r="AD3717" s="230" t="s">
        <v>144</v>
      </c>
      <c r="AE3717" s="230" t="s">
        <v>144</v>
      </c>
      <c r="AF3717" s="230" t="s">
        <v>144</v>
      </c>
      <c r="AG3717" s="230" t="s">
        <v>144</v>
      </c>
      <c r="AH3717" s="230" t="s">
        <v>144</v>
      </c>
    </row>
    <row r="3718" spans="1:34" x14ac:dyDescent="0.3">
      <c r="A3718" s="230">
        <v>423089</v>
      </c>
      <c r="B3718" s="230" t="s">
        <v>321</v>
      </c>
      <c r="G3718" s="230" t="s">
        <v>143</v>
      </c>
      <c r="X3718" s="230" t="s">
        <v>143</v>
      </c>
      <c r="Y3718" s="230" t="s">
        <v>145</v>
      </c>
      <c r="AA3718" s="230" t="s">
        <v>145</v>
      </c>
      <c r="AB3718" s="230" t="s">
        <v>144</v>
      </c>
      <c r="AD3718" s="230" t="s">
        <v>144</v>
      </c>
      <c r="AE3718" s="230" t="s">
        <v>144</v>
      </c>
      <c r="AF3718" s="230" t="s">
        <v>144</v>
      </c>
      <c r="AG3718" s="230" t="s">
        <v>144</v>
      </c>
      <c r="AH3718" s="230" t="s">
        <v>144</v>
      </c>
    </row>
    <row r="3719" spans="1:34" x14ac:dyDescent="0.3">
      <c r="A3719" s="230">
        <v>424439</v>
      </c>
      <c r="B3719" s="230" t="s">
        <v>321</v>
      </c>
      <c r="F3719" s="230" t="s">
        <v>144</v>
      </c>
      <c r="K3719" s="230" t="s">
        <v>143</v>
      </c>
      <c r="Q3719" s="230" t="s">
        <v>143</v>
      </c>
      <c r="AD3719" s="230" t="s">
        <v>144</v>
      </c>
      <c r="AE3719" s="230" t="s">
        <v>144</v>
      </c>
      <c r="AF3719" s="230" t="s">
        <v>144</v>
      </c>
      <c r="AG3719" s="230" t="s">
        <v>144</v>
      </c>
      <c r="AH3719" s="230" t="s">
        <v>144</v>
      </c>
    </row>
    <row r="3720" spans="1:34" x14ac:dyDescent="0.3">
      <c r="A3720" s="230">
        <v>423720</v>
      </c>
      <c r="B3720" s="230" t="s">
        <v>321</v>
      </c>
      <c r="X3720" s="230" t="s">
        <v>143</v>
      </c>
      <c r="Y3720" s="230" t="s">
        <v>145</v>
      </c>
      <c r="AA3720" s="230" t="s">
        <v>145</v>
      </c>
      <c r="AB3720" s="230" t="s">
        <v>145</v>
      </c>
      <c r="AD3720" s="230" t="s">
        <v>144</v>
      </c>
      <c r="AE3720" s="230" t="s">
        <v>144</v>
      </c>
      <c r="AF3720" s="230" t="s">
        <v>144</v>
      </c>
      <c r="AG3720" s="230" t="s">
        <v>144</v>
      </c>
      <c r="AH3720" s="230" t="s">
        <v>144</v>
      </c>
    </row>
    <row r="3721" spans="1:34" x14ac:dyDescent="0.3">
      <c r="A3721" s="230">
        <v>425197</v>
      </c>
      <c r="B3721" s="230" t="s">
        <v>321</v>
      </c>
      <c r="U3721" s="230" t="s">
        <v>145</v>
      </c>
      <c r="V3721" s="230" t="s">
        <v>145</v>
      </c>
      <c r="Y3721" s="230" t="s">
        <v>145</v>
      </c>
      <c r="Z3721" s="230" t="s">
        <v>144</v>
      </c>
      <c r="AA3721" s="230" t="s">
        <v>145</v>
      </c>
      <c r="AB3721" s="230" t="s">
        <v>145</v>
      </c>
      <c r="AC3721" s="230" t="s">
        <v>144</v>
      </c>
      <c r="AD3721" s="230" t="s">
        <v>144</v>
      </c>
      <c r="AE3721" s="230" t="s">
        <v>144</v>
      </c>
      <c r="AF3721" s="230" t="s">
        <v>144</v>
      </c>
      <c r="AG3721" s="230" t="s">
        <v>144</v>
      </c>
      <c r="AH3721" s="230" t="s">
        <v>144</v>
      </c>
    </row>
    <row r="3722" spans="1:34" x14ac:dyDescent="0.3">
      <c r="A3722" s="230">
        <v>426001</v>
      </c>
      <c r="B3722" s="230" t="s">
        <v>321</v>
      </c>
      <c r="Y3722" s="230" t="s">
        <v>145</v>
      </c>
      <c r="AA3722" s="230" t="s">
        <v>145</v>
      </c>
      <c r="AD3722" s="230" t="s">
        <v>144</v>
      </c>
      <c r="AE3722" s="230" t="s">
        <v>144</v>
      </c>
      <c r="AF3722" s="230" t="s">
        <v>144</v>
      </c>
      <c r="AG3722" s="230" t="s">
        <v>144</v>
      </c>
      <c r="AH3722" s="230" t="s">
        <v>144</v>
      </c>
    </row>
    <row r="3723" spans="1:34" x14ac:dyDescent="0.3">
      <c r="A3723" s="230">
        <v>423536</v>
      </c>
      <c r="B3723" s="230" t="s">
        <v>321</v>
      </c>
      <c r="AD3723" s="230" t="s">
        <v>144</v>
      </c>
      <c r="AE3723" s="230" t="s">
        <v>144</v>
      </c>
      <c r="AF3723" s="230" t="s">
        <v>144</v>
      </c>
      <c r="AG3723" s="230" t="s">
        <v>144</v>
      </c>
      <c r="AH3723" s="230" t="s">
        <v>144</v>
      </c>
    </row>
    <row r="3724" spans="1:34" x14ac:dyDescent="0.3">
      <c r="A3724" s="230">
        <v>424720</v>
      </c>
      <c r="B3724" s="230" t="s">
        <v>321</v>
      </c>
      <c r="G3724" s="230" t="s">
        <v>143</v>
      </c>
      <c r="O3724" s="230" t="s">
        <v>143</v>
      </c>
      <c r="W3724" s="230" t="s">
        <v>145</v>
      </c>
      <c r="X3724" s="230" t="s">
        <v>143</v>
      </c>
      <c r="Y3724" s="230" t="s">
        <v>145</v>
      </c>
      <c r="AA3724" s="230" t="s">
        <v>145</v>
      </c>
      <c r="AB3724" s="230" t="s">
        <v>145</v>
      </c>
      <c r="AC3724" s="230" t="s">
        <v>145</v>
      </c>
      <c r="AD3724" s="230" t="s">
        <v>144</v>
      </c>
      <c r="AE3724" s="230" t="s">
        <v>144</v>
      </c>
      <c r="AF3724" s="230" t="s">
        <v>144</v>
      </c>
      <c r="AG3724" s="230" t="s">
        <v>144</v>
      </c>
      <c r="AH3724" s="230" t="s">
        <v>144</v>
      </c>
    </row>
    <row r="3725" spans="1:34" x14ac:dyDescent="0.3">
      <c r="A3725" s="230">
        <v>424886</v>
      </c>
      <c r="B3725" s="230" t="s">
        <v>321</v>
      </c>
      <c r="F3725" s="230" t="s">
        <v>143</v>
      </c>
      <c r="N3725" s="230" t="s">
        <v>143</v>
      </c>
      <c r="O3725" s="230" t="s">
        <v>143</v>
      </c>
      <c r="V3725" s="230" t="s">
        <v>145</v>
      </c>
      <c r="AA3725" s="230" t="s">
        <v>145</v>
      </c>
      <c r="AD3725" s="230" t="s">
        <v>144</v>
      </c>
      <c r="AE3725" s="230" t="s">
        <v>144</v>
      </c>
      <c r="AF3725" s="230" t="s">
        <v>144</v>
      </c>
      <c r="AG3725" s="230" t="s">
        <v>144</v>
      </c>
      <c r="AH3725" s="230" t="s">
        <v>144</v>
      </c>
    </row>
    <row r="3726" spans="1:34" x14ac:dyDescent="0.3">
      <c r="A3726" s="230">
        <v>422949</v>
      </c>
      <c r="B3726" s="230" t="s">
        <v>321</v>
      </c>
      <c r="E3726" s="230" t="s">
        <v>143</v>
      </c>
      <c r="N3726" s="230" t="s">
        <v>143</v>
      </c>
      <c r="T3726" s="230" t="s">
        <v>145</v>
      </c>
      <c r="V3726" s="230" t="s">
        <v>143</v>
      </c>
      <c r="Y3726" s="230" t="s">
        <v>145</v>
      </c>
      <c r="AA3726" s="230" t="s">
        <v>145</v>
      </c>
      <c r="AB3726" s="230" t="s">
        <v>145</v>
      </c>
      <c r="AD3726" s="230" t="s">
        <v>144</v>
      </c>
      <c r="AE3726" s="230" t="s">
        <v>144</v>
      </c>
      <c r="AF3726" s="230" t="s">
        <v>144</v>
      </c>
      <c r="AG3726" s="230" t="s">
        <v>144</v>
      </c>
      <c r="AH3726" s="230" t="s">
        <v>144</v>
      </c>
    </row>
    <row r="3727" spans="1:34" x14ac:dyDescent="0.3">
      <c r="A3727" s="230">
        <v>421473</v>
      </c>
      <c r="B3727" s="230" t="s">
        <v>321</v>
      </c>
      <c r="L3727" s="230" t="s">
        <v>145</v>
      </c>
      <c r="Q3727" s="230" t="s">
        <v>145</v>
      </c>
      <c r="R3727" s="230" t="s">
        <v>145</v>
      </c>
      <c r="T3727" s="230" t="s">
        <v>143</v>
      </c>
      <c r="Y3727" s="230" t="s">
        <v>144</v>
      </c>
      <c r="Z3727" s="230" t="s">
        <v>144</v>
      </c>
      <c r="AA3727" s="230" t="s">
        <v>144</v>
      </c>
      <c r="AB3727" s="230" t="s">
        <v>144</v>
      </c>
      <c r="AC3727" s="230" t="s">
        <v>145</v>
      </c>
      <c r="AD3727" s="230" t="s">
        <v>144</v>
      </c>
      <c r="AE3727" s="230" t="s">
        <v>144</v>
      </c>
      <c r="AF3727" s="230" t="s">
        <v>144</v>
      </c>
      <c r="AG3727" s="230" t="s">
        <v>144</v>
      </c>
      <c r="AH3727" s="230" t="s">
        <v>144</v>
      </c>
    </row>
    <row r="3728" spans="1:34" x14ac:dyDescent="0.3">
      <c r="A3728" s="230">
        <v>427026</v>
      </c>
      <c r="B3728" s="230" t="s">
        <v>321</v>
      </c>
      <c r="R3728" s="230" t="s">
        <v>145</v>
      </c>
      <c r="W3728" s="230" t="s">
        <v>145</v>
      </c>
      <c r="Z3728" s="230" t="s">
        <v>144</v>
      </c>
      <c r="AA3728" s="230" t="s">
        <v>144</v>
      </c>
      <c r="AB3728" s="230" t="s">
        <v>144</v>
      </c>
      <c r="AD3728" s="230" t="s">
        <v>144</v>
      </c>
      <c r="AE3728" s="230" t="s">
        <v>144</v>
      </c>
      <c r="AF3728" s="230" t="s">
        <v>144</v>
      </c>
      <c r="AG3728" s="230" t="s">
        <v>144</v>
      </c>
      <c r="AH3728" s="230" t="s">
        <v>144</v>
      </c>
    </row>
    <row r="3729" spans="1:34" x14ac:dyDescent="0.3">
      <c r="A3729" s="230">
        <v>424101</v>
      </c>
      <c r="B3729" s="230" t="s">
        <v>321</v>
      </c>
      <c r="I3729" s="230" t="s">
        <v>143</v>
      </c>
      <c r="K3729" s="230" t="s">
        <v>143</v>
      </c>
      <c r="L3729" s="230" t="s">
        <v>143</v>
      </c>
      <c r="Z3729" s="230" t="s">
        <v>145</v>
      </c>
      <c r="AB3729" s="230" t="s">
        <v>145</v>
      </c>
      <c r="AC3729" s="230" t="s">
        <v>145</v>
      </c>
      <c r="AD3729" s="230" t="s">
        <v>144</v>
      </c>
      <c r="AE3729" s="230" t="s">
        <v>144</v>
      </c>
      <c r="AF3729" s="230" t="s">
        <v>144</v>
      </c>
      <c r="AG3729" s="230" t="s">
        <v>144</v>
      </c>
      <c r="AH3729" s="230" t="s">
        <v>144</v>
      </c>
    </row>
    <row r="3730" spans="1:34" x14ac:dyDescent="0.3">
      <c r="A3730" s="230">
        <v>423444</v>
      </c>
      <c r="B3730" s="230" t="s">
        <v>321</v>
      </c>
      <c r="N3730" s="230" t="s">
        <v>143</v>
      </c>
      <c r="O3730" s="230" t="s">
        <v>143</v>
      </c>
      <c r="S3730" s="230" t="s">
        <v>143</v>
      </c>
      <c r="AD3730" s="230" t="s">
        <v>144</v>
      </c>
      <c r="AE3730" s="230" t="s">
        <v>144</v>
      </c>
      <c r="AF3730" s="230" t="s">
        <v>144</v>
      </c>
      <c r="AG3730" s="230" t="s">
        <v>144</v>
      </c>
      <c r="AH3730" s="230" t="s">
        <v>144</v>
      </c>
    </row>
    <row r="3731" spans="1:34" x14ac:dyDescent="0.3">
      <c r="A3731" s="230">
        <v>417243</v>
      </c>
      <c r="B3731" s="230" t="s">
        <v>321</v>
      </c>
      <c r="L3731" s="230" t="s">
        <v>144</v>
      </c>
      <c r="R3731" s="230" t="s">
        <v>144</v>
      </c>
      <c r="S3731" s="230" t="s">
        <v>143</v>
      </c>
      <c r="Y3731" s="230" t="s">
        <v>145</v>
      </c>
      <c r="Z3731" s="230" t="s">
        <v>145</v>
      </c>
      <c r="AA3731" s="230" t="s">
        <v>144</v>
      </c>
      <c r="AB3731" s="230" t="s">
        <v>144</v>
      </c>
      <c r="AC3731" s="230" t="s">
        <v>144</v>
      </c>
      <c r="AD3731" s="230" t="s">
        <v>144</v>
      </c>
      <c r="AE3731" s="230" t="s">
        <v>144</v>
      </c>
      <c r="AF3731" s="230" t="s">
        <v>144</v>
      </c>
      <c r="AG3731" s="230" t="s">
        <v>144</v>
      </c>
      <c r="AH3731" s="230" t="s">
        <v>144</v>
      </c>
    </row>
    <row r="3732" spans="1:34" x14ac:dyDescent="0.3">
      <c r="A3732" s="230">
        <v>425432</v>
      </c>
      <c r="B3732" s="230" t="s">
        <v>321</v>
      </c>
      <c r="U3732" s="230" t="s">
        <v>145</v>
      </c>
      <c r="V3732" s="230" t="s">
        <v>144</v>
      </c>
      <c r="X3732" s="230" t="s">
        <v>143</v>
      </c>
      <c r="Y3732" s="230" t="s">
        <v>144</v>
      </c>
      <c r="Z3732" s="230" t="s">
        <v>144</v>
      </c>
      <c r="AC3732" s="230" t="s">
        <v>144</v>
      </c>
      <c r="AD3732" s="230" t="s">
        <v>144</v>
      </c>
      <c r="AE3732" s="230" t="s">
        <v>144</v>
      </c>
      <c r="AF3732" s="230" t="s">
        <v>144</v>
      </c>
      <c r="AG3732" s="230" t="s">
        <v>144</v>
      </c>
      <c r="AH3732" s="230" t="s">
        <v>144</v>
      </c>
    </row>
    <row r="3733" spans="1:34" x14ac:dyDescent="0.3">
      <c r="A3733" s="230">
        <v>425496</v>
      </c>
      <c r="B3733" s="230" t="s">
        <v>321</v>
      </c>
      <c r="AD3733" s="230" t="s">
        <v>144</v>
      </c>
      <c r="AE3733" s="230" t="s">
        <v>144</v>
      </c>
      <c r="AF3733" s="230" t="s">
        <v>144</v>
      </c>
      <c r="AG3733" s="230" t="s">
        <v>144</v>
      </c>
      <c r="AH3733" s="230" t="s">
        <v>144</v>
      </c>
    </row>
    <row r="3734" spans="1:34" x14ac:dyDescent="0.3">
      <c r="A3734" s="230">
        <v>424465</v>
      </c>
      <c r="B3734" s="230" t="s">
        <v>321</v>
      </c>
      <c r="R3734" s="230" t="s">
        <v>144</v>
      </c>
      <c r="S3734" s="230" t="s">
        <v>144</v>
      </c>
      <c r="AD3734" s="230" t="s">
        <v>144</v>
      </c>
      <c r="AE3734" s="230" t="s">
        <v>144</v>
      </c>
      <c r="AF3734" s="230" t="s">
        <v>144</v>
      </c>
      <c r="AG3734" s="230" t="s">
        <v>144</v>
      </c>
      <c r="AH3734" s="230" t="s">
        <v>144</v>
      </c>
    </row>
    <row r="3735" spans="1:34" x14ac:dyDescent="0.3">
      <c r="A3735" s="230">
        <v>422703</v>
      </c>
      <c r="B3735" s="230" t="s">
        <v>321</v>
      </c>
      <c r="E3735" s="230" t="s">
        <v>143</v>
      </c>
      <c r="H3735" s="230" t="s">
        <v>143</v>
      </c>
      <c r="S3735" s="230" t="s">
        <v>143</v>
      </c>
      <c r="U3735" s="230" t="s">
        <v>143</v>
      </c>
      <c r="Y3735" s="230" t="s">
        <v>145</v>
      </c>
      <c r="Z3735" s="230" t="s">
        <v>145</v>
      </c>
      <c r="AA3735" s="230" t="s">
        <v>145</v>
      </c>
      <c r="AB3735" s="230" t="s">
        <v>145</v>
      </c>
      <c r="AC3735" s="230" t="s">
        <v>145</v>
      </c>
      <c r="AD3735" s="230" t="s">
        <v>144</v>
      </c>
      <c r="AE3735" s="230" t="s">
        <v>144</v>
      </c>
      <c r="AF3735" s="230" t="s">
        <v>144</v>
      </c>
      <c r="AG3735" s="230" t="s">
        <v>144</v>
      </c>
      <c r="AH3735" s="230" t="s">
        <v>144</v>
      </c>
    </row>
    <row r="3736" spans="1:34" x14ac:dyDescent="0.3">
      <c r="A3736" s="230">
        <v>423651</v>
      </c>
      <c r="B3736" s="230" t="s">
        <v>321</v>
      </c>
      <c r="E3736" s="230" t="s">
        <v>143</v>
      </c>
      <c r="O3736" s="230" t="s">
        <v>143</v>
      </c>
      <c r="S3736" s="230" t="s">
        <v>143</v>
      </c>
      <c r="V3736" s="230" t="s">
        <v>143</v>
      </c>
      <c r="Y3736" s="230" t="s">
        <v>145</v>
      </c>
      <c r="AB3736" s="230" t="s">
        <v>145</v>
      </c>
      <c r="AD3736" s="230" t="s">
        <v>144</v>
      </c>
      <c r="AE3736" s="230" t="s">
        <v>144</v>
      </c>
      <c r="AF3736" s="230" t="s">
        <v>144</v>
      </c>
      <c r="AG3736" s="230" t="s">
        <v>144</v>
      </c>
      <c r="AH3736" s="230" t="s">
        <v>144</v>
      </c>
    </row>
    <row r="3737" spans="1:34" x14ac:dyDescent="0.3">
      <c r="A3737" s="230">
        <v>417826</v>
      </c>
      <c r="B3737" s="230" t="s">
        <v>321</v>
      </c>
      <c r="N3737" s="230" t="s">
        <v>145</v>
      </c>
      <c r="P3737" s="230" t="s">
        <v>143</v>
      </c>
      <c r="V3737" s="230" t="s">
        <v>143</v>
      </c>
      <c r="Y3737" s="230" t="s">
        <v>144</v>
      </c>
      <c r="AA3737" s="230" t="s">
        <v>144</v>
      </c>
      <c r="AB3737" s="230" t="s">
        <v>144</v>
      </c>
      <c r="AD3737" s="230" t="s">
        <v>144</v>
      </c>
      <c r="AE3737" s="230" t="s">
        <v>144</v>
      </c>
      <c r="AF3737" s="230" t="s">
        <v>144</v>
      </c>
      <c r="AG3737" s="230" t="s">
        <v>144</v>
      </c>
      <c r="AH3737" s="230" t="s">
        <v>144</v>
      </c>
    </row>
    <row r="3738" spans="1:34" x14ac:dyDescent="0.3">
      <c r="A3738" s="230">
        <v>422315</v>
      </c>
      <c r="B3738" s="230" t="s">
        <v>321</v>
      </c>
      <c r="Q3738" s="230" t="s">
        <v>143</v>
      </c>
      <c r="R3738" s="230" t="s">
        <v>145</v>
      </c>
      <c r="S3738" s="230" t="s">
        <v>143</v>
      </c>
      <c r="X3738" s="230" t="s">
        <v>144</v>
      </c>
      <c r="Y3738" s="230" t="s">
        <v>144</v>
      </c>
      <c r="Z3738" s="230" t="s">
        <v>144</v>
      </c>
      <c r="AA3738" s="230" t="s">
        <v>144</v>
      </c>
      <c r="AB3738" s="230" t="s">
        <v>144</v>
      </c>
      <c r="AD3738" s="230" t="s">
        <v>144</v>
      </c>
      <c r="AE3738" s="230" t="s">
        <v>144</v>
      </c>
      <c r="AF3738" s="230" t="s">
        <v>144</v>
      </c>
      <c r="AG3738" s="230" t="s">
        <v>144</v>
      </c>
      <c r="AH3738" s="230" t="s">
        <v>144</v>
      </c>
    </row>
    <row r="3739" spans="1:34" x14ac:dyDescent="0.3">
      <c r="A3739" s="230">
        <v>420705</v>
      </c>
      <c r="B3739" s="230" t="s">
        <v>321</v>
      </c>
      <c r="N3739" s="230" t="s">
        <v>143</v>
      </c>
      <c r="O3739" s="230" t="s">
        <v>143</v>
      </c>
      <c r="T3739" s="230" t="s">
        <v>145</v>
      </c>
      <c r="Y3739" s="230" t="s">
        <v>145</v>
      </c>
      <c r="Z3739" s="230" t="s">
        <v>145</v>
      </c>
      <c r="AA3739" s="230" t="s">
        <v>144</v>
      </c>
      <c r="AB3739" s="230" t="s">
        <v>144</v>
      </c>
      <c r="AC3739" s="230" t="s">
        <v>144</v>
      </c>
      <c r="AD3739" s="230" t="s">
        <v>144</v>
      </c>
      <c r="AE3739" s="230" t="s">
        <v>144</v>
      </c>
      <c r="AF3739" s="230" t="s">
        <v>144</v>
      </c>
      <c r="AG3739" s="230" t="s">
        <v>144</v>
      </c>
      <c r="AH3739" s="230" t="s">
        <v>144</v>
      </c>
    </row>
    <row r="3740" spans="1:34" x14ac:dyDescent="0.3">
      <c r="A3740" s="230">
        <v>424041</v>
      </c>
      <c r="B3740" s="230" t="s">
        <v>321</v>
      </c>
      <c r="H3740" s="230" t="s">
        <v>145</v>
      </c>
      <c r="L3740" s="230" t="s">
        <v>144</v>
      </c>
      <c r="R3740" s="230" t="s">
        <v>145</v>
      </c>
      <c r="S3740" s="230" t="s">
        <v>145</v>
      </c>
      <c r="Y3740" s="230" t="s">
        <v>145</v>
      </c>
      <c r="Z3740" s="230" t="s">
        <v>145</v>
      </c>
      <c r="AA3740" s="230" t="s">
        <v>144</v>
      </c>
      <c r="AB3740" s="230" t="s">
        <v>145</v>
      </c>
      <c r="AD3740" s="230" t="s">
        <v>144</v>
      </c>
      <c r="AE3740" s="230" t="s">
        <v>144</v>
      </c>
      <c r="AF3740" s="230" t="s">
        <v>144</v>
      </c>
      <c r="AG3740" s="230" t="s">
        <v>144</v>
      </c>
      <c r="AH3740" s="230" t="s">
        <v>144</v>
      </c>
    </row>
    <row r="3741" spans="1:34" x14ac:dyDescent="0.3">
      <c r="A3741" s="230">
        <v>425736</v>
      </c>
      <c r="B3741" s="230" t="s">
        <v>321</v>
      </c>
      <c r="T3741" s="230" t="s">
        <v>145</v>
      </c>
      <c r="Y3741" s="230" t="s">
        <v>145</v>
      </c>
      <c r="AD3741" s="230" t="s">
        <v>144</v>
      </c>
      <c r="AE3741" s="230" t="s">
        <v>144</v>
      </c>
      <c r="AF3741" s="230" t="s">
        <v>144</v>
      </c>
      <c r="AG3741" s="230" t="s">
        <v>144</v>
      </c>
      <c r="AH3741" s="230" t="s">
        <v>144</v>
      </c>
    </row>
    <row r="3742" spans="1:34" x14ac:dyDescent="0.3">
      <c r="A3742" s="230">
        <v>419296</v>
      </c>
      <c r="B3742" s="230" t="s">
        <v>321</v>
      </c>
      <c r="H3742" s="230" t="s">
        <v>145</v>
      </c>
      <c r="K3742" s="230" t="s">
        <v>143</v>
      </c>
      <c r="O3742" s="230" t="s">
        <v>143</v>
      </c>
      <c r="S3742" s="230" t="s">
        <v>144</v>
      </c>
      <c r="Z3742" s="230" t="s">
        <v>144</v>
      </c>
      <c r="AA3742" s="230" t="s">
        <v>144</v>
      </c>
      <c r="AD3742" s="230" t="s">
        <v>144</v>
      </c>
      <c r="AE3742" s="230" t="s">
        <v>144</v>
      </c>
      <c r="AF3742" s="230" t="s">
        <v>144</v>
      </c>
      <c r="AG3742" s="230" t="s">
        <v>144</v>
      </c>
    </row>
    <row r="3743" spans="1:34" x14ac:dyDescent="0.3">
      <c r="A3743" s="230">
        <v>420800</v>
      </c>
      <c r="B3743" s="230" t="s">
        <v>321</v>
      </c>
      <c r="I3743" s="230" t="s">
        <v>145</v>
      </c>
      <c r="O3743" s="230" t="s">
        <v>143</v>
      </c>
      <c r="R3743" s="230" t="s">
        <v>143</v>
      </c>
      <c r="Y3743" s="230" t="s">
        <v>145</v>
      </c>
      <c r="AB3743" s="230" t="s">
        <v>144</v>
      </c>
      <c r="AD3743" s="230" t="s">
        <v>144</v>
      </c>
      <c r="AE3743" s="230" t="s">
        <v>144</v>
      </c>
      <c r="AF3743" s="230" t="s">
        <v>144</v>
      </c>
      <c r="AG3743" s="230" t="s">
        <v>144</v>
      </c>
      <c r="AH3743" s="230" t="s">
        <v>144</v>
      </c>
    </row>
    <row r="3744" spans="1:34" x14ac:dyDescent="0.3">
      <c r="A3744" s="230">
        <v>421162</v>
      </c>
      <c r="B3744" s="230" t="s">
        <v>321</v>
      </c>
      <c r="P3744" s="230" t="s">
        <v>145</v>
      </c>
      <c r="T3744" s="230" t="s">
        <v>145</v>
      </c>
      <c r="Y3744" s="230" t="s">
        <v>144</v>
      </c>
      <c r="Z3744" s="230" t="s">
        <v>144</v>
      </c>
      <c r="AA3744" s="230" t="s">
        <v>145</v>
      </c>
      <c r="AB3744" s="230" t="s">
        <v>144</v>
      </c>
      <c r="AD3744" s="230" t="s">
        <v>144</v>
      </c>
      <c r="AE3744" s="230" t="s">
        <v>144</v>
      </c>
      <c r="AF3744" s="230" t="s">
        <v>144</v>
      </c>
      <c r="AG3744" s="230" t="s">
        <v>144</v>
      </c>
      <c r="AH3744" s="230" t="s">
        <v>144</v>
      </c>
    </row>
    <row r="3745" spans="1:34" x14ac:dyDescent="0.3">
      <c r="A3745" s="230">
        <v>423342</v>
      </c>
      <c r="B3745" s="230" t="s">
        <v>321</v>
      </c>
      <c r="E3745" s="230" t="s">
        <v>143</v>
      </c>
      <c r="N3745" s="230" t="s">
        <v>145</v>
      </c>
      <c r="S3745" s="230" t="s">
        <v>145</v>
      </c>
      <c r="U3745" s="230" t="s">
        <v>144</v>
      </c>
      <c r="Y3745" s="230" t="s">
        <v>145</v>
      </c>
      <c r="AA3745" s="230" t="s">
        <v>145</v>
      </c>
      <c r="AB3745" s="230" t="s">
        <v>145</v>
      </c>
      <c r="AD3745" s="230" t="s">
        <v>144</v>
      </c>
      <c r="AE3745" s="230" t="s">
        <v>144</v>
      </c>
      <c r="AF3745" s="230" t="s">
        <v>144</v>
      </c>
      <c r="AG3745" s="230" t="s">
        <v>144</v>
      </c>
      <c r="AH3745" s="230" t="s">
        <v>144</v>
      </c>
    </row>
    <row r="3746" spans="1:34" x14ac:dyDescent="0.3">
      <c r="A3746" s="230">
        <v>425731</v>
      </c>
      <c r="B3746" s="230" t="s">
        <v>321</v>
      </c>
      <c r="K3746" s="230" t="s">
        <v>143</v>
      </c>
      <c r="N3746" s="230" t="s">
        <v>145</v>
      </c>
      <c r="U3746" s="230" t="s">
        <v>144</v>
      </c>
      <c r="AD3746" s="230" t="s">
        <v>144</v>
      </c>
      <c r="AE3746" s="230" t="s">
        <v>144</v>
      </c>
      <c r="AF3746" s="230" t="s">
        <v>144</v>
      </c>
      <c r="AG3746" s="230" t="s">
        <v>144</v>
      </c>
      <c r="AH3746" s="230" t="s">
        <v>144</v>
      </c>
    </row>
    <row r="3747" spans="1:34" x14ac:dyDescent="0.3">
      <c r="A3747" s="230">
        <v>421803</v>
      </c>
      <c r="B3747" s="230" t="s">
        <v>321</v>
      </c>
      <c r="L3747" s="230" t="s">
        <v>144</v>
      </c>
      <c r="R3747" s="230" t="s">
        <v>144</v>
      </c>
      <c r="S3747" s="230" t="s">
        <v>143</v>
      </c>
      <c r="AA3747" s="230" t="s">
        <v>145</v>
      </c>
      <c r="AB3747" s="230" t="s">
        <v>145</v>
      </c>
      <c r="AD3747" s="230" t="s">
        <v>144</v>
      </c>
      <c r="AE3747" s="230" t="s">
        <v>144</v>
      </c>
      <c r="AF3747" s="230" t="s">
        <v>144</v>
      </c>
      <c r="AG3747" s="230" t="s">
        <v>144</v>
      </c>
      <c r="AH3747" s="230" t="s">
        <v>144</v>
      </c>
    </row>
    <row r="3748" spans="1:34" x14ac:dyDescent="0.3">
      <c r="A3748" s="230">
        <v>424159</v>
      </c>
      <c r="B3748" s="230" t="s">
        <v>321</v>
      </c>
      <c r="K3748" s="230" t="s">
        <v>145</v>
      </c>
      <c r="R3748" s="230" t="s">
        <v>145</v>
      </c>
      <c r="W3748" s="230" t="s">
        <v>145</v>
      </c>
      <c r="Y3748" s="230" t="s">
        <v>144</v>
      </c>
      <c r="Z3748" s="230" t="s">
        <v>144</v>
      </c>
      <c r="AA3748" s="230" t="s">
        <v>144</v>
      </c>
      <c r="AB3748" s="230" t="s">
        <v>144</v>
      </c>
      <c r="AC3748" s="230" t="s">
        <v>144</v>
      </c>
      <c r="AD3748" s="230" t="s">
        <v>144</v>
      </c>
      <c r="AE3748" s="230" t="s">
        <v>144</v>
      </c>
      <c r="AF3748" s="230" t="s">
        <v>144</v>
      </c>
      <c r="AG3748" s="230" t="s">
        <v>144</v>
      </c>
      <c r="AH3748" s="230" t="s">
        <v>144</v>
      </c>
    </row>
    <row r="3749" spans="1:34" x14ac:dyDescent="0.3">
      <c r="A3749" s="230">
        <v>421328</v>
      </c>
      <c r="B3749" s="230" t="s">
        <v>321</v>
      </c>
      <c r="C3749" s="230" t="s">
        <v>145</v>
      </c>
      <c r="I3749" s="230" t="s">
        <v>145</v>
      </c>
      <c r="L3749" s="230" t="s">
        <v>143</v>
      </c>
      <c r="Q3749" s="230" t="s">
        <v>145</v>
      </c>
      <c r="Z3749" s="230" t="s">
        <v>145</v>
      </c>
      <c r="AA3749" s="230" t="s">
        <v>144</v>
      </c>
      <c r="AB3749" s="230" t="s">
        <v>144</v>
      </c>
      <c r="AD3749" s="230" t="s">
        <v>144</v>
      </c>
      <c r="AE3749" s="230" t="s">
        <v>144</v>
      </c>
      <c r="AF3749" s="230" t="s">
        <v>144</v>
      </c>
      <c r="AG3749" s="230" t="s">
        <v>144</v>
      </c>
      <c r="AH3749" s="230" t="s">
        <v>144</v>
      </c>
    </row>
    <row r="3750" spans="1:34" x14ac:dyDescent="0.3">
      <c r="A3750" s="230">
        <v>420559</v>
      </c>
      <c r="B3750" s="230" t="s">
        <v>321</v>
      </c>
      <c r="C3750" s="230" t="s">
        <v>143</v>
      </c>
      <c r="I3750" s="230" t="s">
        <v>144</v>
      </c>
      <c r="O3750" s="230" t="s">
        <v>143</v>
      </c>
      <c r="W3750" s="230" t="s">
        <v>143</v>
      </c>
      <c r="Y3750" s="230" t="s">
        <v>145</v>
      </c>
      <c r="Z3750" s="230" t="s">
        <v>145</v>
      </c>
      <c r="AA3750" s="230" t="s">
        <v>145</v>
      </c>
      <c r="AB3750" s="230" t="s">
        <v>145</v>
      </c>
      <c r="AD3750" s="230" t="s">
        <v>144</v>
      </c>
      <c r="AE3750" s="230" t="s">
        <v>144</v>
      </c>
      <c r="AF3750" s="230" t="s">
        <v>144</v>
      </c>
      <c r="AG3750" s="230" t="s">
        <v>144</v>
      </c>
      <c r="AH3750" s="230" t="s">
        <v>144</v>
      </c>
    </row>
    <row r="3751" spans="1:34" x14ac:dyDescent="0.3">
      <c r="A3751" s="230">
        <v>422230</v>
      </c>
      <c r="B3751" s="230" t="s">
        <v>321</v>
      </c>
      <c r="Q3751" s="230" t="s">
        <v>145</v>
      </c>
      <c r="Z3751" s="230" t="s">
        <v>145</v>
      </c>
      <c r="AB3751" s="230" t="s">
        <v>145</v>
      </c>
      <c r="AD3751" s="230" t="s">
        <v>144</v>
      </c>
      <c r="AE3751" s="230" t="s">
        <v>144</v>
      </c>
      <c r="AF3751" s="230" t="s">
        <v>144</v>
      </c>
      <c r="AG3751" s="230" t="s">
        <v>144</v>
      </c>
      <c r="AH3751" s="230" t="s">
        <v>144</v>
      </c>
    </row>
    <row r="3752" spans="1:34" x14ac:dyDescent="0.3">
      <c r="A3752" s="230">
        <v>424902</v>
      </c>
      <c r="B3752" s="230" t="s">
        <v>321</v>
      </c>
      <c r="AD3752" s="230" t="s">
        <v>144</v>
      </c>
      <c r="AE3752" s="230" t="s">
        <v>144</v>
      </c>
      <c r="AF3752" s="230" t="s">
        <v>144</v>
      </c>
      <c r="AG3752" s="230" t="s">
        <v>144</v>
      </c>
      <c r="AH3752" s="230" t="s">
        <v>144</v>
      </c>
    </row>
    <row r="3753" spans="1:34" x14ac:dyDescent="0.3">
      <c r="A3753" s="230">
        <v>425549</v>
      </c>
      <c r="B3753" s="230" t="s">
        <v>321</v>
      </c>
      <c r="K3753" s="230" t="s">
        <v>143</v>
      </c>
      <c r="L3753" s="230" t="s">
        <v>144</v>
      </c>
      <c r="W3753" s="230" t="s">
        <v>145</v>
      </c>
      <c r="Y3753" s="230" t="s">
        <v>144</v>
      </c>
      <c r="AA3753" s="230" t="s">
        <v>145</v>
      </c>
      <c r="AC3753" s="230" t="s">
        <v>144</v>
      </c>
      <c r="AD3753" s="230" t="s">
        <v>144</v>
      </c>
      <c r="AE3753" s="230" t="s">
        <v>144</v>
      </c>
      <c r="AF3753" s="230" t="s">
        <v>144</v>
      </c>
      <c r="AG3753" s="230" t="s">
        <v>144</v>
      </c>
      <c r="AH3753" s="230" t="s">
        <v>144</v>
      </c>
    </row>
    <row r="3754" spans="1:34" x14ac:dyDescent="0.3">
      <c r="A3754" s="230">
        <v>425454</v>
      </c>
      <c r="B3754" s="230" t="s">
        <v>321</v>
      </c>
      <c r="T3754" s="230" t="s">
        <v>143</v>
      </c>
      <c r="Y3754" s="230" t="s">
        <v>145</v>
      </c>
      <c r="AA3754" s="230" t="s">
        <v>144</v>
      </c>
      <c r="AB3754" s="230" t="s">
        <v>144</v>
      </c>
      <c r="AD3754" s="230" t="s">
        <v>144</v>
      </c>
      <c r="AE3754" s="230" t="s">
        <v>144</v>
      </c>
      <c r="AF3754" s="230" t="s">
        <v>144</v>
      </c>
      <c r="AG3754" s="230" t="s">
        <v>144</v>
      </c>
      <c r="AH3754" s="230" t="s">
        <v>144</v>
      </c>
    </row>
    <row r="3755" spans="1:34" x14ac:dyDescent="0.3">
      <c r="A3755" s="230">
        <v>417547</v>
      </c>
      <c r="B3755" s="230" t="s">
        <v>321</v>
      </c>
      <c r="I3755" s="230" t="s">
        <v>145</v>
      </c>
      <c r="L3755" s="230" t="s">
        <v>145</v>
      </c>
      <c r="R3755" s="230" t="s">
        <v>144</v>
      </c>
      <c r="X3755" s="230" t="s">
        <v>143</v>
      </c>
      <c r="Y3755" s="230" t="s">
        <v>145</v>
      </c>
      <c r="Z3755" s="230" t="s">
        <v>144</v>
      </c>
      <c r="AA3755" s="230" t="s">
        <v>145</v>
      </c>
      <c r="AB3755" s="230" t="s">
        <v>144</v>
      </c>
      <c r="AD3755" s="230" t="s">
        <v>144</v>
      </c>
      <c r="AE3755" s="230" t="s">
        <v>144</v>
      </c>
      <c r="AF3755" s="230" t="s">
        <v>144</v>
      </c>
      <c r="AG3755" s="230" t="s">
        <v>144</v>
      </c>
      <c r="AH3755" s="230" t="s">
        <v>144</v>
      </c>
    </row>
    <row r="3756" spans="1:34" x14ac:dyDescent="0.3">
      <c r="A3756" s="230">
        <v>425644</v>
      </c>
      <c r="B3756" s="230" t="s">
        <v>321</v>
      </c>
      <c r="E3756" s="230" t="s">
        <v>143</v>
      </c>
      <c r="K3756" s="230" t="s">
        <v>143</v>
      </c>
      <c r="U3756" s="230" t="s">
        <v>143</v>
      </c>
      <c r="V3756" s="230" t="s">
        <v>143</v>
      </c>
      <c r="AA3756" s="230" t="s">
        <v>145</v>
      </c>
      <c r="AB3756" s="230" t="s">
        <v>145</v>
      </c>
      <c r="AD3756" s="230" t="s">
        <v>144</v>
      </c>
      <c r="AE3756" s="230" t="s">
        <v>144</v>
      </c>
      <c r="AF3756" s="230" t="s">
        <v>144</v>
      </c>
      <c r="AG3756" s="230" t="s">
        <v>144</v>
      </c>
      <c r="AH3756" s="230" t="s">
        <v>144</v>
      </c>
    </row>
    <row r="3757" spans="1:34" x14ac:dyDescent="0.3">
      <c r="A3757" s="230">
        <v>423978</v>
      </c>
      <c r="B3757" s="230" t="s">
        <v>321</v>
      </c>
      <c r="R3757" s="230" t="s">
        <v>144</v>
      </c>
      <c r="Y3757" s="230" t="s">
        <v>144</v>
      </c>
      <c r="AA3757" s="230" t="s">
        <v>145</v>
      </c>
      <c r="AB3757" s="230" t="s">
        <v>144</v>
      </c>
      <c r="AD3757" s="230" t="s">
        <v>144</v>
      </c>
      <c r="AE3757" s="230" t="s">
        <v>144</v>
      </c>
      <c r="AF3757" s="230" t="s">
        <v>144</v>
      </c>
      <c r="AG3757" s="230" t="s">
        <v>144</v>
      </c>
      <c r="AH3757" s="230" t="s">
        <v>144</v>
      </c>
    </row>
    <row r="3758" spans="1:34" x14ac:dyDescent="0.3">
      <c r="A3758" s="230">
        <v>421537</v>
      </c>
      <c r="B3758" s="230" t="s">
        <v>321</v>
      </c>
      <c r="T3758" s="230" t="s">
        <v>143</v>
      </c>
      <c r="U3758" s="230" t="s">
        <v>145</v>
      </c>
      <c r="Y3758" s="230" t="s">
        <v>144</v>
      </c>
      <c r="AA3758" s="230" t="s">
        <v>145</v>
      </c>
      <c r="AB3758" s="230" t="s">
        <v>144</v>
      </c>
      <c r="AD3758" s="230" t="s">
        <v>144</v>
      </c>
      <c r="AE3758" s="230" t="s">
        <v>144</v>
      </c>
      <c r="AF3758" s="230" t="s">
        <v>144</v>
      </c>
      <c r="AG3758" s="230" t="s">
        <v>144</v>
      </c>
      <c r="AH3758" s="230" t="s">
        <v>144</v>
      </c>
    </row>
    <row r="3759" spans="1:34" x14ac:dyDescent="0.3">
      <c r="A3759" s="230">
        <v>426509</v>
      </c>
      <c r="B3759" s="230" t="s">
        <v>321</v>
      </c>
      <c r="U3759" s="230" t="s">
        <v>145</v>
      </c>
      <c r="W3759" s="230" t="s">
        <v>145</v>
      </c>
      <c r="Y3759" s="230" t="s">
        <v>145</v>
      </c>
      <c r="Z3759" s="230" t="s">
        <v>145</v>
      </c>
      <c r="AD3759" s="230" t="s">
        <v>144</v>
      </c>
      <c r="AE3759" s="230" t="s">
        <v>144</v>
      </c>
      <c r="AF3759" s="230" t="s">
        <v>144</v>
      </c>
      <c r="AG3759" s="230" t="s">
        <v>144</v>
      </c>
      <c r="AH3759" s="230" t="s">
        <v>144</v>
      </c>
    </row>
    <row r="3760" spans="1:34" x14ac:dyDescent="0.3">
      <c r="A3760" s="230">
        <v>424219</v>
      </c>
      <c r="B3760" s="230" t="s">
        <v>321</v>
      </c>
      <c r="U3760" s="230" t="s">
        <v>144</v>
      </c>
      <c r="Y3760" s="230" t="s">
        <v>144</v>
      </c>
      <c r="AA3760" s="230" t="s">
        <v>145</v>
      </c>
      <c r="AB3760" s="230" t="s">
        <v>144</v>
      </c>
      <c r="AC3760" s="230" t="s">
        <v>145</v>
      </c>
      <c r="AD3760" s="230" t="s">
        <v>144</v>
      </c>
      <c r="AE3760" s="230" t="s">
        <v>144</v>
      </c>
      <c r="AF3760" s="230" t="s">
        <v>144</v>
      </c>
      <c r="AG3760" s="230" t="s">
        <v>144</v>
      </c>
      <c r="AH3760" s="230" t="s">
        <v>144</v>
      </c>
    </row>
    <row r="3761" spans="1:34" x14ac:dyDescent="0.3">
      <c r="A3761" s="230">
        <v>422239</v>
      </c>
      <c r="B3761" s="230" t="s">
        <v>321</v>
      </c>
      <c r="L3761" s="230" t="s">
        <v>143</v>
      </c>
      <c r="R3761" s="230" t="s">
        <v>144</v>
      </c>
      <c r="T3761" s="230" t="s">
        <v>145</v>
      </c>
      <c r="Y3761" s="230" t="s">
        <v>144</v>
      </c>
      <c r="AA3761" s="230" t="s">
        <v>144</v>
      </c>
      <c r="AB3761" s="230" t="s">
        <v>144</v>
      </c>
      <c r="AD3761" s="230" t="s">
        <v>144</v>
      </c>
      <c r="AE3761" s="230" t="s">
        <v>144</v>
      </c>
      <c r="AF3761" s="230" t="s">
        <v>144</v>
      </c>
      <c r="AG3761" s="230" t="s">
        <v>144</v>
      </c>
      <c r="AH3761" s="230" t="s">
        <v>144</v>
      </c>
    </row>
    <row r="3762" spans="1:34" x14ac:dyDescent="0.3">
      <c r="A3762" s="230">
        <v>424457</v>
      </c>
      <c r="B3762" s="230" t="s">
        <v>321</v>
      </c>
      <c r="O3762" s="230" t="s">
        <v>143</v>
      </c>
      <c r="R3762" s="230" t="s">
        <v>145</v>
      </c>
      <c r="AA3762" s="230" t="s">
        <v>145</v>
      </c>
      <c r="AB3762" s="230" t="s">
        <v>145</v>
      </c>
      <c r="AD3762" s="230" t="s">
        <v>144</v>
      </c>
      <c r="AE3762" s="230" t="s">
        <v>144</v>
      </c>
      <c r="AF3762" s="230" t="s">
        <v>144</v>
      </c>
      <c r="AG3762" s="230" t="s">
        <v>144</v>
      </c>
      <c r="AH3762" s="230" t="s">
        <v>144</v>
      </c>
    </row>
    <row r="3763" spans="1:34" x14ac:dyDescent="0.3">
      <c r="A3763" s="230">
        <v>423805</v>
      </c>
      <c r="B3763" s="230" t="s">
        <v>321</v>
      </c>
      <c r="L3763" s="230" t="s">
        <v>143</v>
      </c>
      <c r="R3763" s="230" t="s">
        <v>143</v>
      </c>
      <c r="S3763" s="230" t="s">
        <v>143</v>
      </c>
      <c r="Z3763" s="230" t="s">
        <v>144</v>
      </c>
      <c r="AB3763" s="230" t="s">
        <v>144</v>
      </c>
      <c r="AC3763" s="230" t="s">
        <v>144</v>
      </c>
      <c r="AD3763" s="230" t="s">
        <v>144</v>
      </c>
      <c r="AE3763" s="230" t="s">
        <v>144</v>
      </c>
      <c r="AF3763" s="230" t="s">
        <v>144</v>
      </c>
      <c r="AG3763" s="230" t="s">
        <v>144</v>
      </c>
      <c r="AH3763" s="230" t="s">
        <v>144</v>
      </c>
    </row>
    <row r="3764" spans="1:34" x14ac:dyDescent="0.3">
      <c r="A3764" s="230">
        <v>422659</v>
      </c>
      <c r="B3764" s="230" t="s">
        <v>321</v>
      </c>
      <c r="J3764" s="230" t="s">
        <v>143</v>
      </c>
      <c r="R3764" s="230" t="s">
        <v>143</v>
      </c>
      <c r="W3764" s="230" t="s">
        <v>143</v>
      </c>
      <c r="Z3764" s="230" t="s">
        <v>145</v>
      </c>
      <c r="AA3764" s="230" t="s">
        <v>145</v>
      </c>
      <c r="AD3764" s="230" t="s">
        <v>144</v>
      </c>
      <c r="AE3764" s="230" t="s">
        <v>144</v>
      </c>
      <c r="AF3764" s="230" t="s">
        <v>144</v>
      </c>
      <c r="AG3764" s="230" t="s">
        <v>144</v>
      </c>
    </row>
    <row r="3765" spans="1:34" x14ac:dyDescent="0.3">
      <c r="A3765" s="230">
        <v>424888</v>
      </c>
      <c r="B3765" s="230" t="s">
        <v>321</v>
      </c>
      <c r="L3765" s="230" t="s">
        <v>143</v>
      </c>
      <c r="O3765" s="230" t="s">
        <v>143</v>
      </c>
      <c r="R3765" s="230" t="s">
        <v>144</v>
      </c>
      <c r="Y3765" s="230" t="s">
        <v>145</v>
      </c>
      <c r="Z3765" s="230" t="s">
        <v>145</v>
      </c>
      <c r="AA3765" s="230" t="s">
        <v>145</v>
      </c>
      <c r="AB3765" s="230" t="s">
        <v>145</v>
      </c>
      <c r="AD3765" s="230" t="s">
        <v>144</v>
      </c>
      <c r="AE3765" s="230" t="s">
        <v>144</v>
      </c>
      <c r="AF3765" s="230" t="s">
        <v>144</v>
      </c>
      <c r="AG3765" s="230" t="s">
        <v>144</v>
      </c>
      <c r="AH3765" s="230" t="s">
        <v>144</v>
      </c>
    </row>
    <row r="3766" spans="1:34" x14ac:dyDescent="0.3">
      <c r="A3766" s="230">
        <v>422776</v>
      </c>
      <c r="B3766" s="230" t="s">
        <v>321</v>
      </c>
      <c r="N3766" s="230" t="s">
        <v>143</v>
      </c>
      <c r="R3766" s="230" t="s">
        <v>145</v>
      </c>
      <c r="S3766" s="230" t="s">
        <v>143</v>
      </c>
      <c r="Y3766" s="230" t="s">
        <v>145</v>
      </c>
      <c r="AA3766" s="230" t="s">
        <v>145</v>
      </c>
      <c r="AB3766" s="230" t="s">
        <v>145</v>
      </c>
      <c r="AD3766" s="230" t="s">
        <v>144</v>
      </c>
      <c r="AE3766" s="230" t="s">
        <v>144</v>
      </c>
      <c r="AF3766" s="230" t="s">
        <v>144</v>
      </c>
      <c r="AG3766" s="230" t="s">
        <v>144</v>
      </c>
      <c r="AH3766" s="230" t="s">
        <v>144</v>
      </c>
    </row>
    <row r="3767" spans="1:34" x14ac:dyDescent="0.3">
      <c r="A3767" s="230">
        <v>422670</v>
      </c>
      <c r="B3767" s="230" t="s">
        <v>321</v>
      </c>
      <c r="I3767" s="230" t="s">
        <v>145</v>
      </c>
      <c r="L3767" s="230" t="s">
        <v>144</v>
      </c>
      <c r="N3767" s="230" t="s">
        <v>145</v>
      </c>
      <c r="R3767" s="230" t="s">
        <v>143</v>
      </c>
      <c r="Y3767" s="230" t="s">
        <v>145</v>
      </c>
      <c r="AA3767" s="230" t="s">
        <v>145</v>
      </c>
      <c r="AB3767" s="230" t="s">
        <v>145</v>
      </c>
      <c r="AD3767" s="230" t="s">
        <v>144</v>
      </c>
      <c r="AE3767" s="230" t="s">
        <v>144</v>
      </c>
      <c r="AF3767" s="230" t="s">
        <v>144</v>
      </c>
      <c r="AG3767" s="230" t="s">
        <v>144</v>
      </c>
      <c r="AH3767" s="230" t="s">
        <v>144</v>
      </c>
    </row>
    <row r="3768" spans="1:34" x14ac:dyDescent="0.3">
      <c r="A3768" s="230">
        <v>424734</v>
      </c>
      <c r="B3768" s="230" t="s">
        <v>321</v>
      </c>
      <c r="U3768" s="230" t="s">
        <v>143</v>
      </c>
      <c r="V3768" s="230" t="s">
        <v>143</v>
      </c>
      <c r="Y3768" s="230" t="s">
        <v>145</v>
      </c>
      <c r="Z3768" s="230" t="s">
        <v>144</v>
      </c>
      <c r="AA3768" s="230" t="s">
        <v>145</v>
      </c>
      <c r="AB3768" s="230" t="s">
        <v>145</v>
      </c>
      <c r="AC3768" s="230" t="s">
        <v>145</v>
      </c>
      <c r="AD3768" s="230" t="s">
        <v>144</v>
      </c>
      <c r="AE3768" s="230" t="s">
        <v>144</v>
      </c>
      <c r="AF3768" s="230" t="s">
        <v>144</v>
      </c>
      <c r="AG3768" s="230" t="s">
        <v>144</v>
      </c>
      <c r="AH3768" s="230" t="s">
        <v>144</v>
      </c>
    </row>
    <row r="3769" spans="1:34" x14ac:dyDescent="0.3">
      <c r="A3769" s="230">
        <v>419628</v>
      </c>
      <c r="B3769" s="230" t="s">
        <v>321</v>
      </c>
      <c r="K3769" s="230" t="s">
        <v>143</v>
      </c>
      <c r="O3769" s="230" t="s">
        <v>143</v>
      </c>
      <c r="R3769" s="230" t="s">
        <v>145</v>
      </c>
      <c r="S3769" s="230" t="s">
        <v>143</v>
      </c>
      <c r="AD3769" s="230" t="s">
        <v>144</v>
      </c>
      <c r="AE3769" s="230" t="s">
        <v>144</v>
      </c>
      <c r="AF3769" s="230" t="s">
        <v>144</v>
      </c>
      <c r="AG3769" s="230" t="s">
        <v>144</v>
      </c>
    </row>
    <row r="3770" spans="1:34" x14ac:dyDescent="0.3">
      <c r="A3770" s="230">
        <v>424641</v>
      </c>
      <c r="B3770" s="230" t="s">
        <v>321</v>
      </c>
      <c r="O3770" s="230" t="s">
        <v>143</v>
      </c>
      <c r="X3770" s="230" t="s">
        <v>143</v>
      </c>
      <c r="Y3770" s="230" t="s">
        <v>145</v>
      </c>
      <c r="Z3770" s="230" t="s">
        <v>144</v>
      </c>
      <c r="AA3770" s="230" t="s">
        <v>145</v>
      </c>
      <c r="AB3770" s="230" t="s">
        <v>145</v>
      </c>
      <c r="AD3770" s="230" t="s">
        <v>144</v>
      </c>
      <c r="AE3770" s="230" t="s">
        <v>144</v>
      </c>
      <c r="AF3770" s="230" t="s">
        <v>144</v>
      </c>
      <c r="AG3770" s="230" t="s">
        <v>144</v>
      </c>
      <c r="AH3770" s="230" t="s">
        <v>144</v>
      </c>
    </row>
    <row r="3771" spans="1:34" x14ac:dyDescent="0.3">
      <c r="A3771" s="230">
        <v>423352</v>
      </c>
      <c r="B3771" s="230" t="s">
        <v>321</v>
      </c>
      <c r="N3771" s="230" t="s">
        <v>143</v>
      </c>
      <c r="R3771" s="230" t="s">
        <v>143</v>
      </c>
      <c r="X3771" s="230" t="s">
        <v>145</v>
      </c>
      <c r="Y3771" s="230" t="s">
        <v>144</v>
      </c>
      <c r="AA3771" s="230" t="s">
        <v>145</v>
      </c>
      <c r="AB3771" s="230" t="s">
        <v>145</v>
      </c>
      <c r="AD3771" s="230" t="s">
        <v>144</v>
      </c>
      <c r="AE3771" s="230" t="s">
        <v>144</v>
      </c>
      <c r="AF3771" s="230" t="s">
        <v>144</v>
      </c>
      <c r="AG3771" s="230" t="s">
        <v>144</v>
      </c>
      <c r="AH3771" s="230" t="s">
        <v>144</v>
      </c>
    </row>
    <row r="3772" spans="1:34" x14ac:dyDescent="0.3">
      <c r="A3772" s="230">
        <v>422979</v>
      </c>
      <c r="B3772" s="230" t="s">
        <v>321</v>
      </c>
      <c r="K3772" s="230" t="s">
        <v>143</v>
      </c>
      <c r="Q3772" s="230" t="s">
        <v>143</v>
      </c>
      <c r="R3772" s="230" t="s">
        <v>145</v>
      </c>
      <c r="AA3772" s="230" t="s">
        <v>145</v>
      </c>
      <c r="AD3772" s="230" t="s">
        <v>144</v>
      </c>
      <c r="AE3772" s="230" t="s">
        <v>144</v>
      </c>
      <c r="AF3772" s="230" t="s">
        <v>144</v>
      </c>
      <c r="AG3772" s="230" t="s">
        <v>144</v>
      </c>
      <c r="AH3772" s="230" t="s">
        <v>144</v>
      </c>
    </row>
    <row r="3773" spans="1:34" x14ac:dyDescent="0.3">
      <c r="A3773" s="230">
        <v>426419</v>
      </c>
      <c r="B3773" s="230" t="s">
        <v>321</v>
      </c>
      <c r="K3773" s="230" t="s">
        <v>143</v>
      </c>
      <c r="U3773" s="230" t="s">
        <v>145</v>
      </c>
      <c r="W3773" s="230" t="s">
        <v>144</v>
      </c>
      <c r="Y3773" s="230" t="s">
        <v>145</v>
      </c>
      <c r="AA3773" s="230" t="s">
        <v>145</v>
      </c>
      <c r="AB3773" s="230" t="s">
        <v>145</v>
      </c>
      <c r="AC3773" s="230" t="s">
        <v>145</v>
      </c>
      <c r="AD3773" s="230" t="s">
        <v>144</v>
      </c>
      <c r="AE3773" s="230" t="s">
        <v>144</v>
      </c>
      <c r="AF3773" s="230" t="s">
        <v>144</v>
      </c>
      <c r="AG3773" s="230" t="s">
        <v>144</v>
      </c>
      <c r="AH3773" s="230" t="s">
        <v>144</v>
      </c>
    </row>
    <row r="3774" spans="1:34" x14ac:dyDescent="0.3">
      <c r="A3774" s="230">
        <v>421931</v>
      </c>
      <c r="B3774" s="230" t="s">
        <v>321</v>
      </c>
      <c r="K3774" s="230" t="s">
        <v>143</v>
      </c>
      <c r="L3774" s="230" t="s">
        <v>145</v>
      </c>
      <c r="R3774" s="230" t="s">
        <v>144</v>
      </c>
      <c r="Y3774" s="230" t="s">
        <v>145</v>
      </c>
      <c r="AD3774" s="230" t="s">
        <v>144</v>
      </c>
      <c r="AE3774" s="230" t="s">
        <v>144</v>
      </c>
      <c r="AF3774" s="230" t="s">
        <v>144</v>
      </c>
      <c r="AG3774" s="230" t="s">
        <v>144</v>
      </c>
      <c r="AH3774" s="230" t="s">
        <v>144</v>
      </c>
    </row>
    <row r="3775" spans="1:34" x14ac:dyDescent="0.3">
      <c r="A3775" s="230">
        <v>425372</v>
      </c>
      <c r="B3775" s="230" t="s">
        <v>321</v>
      </c>
      <c r="H3775" s="230" t="s">
        <v>143</v>
      </c>
      <c r="L3775" s="230" t="s">
        <v>143</v>
      </c>
      <c r="R3775" s="230" t="s">
        <v>144</v>
      </c>
      <c r="S3775" s="230" t="s">
        <v>144</v>
      </c>
      <c r="Y3775" s="230" t="s">
        <v>145</v>
      </c>
      <c r="Z3775" s="230" t="s">
        <v>144</v>
      </c>
      <c r="AA3775" s="230" t="s">
        <v>145</v>
      </c>
      <c r="AB3775" s="230" t="s">
        <v>145</v>
      </c>
      <c r="AC3775" s="230" t="s">
        <v>144</v>
      </c>
      <c r="AD3775" s="230" t="s">
        <v>144</v>
      </c>
      <c r="AE3775" s="230" t="s">
        <v>144</v>
      </c>
      <c r="AF3775" s="230" t="s">
        <v>144</v>
      </c>
      <c r="AG3775" s="230" t="s">
        <v>144</v>
      </c>
      <c r="AH3775" s="230" t="s">
        <v>144</v>
      </c>
    </row>
    <row r="3776" spans="1:34" x14ac:dyDescent="0.3">
      <c r="A3776" s="230">
        <v>424198</v>
      </c>
      <c r="B3776" s="230" t="s">
        <v>321</v>
      </c>
      <c r="L3776" s="230" t="s">
        <v>143</v>
      </c>
      <c r="N3776" s="230" t="s">
        <v>143</v>
      </c>
      <c r="AA3776" s="230" t="s">
        <v>145</v>
      </c>
      <c r="AB3776" s="230" t="s">
        <v>145</v>
      </c>
      <c r="AD3776" s="230" t="s">
        <v>144</v>
      </c>
      <c r="AE3776" s="230" t="s">
        <v>144</v>
      </c>
      <c r="AF3776" s="230" t="s">
        <v>144</v>
      </c>
      <c r="AG3776" s="230" t="s">
        <v>144</v>
      </c>
      <c r="AH3776" s="230" t="s">
        <v>144</v>
      </c>
    </row>
    <row r="3777" spans="1:34" x14ac:dyDescent="0.3">
      <c r="A3777" s="230">
        <v>424704</v>
      </c>
      <c r="B3777" s="230" t="s">
        <v>321</v>
      </c>
      <c r="O3777" s="230" t="s">
        <v>143</v>
      </c>
      <c r="Q3777" s="230" t="s">
        <v>143</v>
      </c>
      <c r="U3777" s="230" t="s">
        <v>145</v>
      </c>
      <c r="Z3777" s="230" t="s">
        <v>144</v>
      </c>
      <c r="AD3777" s="230" t="s">
        <v>144</v>
      </c>
      <c r="AE3777" s="230" t="s">
        <v>144</v>
      </c>
      <c r="AF3777" s="230" t="s">
        <v>144</v>
      </c>
      <c r="AG3777" s="230" t="s">
        <v>144</v>
      </c>
      <c r="AH3777" s="230" t="s">
        <v>144</v>
      </c>
    </row>
    <row r="3778" spans="1:34" x14ac:dyDescent="0.3">
      <c r="A3778" s="230">
        <v>420947</v>
      </c>
      <c r="B3778" s="230" t="s">
        <v>321</v>
      </c>
      <c r="K3778" s="230" t="s">
        <v>143</v>
      </c>
      <c r="O3778" s="230" t="s">
        <v>143</v>
      </c>
      <c r="P3778" s="230" t="s">
        <v>143</v>
      </c>
      <c r="W3778" s="230" t="s">
        <v>143</v>
      </c>
      <c r="Y3778" s="230" t="s">
        <v>145</v>
      </c>
      <c r="Z3778" s="230" t="s">
        <v>145</v>
      </c>
      <c r="AB3778" s="230" t="s">
        <v>145</v>
      </c>
      <c r="AD3778" s="230" t="s">
        <v>144</v>
      </c>
      <c r="AE3778" s="230" t="s">
        <v>144</v>
      </c>
      <c r="AF3778" s="230" t="s">
        <v>144</v>
      </c>
      <c r="AG3778" s="230" t="s">
        <v>144</v>
      </c>
      <c r="AH3778" s="230" t="s">
        <v>144</v>
      </c>
    </row>
    <row r="3779" spans="1:34" x14ac:dyDescent="0.3">
      <c r="A3779" s="230">
        <v>426331</v>
      </c>
      <c r="B3779" s="230" t="s">
        <v>321</v>
      </c>
      <c r="N3779" s="230" t="s">
        <v>144</v>
      </c>
      <c r="T3779" s="230" t="s">
        <v>144</v>
      </c>
      <c r="Y3779" s="230" t="s">
        <v>144</v>
      </c>
      <c r="AA3779" s="230" t="s">
        <v>144</v>
      </c>
      <c r="AB3779" s="230" t="s">
        <v>144</v>
      </c>
      <c r="AD3779" s="230" t="s">
        <v>144</v>
      </c>
      <c r="AE3779" s="230" t="s">
        <v>144</v>
      </c>
      <c r="AF3779" s="230" t="s">
        <v>144</v>
      </c>
      <c r="AG3779" s="230" t="s">
        <v>144</v>
      </c>
      <c r="AH3779" s="230" t="s">
        <v>144</v>
      </c>
    </row>
    <row r="3780" spans="1:34" x14ac:dyDescent="0.3">
      <c r="A3780" s="230">
        <v>424311</v>
      </c>
      <c r="B3780" s="230" t="s">
        <v>321</v>
      </c>
      <c r="E3780" s="230" t="s">
        <v>143</v>
      </c>
      <c r="F3780" s="230" t="s">
        <v>145</v>
      </c>
      <c r="K3780" s="230" t="s">
        <v>145</v>
      </c>
      <c r="S3780" s="230" t="s">
        <v>143</v>
      </c>
      <c r="Y3780" s="230" t="s">
        <v>145</v>
      </c>
      <c r="AA3780" s="230" t="s">
        <v>145</v>
      </c>
      <c r="AB3780" s="230" t="s">
        <v>145</v>
      </c>
      <c r="AC3780" s="230" t="s">
        <v>145</v>
      </c>
      <c r="AD3780" s="230" t="s">
        <v>144</v>
      </c>
      <c r="AE3780" s="230" t="s">
        <v>144</v>
      </c>
      <c r="AF3780" s="230" t="s">
        <v>144</v>
      </c>
      <c r="AG3780" s="230" t="s">
        <v>144</v>
      </c>
      <c r="AH3780" s="230" t="s">
        <v>144</v>
      </c>
    </row>
    <row r="3781" spans="1:34" x14ac:dyDescent="0.3">
      <c r="A3781" s="230">
        <v>424512</v>
      </c>
      <c r="B3781" s="230" t="s">
        <v>321</v>
      </c>
      <c r="N3781" s="230" t="s">
        <v>143</v>
      </c>
      <c r="S3781" s="230" t="s">
        <v>145</v>
      </c>
      <c r="AD3781" s="230" t="s">
        <v>144</v>
      </c>
      <c r="AE3781" s="230" t="s">
        <v>144</v>
      </c>
      <c r="AF3781" s="230" t="s">
        <v>144</v>
      </c>
      <c r="AG3781" s="230" t="s">
        <v>144</v>
      </c>
      <c r="AH3781" s="230" t="s">
        <v>144</v>
      </c>
    </row>
    <row r="3782" spans="1:34" x14ac:dyDescent="0.3">
      <c r="A3782" s="230">
        <v>421815</v>
      </c>
      <c r="B3782" s="230" t="s">
        <v>321</v>
      </c>
      <c r="G3782" s="230" t="s">
        <v>143</v>
      </c>
      <c r="Q3782" s="230" t="s">
        <v>143</v>
      </c>
      <c r="S3782" s="230" t="s">
        <v>143</v>
      </c>
      <c r="X3782" s="230" t="s">
        <v>143</v>
      </c>
      <c r="Y3782" s="230" t="s">
        <v>144</v>
      </c>
      <c r="Z3782" s="230" t="s">
        <v>144</v>
      </c>
      <c r="AA3782" s="230" t="s">
        <v>144</v>
      </c>
      <c r="AB3782" s="230" t="s">
        <v>144</v>
      </c>
      <c r="AC3782" s="230" t="s">
        <v>144</v>
      </c>
      <c r="AD3782" s="230" t="s">
        <v>144</v>
      </c>
      <c r="AE3782" s="230" t="s">
        <v>144</v>
      </c>
      <c r="AF3782" s="230" t="s">
        <v>144</v>
      </c>
      <c r="AG3782" s="230" t="s">
        <v>144</v>
      </c>
      <c r="AH3782" s="230" t="s">
        <v>144</v>
      </c>
    </row>
    <row r="3783" spans="1:34" x14ac:dyDescent="0.3">
      <c r="A3783" s="230">
        <v>425109</v>
      </c>
      <c r="B3783" s="230" t="s">
        <v>321</v>
      </c>
      <c r="N3783" s="230" t="s">
        <v>145</v>
      </c>
      <c r="V3783" s="230" t="s">
        <v>143</v>
      </c>
      <c r="Y3783" s="230" t="s">
        <v>145</v>
      </c>
      <c r="Z3783" s="230" t="s">
        <v>145</v>
      </c>
      <c r="AA3783" s="230" t="s">
        <v>144</v>
      </c>
      <c r="AB3783" s="230" t="s">
        <v>145</v>
      </c>
      <c r="AC3783" s="230" t="s">
        <v>144</v>
      </c>
      <c r="AD3783" s="230" t="s">
        <v>144</v>
      </c>
      <c r="AE3783" s="230" t="s">
        <v>144</v>
      </c>
      <c r="AF3783" s="230" t="s">
        <v>144</v>
      </c>
      <c r="AG3783" s="230" t="s">
        <v>144</v>
      </c>
      <c r="AH3783" s="230" t="s">
        <v>144</v>
      </c>
    </row>
    <row r="3784" spans="1:34" x14ac:dyDescent="0.3">
      <c r="A3784" s="230">
        <v>423949</v>
      </c>
      <c r="B3784" s="230" t="s">
        <v>321</v>
      </c>
      <c r="N3784" s="230" t="s">
        <v>144</v>
      </c>
      <c r="Y3784" s="230" t="s">
        <v>144</v>
      </c>
      <c r="AA3784" s="230" t="s">
        <v>145</v>
      </c>
      <c r="AB3784" s="230" t="s">
        <v>144</v>
      </c>
      <c r="AD3784" s="230" t="s">
        <v>144</v>
      </c>
      <c r="AE3784" s="230" t="s">
        <v>144</v>
      </c>
      <c r="AF3784" s="230" t="s">
        <v>144</v>
      </c>
      <c r="AG3784" s="230" t="s">
        <v>144</v>
      </c>
      <c r="AH3784" s="230" t="s">
        <v>144</v>
      </c>
    </row>
    <row r="3785" spans="1:34" x14ac:dyDescent="0.3">
      <c r="A3785" s="230">
        <v>416944</v>
      </c>
      <c r="B3785" s="230" t="s">
        <v>321</v>
      </c>
      <c r="P3785" s="230" t="s">
        <v>145</v>
      </c>
      <c r="R3785" s="230" t="s">
        <v>145</v>
      </c>
      <c r="W3785" s="230" t="s">
        <v>143</v>
      </c>
      <c r="Y3785" s="230" t="s">
        <v>144</v>
      </c>
      <c r="AA3785" s="230" t="s">
        <v>144</v>
      </c>
      <c r="AB3785" s="230" t="s">
        <v>144</v>
      </c>
      <c r="AC3785" s="230" t="s">
        <v>144</v>
      </c>
      <c r="AD3785" s="230" t="s">
        <v>144</v>
      </c>
      <c r="AE3785" s="230" t="s">
        <v>144</v>
      </c>
      <c r="AF3785" s="230" t="s">
        <v>144</v>
      </c>
      <c r="AG3785" s="230" t="s">
        <v>144</v>
      </c>
      <c r="AH3785" s="230" t="s">
        <v>144</v>
      </c>
    </row>
    <row r="3786" spans="1:34" x14ac:dyDescent="0.3">
      <c r="A3786" s="230">
        <v>418985</v>
      </c>
      <c r="B3786" s="230" t="s">
        <v>321</v>
      </c>
      <c r="F3786" s="230" t="s">
        <v>143</v>
      </c>
      <c r="U3786" s="230" t="s">
        <v>145</v>
      </c>
      <c r="V3786" s="230" t="s">
        <v>145</v>
      </c>
      <c r="X3786" s="230" t="s">
        <v>143</v>
      </c>
      <c r="Y3786" s="230" t="s">
        <v>145</v>
      </c>
      <c r="AB3786" s="230" t="s">
        <v>145</v>
      </c>
      <c r="AD3786" s="230" t="s">
        <v>144</v>
      </c>
      <c r="AE3786" s="230" t="s">
        <v>144</v>
      </c>
      <c r="AF3786" s="230" t="s">
        <v>144</v>
      </c>
      <c r="AG3786" s="230" t="s">
        <v>144</v>
      </c>
      <c r="AH3786" s="230" t="s">
        <v>144</v>
      </c>
    </row>
    <row r="3787" spans="1:34" x14ac:dyDescent="0.3">
      <c r="A3787" s="230">
        <v>425593</v>
      </c>
      <c r="B3787" s="230" t="s">
        <v>321</v>
      </c>
      <c r="N3787" s="230" t="s">
        <v>143</v>
      </c>
      <c r="O3787" s="230" t="s">
        <v>143</v>
      </c>
      <c r="W3787" s="230" t="s">
        <v>143</v>
      </c>
      <c r="Y3787" s="230" t="s">
        <v>144</v>
      </c>
      <c r="AA3787" s="230" t="s">
        <v>145</v>
      </c>
      <c r="AB3787" s="230" t="s">
        <v>145</v>
      </c>
      <c r="AC3787" s="230" t="s">
        <v>144</v>
      </c>
      <c r="AD3787" s="230" t="s">
        <v>144</v>
      </c>
      <c r="AE3787" s="230" t="s">
        <v>144</v>
      </c>
      <c r="AF3787" s="230" t="s">
        <v>144</v>
      </c>
      <c r="AG3787" s="230" t="s">
        <v>144</v>
      </c>
      <c r="AH3787" s="230" t="s">
        <v>144</v>
      </c>
    </row>
    <row r="3788" spans="1:34" x14ac:dyDescent="0.3">
      <c r="A3788" s="230">
        <v>422714</v>
      </c>
      <c r="B3788" s="230" t="s">
        <v>321</v>
      </c>
      <c r="K3788" s="230" t="s">
        <v>143</v>
      </c>
      <c r="R3788" s="230" t="s">
        <v>143</v>
      </c>
      <c r="T3788" s="230" t="s">
        <v>143</v>
      </c>
      <c r="Z3788" s="230" t="s">
        <v>145</v>
      </c>
      <c r="AA3788" s="230" t="s">
        <v>144</v>
      </c>
      <c r="AB3788" s="230" t="s">
        <v>144</v>
      </c>
      <c r="AD3788" s="230" t="s">
        <v>144</v>
      </c>
      <c r="AE3788" s="230" t="s">
        <v>144</v>
      </c>
      <c r="AF3788" s="230" t="s">
        <v>144</v>
      </c>
      <c r="AG3788" s="230" t="s">
        <v>144</v>
      </c>
      <c r="AH3788" s="230" t="s">
        <v>144</v>
      </c>
    </row>
    <row r="3789" spans="1:34" x14ac:dyDescent="0.3">
      <c r="A3789" s="230">
        <v>419288</v>
      </c>
      <c r="B3789" s="230" t="s">
        <v>321</v>
      </c>
      <c r="O3789" s="230" t="s">
        <v>143</v>
      </c>
      <c r="R3789" s="230" t="s">
        <v>143</v>
      </c>
      <c r="Y3789" s="230" t="s">
        <v>145</v>
      </c>
      <c r="AA3789" s="230" t="s">
        <v>145</v>
      </c>
      <c r="AB3789" s="230" t="s">
        <v>145</v>
      </c>
      <c r="AD3789" s="230" t="s">
        <v>144</v>
      </c>
      <c r="AE3789" s="230" t="s">
        <v>144</v>
      </c>
      <c r="AF3789" s="230" t="s">
        <v>144</v>
      </c>
      <c r="AG3789" s="230" t="s">
        <v>144</v>
      </c>
      <c r="AH3789" s="230" t="s">
        <v>144</v>
      </c>
    </row>
    <row r="3790" spans="1:34" x14ac:dyDescent="0.3">
      <c r="A3790" s="230">
        <v>425411</v>
      </c>
      <c r="B3790" s="230" t="s">
        <v>321</v>
      </c>
      <c r="R3790" s="230" t="s">
        <v>143</v>
      </c>
      <c r="U3790" s="230" t="s">
        <v>143</v>
      </c>
      <c r="V3790" s="230" t="s">
        <v>143</v>
      </c>
      <c r="AB3790" s="230" t="s">
        <v>145</v>
      </c>
      <c r="AD3790" s="230" t="s">
        <v>144</v>
      </c>
      <c r="AE3790" s="230" t="s">
        <v>144</v>
      </c>
      <c r="AF3790" s="230" t="s">
        <v>144</v>
      </c>
      <c r="AG3790" s="230" t="s">
        <v>144</v>
      </c>
      <c r="AH3790" s="230" t="s">
        <v>144</v>
      </c>
    </row>
    <row r="3791" spans="1:34" x14ac:dyDescent="0.3">
      <c r="A3791" s="230">
        <v>418978</v>
      </c>
      <c r="B3791" s="230" t="s">
        <v>321</v>
      </c>
      <c r="L3791" s="230" t="s">
        <v>145</v>
      </c>
      <c r="R3791" s="230" t="s">
        <v>144</v>
      </c>
      <c r="S3791" s="230" t="s">
        <v>144</v>
      </c>
      <c r="W3791" s="230" t="s">
        <v>143</v>
      </c>
      <c r="Y3791" s="230" t="s">
        <v>145</v>
      </c>
      <c r="Z3791" s="230" t="s">
        <v>144</v>
      </c>
      <c r="AC3791" s="230" t="s">
        <v>145</v>
      </c>
      <c r="AD3791" s="230" t="s">
        <v>144</v>
      </c>
      <c r="AE3791" s="230" t="s">
        <v>144</v>
      </c>
      <c r="AF3791" s="230" t="s">
        <v>144</v>
      </c>
      <c r="AG3791" s="230" t="s">
        <v>144</v>
      </c>
      <c r="AH3791" s="230" t="s">
        <v>144</v>
      </c>
    </row>
    <row r="3792" spans="1:34" x14ac:dyDescent="0.3">
      <c r="A3792" s="230">
        <v>417856</v>
      </c>
      <c r="B3792" s="230" t="s">
        <v>321</v>
      </c>
      <c r="K3792" s="230" t="s">
        <v>143</v>
      </c>
      <c r="R3792" s="230" t="s">
        <v>143</v>
      </c>
      <c r="Y3792" s="230" t="s">
        <v>145</v>
      </c>
      <c r="Z3792" s="230" t="s">
        <v>145</v>
      </c>
      <c r="AA3792" s="230" t="s">
        <v>145</v>
      </c>
      <c r="AB3792" s="230" t="s">
        <v>145</v>
      </c>
      <c r="AC3792" s="230" t="s">
        <v>145</v>
      </c>
      <c r="AD3792" s="230" t="s">
        <v>144</v>
      </c>
      <c r="AE3792" s="230" t="s">
        <v>144</v>
      </c>
      <c r="AF3792" s="230" t="s">
        <v>144</v>
      </c>
      <c r="AG3792" s="230" t="s">
        <v>144</v>
      </c>
      <c r="AH3792" s="230" t="s">
        <v>144</v>
      </c>
    </row>
    <row r="3793" spans="1:34" x14ac:dyDescent="0.3">
      <c r="A3793" s="230">
        <v>424146</v>
      </c>
      <c r="B3793" s="230" t="s">
        <v>321</v>
      </c>
      <c r="L3793" s="230" t="s">
        <v>143</v>
      </c>
      <c r="N3793" s="230" t="s">
        <v>145</v>
      </c>
      <c r="V3793" s="230" t="s">
        <v>145</v>
      </c>
      <c r="Y3793" s="230" t="s">
        <v>145</v>
      </c>
      <c r="Z3793" s="230" t="s">
        <v>145</v>
      </c>
      <c r="AA3793" s="230" t="s">
        <v>145</v>
      </c>
      <c r="AB3793" s="230" t="s">
        <v>145</v>
      </c>
      <c r="AC3793" s="230" t="s">
        <v>145</v>
      </c>
      <c r="AD3793" s="230" t="s">
        <v>144</v>
      </c>
      <c r="AE3793" s="230" t="s">
        <v>144</v>
      </c>
      <c r="AF3793" s="230" t="s">
        <v>144</v>
      </c>
      <c r="AG3793" s="230" t="s">
        <v>144</v>
      </c>
      <c r="AH3793" s="230" t="s">
        <v>144</v>
      </c>
    </row>
    <row r="3794" spans="1:34" x14ac:dyDescent="0.3">
      <c r="A3794" s="230">
        <v>420129</v>
      </c>
      <c r="B3794" s="230" t="s">
        <v>321</v>
      </c>
      <c r="L3794" s="230" t="s">
        <v>144</v>
      </c>
      <c r="R3794" s="230" t="s">
        <v>145</v>
      </c>
      <c r="W3794" s="230" t="s">
        <v>143</v>
      </c>
      <c r="X3794" s="230" t="s">
        <v>143</v>
      </c>
      <c r="Y3794" s="230" t="s">
        <v>145</v>
      </c>
      <c r="Z3794" s="230" t="s">
        <v>144</v>
      </c>
      <c r="AB3794" s="230" t="s">
        <v>145</v>
      </c>
      <c r="AD3794" s="230" t="s">
        <v>144</v>
      </c>
      <c r="AE3794" s="230" t="s">
        <v>144</v>
      </c>
      <c r="AF3794" s="230" t="s">
        <v>144</v>
      </c>
      <c r="AG3794" s="230" t="s">
        <v>144</v>
      </c>
      <c r="AH3794" s="230" t="s">
        <v>144</v>
      </c>
    </row>
    <row r="3795" spans="1:34" x14ac:dyDescent="0.3">
      <c r="A3795" s="230">
        <v>421388</v>
      </c>
      <c r="B3795" s="230" t="s">
        <v>321</v>
      </c>
      <c r="L3795" s="230" t="s">
        <v>143</v>
      </c>
      <c r="N3795" s="230" t="s">
        <v>143</v>
      </c>
      <c r="S3795" s="230" t="s">
        <v>143</v>
      </c>
      <c r="W3795" s="230" t="s">
        <v>144</v>
      </c>
      <c r="Y3795" s="230" t="s">
        <v>145</v>
      </c>
      <c r="Z3795" s="230" t="s">
        <v>145</v>
      </c>
      <c r="AA3795" s="230" t="s">
        <v>145</v>
      </c>
      <c r="AD3795" s="230" t="s">
        <v>144</v>
      </c>
      <c r="AE3795" s="230" t="s">
        <v>144</v>
      </c>
      <c r="AF3795" s="230" t="s">
        <v>144</v>
      </c>
      <c r="AG3795" s="230" t="s">
        <v>144</v>
      </c>
      <c r="AH3795" s="230" t="s">
        <v>144</v>
      </c>
    </row>
    <row r="3796" spans="1:34" x14ac:dyDescent="0.3">
      <c r="A3796" s="230">
        <v>422728</v>
      </c>
      <c r="B3796" s="230" t="s">
        <v>321</v>
      </c>
      <c r="K3796" s="230" t="s">
        <v>143</v>
      </c>
      <c r="S3796" s="230" t="s">
        <v>143</v>
      </c>
      <c r="AD3796" s="230" t="s">
        <v>144</v>
      </c>
      <c r="AE3796" s="230" t="s">
        <v>144</v>
      </c>
      <c r="AF3796" s="230" t="s">
        <v>144</v>
      </c>
      <c r="AG3796" s="230" t="s">
        <v>144</v>
      </c>
    </row>
    <row r="3797" spans="1:34" x14ac:dyDescent="0.3">
      <c r="A3797" s="230">
        <v>423680</v>
      </c>
      <c r="B3797" s="230" t="s">
        <v>321</v>
      </c>
      <c r="N3797" s="230" t="s">
        <v>145</v>
      </c>
      <c r="T3797" s="230" t="s">
        <v>145</v>
      </c>
      <c r="X3797" s="230" t="s">
        <v>145</v>
      </c>
      <c r="Y3797" s="230" t="s">
        <v>145</v>
      </c>
      <c r="Z3797" s="230" t="s">
        <v>144</v>
      </c>
      <c r="AA3797" s="230" t="s">
        <v>145</v>
      </c>
      <c r="AB3797" s="230" t="s">
        <v>144</v>
      </c>
      <c r="AC3797" s="230" t="s">
        <v>144</v>
      </c>
      <c r="AD3797" s="230" t="s">
        <v>144</v>
      </c>
      <c r="AE3797" s="230" t="s">
        <v>144</v>
      </c>
      <c r="AF3797" s="230" t="s">
        <v>144</v>
      </c>
      <c r="AG3797" s="230" t="s">
        <v>144</v>
      </c>
      <c r="AH3797" s="230" t="s">
        <v>144</v>
      </c>
    </row>
    <row r="3798" spans="1:34" x14ac:dyDescent="0.3">
      <c r="A3798" s="230">
        <v>421196</v>
      </c>
      <c r="B3798" s="230" t="s">
        <v>321</v>
      </c>
      <c r="D3798" s="230" t="s">
        <v>143</v>
      </c>
      <c r="P3798" s="230" t="s">
        <v>145</v>
      </c>
      <c r="Q3798" s="230" t="s">
        <v>143</v>
      </c>
      <c r="Y3798" s="230" t="s">
        <v>145</v>
      </c>
      <c r="Z3798" s="230" t="s">
        <v>145</v>
      </c>
      <c r="AA3798" s="230" t="s">
        <v>145</v>
      </c>
      <c r="AB3798" s="230" t="s">
        <v>144</v>
      </c>
      <c r="AD3798" s="230" t="s">
        <v>144</v>
      </c>
      <c r="AE3798" s="230" t="s">
        <v>144</v>
      </c>
      <c r="AF3798" s="230" t="s">
        <v>144</v>
      </c>
      <c r="AG3798" s="230" t="s">
        <v>144</v>
      </c>
      <c r="AH3798" s="230" t="s">
        <v>144</v>
      </c>
    </row>
    <row r="3799" spans="1:34" x14ac:dyDescent="0.3">
      <c r="A3799" s="230">
        <v>426179</v>
      </c>
      <c r="B3799" s="230" t="s">
        <v>321</v>
      </c>
      <c r="N3799" s="230" t="s">
        <v>145</v>
      </c>
      <c r="P3799" s="230" t="s">
        <v>143</v>
      </c>
      <c r="R3799" s="230" t="s">
        <v>144</v>
      </c>
      <c r="Y3799" s="230" t="s">
        <v>144</v>
      </c>
      <c r="Z3799" s="230" t="s">
        <v>144</v>
      </c>
      <c r="AC3799" s="230" t="s">
        <v>144</v>
      </c>
      <c r="AD3799" s="230" t="s">
        <v>144</v>
      </c>
      <c r="AE3799" s="230" t="s">
        <v>144</v>
      </c>
      <c r="AF3799" s="230" t="s">
        <v>144</v>
      </c>
      <c r="AG3799" s="230" t="s">
        <v>144</v>
      </c>
      <c r="AH3799" s="230" t="s">
        <v>144</v>
      </c>
    </row>
    <row r="3800" spans="1:34" x14ac:dyDescent="0.3">
      <c r="A3800" s="230">
        <v>422957</v>
      </c>
      <c r="B3800" s="230" t="s">
        <v>321</v>
      </c>
      <c r="R3800" s="230" t="s">
        <v>143</v>
      </c>
      <c r="Y3800" s="230" t="s">
        <v>145</v>
      </c>
      <c r="AD3800" s="230" t="s">
        <v>144</v>
      </c>
      <c r="AE3800" s="230" t="s">
        <v>144</v>
      </c>
      <c r="AF3800" s="230" t="s">
        <v>144</v>
      </c>
      <c r="AG3800" s="230" t="s">
        <v>144</v>
      </c>
      <c r="AH3800" s="230" t="s">
        <v>144</v>
      </c>
    </row>
    <row r="3801" spans="1:34" x14ac:dyDescent="0.3">
      <c r="A3801" s="230">
        <v>423082</v>
      </c>
      <c r="B3801" s="230" t="s">
        <v>321</v>
      </c>
      <c r="N3801" s="230" t="s">
        <v>143</v>
      </c>
      <c r="U3801" s="230" t="s">
        <v>145</v>
      </c>
      <c r="V3801" s="230" t="s">
        <v>143</v>
      </c>
      <c r="AB3801" s="230" t="s">
        <v>145</v>
      </c>
      <c r="AD3801" s="230" t="s">
        <v>144</v>
      </c>
      <c r="AE3801" s="230" t="s">
        <v>144</v>
      </c>
      <c r="AF3801" s="230" t="s">
        <v>144</v>
      </c>
      <c r="AG3801" s="230" t="s">
        <v>144</v>
      </c>
      <c r="AH3801" s="230" t="s">
        <v>144</v>
      </c>
    </row>
    <row r="3802" spans="1:34" x14ac:dyDescent="0.3">
      <c r="A3802" s="230">
        <v>423045</v>
      </c>
      <c r="B3802" s="230" t="s">
        <v>321</v>
      </c>
      <c r="I3802" s="230" t="s">
        <v>143</v>
      </c>
      <c r="N3802" s="230" t="s">
        <v>143</v>
      </c>
      <c r="Y3802" s="230" t="s">
        <v>145</v>
      </c>
      <c r="AA3802" s="230" t="s">
        <v>145</v>
      </c>
      <c r="AB3802" s="230" t="s">
        <v>145</v>
      </c>
      <c r="AD3802" s="230" t="s">
        <v>144</v>
      </c>
      <c r="AE3802" s="230" t="s">
        <v>144</v>
      </c>
      <c r="AF3802" s="230" t="s">
        <v>144</v>
      </c>
      <c r="AG3802" s="230" t="s">
        <v>144</v>
      </c>
      <c r="AH3802" s="230" t="s">
        <v>144</v>
      </c>
    </row>
    <row r="3803" spans="1:34" x14ac:dyDescent="0.3">
      <c r="A3803" s="230">
        <v>425374</v>
      </c>
      <c r="B3803" s="230" t="s">
        <v>321</v>
      </c>
      <c r="S3803" s="230" t="s">
        <v>144</v>
      </c>
      <c r="U3803" s="230" t="s">
        <v>144</v>
      </c>
      <c r="Y3803" s="230" t="s">
        <v>145</v>
      </c>
      <c r="AB3803" s="230" t="s">
        <v>145</v>
      </c>
      <c r="AD3803" s="230" t="s">
        <v>144</v>
      </c>
      <c r="AE3803" s="230" t="s">
        <v>144</v>
      </c>
      <c r="AF3803" s="230" t="s">
        <v>144</v>
      </c>
      <c r="AG3803" s="230" t="s">
        <v>144</v>
      </c>
      <c r="AH3803" s="230" t="s">
        <v>144</v>
      </c>
    </row>
    <row r="3804" spans="1:34" x14ac:dyDescent="0.3">
      <c r="A3804" s="230">
        <v>425810</v>
      </c>
      <c r="B3804" s="230" t="s">
        <v>321</v>
      </c>
      <c r="Z3804" s="230" t="s">
        <v>145</v>
      </c>
      <c r="AD3804" s="230" t="s">
        <v>144</v>
      </c>
      <c r="AE3804" s="230" t="s">
        <v>144</v>
      </c>
      <c r="AF3804" s="230" t="s">
        <v>144</v>
      </c>
      <c r="AG3804" s="230" t="s">
        <v>144</v>
      </c>
      <c r="AH3804" s="230" t="s">
        <v>144</v>
      </c>
    </row>
    <row r="3805" spans="1:34" x14ac:dyDescent="0.3">
      <c r="A3805" s="230">
        <v>426910</v>
      </c>
      <c r="B3805" s="230" t="s">
        <v>321</v>
      </c>
      <c r="O3805" s="230" t="s">
        <v>145</v>
      </c>
      <c r="U3805" s="230" t="s">
        <v>144</v>
      </c>
      <c r="V3805" s="230" t="s">
        <v>144</v>
      </c>
      <c r="W3805" s="230" t="s">
        <v>145</v>
      </c>
      <c r="AB3805" s="230" t="s">
        <v>145</v>
      </c>
      <c r="AD3805" s="230" t="s">
        <v>144</v>
      </c>
      <c r="AE3805" s="230" t="s">
        <v>144</v>
      </c>
      <c r="AF3805" s="230" t="s">
        <v>144</v>
      </c>
      <c r="AG3805" s="230" t="s">
        <v>144</v>
      </c>
      <c r="AH3805" s="230" t="s">
        <v>144</v>
      </c>
    </row>
    <row r="3806" spans="1:34" x14ac:dyDescent="0.3">
      <c r="A3806" s="230">
        <v>419443</v>
      </c>
      <c r="B3806" s="230" t="s">
        <v>321</v>
      </c>
      <c r="D3806" s="230" t="s">
        <v>143</v>
      </c>
      <c r="G3806" s="230" t="s">
        <v>143</v>
      </c>
      <c r="W3806" s="230" t="s">
        <v>143</v>
      </c>
      <c r="X3806" s="230" t="s">
        <v>143</v>
      </c>
      <c r="Y3806" s="230" t="s">
        <v>145</v>
      </c>
      <c r="AA3806" s="230" t="s">
        <v>145</v>
      </c>
      <c r="AB3806" s="230" t="s">
        <v>145</v>
      </c>
      <c r="AC3806" s="230" t="s">
        <v>145</v>
      </c>
      <c r="AD3806" s="230" t="s">
        <v>144</v>
      </c>
      <c r="AE3806" s="230" t="s">
        <v>144</v>
      </c>
      <c r="AF3806" s="230" t="s">
        <v>144</v>
      </c>
      <c r="AG3806" s="230" t="s">
        <v>144</v>
      </c>
      <c r="AH3806" s="230" t="s">
        <v>144</v>
      </c>
    </row>
    <row r="3807" spans="1:34" x14ac:dyDescent="0.3">
      <c r="A3807" s="230">
        <v>426262</v>
      </c>
      <c r="B3807" s="230" t="s">
        <v>321</v>
      </c>
      <c r="R3807" s="230" t="s">
        <v>145</v>
      </c>
      <c r="U3807" s="230" t="s">
        <v>144</v>
      </c>
      <c r="W3807" s="230" t="s">
        <v>145</v>
      </c>
      <c r="AA3807" s="230" t="s">
        <v>144</v>
      </c>
      <c r="AD3807" s="230" t="s">
        <v>144</v>
      </c>
      <c r="AE3807" s="230" t="s">
        <v>144</v>
      </c>
      <c r="AF3807" s="230" t="s">
        <v>144</v>
      </c>
      <c r="AG3807" s="230" t="s">
        <v>144</v>
      </c>
      <c r="AH3807" s="230" t="s">
        <v>144</v>
      </c>
    </row>
    <row r="3808" spans="1:34" x14ac:dyDescent="0.3">
      <c r="A3808" s="230">
        <v>426223</v>
      </c>
      <c r="B3808" s="230" t="s">
        <v>321</v>
      </c>
      <c r="N3808" s="230" t="s">
        <v>145</v>
      </c>
      <c r="U3808" s="230" t="s">
        <v>143</v>
      </c>
      <c r="Y3808" s="230" t="s">
        <v>145</v>
      </c>
      <c r="AD3808" s="230" t="s">
        <v>144</v>
      </c>
      <c r="AE3808" s="230" t="s">
        <v>144</v>
      </c>
      <c r="AF3808" s="230" t="s">
        <v>144</v>
      </c>
      <c r="AG3808" s="230" t="s">
        <v>144</v>
      </c>
      <c r="AH3808" s="230" t="s">
        <v>144</v>
      </c>
    </row>
    <row r="3809" spans="1:34" x14ac:dyDescent="0.3">
      <c r="A3809" s="230">
        <v>424623</v>
      </c>
      <c r="B3809" s="230" t="s">
        <v>321</v>
      </c>
      <c r="D3809" s="230" t="s">
        <v>145</v>
      </c>
      <c r="R3809" s="230" t="s">
        <v>145</v>
      </c>
      <c r="Y3809" s="230" t="s">
        <v>145</v>
      </c>
      <c r="Z3809" s="230" t="s">
        <v>145</v>
      </c>
      <c r="AA3809" s="230" t="s">
        <v>145</v>
      </c>
      <c r="AB3809" s="230" t="s">
        <v>145</v>
      </c>
      <c r="AC3809" s="230" t="s">
        <v>145</v>
      </c>
      <c r="AD3809" s="230" t="s">
        <v>144</v>
      </c>
      <c r="AE3809" s="230" t="s">
        <v>144</v>
      </c>
      <c r="AF3809" s="230" t="s">
        <v>144</v>
      </c>
      <c r="AG3809" s="230" t="s">
        <v>144</v>
      </c>
      <c r="AH3809" s="230" t="s">
        <v>144</v>
      </c>
    </row>
    <row r="3810" spans="1:34" x14ac:dyDescent="0.3">
      <c r="A3810" s="230">
        <v>422888</v>
      </c>
      <c r="B3810" s="230" t="s">
        <v>321</v>
      </c>
      <c r="N3810" s="230" t="s">
        <v>143</v>
      </c>
      <c r="T3810" s="230" t="s">
        <v>143</v>
      </c>
      <c r="Y3810" s="230" t="s">
        <v>145</v>
      </c>
      <c r="AA3810" s="230" t="s">
        <v>145</v>
      </c>
      <c r="AB3810" s="230" t="s">
        <v>145</v>
      </c>
      <c r="AD3810" s="230" t="s">
        <v>144</v>
      </c>
      <c r="AE3810" s="230" t="s">
        <v>144</v>
      </c>
      <c r="AF3810" s="230" t="s">
        <v>144</v>
      </c>
      <c r="AG3810" s="230" t="s">
        <v>144</v>
      </c>
      <c r="AH3810" s="230" t="s">
        <v>144</v>
      </c>
    </row>
    <row r="3811" spans="1:34" x14ac:dyDescent="0.3">
      <c r="A3811" s="230">
        <v>420162</v>
      </c>
      <c r="B3811" s="230" t="s">
        <v>321</v>
      </c>
      <c r="O3811" s="230" t="s">
        <v>143</v>
      </c>
      <c r="R3811" s="230" t="s">
        <v>145</v>
      </c>
      <c r="V3811" s="230" t="s">
        <v>143</v>
      </c>
      <c r="X3811" s="230" t="s">
        <v>143</v>
      </c>
      <c r="Y3811" s="230" t="s">
        <v>144</v>
      </c>
      <c r="Z3811" s="230" t="s">
        <v>144</v>
      </c>
      <c r="AA3811" s="230" t="s">
        <v>144</v>
      </c>
      <c r="AB3811" s="230" t="s">
        <v>145</v>
      </c>
      <c r="AC3811" s="230" t="s">
        <v>145</v>
      </c>
      <c r="AD3811" s="230" t="s">
        <v>144</v>
      </c>
      <c r="AE3811" s="230" t="s">
        <v>144</v>
      </c>
      <c r="AF3811" s="230" t="s">
        <v>144</v>
      </c>
      <c r="AG3811" s="230" t="s">
        <v>144</v>
      </c>
      <c r="AH3811" s="230" t="s">
        <v>144</v>
      </c>
    </row>
    <row r="3812" spans="1:34" x14ac:dyDescent="0.3">
      <c r="A3812" s="230">
        <v>419603</v>
      </c>
      <c r="B3812" s="230" t="s">
        <v>321</v>
      </c>
      <c r="K3812" s="230" t="s">
        <v>143</v>
      </c>
      <c r="O3812" s="230" t="s">
        <v>143</v>
      </c>
      <c r="R3812" s="230" t="s">
        <v>145</v>
      </c>
      <c r="S3812" s="230" t="s">
        <v>143</v>
      </c>
      <c r="Y3812" s="230" t="s">
        <v>145</v>
      </c>
      <c r="Z3812" s="230" t="s">
        <v>145</v>
      </c>
      <c r="AA3812" s="230" t="s">
        <v>145</v>
      </c>
      <c r="AB3812" s="230" t="s">
        <v>145</v>
      </c>
      <c r="AC3812" s="230" t="s">
        <v>145</v>
      </c>
      <c r="AD3812" s="230" t="s">
        <v>144</v>
      </c>
      <c r="AE3812" s="230" t="s">
        <v>144</v>
      </c>
      <c r="AF3812" s="230" t="s">
        <v>144</v>
      </c>
      <c r="AG3812" s="230" t="s">
        <v>144</v>
      </c>
      <c r="AH3812" s="230" t="s">
        <v>144</v>
      </c>
    </row>
    <row r="3813" spans="1:34" x14ac:dyDescent="0.3">
      <c r="A3813" s="230">
        <v>425324</v>
      </c>
      <c r="B3813" s="230" t="s">
        <v>321</v>
      </c>
      <c r="L3813" s="230" t="s">
        <v>143</v>
      </c>
      <c r="R3813" s="230" t="s">
        <v>145</v>
      </c>
      <c r="Y3813" s="230" t="s">
        <v>145</v>
      </c>
      <c r="Z3813" s="230" t="s">
        <v>144</v>
      </c>
      <c r="AA3813" s="230" t="s">
        <v>145</v>
      </c>
      <c r="AB3813" s="230" t="s">
        <v>144</v>
      </c>
      <c r="AC3813" s="230" t="s">
        <v>145</v>
      </c>
      <c r="AD3813" s="230" t="s">
        <v>144</v>
      </c>
      <c r="AE3813" s="230" t="s">
        <v>144</v>
      </c>
      <c r="AF3813" s="230" t="s">
        <v>144</v>
      </c>
      <c r="AG3813" s="230" t="s">
        <v>144</v>
      </c>
      <c r="AH3813" s="230" t="s">
        <v>144</v>
      </c>
    </row>
    <row r="3814" spans="1:34" x14ac:dyDescent="0.3">
      <c r="A3814" s="230">
        <v>424567</v>
      </c>
      <c r="B3814" s="230" t="s">
        <v>321</v>
      </c>
      <c r="F3814" s="230" t="s">
        <v>145</v>
      </c>
      <c r="U3814" s="230" t="s">
        <v>144</v>
      </c>
      <c r="Z3814" s="230" t="s">
        <v>144</v>
      </c>
      <c r="AD3814" s="230" t="s">
        <v>144</v>
      </c>
      <c r="AE3814" s="230" t="s">
        <v>144</v>
      </c>
      <c r="AF3814" s="230" t="s">
        <v>144</v>
      </c>
      <c r="AG3814" s="230" t="s">
        <v>144</v>
      </c>
      <c r="AH3814" s="230" t="s">
        <v>144</v>
      </c>
    </row>
    <row r="3815" spans="1:34" x14ac:dyDescent="0.3">
      <c r="A3815" s="230">
        <v>420834</v>
      </c>
      <c r="B3815" s="230" t="s">
        <v>321</v>
      </c>
      <c r="E3815" s="230" t="s">
        <v>143</v>
      </c>
      <c r="F3815" s="230" t="s">
        <v>143</v>
      </c>
      <c r="O3815" s="230" t="s">
        <v>143</v>
      </c>
      <c r="Y3815" s="230" t="s">
        <v>144</v>
      </c>
      <c r="AA3815" s="230" t="s">
        <v>145</v>
      </c>
      <c r="AB3815" s="230" t="s">
        <v>145</v>
      </c>
      <c r="AD3815" s="230" t="s">
        <v>144</v>
      </c>
      <c r="AE3815" s="230" t="s">
        <v>144</v>
      </c>
      <c r="AF3815" s="230" t="s">
        <v>144</v>
      </c>
      <c r="AG3815" s="230" t="s">
        <v>144</v>
      </c>
      <c r="AH3815" s="230" t="s">
        <v>144</v>
      </c>
    </row>
    <row r="3816" spans="1:34" x14ac:dyDescent="0.3">
      <c r="A3816" s="230">
        <v>426540</v>
      </c>
      <c r="B3816" s="230" t="s">
        <v>321</v>
      </c>
      <c r="N3816" s="230" t="s">
        <v>143</v>
      </c>
      <c r="AC3816" s="230" t="s">
        <v>144</v>
      </c>
      <c r="AD3816" s="230" t="s">
        <v>144</v>
      </c>
      <c r="AE3816" s="230" t="s">
        <v>144</v>
      </c>
      <c r="AF3816" s="230" t="s">
        <v>144</v>
      </c>
      <c r="AG3816" s="230" t="s">
        <v>144</v>
      </c>
      <c r="AH3816" s="230" t="s">
        <v>144</v>
      </c>
    </row>
    <row r="3817" spans="1:34" x14ac:dyDescent="0.3">
      <c r="A3817" s="230">
        <v>426094</v>
      </c>
      <c r="B3817" s="230" t="s">
        <v>321</v>
      </c>
      <c r="Y3817" s="230" t="s">
        <v>145</v>
      </c>
      <c r="AA3817" s="230" t="s">
        <v>145</v>
      </c>
      <c r="AB3817" s="230" t="s">
        <v>145</v>
      </c>
      <c r="AD3817" s="230" t="s">
        <v>144</v>
      </c>
      <c r="AE3817" s="230" t="s">
        <v>144</v>
      </c>
      <c r="AF3817" s="230" t="s">
        <v>144</v>
      </c>
      <c r="AG3817" s="230" t="s">
        <v>144</v>
      </c>
      <c r="AH3817" s="230" t="s">
        <v>144</v>
      </c>
    </row>
    <row r="3818" spans="1:34" x14ac:dyDescent="0.3">
      <c r="A3818" s="230">
        <v>425908</v>
      </c>
      <c r="B3818" s="230" t="s">
        <v>321</v>
      </c>
      <c r="Y3818" s="230" t="s">
        <v>145</v>
      </c>
      <c r="AA3818" s="230" t="s">
        <v>145</v>
      </c>
      <c r="AB3818" s="230" t="s">
        <v>145</v>
      </c>
      <c r="AD3818" s="230" t="s">
        <v>144</v>
      </c>
      <c r="AE3818" s="230" t="s">
        <v>144</v>
      </c>
      <c r="AF3818" s="230" t="s">
        <v>144</v>
      </c>
      <c r="AG3818" s="230" t="s">
        <v>144</v>
      </c>
      <c r="AH3818" s="230" t="s">
        <v>144</v>
      </c>
    </row>
    <row r="3819" spans="1:34" x14ac:dyDescent="0.3">
      <c r="A3819" s="230">
        <v>425366</v>
      </c>
      <c r="B3819" s="230" t="s">
        <v>321</v>
      </c>
      <c r="T3819" s="230" t="s">
        <v>145</v>
      </c>
      <c r="U3819" s="230" t="s">
        <v>144</v>
      </c>
      <c r="Y3819" s="230" t="s">
        <v>144</v>
      </c>
      <c r="Z3819" s="230" t="s">
        <v>144</v>
      </c>
      <c r="AA3819" s="230" t="s">
        <v>144</v>
      </c>
      <c r="AB3819" s="230" t="s">
        <v>144</v>
      </c>
      <c r="AC3819" s="230" t="s">
        <v>144</v>
      </c>
      <c r="AD3819" s="230" t="s">
        <v>144</v>
      </c>
      <c r="AE3819" s="230" t="s">
        <v>144</v>
      </c>
      <c r="AF3819" s="230" t="s">
        <v>144</v>
      </c>
      <c r="AG3819" s="230" t="s">
        <v>144</v>
      </c>
      <c r="AH3819" s="230" t="s">
        <v>144</v>
      </c>
    </row>
    <row r="3820" spans="1:34" x14ac:dyDescent="0.3">
      <c r="A3820" s="230">
        <v>421866</v>
      </c>
      <c r="B3820" s="230" t="s">
        <v>321</v>
      </c>
      <c r="E3820" s="230" t="s">
        <v>143</v>
      </c>
      <c r="K3820" s="230" t="s">
        <v>143</v>
      </c>
      <c r="Q3820" s="230" t="s">
        <v>143</v>
      </c>
      <c r="S3820" s="230" t="s">
        <v>143</v>
      </c>
      <c r="Y3820" s="230" t="s">
        <v>145</v>
      </c>
      <c r="AA3820" s="230" t="s">
        <v>145</v>
      </c>
      <c r="AD3820" s="230" t="s">
        <v>144</v>
      </c>
      <c r="AE3820" s="230" t="s">
        <v>144</v>
      </c>
      <c r="AF3820" s="230" t="s">
        <v>144</v>
      </c>
      <c r="AG3820" s="230" t="s">
        <v>144</v>
      </c>
      <c r="AH3820" s="230" t="s">
        <v>144</v>
      </c>
    </row>
    <row r="3821" spans="1:34" x14ac:dyDescent="0.3">
      <c r="A3821" s="230">
        <v>424812</v>
      </c>
      <c r="B3821" s="230" t="s">
        <v>321</v>
      </c>
      <c r="N3821" s="230" t="s">
        <v>145</v>
      </c>
      <c r="U3821" s="230" t="s">
        <v>144</v>
      </c>
      <c r="AD3821" s="230" t="s">
        <v>144</v>
      </c>
      <c r="AE3821" s="230" t="s">
        <v>144</v>
      </c>
      <c r="AF3821" s="230" t="s">
        <v>144</v>
      </c>
      <c r="AG3821" s="230" t="s">
        <v>144</v>
      </c>
      <c r="AH3821" s="230" t="s">
        <v>144</v>
      </c>
    </row>
    <row r="3822" spans="1:34" x14ac:dyDescent="0.3">
      <c r="A3822" s="230">
        <v>419129</v>
      </c>
      <c r="B3822" s="230" t="s">
        <v>321</v>
      </c>
      <c r="P3822" s="230" t="s">
        <v>143</v>
      </c>
      <c r="R3822" s="230" t="s">
        <v>144</v>
      </c>
      <c r="U3822" s="230" t="s">
        <v>145</v>
      </c>
      <c r="Y3822" s="230" t="s">
        <v>145</v>
      </c>
      <c r="AA3822" s="230" t="s">
        <v>145</v>
      </c>
      <c r="AD3822" s="230" t="s">
        <v>144</v>
      </c>
      <c r="AE3822" s="230" t="s">
        <v>144</v>
      </c>
      <c r="AF3822" s="230" t="s">
        <v>144</v>
      </c>
      <c r="AG3822" s="230" t="s">
        <v>144</v>
      </c>
      <c r="AH3822" s="230" t="s">
        <v>144</v>
      </c>
    </row>
    <row r="3823" spans="1:34" x14ac:dyDescent="0.3">
      <c r="A3823" s="230">
        <v>420945</v>
      </c>
      <c r="B3823" s="230" t="s">
        <v>321</v>
      </c>
      <c r="E3823" s="230" t="s">
        <v>143</v>
      </c>
      <c r="Y3823" s="230" t="s">
        <v>145</v>
      </c>
      <c r="AD3823" s="230" t="s">
        <v>144</v>
      </c>
      <c r="AE3823" s="230" t="s">
        <v>144</v>
      </c>
      <c r="AF3823" s="230" t="s">
        <v>144</v>
      </c>
      <c r="AG3823" s="230" t="s">
        <v>144</v>
      </c>
      <c r="AH3823" s="230" t="s">
        <v>144</v>
      </c>
    </row>
    <row r="3824" spans="1:34" x14ac:dyDescent="0.3">
      <c r="A3824" s="230">
        <v>421817</v>
      </c>
      <c r="B3824" s="230" t="s">
        <v>321</v>
      </c>
      <c r="Q3824" s="230" t="s">
        <v>143</v>
      </c>
      <c r="R3824" s="230" t="s">
        <v>144</v>
      </c>
      <c r="S3824" s="230" t="s">
        <v>143</v>
      </c>
      <c r="X3824" s="230" t="s">
        <v>145</v>
      </c>
      <c r="Y3824" s="230" t="s">
        <v>144</v>
      </c>
      <c r="AA3824" s="230" t="s">
        <v>144</v>
      </c>
      <c r="AB3824" s="230" t="s">
        <v>145</v>
      </c>
      <c r="AD3824" s="230" t="s">
        <v>144</v>
      </c>
      <c r="AE3824" s="230" t="s">
        <v>144</v>
      </c>
      <c r="AF3824" s="230" t="s">
        <v>144</v>
      </c>
      <c r="AG3824" s="230" t="s">
        <v>144</v>
      </c>
      <c r="AH3824" s="230" t="s">
        <v>144</v>
      </c>
    </row>
    <row r="3825" spans="1:34" x14ac:dyDescent="0.3">
      <c r="A3825" s="230">
        <v>420551</v>
      </c>
      <c r="B3825" s="230" t="s">
        <v>321</v>
      </c>
      <c r="K3825" s="230" t="s">
        <v>143</v>
      </c>
      <c r="L3825" s="230" t="s">
        <v>143</v>
      </c>
      <c r="Y3825" s="230" t="s">
        <v>145</v>
      </c>
      <c r="AA3825" s="230" t="s">
        <v>145</v>
      </c>
      <c r="AB3825" s="230" t="s">
        <v>145</v>
      </c>
      <c r="AC3825" s="230" t="s">
        <v>144</v>
      </c>
      <c r="AD3825" s="230" t="s">
        <v>144</v>
      </c>
      <c r="AE3825" s="230" t="s">
        <v>144</v>
      </c>
      <c r="AF3825" s="230" t="s">
        <v>144</v>
      </c>
      <c r="AG3825" s="230" t="s">
        <v>144</v>
      </c>
      <c r="AH3825" s="230" t="s">
        <v>144</v>
      </c>
    </row>
    <row r="3826" spans="1:34" x14ac:dyDescent="0.3">
      <c r="A3826" s="230">
        <v>420590</v>
      </c>
      <c r="B3826" s="230" t="s">
        <v>321</v>
      </c>
      <c r="H3826" s="230" t="s">
        <v>143</v>
      </c>
      <c r="R3826" s="230" t="s">
        <v>145</v>
      </c>
      <c r="Y3826" s="230" t="s">
        <v>145</v>
      </c>
      <c r="AA3826" s="230" t="s">
        <v>145</v>
      </c>
      <c r="AB3826" s="230" t="s">
        <v>145</v>
      </c>
      <c r="AD3826" s="230" t="s">
        <v>144</v>
      </c>
      <c r="AE3826" s="230" t="s">
        <v>144</v>
      </c>
      <c r="AF3826" s="230" t="s">
        <v>144</v>
      </c>
      <c r="AG3826" s="230" t="s">
        <v>144</v>
      </c>
      <c r="AH3826" s="230" t="s">
        <v>144</v>
      </c>
    </row>
    <row r="3827" spans="1:34" x14ac:dyDescent="0.3">
      <c r="A3827" s="230">
        <v>422123</v>
      </c>
      <c r="B3827" s="230" t="s">
        <v>321</v>
      </c>
      <c r="E3827" s="230" t="s">
        <v>143</v>
      </c>
      <c r="O3827" s="230" t="s">
        <v>143</v>
      </c>
      <c r="AA3827" s="230" t="s">
        <v>145</v>
      </c>
      <c r="AD3827" s="230" t="s">
        <v>144</v>
      </c>
      <c r="AF3827" s="230" t="s">
        <v>144</v>
      </c>
      <c r="AG3827" s="230" t="s">
        <v>144</v>
      </c>
    </row>
    <row r="3828" spans="1:34" x14ac:dyDescent="0.3">
      <c r="A3828" s="230">
        <v>426382</v>
      </c>
      <c r="B3828" s="230" t="s">
        <v>321</v>
      </c>
      <c r="AA3828" s="230" t="s">
        <v>145</v>
      </c>
      <c r="AB3828" s="230" t="s">
        <v>145</v>
      </c>
      <c r="AD3828" s="230" t="s">
        <v>144</v>
      </c>
      <c r="AE3828" s="230" t="s">
        <v>144</v>
      </c>
      <c r="AF3828" s="230" t="s">
        <v>144</v>
      </c>
      <c r="AG3828" s="230" t="s">
        <v>144</v>
      </c>
      <c r="AH3828" s="230" t="s">
        <v>144</v>
      </c>
    </row>
    <row r="3829" spans="1:34" x14ac:dyDescent="0.3">
      <c r="A3829" s="230">
        <v>415287</v>
      </c>
      <c r="B3829" s="230" t="s">
        <v>321</v>
      </c>
      <c r="P3829" s="230" t="s">
        <v>143</v>
      </c>
      <c r="T3829" s="230" t="s">
        <v>143</v>
      </c>
      <c r="U3829" s="230" t="s">
        <v>143</v>
      </c>
      <c r="Y3829" s="230" t="s">
        <v>145</v>
      </c>
      <c r="Z3829" s="230" t="s">
        <v>144</v>
      </c>
      <c r="AA3829" s="230" t="s">
        <v>145</v>
      </c>
      <c r="AB3829" s="230" t="s">
        <v>145</v>
      </c>
      <c r="AC3829" s="230" t="s">
        <v>144</v>
      </c>
      <c r="AD3829" s="230" t="s">
        <v>144</v>
      </c>
      <c r="AE3829" s="230" t="s">
        <v>144</v>
      </c>
      <c r="AF3829" s="230" t="s">
        <v>144</v>
      </c>
      <c r="AG3829" s="230" t="s">
        <v>144</v>
      </c>
      <c r="AH3829" s="230" t="s">
        <v>144</v>
      </c>
    </row>
    <row r="3830" spans="1:34" x14ac:dyDescent="0.3">
      <c r="A3830" s="230">
        <v>421587</v>
      </c>
      <c r="B3830" s="230" t="s">
        <v>321</v>
      </c>
      <c r="I3830" s="230" t="s">
        <v>144</v>
      </c>
      <c r="Y3830" s="230" t="s">
        <v>144</v>
      </c>
      <c r="Z3830" s="230" t="s">
        <v>145</v>
      </c>
      <c r="AA3830" s="230" t="s">
        <v>144</v>
      </c>
      <c r="AB3830" s="230" t="s">
        <v>144</v>
      </c>
      <c r="AC3830" s="230" t="s">
        <v>145</v>
      </c>
      <c r="AD3830" s="230" t="s">
        <v>144</v>
      </c>
      <c r="AE3830" s="230" t="s">
        <v>144</v>
      </c>
      <c r="AF3830" s="230" t="s">
        <v>144</v>
      </c>
      <c r="AG3830" s="230" t="s">
        <v>144</v>
      </c>
      <c r="AH3830" s="230" t="s">
        <v>144</v>
      </c>
    </row>
    <row r="3831" spans="1:34" x14ac:dyDescent="0.3">
      <c r="A3831" s="230">
        <v>425601</v>
      </c>
      <c r="B3831" s="230" t="s">
        <v>321</v>
      </c>
      <c r="AD3831" s="230" t="s">
        <v>144</v>
      </c>
      <c r="AE3831" s="230" t="s">
        <v>144</v>
      </c>
      <c r="AF3831" s="230" t="s">
        <v>144</v>
      </c>
      <c r="AG3831" s="230" t="s">
        <v>144</v>
      </c>
      <c r="AH3831" s="230" t="s">
        <v>144</v>
      </c>
    </row>
    <row r="3832" spans="1:34" x14ac:dyDescent="0.3">
      <c r="A3832" s="230">
        <v>403445</v>
      </c>
      <c r="B3832" s="230" t="s">
        <v>321</v>
      </c>
      <c r="Q3832" s="230" t="s">
        <v>143</v>
      </c>
      <c r="R3832" s="230" t="s">
        <v>143</v>
      </c>
      <c r="U3832" s="230" t="s">
        <v>145</v>
      </c>
      <c r="X3832" s="230" t="s">
        <v>145</v>
      </c>
      <c r="Y3832" s="230" t="s">
        <v>144</v>
      </c>
      <c r="Z3832" s="230" t="s">
        <v>144</v>
      </c>
      <c r="AA3832" s="230" t="s">
        <v>144</v>
      </c>
      <c r="AB3832" s="230" t="s">
        <v>144</v>
      </c>
      <c r="AC3832" s="230" t="s">
        <v>144</v>
      </c>
      <c r="AD3832" s="230" t="s">
        <v>144</v>
      </c>
      <c r="AE3832" s="230" t="s">
        <v>144</v>
      </c>
      <c r="AF3832" s="230" t="s">
        <v>144</v>
      </c>
      <c r="AG3832" s="230" t="s">
        <v>144</v>
      </c>
      <c r="AH3832" s="230" t="s">
        <v>144</v>
      </c>
    </row>
    <row r="3833" spans="1:34" x14ac:dyDescent="0.3">
      <c r="A3833" s="230">
        <v>419515</v>
      </c>
      <c r="B3833" s="230" t="s">
        <v>321</v>
      </c>
      <c r="J3833" s="230" t="s">
        <v>143</v>
      </c>
      <c r="L3833" s="230" t="s">
        <v>143</v>
      </c>
      <c r="R3833" s="230" t="s">
        <v>144</v>
      </c>
      <c r="Y3833" s="230" t="s">
        <v>144</v>
      </c>
      <c r="Z3833" s="230" t="s">
        <v>144</v>
      </c>
      <c r="AA3833" s="230" t="s">
        <v>144</v>
      </c>
      <c r="AB3833" s="230" t="s">
        <v>144</v>
      </c>
      <c r="AC3833" s="230" t="s">
        <v>144</v>
      </c>
      <c r="AD3833" s="230" t="s">
        <v>144</v>
      </c>
      <c r="AE3833" s="230" t="s">
        <v>144</v>
      </c>
      <c r="AF3833" s="230" t="s">
        <v>144</v>
      </c>
      <c r="AG3833" s="230" t="s">
        <v>144</v>
      </c>
      <c r="AH3833" s="230" t="s">
        <v>144</v>
      </c>
    </row>
    <row r="3834" spans="1:34" x14ac:dyDescent="0.3">
      <c r="A3834" s="230">
        <v>419895</v>
      </c>
      <c r="B3834" s="230" t="s">
        <v>321</v>
      </c>
      <c r="G3834" s="230" t="s">
        <v>145</v>
      </c>
      <c r="L3834" s="230" t="s">
        <v>143</v>
      </c>
      <c r="T3834" s="230" t="s">
        <v>144</v>
      </c>
      <c r="U3834" s="230" t="s">
        <v>143</v>
      </c>
      <c r="Y3834" s="230" t="s">
        <v>144</v>
      </c>
      <c r="Z3834" s="230" t="s">
        <v>144</v>
      </c>
      <c r="AA3834" s="230" t="s">
        <v>144</v>
      </c>
      <c r="AB3834" s="230" t="s">
        <v>144</v>
      </c>
      <c r="AC3834" s="230" t="s">
        <v>144</v>
      </c>
      <c r="AD3834" s="230" t="s">
        <v>144</v>
      </c>
      <c r="AE3834" s="230" t="s">
        <v>144</v>
      </c>
      <c r="AF3834" s="230" t="s">
        <v>144</v>
      </c>
      <c r="AG3834" s="230" t="s">
        <v>144</v>
      </c>
      <c r="AH3834" s="230" t="s">
        <v>144</v>
      </c>
    </row>
    <row r="3835" spans="1:34" x14ac:dyDescent="0.3">
      <c r="A3835" s="230">
        <v>420322</v>
      </c>
      <c r="B3835" s="230" t="s">
        <v>321</v>
      </c>
      <c r="L3835" s="230" t="s">
        <v>143</v>
      </c>
      <c r="R3835" s="230" t="s">
        <v>145</v>
      </c>
      <c r="Y3835" s="230" t="s">
        <v>144</v>
      </c>
      <c r="Z3835" s="230" t="s">
        <v>144</v>
      </c>
      <c r="AA3835" s="230" t="s">
        <v>144</v>
      </c>
      <c r="AB3835" s="230" t="s">
        <v>144</v>
      </c>
      <c r="AC3835" s="230" t="s">
        <v>144</v>
      </c>
      <c r="AD3835" s="230" t="s">
        <v>144</v>
      </c>
      <c r="AE3835" s="230" t="s">
        <v>144</v>
      </c>
      <c r="AF3835" s="230" t="s">
        <v>144</v>
      </c>
      <c r="AG3835" s="230" t="s">
        <v>144</v>
      </c>
      <c r="AH3835" s="230" t="s">
        <v>144</v>
      </c>
    </row>
    <row r="3836" spans="1:34" x14ac:dyDescent="0.3">
      <c r="A3836" s="230">
        <v>421457</v>
      </c>
      <c r="B3836" s="230" t="s">
        <v>321</v>
      </c>
      <c r="L3836" s="230" t="s">
        <v>144</v>
      </c>
      <c r="O3836" s="230" t="s">
        <v>143</v>
      </c>
      <c r="R3836" s="230" t="s">
        <v>144</v>
      </c>
      <c r="S3836" s="230" t="s">
        <v>145</v>
      </c>
      <c r="Y3836" s="230" t="s">
        <v>144</v>
      </c>
      <c r="Z3836" s="230" t="s">
        <v>144</v>
      </c>
      <c r="AA3836" s="230" t="s">
        <v>144</v>
      </c>
      <c r="AB3836" s="230" t="s">
        <v>144</v>
      </c>
      <c r="AC3836" s="230" t="s">
        <v>144</v>
      </c>
      <c r="AD3836" s="230" t="s">
        <v>144</v>
      </c>
      <c r="AE3836" s="230" t="s">
        <v>144</v>
      </c>
      <c r="AF3836" s="230" t="s">
        <v>144</v>
      </c>
      <c r="AG3836" s="230" t="s">
        <v>144</v>
      </c>
      <c r="AH3836" s="230" t="s">
        <v>144</v>
      </c>
    </row>
    <row r="3837" spans="1:34" x14ac:dyDescent="0.3">
      <c r="A3837" s="230">
        <v>422739</v>
      </c>
      <c r="B3837" s="230" t="s">
        <v>321</v>
      </c>
      <c r="N3837" s="230" t="s">
        <v>143</v>
      </c>
      <c r="Q3837" s="230" t="s">
        <v>145</v>
      </c>
      <c r="R3837" s="230" t="s">
        <v>144</v>
      </c>
      <c r="Y3837" s="230" t="s">
        <v>144</v>
      </c>
      <c r="Z3837" s="230" t="s">
        <v>144</v>
      </c>
      <c r="AA3837" s="230" t="s">
        <v>144</v>
      </c>
      <c r="AB3837" s="230" t="s">
        <v>144</v>
      </c>
      <c r="AC3837" s="230" t="s">
        <v>144</v>
      </c>
      <c r="AD3837" s="230" t="s">
        <v>144</v>
      </c>
      <c r="AE3837" s="230" t="s">
        <v>144</v>
      </c>
      <c r="AF3837" s="230" t="s">
        <v>144</v>
      </c>
      <c r="AG3837" s="230" t="s">
        <v>144</v>
      </c>
      <c r="AH3837" s="230" t="s">
        <v>144</v>
      </c>
    </row>
    <row r="3838" spans="1:34" x14ac:dyDescent="0.3">
      <c r="A3838" s="230">
        <v>422847</v>
      </c>
      <c r="B3838" s="230" t="s">
        <v>321</v>
      </c>
      <c r="E3838" s="230" t="s">
        <v>143</v>
      </c>
      <c r="N3838" s="230" t="s">
        <v>143</v>
      </c>
      <c r="V3838" s="230" t="s">
        <v>143</v>
      </c>
      <c r="X3838" s="230" t="s">
        <v>143</v>
      </c>
      <c r="Y3838" s="230" t="s">
        <v>144</v>
      </c>
      <c r="Z3838" s="230" t="s">
        <v>144</v>
      </c>
      <c r="AA3838" s="230" t="s">
        <v>144</v>
      </c>
      <c r="AB3838" s="230" t="s">
        <v>144</v>
      </c>
      <c r="AC3838" s="230" t="s">
        <v>144</v>
      </c>
      <c r="AD3838" s="230" t="s">
        <v>144</v>
      </c>
      <c r="AE3838" s="230" t="s">
        <v>144</v>
      </c>
      <c r="AF3838" s="230" t="s">
        <v>144</v>
      </c>
      <c r="AG3838" s="230" t="s">
        <v>144</v>
      </c>
      <c r="AH3838" s="230" t="s">
        <v>144</v>
      </c>
    </row>
    <row r="3839" spans="1:34" x14ac:dyDescent="0.3">
      <c r="A3839" s="230">
        <v>424065</v>
      </c>
      <c r="B3839" s="230" t="s">
        <v>321</v>
      </c>
      <c r="N3839" s="230" t="s">
        <v>143</v>
      </c>
      <c r="R3839" s="230" t="s">
        <v>145</v>
      </c>
      <c r="U3839" s="230" t="s">
        <v>145</v>
      </c>
      <c r="X3839" s="230" t="s">
        <v>145</v>
      </c>
      <c r="Y3839" s="230" t="s">
        <v>144</v>
      </c>
      <c r="Z3839" s="230" t="s">
        <v>144</v>
      </c>
      <c r="AA3839" s="230" t="s">
        <v>144</v>
      </c>
      <c r="AB3839" s="230" t="s">
        <v>144</v>
      </c>
      <c r="AC3839" s="230" t="s">
        <v>144</v>
      </c>
      <c r="AD3839" s="230" t="s">
        <v>144</v>
      </c>
      <c r="AE3839" s="230" t="s">
        <v>144</v>
      </c>
      <c r="AF3839" s="230" t="s">
        <v>144</v>
      </c>
      <c r="AG3839" s="230" t="s">
        <v>144</v>
      </c>
      <c r="AH3839" s="230" t="s">
        <v>144</v>
      </c>
    </row>
    <row r="3840" spans="1:34" x14ac:dyDescent="0.3">
      <c r="A3840" s="230">
        <v>424565</v>
      </c>
      <c r="B3840" s="230" t="s">
        <v>321</v>
      </c>
      <c r="D3840" s="230" t="s">
        <v>145</v>
      </c>
      <c r="J3840" s="230" t="s">
        <v>145</v>
      </c>
      <c r="O3840" s="230" t="s">
        <v>143</v>
      </c>
      <c r="R3840" s="230" t="s">
        <v>145</v>
      </c>
      <c r="Y3840" s="230" t="s">
        <v>144</v>
      </c>
      <c r="Z3840" s="230" t="s">
        <v>144</v>
      </c>
      <c r="AA3840" s="230" t="s">
        <v>144</v>
      </c>
      <c r="AB3840" s="230" t="s">
        <v>144</v>
      </c>
      <c r="AC3840" s="230" t="s">
        <v>144</v>
      </c>
      <c r="AD3840" s="230" t="s">
        <v>144</v>
      </c>
      <c r="AE3840" s="230" t="s">
        <v>144</v>
      </c>
      <c r="AF3840" s="230" t="s">
        <v>144</v>
      </c>
      <c r="AG3840" s="230" t="s">
        <v>144</v>
      </c>
      <c r="AH3840" s="230" t="s">
        <v>144</v>
      </c>
    </row>
    <row r="3841" spans="1:34" x14ac:dyDescent="0.3">
      <c r="A3841" s="230">
        <v>427044</v>
      </c>
      <c r="B3841" s="230" t="s">
        <v>321</v>
      </c>
      <c r="U3841" s="230" t="s">
        <v>144</v>
      </c>
      <c r="V3841" s="230" t="s">
        <v>144</v>
      </c>
      <c r="W3841" s="230" t="s">
        <v>144</v>
      </c>
      <c r="Z3841" s="230" t="s">
        <v>144</v>
      </c>
      <c r="AA3841" s="230" t="s">
        <v>144</v>
      </c>
      <c r="AB3841" s="230" t="s">
        <v>144</v>
      </c>
      <c r="AC3841" s="230" t="s">
        <v>144</v>
      </c>
      <c r="AD3841" s="230" t="s">
        <v>144</v>
      </c>
      <c r="AE3841" s="230" t="s">
        <v>144</v>
      </c>
      <c r="AF3841" s="230" t="s">
        <v>144</v>
      </c>
      <c r="AG3841" s="230" t="s">
        <v>144</v>
      </c>
      <c r="AH3841" s="230" t="s">
        <v>144</v>
      </c>
    </row>
    <row r="3842" spans="1:34" x14ac:dyDescent="0.3">
      <c r="A3842" s="230">
        <v>423578</v>
      </c>
      <c r="B3842" s="230" t="s">
        <v>321</v>
      </c>
      <c r="L3842" s="230" t="s">
        <v>145</v>
      </c>
      <c r="R3842" s="230" t="s">
        <v>144</v>
      </c>
      <c r="Y3842" s="230" t="s">
        <v>144</v>
      </c>
      <c r="Z3842" s="230" t="s">
        <v>144</v>
      </c>
      <c r="AA3842" s="230" t="s">
        <v>144</v>
      </c>
      <c r="AB3842" s="230" t="s">
        <v>144</v>
      </c>
      <c r="AC3842" s="230" t="s">
        <v>144</v>
      </c>
      <c r="AD3842" s="230" t="s">
        <v>144</v>
      </c>
      <c r="AE3842" s="230" t="s">
        <v>144</v>
      </c>
      <c r="AF3842" s="230" t="s">
        <v>144</v>
      </c>
      <c r="AG3842" s="230" t="s">
        <v>144</v>
      </c>
      <c r="AH3842" s="230" t="s">
        <v>144</v>
      </c>
    </row>
    <row r="3843" spans="1:34" x14ac:dyDescent="0.3">
      <c r="A3843" s="230">
        <v>417287</v>
      </c>
      <c r="B3843" s="230" t="s">
        <v>1448</v>
      </c>
      <c r="P3843" s="230" t="s">
        <v>145</v>
      </c>
      <c r="S3843" s="230" t="s">
        <v>144</v>
      </c>
      <c r="U3843" s="230" t="s">
        <v>144</v>
      </c>
      <c r="W3843" s="230" t="s">
        <v>144</v>
      </c>
      <c r="Y3843" s="230" t="s">
        <v>144</v>
      </c>
      <c r="Z3843" s="230" t="s">
        <v>144</v>
      </c>
      <c r="AA3843" s="230" t="s">
        <v>144</v>
      </c>
      <c r="AB3843" s="230" t="s">
        <v>144</v>
      </c>
      <c r="AC3843" s="230" t="s">
        <v>144</v>
      </c>
    </row>
    <row r="3844" spans="1:34" x14ac:dyDescent="0.3">
      <c r="A3844" s="230">
        <v>417902</v>
      </c>
      <c r="B3844" s="230" t="s">
        <v>1448</v>
      </c>
      <c r="O3844" s="230" t="s">
        <v>143</v>
      </c>
      <c r="R3844" s="230" t="s">
        <v>145</v>
      </c>
      <c r="S3844" s="230" t="s">
        <v>143</v>
      </c>
      <c r="Z3844" s="230" t="s">
        <v>144</v>
      </c>
      <c r="AA3844" s="230" t="s">
        <v>144</v>
      </c>
    </row>
    <row r="3845" spans="1:34" x14ac:dyDescent="0.3">
      <c r="A3845" s="230">
        <v>418772</v>
      </c>
      <c r="B3845" s="230" t="s">
        <v>1448</v>
      </c>
      <c r="P3845" s="230" t="s">
        <v>145</v>
      </c>
      <c r="Q3845" s="230" t="s">
        <v>145</v>
      </c>
      <c r="V3845" s="230" t="s">
        <v>144</v>
      </c>
      <c r="Y3845" s="230" t="s">
        <v>144</v>
      </c>
      <c r="Z3845" s="230" t="s">
        <v>144</v>
      </c>
      <c r="AA3845" s="230" t="s">
        <v>144</v>
      </c>
      <c r="AB3845" s="230" t="s">
        <v>144</v>
      </c>
      <c r="AC3845" s="230" t="s">
        <v>144</v>
      </c>
    </row>
    <row r="3846" spans="1:34" x14ac:dyDescent="0.3">
      <c r="A3846" s="230">
        <v>419894</v>
      </c>
      <c r="B3846" s="230" t="s">
        <v>1448</v>
      </c>
      <c r="N3846" s="230" t="s">
        <v>144</v>
      </c>
      <c r="P3846" s="230" t="s">
        <v>144</v>
      </c>
      <c r="R3846" s="230" t="s">
        <v>144</v>
      </c>
      <c r="S3846" s="230" t="s">
        <v>144</v>
      </c>
      <c r="Y3846" s="230" t="s">
        <v>144</v>
      </c>
      <c r="Z3846" s="230" t="s">
        <v>144</v>
      </c>
      <c r="AA3846" s="230" t="s">
        <v>144</v>
      </c>
      <c r="AB3846" s="230" t="s">
        <v>144</v>
      </c>
      <c r="AC3846" s="230" t="s">
        <v>144</v>
      </c>
    </row>
    <row r="3847" spans="1:34" x14ac:dyDescent="0.3">
      <c r="A3847" s="230">
        <v>420658</v>
      </c>
      <c r="B3847" s="230" t="s">
        <v>1448</v>
      </c>
      <c r="Y3847" s="230" t="s">
        <v>144</v>
      </c>
      <c r="Z3847" s="230" t="s">
        <v>144</v>
      </c>
      <c r="AA3847" s="230" t="s">
        <v>144</v>
      </c>
      <c r="AB3847" s="230" t="s">
        <v>144</v>
      </c>
      <c r="AC3847" s="230" t="s">
        <v>144</v>
      </c>
    </row>
    <row r="3848" spans="1:34" x14ac:dyDescent="0.3">
      <c r="A3848" s="230">
        <v>420774</v>
      </c>
      <c r="B3848" s="230" t="s">
        <v>1448</v>
      </c>
      <c r="K3848" s="230" t="s">
        <v>143</v>
      </c>
      <c r="L3848" s="230" t="s">
        <v>143</v>
      </c>
      <c r="N3848" s="230" t="s">
        <v>143</v>
      </c>
      <c r="T3848" s="230" t="s">
        <v>145</v>
      </c>
      <c r="Y3848" s="230" t="s">
        <v>144</v>
      </c>
      <c r="Z3848" s="230" t="s">
        <v>144</v>
      </c>
      <c r="AA3848" s="230" t="s">
        <v>144</v>
      </c>
      <c r="AB3848" s="230" t="s">
        <v>144</v>
      </c>
      <c r="AC3848" s="230" t="s">
        <v>144</v>
      </c>
    </row>
    <row r="3849" spans="1:34" x14ac:dyDescent="0.3">
      <c r="A3849" s="230">
        <v>420820</v>
      </c>
      <c r="B3849" s="230" t="s">
        <v>1448</v>
      </c>
      <c r="N3849" s="230" t="s">
        <v>143</v>
      </c>
      <c r="R3849" s="230" t="s">
        <v>145</v>
      </c>
      <c r="W3849" s="230" t="s">
        <v>143</v>
      </c>
      <c r="Y3849" s="230" t="s">
        <v>144</v>
      </c>
      <c r="Z3849" s="230" t="s">
        <v>144</v>
      </c>
      <c r="AA3849" s="230" t="s">
        <v>144</v>
      </c>
      <c r="AB3849" s="230" t="s">
        <v>144</v>
      </c>
      <c r="AC3849" s="230" t="s">
        <v>144</v>
      </c>
    </row>
    <row r="3850" spans="1:34" x14ac:dyDescent="0.3">
      <c r="A3850" s="230">
        <v>421191</v>
      </c>
      <c r="B3850" s="230" t="s">
        <v>1448</v>
      </c>
      <c r="K3850" s="230" t="s">
        <v>143</v>
      </c>
      <c r="Q3850" s="230" t="s">
        <v>144</v>
      </c>
      <c r="T3850" s="230" t="s">
        <v>143</v>
      </c>
      <c r="W3850" s="230" t="s">
        <v>143</v>
      </c>
      <c r="Y3850" s="230" t="s">
        <v>144</v>
      </c>
      <c r="Z3850" s="230" t="s">
        <v>144</v>
      </c>
      <c r="AA3850" s="230" t="s">
        <v>144</v>
      </c>
      <c r="AB3850" s="230" t="s">
        <v>144</v>
      </c>
      <c r="AC3850" s="230" t="s">
        <v>144</v>
      </c>
    </row>
    <row r="3851" spans="1:34" x14ac:dyDescent="0.3">
      <c r="A3851" s="230">
        <v>422189</v>
      </c>
      <c r="B3851" s="230" t="s">
        <v>1448</v>
      </c>
      <c r="Z3851" s="230" t="s">
        <v>144</v>
      </c>
      <c r="AA3851" s="230" t="s">
        <v>144</v>
      </c>
    </row>
    <row r="3852" spans="1:34" x14ac:dyDescent="0.3">
      <c r="A3852" s="230">
        <v>422388</v>
      </c>
      <c r="B3852" s="230" t="s">
        <v>1448</v>
      </c>
      <c r="I3852" s="230" t="s">
        <v>143</v>
      </c>
      <c r="L3852" s="230" t="s">
        <v>143</v>
      </c>
      <c r="N3852" s="230" t="s">
        <v>143</v>
      </c>
      <c r="Q3852" s="230" t="s">
        <v>143</v>
      </c>
      <c r="Y3852" s="230" t="s">
        <v>144</v>
      </c>
      <c r="Z3852" s="230" t="s">
        <v>144</v>
      </c>
      <c r="AA3852" s="230" t="s">
        <v>144</v>
      </c>
      <c r="AB3852" s="230" t="s">
        <v>144</v>
      </c>
      <c r="AC3852" s="230" t="s">
        <v>144</v>
      </c>
    </row>
    <row r="3853" spans="1:34" x14ac:dyDescent="0.3">
      <c r="A3853" s="230">
        <v>422545</v>
      </c>
      <c r="B3853" s="230" t="s">
        <v>1448</v>
      </c>
      <c r="J3853" s="230" t="s">
        <v>143</v>
      </c>
      <c r="R3853" s="230" t="s">
        <v>143</v>
      </c>
      <c r="S3853" s="230" t="s">
        <v>143</v>
      </c>
      <c r="X3853" s="230" t="s">
        <v>143</v>
      </c>
      <c r="Y3853" s="230" t="s">
        <v>144</v>
      </c>
      <c r="Z3853" s="230" t="s">
        <v>144</v>
      </c>
      <c r="AA3853" s="230" t="s">
        <v>144</v>
      </c>
      <c r="AB3853" s="230" t="s">
        <v>144</v>
      </c>
      <c r="AC3853" s="230" t="s">
        <v>144</v>
      </c>
    </row>
    <row r="3854" spans="1:34" x14ac:dyDescent="0.3">
      <c r="A3854" s="230">
        <v>422549</v>
      </c>
      <c r="B3854" s="230" t="s">
        <v>1448</v>
      </c>
      <c r="N3854" s="230" t="s">
        <v>143</v>
      </c>
      <c r="T3854" s="230" t="s">
        <v>144</v>
      </c>
      <c r="Y3854" s="230" t="s">
        <v>144</v>
      </c>
      <c r="Z3854" s="230" t="s">
        <v>144</v>
      </c>
      <c r="AA3854" s="230" t="s">
        <v>144</v>
      </c>
      <c r="AB3854" s="230" t="s">
        <v>144</v>
      </c>
      <c r="AC3854" s="230" t="s">
        <v>144</v>
      </c>
    </row>
    <row r="3855" spans="1:34" x14ac:dyDescent="0.3">
      <c r="A3855" s="230">
        <v>422782</v>
      </c>
      <c r="B3855" s="230" t="s">
        <v>1448</v>
      </c>
      <c r="H3855" s="230" t="s">
        <v>143</v>
      </c>
      <c r="L3855" s="230" t="s">
        <v>145</v>
      </c>
      <c r="R3855" s="230" t="s">
        <v>143</v>
      </c>
      <c r="V3855" s="230" t="s">
        <v>143</v>
      </c>
      <c r="Y3855" s="230" t="s">
        <v>144</v>
      </c>
      <c r="Z3855" s="230" t="s">
        <v>144</v>
      </c>
      <c r="AA3855" s="230" t="s">
        <v>144</v>
      </c>
      <c r="AB3855" s="230" t="s">
        <v>144</v>
      </c>
      <c r="AC3855" s="230" t="s">
        <v>144</v>
      </c>
    </row>
    <row r="3856" spans="1:34" x14ac:dyDescent="0.3">
      <c r="A3856" s="230">
        <v>422855</v>
      </c>
      <c r="B3856" s="230" t="s">
        <v>1448</v>
      </c>
      <c r="L3856" s="230" t="s">
        <v>143</v>
      </c>
      <c r="N3856" s="230" t="s">
        <v>143</v>
      </c>
      <c r="R3856" s="230" t="s">
        <v>144</v>
      </c>
      <c r="T3856" s="230" t="s">
        <v>144</v>
      </c>
      <c r="Y3856" s="230" t="s">
        <v>144</v>
      </c>
      <c r="Z3856" s="230" t="s">
        <v>144</v>
      </c>
      <c r="AA3856" s="230" t="s">
        <v>144</v>
      </c>
      <c r="AB3856" s="230" t="s">
        <v>144</v>
      </c>
      <c r="AC3856" s="230" t="s">
        <v>144</v>
      </c>
    </row>
    <row r="3857" spans="1:29" x14ac:dyDescent="0.3">
      <c r="A3857" s="230">
        <v>422966</v>
      </c>
      <c r="B3857" s="230" t="s">
        <v>1448</v>
      </c>
      <c r="L3857" s="230" t="s">
        <v>144</v>
      </c>
      <c r="N3857" s="230" t="s">
        <v>145</v>
      </c>
      <c r="Y3857" s="230" t="s">
        <v>144</v>
      </c>
      <c r="Z3857" s="230" t="s">
        <v>144</v>
      </c>
      <c r="AA3857" s="230" t="s">
        <v>144</v>
      </c>
      <c r="AB3857" s="230" t="s">
        <v>144</v>
      </c>
      <c r="AC3857" s="230" t="s">
        <v>144</v>
      </c>
    </row>
    <row r="3858" spans="1:29" x14ac:dyDescent="0.3">
      <c r="A3858" s="230">
        <v>423100</v>
      </c>
      <c r="B3858" s="230" t="s">
        <v>1448</v>
      </c>
      <c r="I3858" s="230" t="s">
        <v>145</v>
      </c>
      <c r="N3858" s="230" t="s">
        <v>145</v>
      </c>
      <c r="P3858" s="230" t="s">
        <v>143</v>
      </c>
      <c r="T3858" s="230" t="s">
        <v>144</v>
      </c>
      <c r="Y3858" s="230" t="s">
        <v>144</v>
      </c>
      <c r="Z3858" s="230" t="s">
        <v>144</v>
      </c>
      <c r="AA3858" s="230" t="s">
        <v>144</v>
      </c>
      <c r="AB3858" s="230" t="s">
        <v>144</v>
      </c>
      <c r="AC3858" s="230" t="s">
        <v>144</v>
      </c>
    </row>
    <row r="3859" spans="1:29" x14ac:dyDescent="0.3">
      <c r="A3859" s="230">
        <v>423182</v>
      </c>
      <c r="B3859" s="230" t="s">
        <v>1448</v>
      </c>
      <c r="P3859" s="230" t="s">
        <v>143</v>
      </c>
      <c r="R3859" s="230" t="s">
        <v>144</v>
      </c>
      <c r="T3859" s="230" t="s">
        <v>144</v>
      </c>
      <c r="W3859" s="230" t="s">
        <v>144</v>
      </c>
      <c r="Y3859" s="230" t="s">
        <v>144</v>
      </c>
      <c r="Z3859" s="230" t="s">
        <v>144</v>
      </c>
      <c r="AA3859" s="230" t="s">
        <v>144</v>
      </c>
      <c r="AB3859" s="230" t="s">
        <v>144</v>
      </c>
      <c r="AC3859" s="230" t="s">
        <v>144</v>
      </c>
    </row>
    <row r="3860" spans="1:29" x14ac:dyDescent="0.3">
      <c r="A3860" s="230">
        <v>423714</v>
      </c>
      <c r="B3860" s="230" t="s">
        <v>1448</v>
      </c>
      <c r="H3860" s="230" t="s">
        <v>144</v>
      </c>
      <c r="N3860" s="230" t="s">
        <v>143</v>
      </c>
      <c r="S3860" s="230" t="s">
        <v>145</v>
      </c>
      <c r="Z3860" s="230" t="s">
        <v>144</v>
      </c>
      <c r="AA3860" s="230" t="s">
        <v>144</v>
      </c>
    </row>
    <row r="3861" spans="1:29" x14ac:dyDescent="0.3">
      <c r="A3861" s="230">
        <v>423841</v>
      </c>
      <c r="B3861" s="230" t="s">
        <v>1448</v>
      </c>
      <c r="F3861" s="230" t="s">
        <v>143</v>
      </c>
      <c r="K3861" s="230" t="s">
        <v>143</v>
      </c>
      <c r="N3861" s="230" t="s">
        <v>143</v>
      </c>
      <c r="P3861" s="230" t="s">
        <v>143</v>
      </c>
      <c r="Y3861" s="230" t="s">
        <v>144</v>
      </c>
      <c r="Z3861" s="230" t="s">
        <v>144</v>
      </c>
      <c r="AA3861" s="230" t="s">
        <v>144</v>
      </c>
      <c r="AB3861" s="230" t="s">
        <v>144</v>
      </c>
      <c r="AC3861" s="230" t="s">
        <v>144</v>
      </c>
    </row>
    <row r="3862" spans="1:29" x14ac:dyDescent="0.3">
      <c r="A3862" s="230">
        <v>423916</v>
      </c>
      <c r="B3862" s="230" t="s">
        <v>1448</v>
      </c>
      <c r="E3862" s="230" t="s">
        <v>143</v>
      </c>
      <c r="L3862" s="230" t="s">
        <v>143</v>
      </c>
      <c r="X3862" s="230" t="s">
        <v>143</v>
      </c>
      <c r="Y3862" s="230" t="s">
        <v>144</v>
      </c>
      <c r="Z3862" s="230" t="s">
        <v>144</v>
      </c>
      <c r="AA3862" s="230" t="s">
        <v>144</v>
      </c>
      <c r="AB3862" s="230" t="s">
        <v>144</v>
      </c>
      <c r="AC3862" s="230" t="s">
        <v>144</v>
      </c>
    </row>
    <row r="3863" spans="1:29" x14ac:dyDescent="0.3">
      <c r="A3863" s="230">
        <v>424218</v>
      </c>
      <c r="B3863" s="230" t="s">
        <v>1448</v>
      </c>
      <c r="J3863" s="230" t="s">
        <v>143</v>
      </c>
      <c r="L3863" s="230" t="s">
        <v>145</v>
      </c>
      <c r="R3863" s="230" t="s">
        <v>143</v>
      </c>
      <c r="T3863" s="230" t="s">
        <v>143</v>
      </c>
      <c r="Y3863" s="230" t="s">
        <v>144</v>
      </c>
      <c r="Z3863" s="230" t="s">
        <v>144</v>
      </c>
      <c r="AA3863" s="230" t="s">
        <v>144</v>
      </c>
      <c r="AB3863" s="230" t="s">
        <v>144</v>
      </c>
      <c r="AC3863" s="230" t="s">
        <v>144</v>
      </c>
    </row>
    <row r="3864" spans="1:29" x14ac:dyDescent="0.3">
      <c r="A3864" s="230">
        <v>424246</v>
      </c>
      <c r="B3864" s="230" t="s">
        <v>1448</v>
      </c>
      <c r="G3864" s="230" t="s">
        <v>145</v>
      </c>
      <c r="P3864" s="230" t="s">
        <v>145</v>
      </c>
      <c r="R3864" s="230" t="s">
        <v>143</v>
      </c>
      <c r="Y3864" s="230" t="s">
        <v>144</v>
      </c>
      <c r="Z3864" s="230" t="s">
        <v>144</v>
      </c>
      <c r="AA3864" s="230" t="s">
        <v>144</v>
      </c>
      <c r="AB3864" s="230" t="s">
        <v>144</v>
      </c>
      <c r="AC3864" s="230" t="s">
        <v>144</v>
      </c>
    </row>
    <row r="3865" spans="1:29" x14ac:dyDescent="0.3">
      <c r="A3865" s="230">
        <v>424355</v>
      </c>
      <c r="B3865" s="230" t="s">
        <v>1448</v>
      </c>
      <c r="N3865" s="230" t="s">
        <v>145</v>
      </c>
      <c r="R3865" s="230" t="s">
        <v>145</v>
      </c>
      <c r="U3865" s="230" t="s">
        <v>145</v>
      </c>
      <c r="Y3865" s="230" t="s">
        <v>144</v>
      </c>
      <c r="Z3865" s="230" t="s">
        <v>144</v>
      </c>
      <c r="AA3865" s="230" t="s">
        <v>144</v>
      </c>
      <c r="AB3865" s="230" t="s">
        <v>144</v>
      </c>
      <c r="AC3865" s="230" t="s">
        <v>144</v>
      </c>
    </row>
    <row r="3866" spans="1:29" x14ac:dyDescent="0.3">
      <c r="A3866" s="230">
        <v>424447</v>
      </c>
      <c r="B3866" s="230" t="s">
        <v>1448</v>
      </c>
      <c r="D3866" s="230" t="s">
        <v>143</v>
      </c>
      <c r="N3866" s="230" t="s">
        <v>143</v>
      </c>
      <c r="S3866" s="230" t="s">
        <v>143</v>
      </c>
      <c r="Y3866" s="230" t="s">
        <v>144</v>
      </c>
      <c r="Z3866" s="230" t="s">
        <v>144</v>
      </c>
      <c r="AA3866" s="230" t="s">
        <v>144</v>
      </c>
      <c r="AB3866" s="230" t="s">
        <v>144</v>
      </c>
      <c r="AC3866" s="230" t="s">
        <v>144</v>
      </c>
    </row>
    <row r="3867" spans="1:29" x14ac:dyDescent="0.3">
      <c r="A3867" s="230">
        <v>424473</v>
      </c>
      <c r="B3867" s="230" t="s">
        <v>1448</v>
      </c>
      <c r="N3867" s="230" t="s">
        <v>145</v>
      </c>
      <c r="W3867" s="230" t="s">
        <v>145</v>
      </c>
      <c r="Y3867" s="230" t="s">
        <v>144</v>
      </c>
      <c r="Z3867" s="230" t="s">
        <v>144</v>
      </c>
      <c r="AA3867" s="230" t="s">
        <v>144</v>
      </c>
      <c r="AB3867" s="230" t="s">
        <v>144</v>
      </c>
      <c r="AC3867" s="230" t="s">
        <v>144</v>
      </c>
    </row>
    <row r="3868" spans="1:29" x14ac:dyDescent="0.3">
      <c r="A3868" s="230">
        <v>424583</v>
      </c>
      <c r="B3868" s="230" t="s">
        <v>1448</v>
      </c>
      <c r="G3868" s="230" t="s">
        <v>143</v>
      </c>
      <c r="O3868" s="230" t="s">
        <v>143</v>
      </c>
      <c r="R3868" s="230" t="s">
        <v>143</v>
      </c>
      <c r="W3868" s="230" t="s">
        <v>145</v>
      </c>
      <c r="Z3868" s="230" t="s">
        <v>144</v>
      </c>
      <c r="AA3868" s="230" t="s">
        <v>144</v>
      </c>
      <c r="AB3868" s="230" t="s">
        <v>144</v>
      </c>
    </row>
    <row r="3869" spans="1:29" x14ac:dyDescent="0.3">
      <c r="A3869" s="230">
        <v>424588</v>
      </c>
      <c r="B3869" s="230" t="s">
        <v>1448</v>
      </c>
      <c r="N3869" s="230" t="s">
        <v>143</v>
      </c>
      <c r="R3869" s="230" t="s">
        <v>143</v>
      </c>
      <c r="T3869" s="230" t="s">
        <v>145</v>
      </c>
      <c r="Y3869" s="230" t="s">
        <v>144</v>
      </c>
      <c r="Z3869" s="230" t="s">
        <v>144</v>
      </c>
      <c r="AA3869" s="230" t="s">
        <v>144</v>
      </c>
      <c r="AB3869" s="230" t="s">
        <v>144</v>
      </c>
      <c r="AC3869" s="230" t="s">
        <v>144</v>
      </c>
    </row>
    <row r="3870" spans="1:29" x14ac:dyDescent="0.3">
      <c r="A3870" s="230">
        <v>424606</v>
      </c>
      <c r="B3870" s="230" t="s">
        <v>1448</v>
      </c>
      <c r="N3870" s="230" t="s">
        <v>145</v>
      </c>
      <c r="Y3870" s="230" t="s">
        <v>144</v>
      </c>
      <c r="Z3870" s="230" t="s">
        <v>144</v>
      </c>
      <c r="AA3870" s="230" t="s">
        <v>144</v>
      </c>
      <c r="AB3870" s="230" t="s">
        <v>144</v>
      </c>
      <c r="AC3870" s="230" t="s">
        <v>144</v>
      </c>
    </row>
    <row r="3871" spans="1:29" x14ac:dyDescent="0.3">
      <c r="A3871" s="230">
        <v>424764</v>
      </c>
      <c r="B3871" s="230" t="s">
        <v>1448</v>
      </c>
      <c r="R3871" s="230" t="s">
        <v>145</v>
      </c>
      <c r="W3871" s="230" t="s">
        <v>145</v>
      </c>
      <c r="Z3871" s="230" t="s">
        <v>144</v>
      </c>
      <c r="AA3871" s="230" t="s">
        <v>144</v>
      </c>
    </row>
    <row r="3872" spans="1:29" x14ac:dyDescent="0.3">
      <c r="A3872" s="230">
        <v>424896</v>
      </c>
      <c r="B3872" s="230" t="s">
        <v>1448</v>
      </c>
      <c r="O3872" s="230" t="s">
        <v>144</v>
      </c>
      <c r="S3872" s="230" t="s">
        <v>144</v>
      </c>
      <c r="Y3872" s="230" t="s">
        <v>144</v>
      </c>
      <c r="Z3872" s="230" t="s">
        <v>144</v>
      </c>
      <c r="AA3872" s="230" t="s">
        <v>144</v>
      </c>
      <c r="AB3872" s="230" t="s">
        <v>144</v>
      </c>
      <c r="AC3872" s="230" t="s">
        <v>144</v>
      </c>
    </row>
    <row r="3873" spans="1:29" x14ac:dyDescent="0.3">
      <c r="A3873" s="230">
        <v>424903</v>
      </c>
      <c r="B3873" s="230" t="s">
        <v>1448</v>
      </c>
      <c r="Q3873" s="230" t="s">
        <v>144</v>
      </c>
      <c r="T3873" s="230" t="s">
        <v>143</v>
      </c>
      <c r="U3873" s="230" t="s">
        <v>144</v>
      </c>
      <c r="V3873" s="230" t="s">
        <v>145</v>
      </c>
      <c r="Y3873" s="230" t="s">
        <v>144</v>
      </c>
      <c r="Z3873" s="230" t="s">
        <v>144</v>
      </c>
      <c r="AA3873" s="230" t="s">
        <v>144</v>
      </c>
      <c r="AB3873" s="230" t="s">
        <v>144</v>
      </c>
      <c r="AC3873" s="230" t="s">
        <v>144</v>
      </c>
    </row>
    <row r="3874" spans="1:29" x14ac:dyDescent="0.3">
      <c r="A3874" s="230">
        <v>424929</v>
      </c>
      <c r="B3874" s="230" t="s">
        <v>1448</v>
      </c>
      <c r="K3874" s="230" t="s">
        <v>143</v>
      </c>
      <c r="X3874" s="230" t="s">
        <v>145</v>
      </c>
      <c r="Y3874" s="230" t="s">
        <v>144</v>
      </c>
      <c r="Z3874" s="230" t="s">
        <v>144</v>
      </c>
      <c r="AA3874" s="230" t="s">
        <v>144</v>
      </c>
      <c r="AB3874" s="230" t="s">
        <v>144</v>
      </c>
      <c r="AC3874" s="230" t="s">
        <v>144</v>
      </c>
    </row>
    <row r="3875" spans="1:29" x14ac:dyDescent="0.3">
      <c r="A3875" s="230">
        <v>424938</v>
      </c>
      <c r="B3875" s="230" t="s">
        <v>1448</v>
      </c>
      <c r="K3875" s="230" t="s">
        <v>143</v>
      </c>
      <c r="U3875" s="230" t="s">
        <v>144</v>
      </c>
      <c r="Y3875" s="230" t="s">
        <v>144</v>
      </c>
      <c r="Z3875" s="230" t="s">
        <v>144</v>
      </c>
      <c r="AA3875" s="230" t="s">
        <v>144</v>
      </c>
      <c r="AB3875" s="230" t="s">
        <v>144</v>
      </c>
      <c r="AC3875" s="230" t="s">
        <v>144</v>
      </c>
    </row>
    <row r="3876" spans="1:29" x14ac:dyDescent="0.3">
      <c r="A3876" s="230">
        <v>424956</v>
      </c>
      <c r="B3876" s="230" t="s">
        <v>1448</v>
      </c>
      <c r="N3876" s="230" t="s">
        <v>143</v>
      </c>
      <c r="P3876" s="230" t="s">
        <v>143</v>
      </c>
      <c r="T3876" s="230" t="s">
        <v>144</v>
      </c>
      <c r="Y3876" s="230" t="s">
        <v>144</v>
      </c>
      <c r="Z3876" s="230" t="s">
        <v>144</v>
      </c>
      <c r="AA3876" s="230" t="s">
        <v>144</v>
      </c>
      <c r="AB3876" s="230" t="s">
        <v>144</v>
      </c>
      <c r="AC3876" s="230" t="s">
        <v>144</v>
      </c>
    </row>
    <row r="3877" spans="1:29" x14ac:dyDescent="0.3">
      <c r="A3877" s="230">
        <v>424959</v>
      </c>
      <c r="B3877" s="230" t="s">
        <v>1448</v>
      </c>
      <c r="K3877" s="230" t="s">
        <v>145</v>
      </c>
      <c r="R3877" s="230" t="s">
        <v>143</v>
      </c>
      <c r="Z3877" s="230" t="s">
        <v>144</v>
      </c>
      <c r="AA3877" s="230" t="s">
        <v>144</v>
      </c>
    </row>
    <row r="3878" spans="1:29" x14ac:dyDescent="0.3">
      <c r="A3878" s="230">
        <v>424997</v>
      </c>
      <c r="B3878" s="230" t="s">
        <v>1448</v>
      </c>
      <c r="T3878" s="230" t="s">
        <v>143</v>
      </c>
      <c r="V3878" s="230" t="s">
        <v>143</v>
      </c>
      <c r="Y3878" s="230" t="s">
        <v>144</v>
      </c>
      <c r="Z3878" s="230" t="s">
        <v>144</v>
      </c>
      <c r="AA3878" s="230" t="s">
        <v>144</v>
      </c>
      <c r="AB3878" s="230" t="s">
        <v>144</v>
      </c>
      <c r="AC3878" s="230" t="s">
        <v>144</v>
      </c>
    </row>
    <row r="3879" spans="1:29" x14ac:dyDescent="0.3">
      <c r="A3879" s="230">
        <v>425024</v>
      </c>
      <c r="B3879" s="230" t="s">
        <v>1448</v>
      </c>
      <c r="D3879" s="230" t="s">
        <v>143</v>
      </c>
      <c r="J3879" s="230" t="s">
        <v>145</v>
      </c>
      <c r="U3879" s="230" t="s">
        <v>145</v>
      </c>
      <c r="Y3879" s="230" t="s">
        <v>144</v>
      </c>
      <c r="Z3879" s="230" t="s">
        <v>144</v>
      </c>
      <c r="AA3879" s="230" t="s">
        <v>144</v>
      </c>
      <c r="AB3879" s="230" t="s">
        <v>144</v>
      </c>
      <c r="AC3879" s="230" t="s">
        <v>144</v>
      </c>
    </row>
    <row r="3880" spans="1:29" x14ac:dyDescent="0.3">
      <c r="A3880" s="230">
        <v>425078</v>
      </c>
      <c r="B3880" s="230" t="s">
        <v>1448</v>
      </c>
      <c r="L3880" s="230" t="s">
        <v>143</v>
      </c>
      <c r="N3880" s="230" t="s">
        <v>145</v>
      </c>
      <c r="Y3880" s="230" t="s">
        <v>144</v>
      </c>
      <c r="Z3880" s="230" t="s">
        <v>144</v>
      </c>
      <c r="AA3880" s="230" t="s">
        <v>144</v>
      </c>
      <c r="AB3880" s="230" t="s">
        <v>144</v>
      </c>
      <c r="AC3880" s="230" t="s">
        <v>144</v>
      </c>
    </row>
    <row r="3881" spans="1:29" x14ac:dyDescent="0.3">
      <c r="A3881" s="230">
        <v>425248</v>
      </c>
      <c r="B3881" s="230" t="s">
        <v>1448</v>
      </c>
      <c r="L3881" s="230" t="s">
        <v>143</v>
      </c>
      <c r="P3881" s="230" t="s">
        <v>144</v>
      </c>
      <c r="Q3881" s="230" t="s">
        <v>143</v>
      </c>
      <c r="V3881" s="230" t="s">
        <v>144</v>
      </c>
      <c r="Z3881" s="230" t="s">
        <v>144</v>
      </c>
      <c r="AA3881" s="230" t="s">
        <v>144</v>
      </c>
      <c r="AC3881" s="230" t="s">
        <v>144</v>
      </c>
    </row>
    <row r="3882" spans="1:29" x14ac:dyDescent="0.3">
      <c r="A3882" s="230">
        <v>425329</v>
      </c>
      <c r="B3882" s="230" t="s">
        <v>1448</v>
      </c>
      <c r="G3882" s="230" t="s">
        <v>145</v>
      </c>
      <c r="H3882" s="230" t="s">
        <v>144</v>
      </c>
      <c r="L3882" s="230" t="s">
        <v>144</v>
      </c>
      <c r="R3882" s="230" t="s">
        <v>144</v>
      </c>
      <c r="Y3882" s="230" t="s">
        <v>144</v>
      </c>
      <c r="Z3882" s="230" t="s">
        <v>144</v>
      </c>
      <c r="AA3882" s="230" t="s">
        <v>144</v>
      </c>
      <c r="AB3882" s="230" t="s">
        <v>144</v>
      </c>
      <c r="AC3882" s="230" t="s">
        <v>144</v>
      </c>
    </row>
    <row r="3883" spans="1:29" x14ac:dyDescent="0.3">
      <c r="A3883" s="230">
        <v>425388</v>
      </c>
      <c r="B3883" s="230" t="s">
        <v>1448</v>
      </c>
      <c r="L3883" s="230" t="s">
        <v>144</v>
      </c>
      <c r="R3883" s="230" t="s">
        <v>145</v>
      </c>
      <c r="T3883" s="230" t="s">
        <v>145</v>
      </c>
      <c r="U3883" s="230" t="s">
        <v>145</v>
      </c>
      <c r="Y3883" s="230" t="s">
        <v>144</v>
      </c>
      <c r="Z3883" s="230" t="s">
        <v>144</v>
      </c>
      <c r="AA3883" s="230" t="s">
        <v>144</v>
      </c>
      <c r="AB3883" s="230" t="s">
        <v>144</v>
      </c>
      <c r="AC3883" s="230" t="s">
        <v>144</v>
      </c>
    </row>
    <row r="3884" spans="1:29" x14ac:dyDescent="0.3">
      <c r="A3884" s="230">
        <v>425701</v>
      </c>
      <c r="B3884" s="230" t="s">
        <v>1448</v>
      </c>
      <c r="J3884" s="230" t="s">
        <v>143</v>
      </c>
      <c r="P3884" s="230" t="s">
        <v>143</v>
      </c>
      <c r="V3884" s="230" t="s">
        <v>143</v>
      </c>
      <c r="W3884" s="230" t="s">
        <v>143</v>
      </c>
      <c r="Y3884" s="230" t="s">
        <v>144</v>
      </c>
      <c r="Z3884" s="230" t="s">
        <v>144</v>
      </c>
      <c r="AA3884" s="230" t="s">
        <v>144</v>
      </c>
      <c r="AB3884" s="230" t="s">
        <v>144</v>
      </c>
      <c r="AC3884" s="230" t="s">
        <v>144</v>
      </c>
    </row>
    <row r="3885" spans="1:29" x14ac:dyDescent="0.3">
      <c r="A3885" s="230">
        <v>425812</v>
      </c>
      <c r="B3885" s="230" t="s">
        <v>1448</v>
      </c>
      <c r="H3885" s="230" t="s">
        <v>143</v>
      </c>
      <c r="O3885" s="230" t="s">
        <v>143</v>
      </c>
      <c r="R3885" s="230" t="s">
        <v>145</v>
      </c>
      <c r="S3885" s="230" t="s">
        <v>143</v>
      </c>
      <c r="Y3885" s="230" t="s">
        <v>144</v>
      </c>
      <c r="Z3885" s="230" t="s">
        <v>144</v>
      </c>
      <c r="AA3885" s="230" t="s">
        <v>144</v>
      </c>
      <c r="AB3885" s="230" t="s">
        <v>144</v>
      </c>
      <c r="AC3885" s="230" t="s">
        <v>144</v>
      </c>
    </row>
    <row r="3886" spans="1:29" x14ac:dyDescent="0.3">
      <c r="A3886" s="230">
        <v>425820</v>
      </c>
      <c r="B3886" s="230" t="s">
        <v>1448</v>
      </c>
      <c r="N3886" s="230" t="s">
        <v>143</v>
      </c>
      <c r="R3886" s="230" t="s">
        <v>144</v>
      </c>
      <c r="S3886" s="230" t="s">
        <v>143</v>
      </c>
      <c r="V3886" s="230" t="s">
        <v>145</v>
      </c>
      <c r="Y3886" s="230" t="s">
        <v>144</v>
      </c>
      <c r="Z3886" s="230" t="s">
        <v>144</v>
      </c>
      <c r="AA3886" s="230" t="s">
        <v>144</v>
      </c>
      <c r="AB3886" s="230" t="s">
        <v>144</v>
      </c>
      <c r="AC3886" s="230" t="s">
        <v>144</v>
      </c>
    </row>
    <row r="3887" spans="1:29" x14ac:dyDescent="0.3">
      <c r="A3887" s="230">
        <v>425828</v>
      </c>
      <c r="B3887" s="230" t="s">
        <v>1448</v>
      </c>
      <c r="K3887" s="230" t="s">
        <v>143</v>
      </c>
      <c r="O3887" s="230" t="s">
        <v>143</v>
      </c>
      <c r="R3887" s="230" t="s">
        <v>143</v>
      </c>
      <c r="V3887" s="230" t="s">
        <v>144</v>
      </c>
      <c r="Z3887" s="230" t="s">
        <v>144</v>
      </c>
      <c r="AA3887" s="230" t="s">
        <v>144</v>
      </c>
      <c r="AB3887" s="230" t="s">
        <v>144</v>
      </c>
      <c r="AC3887" s="230" t="s">
        <v>144</v>
      </c>
    </row>
    <row r="3888" spans="1:29" x14ac:dyDescent="0.3">
      <c r="A3888" s="230">
        <v>425865</v>
      </c>
      <c r="B3888" s="230" t="s">
        <v>1448</v>
      </c>
      <c r="N3888" s="230" t="s">
        <v>145</v>
      </c>
      <c r="Y3888" s="230" t="s">
        <v>144</v>
      </c>
      <c r="Z3888" s="230" t="s">
        <v>144</v>
      </c>
      <c r="AA3888" s="230" t="s">
        <v>144</v>
      </c>
      <c r="AB3888" s="230" t="s">
        <v>144</v>
      </c>
      <c r="AC3888" s="230" t="s">
        <v>144</v>
      </c>
    </row>
    <row r="3889" spans="1:29" x14ac:dyDescent="0.3">
      <c r="A3889" s="230">
        <v>425884</v>
      </c>
      <c r="B3889" s="230" t="s">
        <v>1448</v>
      </c>
      <c r="N3889" s="230" t="s">
        <v>143</v>
      </c>
      <c r="Y3889" s="230" t="s">
        <v>144</v>
      </c>
      <c r="Z3889" s="230" t="s">
        <v>144</v>
      </c>
      <c r="AA3889" s="230" t="s">
        <v>144</v>
      </c>
      <c r="AB3889" s="230" t="s">
        <v>144</v>
      </c>
      <c r="AC3889" s="230" t="s">
        <v>144</v>
      </c>
    </row>
    <row r="3890" spans="1:29" x14ac:dyDescent="0.3">
      <c r="A3890" s="230">
        <v>425909</v>
      </c>
      <c r="B3890" s="230" t="s">
        <v>1448</v>
      </c>
      <c r="N3890" s="230" t="s">
        <v>145</v>
      </c>
      <c r="W3890" s="230" t="s">
        <v>145</v>
      </c>
      <c r="Y3890" s="230" t="s">
        <v>144</v>
      </c>
      <c r="Z3890" s="230" t="s">
        <v>144</v>
      </c>
      <c r="AA3890" s="230" t="s">
        <v>144</v>
      </c>
      <c r="AB3890" s="230" t="s">
        <v>144</v>
      </c>
      <c r="AC3890" s="230" t="s">
        <v>144</v>
      </c>
    </row>
    <row r="3891" spans="1:29" x14ac:dyDescent="0.3">
      <c r="A3891" s="230">
        <v>425921</v>
      </c>
      <c r="B3891" s="230" t="s">
        <v>1448</v>
      </c>
      <c r="N3891" s="230" t="s">
        <v>143</v>
      </c>
      <c r="P3891" s="230" t="s">
        <v>143</v>
      </c>
      <c r="R3891" s="230" t="s">
        <v>144</v>
      </c>
      <c r="Y3891" s="230" t="s">
        <v>144</v>
      </c>
      <c r="Z3891" s="230" t="s">
        <v>144</v>
      </c>
      <c r="AA3891" s="230" t="s">
        <v>144</v>
      </c>
      <c r="AB3891" s="230" t="s">
        <v>144</v>
      </c>
      <c r="AC3891" s="230" t="s">
        <v>144</v>
      </c>
    </row>
    <row r="3892" spans="1:29" x14ac:dyDescent="0.3">
      <c r="A3892" s="230">
        <v>425927</v>
      </c>
      <c r="B3892" s="230" t="s">
        <v>1448</v>
      </c>
      <c r="R3892" s="230" t="s">
        <v>145</v>
      </c>
      <c r="Y3892" s="230" t="s">
        <v>144</v>
      </c>
      <c r="Z3892" s="230" t="s">
        <v>144</v>
      </c>
      <c r="AA3892" s="230" t="s">
        <v>144</v>
      </c>
      <c r="AB3892" s="230" t="s">
        <v>144</v>
      </c>
      <c r="AC3892" s="230" t="s">
        <v>144</v>
      </c>
    </row>
    <row r="3893" spans="1:29" x14ac:dyDescent="0.3">
      <c r="A3893" s="230">
        <v>425950</v>
      </c>
      <c r="B3893" s="230" t="s">
        <v>1448</v>
      </c>
      <c r="N3893" s="230" t="s">
        <v>143</v>
      </c>
      <c r="R3893" s="230" t="s">
        <v>143</v>
      </c>
      <c r="T3893" s="230" t="s">
        <v>145</v>
      </c>
      <c r="V3893" s="230" t="s">
        <v>145</v>
      </c>
      <c r="Y3893" s="230" t="s">
        <v>144</v>
      </c>
      <c r="Z3893" s="230" t="s">
        <v>144</v>
      </c>
      <c r="AA3893" s="230" t="s">
        <v>144</v>
      </c>
      <c r="AB3893" s="230" t="s">
        <v>144</v>
      </c>
      <c r="AC3893" s="230" t="s">
        <v>144</v>
      </c>
    </row>
    <row r="3894" spans="1:29" x14ac:dyDescent="0.3">
      <c r="A3894" s="230">
        <v>425957</v>
      </c>
      <c r="B3894" s="230" t="s">
        <v>1448</v>
      </c>
      <c r="Y3894" s="230" t="s">
        <v>144</v>
      </c>
      <c r="Z3894" s="230" t="s">
        <v>144</v>
      </c>
      <c r="AA3894" s="230" t="s">
        <v>144</v>
      </c>
      <c r="AB3894" s="230" t="s">
        <v>144</v>
      </c>
      <c r="AC3894" s="230" t="s">
        <v>144</v>
      </c>
    </row>
    <row r="3895" spans="1:29" x14ac:dyDescent="0.3">
      <c r="A3895" s="230">
        <v>425975</v>
      </c>
      <c r="B3895" s="230" t="s">
        <v>1448</v>
      </c>
      <c r="Y3895" s="230" t="s">
        <v>144</v>
      </c>
      <c r="Z3895" s="230" t="s">
        <v>144</v>
      </c>
      <c r="AA3895" s="230" t="s">
        <v>144</v>
      </c>
      <c r="AB3895" s="230" t="s">
        <v>144</v>
      </c>
      <c r="AC3895" s="230" t="s">
        <v>144</v>
      </c>
    </row>
    <row r="3896" spans="1:29" x14ac:dyDescent="0.3">
      <c r="A3896" s="230">
        <v>425988</v>
      </c>
      <c r="B3896" s="230" t="s">
        <v>1448</v>
      </c>
      <c r="D3896" s="230" t="s">
        <v>143</v>
      </c>
      <c r="H3896" s="230" t="s">
        <v>143</v>
      </c>
      <c r="J3896" s="230" t="s">
        <v>145</v>
      </c>
      <c r="Y3896" s="230" t="s">
        <v>144</v>
      </c>
      <c r="Z3896" s="230" t="s">
        <v>144</v>
      </c>
      <c r="AA3896" s="230" t="s">
        <v>144</v>
      </c>
      <c r="AB3896" s="230" t="s">
        <v>144</v>
      </c>
      <c r="AC3896" s="230" t="s">
        <v>144</v>
      </c>
    </row>
    <row r="3897" spans="1:29" x14ac:dyDescent="0.3">
      <c r="A3897" s="230">
        <v>425992</v>
      </c>
      <c r="B3897" s="230" t="s">
        <v>1448</v>
      </c>
      <c r="O3897" s="230" t="s">
        <v>143</v>
      </c>
      <c r="R3897" s="230" t="s">
        <v>143</v>
      </c>
      <c r="V3897" s="230" t="s">
        <v>143</v>
      </c>
      <c r="Z3897" s="230" t="s">
        <v>144</v>
      </c>
      <c r="AA3897" s="230" t="s">
        <v>144</v>
      </c>
      <c r="AB3897" s="230" t="s">
        <v>144</v>
      </c>
      <c r="AC3897" s="230" t="s">
        <v>144</v>
      </c>
    </row>
    <row r="3898" spans="1:29" x14ac:dyDescent="0.3">
      <c r="A3898" s="230">
        <v>425995</v>
      </c>
      <c r="B3898" s="230" t="s">
        <v>1448</v>
      </c>
      <c r="N3898" s="230" t="s">
        <v>145</v>
      </c>
      <c r="V3898" s="230" t="s">
        <v>145</v>
      </c>
      <c r="Y3898" s="230" t="s">
        <v>144</v>
      </c>
      <c r="Z3898" s="230" t="s">
        <v>144</v>
      </c>
      <c r="AA3898" s="230" t="s">
        <v>144</v>
      </c>
      <c r="AB3898" s="230" t="s">
        <v>144</v>
      </c>
      <c r="AC3898" s="230" t="s">
        <v>144</v>
      </c>
    </row>
    <row r="3899" spans="1:29" x14ac:dyDescent="0.3">
      <c r="A3899" s="230">
        <v>426007</v>
      </c>
      <c r="B3899" s="230" t="s">
        <v>1448</v>
      </c>
      <c r="N3899" s="230" t="s">
        <v>143</v>
      </c>
      <c r="P3899" s="230" t="s">
        <v>143</v>
      </c>
      <c r="R3899" s="230" t="s">
        <v>145</v>
      </c>
      <c r="W3899" s="230" t="s">
        <v>145</v>
      </c>
      <c r="Z3899" s="230" t="s">
        <v>144</v>
      </c>
      <c r="AA3899" s="230" t="s">
        <v>144</v>
      </c>
    </row>
    <row r="3900" spans="1:29" x14ac:dyDescent="0.3">
      <c r="A3900" s="230">
        <v>426019</v>
      </c>
      <c r="B3900" s="230" t="s">
        <v>1448</v>
      </c>
      <c r="Y3900" s="230" t="s">
        <v>144</v>
      </c>
      <c r="Z3900" s="230" t="s">
        <v>144</v>
      </c>
      <c r="AA3900" s="230" t="s">
        <v>144</v>
      </c>
      <c r="AB3900" s="230" t="s">
        <v>144</v>
      </c>
      <c r="AC3900" s="230" t="s">
        <v>144</v>
      </c>
    </row>
    <row r="3901" spans="1:29" x14ac:dyDescent="0.3">
      <c r="A3901" s="230">
        <v>426030</v>
      </c>
      <c r="B3901" s="230" t="s">
        <v>1448</v>
      </c>
      <c r="L3901" s="230" t="s">
        <v>145</v>
      </c>
      <c r="R3901" s="230" t="s">
        <v>145</v>
      </c>
      <c r="S3901" s="230" t="s">
        <v>143</v>
      </c>
      <c r="T3901" s="230" t="s">
        <v>145</v>
      </c>
      <c r="Y3901" s="230" t="s">
        <v>144</v>
      </c>
      <c r="Z3901" s="230" t="s">
        <v>144</v>
      </c>
      <c r="AA3901" s="230" t="s">
        <v>144</v>
      </c>
      <c r="AB3901" s="230" t="s">
        <v>144</v>
      </c>
      <c r="AC3901" s="230" t="s">
        <v>144</v>
      </c>
    </row>
    <row r="3902" spans="1:29" x14ac:dyDescent="0.3">
      <c r="A3902" s="230">
        <v>426035</v>
      </c>
      <c r="B3902" s="230" t="s">
        <v>1448</v>
      </c>
      <c r="P3902" s="230" t="s">
        <v>143</v>
      </c>
      <c r="Q3902" s="230" t="s">
        <v>143</v>
      </c>
      <c r="T3902" s="230" t="s">
        <v>145</v>
      </c>
      <c r="V3902" s="230" t="s">
        <v>145</v>
      </c>
      <c r="Y3902" s="230" t="s">
        <v>144</v>
      </c>
      <c r="Z3902" s="230" t="s">
        <v>144</v>
      </c>
      <c r="AA3902" s="230" t="s">
        <v>144</v>
      </c>
      <c r="AB3902" s="230" t="s">
        <v>144</v>
      </c>
      <c r="AC3902" s="230" t="s">
        <v>144</v>
      </c>
    </row>
    <row r="3903" spans="1:29" x14ac:dyDescent="0.3">
      <c r="A3903" s="230">
        <v>426099</v>
      </c>
      <c r="B3903" s="230" t="s">
        <v>1448</v>
      </c>
      <c r="Y3903" s="230" t="s">
        <v>144</v>
      </c>
      <c r="Z3903" s="230" t="s">
        <v>144</v>
      </c>
      <c r="AA3903" s="230" t="s">
        <v>144</v>
      </c>
      <c r="AB3903" s="230" t="s">
        <v>144</v>
      </c>
      <c r="AC3903" s="230" t="s">
        <v>144</v>
      </c>
    </row>
    <row r="3904" spans="1:29" x14ac:dyDescent="0.3">
      <c r="A3904" s="230">
        <v>426100</v>
      </c>
      <c r="B3904" s="230" t="s">
        <v>1448</v>
      </c>
      <c r="Y3904" s="230" t="s">
        <v>144</v>
      </c>
      <c r="Z3904" s="230" t="s">
        <v>144</v>
      </c>
      <c r="AA3904" s="230" t="s">
        <v>144</v>
      </c>
      <c r="AB3904" s="230" t="s">
        <v>144</v>
      </c>
      <c r="AC3904" s="230" t="s">
        <v>144</v>
      </c>
    </row>
    <row r="3905" spans="1:29" x14ac:dyDescent="0.3">
      <c r="A3905" s="230">
        <v>426101</v>
      </c>
      <c r="B3905" s="230" t="s">
        <v>1448</v>
      </c>
      <c r="M3905" s="230" t="s">
        <v>144</v>
      </c>
      <c r="N3905" s="230" t="s">
        <v>145</v>
      </c>
      <c r="Y3905" s="230" t="s">
        <v>144</v>
      </c>
      <c r="Z3905" s="230" t="s">
        <v>144</v>
      </c>
      <c r="AA3905" s="230" t="s">
        <v>144</v>
      </c>
      <c r="AB3905" s="230" t="s">
        <v>144</v>
      </c>
      <c r="AC3905" s="230" t="s">
        <v>144</v>
      </c>
    </row>
    <row r="3906" spans="1:29" x14ac:dyDescent="0.3">
      <c r="A3906" s="230">
        <v>426157</v>
      </c>
      <c r="B3906" s="230" t="s">
        <v>1448</v>
      </c>
      <c r="N3906" s="230" t="s">
        <v>143</v>
      </c>
      <c r="Y3906" s="230" t="s">
        <v>144</v>
      </c>
      <c r="Z3906" s="230" t="s">
        <v>144</v>
      </c>
      <c r="AA3906" s="230" t="s">
        <v>144</v>
      </c>
      <c r="AB3906" s="230" t="s">
        <v>144</v>
      </c>
      <c r="AC3906" s="230" t="s">
        <v>144</v>
      </c>
    </row>
    <row r="3907" spans="1:29" x14ac:dyDescent="0.3">
      <c r="A3907" s="230">
        <v>426163</v>
      </c>
      <c r="B3907" s="230" t="s">
        <v>1448</v>
      </c>
      <c r="H3907" s="230" t="s">
        <v>143</v>
      </c>
      <c r="L3907" s="230" t="s">
        <v>143</v>
      </c>
      <c r="R3907" s="230" t="s">
        <v>144</v>
      </c>
      <c r="S3907" s="230" t="s">
        <v>145</v>
      </c>
      <c r="Y3907" s="230" t="s">
        <v>144</v>
      </c>
      <c r="Z3907" s="230" t="s">
        <v>144</v>
      </c>
      <c r="AA3907" s="230" t="s">
        <v>144</v>
      </c>
      <c r="AB3907" s="230" t="s">
        <v>144</v>
      </c>
      <c r="AC3907" s="230" t="s">
        <v>144</v>
      </c>
    </row>
    <row r="3908" spans="1:29" x14ac:dyDescent="0.3">
      <c r="A3908" s="230">
        <v>426172</v>
      </c>
      <c r="B3908" s="230" t="s">
        <v>1448</v>
      </c>
      <c r="G3908" s="230" t="s">
        <v>144</v>
      </c>
      <c r="N3908" s="230" t="s">
        <v>145</v>
      </c>
      <c r="W3908" s="230" t="s">
        <v>145</v>
      </c>
      <c r="Y3908" s="230" t="s">
        <v>144</v>
      </c>
      <c r="Z3908" s="230" t="s">
        <v>144</v>
      </c>
      <c r="AA3908" s="230" t="s">
        <v>144</v>
      </c>
      <c r="AB3908" s="230" t="s">
        <v>144</v>
      </c>
      <c r="AC3908" s="230" t="s">
        <v>144</v>
      </c>
    </row>
    <row r="3909" spans="1:29" x14ac:dyDescent="0.3">
      <c r="A3909" s="230">
        <v>426198</v>
      </c>
      <c r="B3909" s="230" t="s">
        <v>1448</v>
      </c>
      <c r="R3909" s="230" t="s">
        <v>145</v>
      </c>
      <c r="V3909" s="230" t="s">
        <v>144</v>
      </c>
      <c r="W3909" s="230" t="s">
        <v>144</v>
      </c>
      <c r="Y3909" s="230" t="s">
        <v>144</v>
      </c>
      <c r="Z3909" s="230" t="s">
        <v>144</v>
      </c>
      <c r="AA3909" s="230" t="s">
        <v>144</v>
      </c>
      <c r="AC3909" s="230" t="s">
        <v>144</v>
      </c>
    </row>
    <row r="3910" spans="1:29" x14ac:dyDescent="0.3">
      <c r="A3910" s="230">
        <v>426228</v>
      </c>
      <c r="B3910" s="230" t="s">
        <v>1448</v>
      </c>
      <c r="Y3910" s="230" t="s">
        <v>144</v>
      </c>
      <c r="Z3910" s="230" t="s">
        <v>144</v>
      </c>
      <c r="AA3910" s="230" t="s">
        <v>144</v>
      </c>
      <c r="AB3910" s="230" t="s">
        <v>144</v>
      </c>
      <c r="AC3910" s="230" t="s">
        <v>144</v>
      </c>
    </row>
    <row r="3911" spans="1:29" x14ac:dyDescent="0.3">
      <c r="A3911" s="230">
        <v>426233</v>
      </c>
      <c r="B3911" s="230" t="s">
        <v>1448</v>
      </c>
      <c r="F3911" s="230" t="s">
        <v>144</v>
      </c>
      <c r="L3911" s="230" t="s">
        <v>144</v>
      </c>
      <c r="R3911" s="230" t="s">
        <v>144</v>
      </c>
      <c r="S3911" s="230" t="s">
        <v>145</v>
      </c>
      <c r="Y3911" s="230" t="s">
        <v>144</v>
      </c>
      <c r="Z3911" s="230" t="s">
        <v>144</v>
      </c>
      <c r="AA3911" s="230" t="s">
        <v>144</v>
      </c>
      <c r="AB3911" s="230" t="s">
        <v>144</v>
      </c>
      <c r="AC3911" s="230" t="s">
        <v>144</v>
      </c>
    </row>
    <row r="3912" spans="1:29" x14ac:dyDescent="0.3">
      <c r="A3912" s="230">
        <v>426236</v>
      </c>
      <c r="B3912" s="230" t="s">
        <v>1448</v>
      </c>
      <c r="N3912" s="230" t="s">
        <v>145</v>
      </c>
      <c r="R3912" s="230" t="s">
        <v>144</v>
      </c>
      <c r="T3912" s="230" t="s">
        <v>143</v>
      </c>
      <c r="Y3912" s="230" t="s">
        <v>144</v>
      </c>
      <c r="Z3912" s="230" t="s">
        <v>144</v>
      </c>
      <c r="AA3912" s="230" t="s">
        <v>144</v>
      </c>
      <c r="AB3912" s="230" t="s">
        <v>144</v>
      </c>
      <c r="AC3912" s="230" t="s">
        <v>144</v>
      </c>
    </row>
    <row r="3913" spans="1:29" x14ac:dyDescent="0.3">
      <c r="A3913" s="230">
        <v>426280</v>
      </c>
      <c r="B3913" s="230" t="s">
        <v>1448</v>
      </c>
      <c r="G3913" s="230" t="s">
        <v>144</v>
      </c>
      <c r="N3913" s="230" t="s">
        <v>143</v>
      </c>
      <c r="Y3913" s="230" t="s">
        <v>144</v>
      </c>
      <c r="Z3913" s="230" t="s">
        <v>144</v>
      </c>
      <c r="AA3913" s="230" t="s">
        <v>144</v>
      </c>
      <c r="AB3913" s="230" t="s">
        <v>144</v>
      </c>
      <c r="AC3913" s="230" t="s">
        <v>144</v>
      </c>
    </row>
    <row r="3914" spans="1:29" x14ac:dyDescent="0.3">
      <c r="A3914" s="230">
        <v>426283</v>
      </c>
      <c r="B3914" s="230" t="s">
        <v>1448</v>
      </c>
      <c r="T3914" s="230" t="s">
        <v>145</v>
      </c>
      <c r="W3914" s="230" t="s">
        <v>145</v>
      </c>
      <c r="X3914" s="230" t="s">
        <v>145</v>
      </c>
      <c r="Y3914" s="230" t="s">
        <v>144</v>
      </c>
      <c r="Z3914" s="230" t="s">
        <v>144</v>
      </c>
      <c r="AA3914" s="230" t="s">
        <v>144</v>
      </c>
      <c r="AB3914" s="230" t="s">
        <v>144</v>
      </c>
      <c r="AC3914" s="230" t="s">
        <v>144</v>
      </c>
    </row>
    <row r="3915" spans="1:29" x14ac:dyDescent="0.3">
      <c r="A3915" s="230">
        <v>426320</v>
      </c>
      <c r="B3915" s="230" t="s">
        <v>1448</v>
      </c>
      <c r="N3915" s="230" t="s">
        <v>143</v>
      </c>
      <c r="Y3915" s="230" t="s">
        <v>144</v>
      </c>
      <c r="Z3915" s="230" t="s">
        <v>144</v>
      </c>
      <c r="AA3915" s="230" t="s">
        <v>144</v>
      </c>
      <c r="AB3915" s="230" t="s">
        <v>144</v>
      </c>
      <c r="AC3915" s="230" t="s">
        <v>144</v>
      </c>
    </row>
    <row r="3916" spans="1:29" x14ac:dyDescent="0.3">
      <c r="A3916" s="230">
        <v>426322</v>
      </c>
      <c r="B3916" s="230" t="s">
        <v>1448</v>
      </c>
      <c r="R3916" s="230" t="s">
        <v>145</v>
      </c>
      <c r="T3916" s="230" t="s">
        <v>145</v>
      </c>
      <c r="U3916" s="230" t="s">
        <v>144</v>
      </c>
      <c r="Y3916" s="230" t="s">
        <v>144</v>
      </c>
      <c r="Z3916" s="230" t="s">
        <v>144</v>
      </c>
      <c r="AA3916" s="230" t="s">
        <v>144</v>
      </c>
      <c r="AB3916" s="230" t="s">
        <v>144</v>
      </c>
      <c r="AC3916" s="230" t="s">
        <v>144</v>
      </c>
    </row>
    <row r="3917" spans="1:29" x14ac:dyDescent="0.3">
      <c r="A3917" s="230">
        <v>426361</v>
      </c>
      <c r="B3917" s="230" t="s">
        <v>1448</v>
      </c>
      <c r="V3917" s="230" t="s">
        <v>145</v>
      </c>
      <c r="Y3917" s="230" t="s">
        <v>144</v>
      </c>
      <c r="Z3917" s="230" t="s">
        <v>144</v>
      </c>
      <c r="AA3917" s="230" t="s">
        <v>144</v>
      </c>
      <c r="AB3917" s="230" t="s">
        <v>144</v>
      </c>
      <c r="AC3917" s="230" t="s">
        <v>144</v>
      </c>
    </row>
    <row r="3918" spans="1:29" x14ac:dyDescent="0.3">
      <c r="A3918" s="230">
        <v>426446</v>
      </c>
      <c r="B3918" s="230" t="s">
        <v>1448</v>
      </c>
      <c r="P3918" s="230" t="s">
        <v>143</v>
      </c>
      <c r="R3918" s="230" t="s">
        <v>145</v>
      </c>
      <c r="T3918" s="230" t="s">
        <v>144</v>
      </c>
      <c r="W3918" s="230" t="s">
        <v>145</v>
      </c>
      <c r="Y3918" s="230" t="s">
        <v>144</v>
      </c>
      <c r="Z3918" s="230" t="s">
        <v>144</v>
      </c>
      <c r="AA3918" s="230" t="s">
        <v>144</v>
      </c>
      <c r="AB3918" s="230" t="s">
        <v>144</v>
      </c>
      <c r="AC3918" s="230" t="s">
        <v>144</v>
      </c>
    </row>
    <row r="3919" spans="1:29" x14ac:dyDescent="0.3">
      <c r="A3919" s="230">
        <v>426488</v>
      </c>
      <c r="B3919" s="230" t="s">
        <v>1448</v>
      </c>
      <c r="K3919" s="230" t="s">
        <v>145</v>
      </c>
      <c r="Y3919" s="230" t="s">
        <v>144</v>
      </c>
      <c r="Z3919" s="230" t="s">
        <v>144</v>
      </c>
      <c r="AA3919" s="230" t="s">
        <v>144</v>
      </c>
      <c r="AB3919" s="230" t="s">
        <v>144</v>
      </c>
      <c r="AC3919" s="230" t="s">
        <v>144</v>
      </c>
    </row>
    <row r="3920" spans="1:29" x14ac:dyDescent="0.3">
      <c r="A3920" s="230">
        <v>426489</v>
      </c>
      <c r="B3920" s="230" t="s">
        <v>1448</v>
      </c>
      <c r="P3920" s="230" t="s">
        <v>145</v>
      </c>
      <c r="T3920" s="230" t="s">
        <v>145</v>
      </c>
      <c r="Y3920" s="230" t="s">
        <v>144</v>
      </c>
      <c r="Z3920" s="230" t="s">
        <v>144</v>
      </c>
      <c r="AA3920" s="230" t="s">
        <v>144</v>
      </c>
      <c r="AB3920" s="230" t="s">
        <v>144</v>
      </c>
      <c r="AC3920" s="230" t="s">
        <v>144</v>
      </c>
    </row>
    <row r="3921" spans="1:29" x14ac:dyDescent="0.3">
      <c r="A3921" s="230">
        <v>426493</v>
      </c>
      <c r="B3921" s="230" t="s">
        <v>1448</v>
      </c>
      <c r="L3921" s="230" t="s">
        <v>145</v>
      </c>
      <c r="M3921" s="230" t="s">
        <v>144</v>
      </c>
      <c r="R3921" s="230" t="s">
        <v>144</v>
      </c>
      <c r="Y3921" s="230" t="s">
        <v>144</v>
      </c>
      <c r="Z3921" s="230" t="s">
        <v>144</v>
      </c>
      <c r="AA3921" s="230" t="s">
        <v>144</v>
      </c>
      <c r="AB3921" s="230" t="s">
        <v>144</v>
      </c>
      <c r="AC3921" s="230" t="s">
        <v>144</v>
      </c>
    </row>
    <row r="3922" spans="1:29" x14ac:dyDescent="0.3">
      <c r="A3922" s="230">
        <v>426498</v>
      </c>
      <c r="B3922" s="230" t="s">
        <v>1448</v>
      </c>
      <c r="N3922" s="230" t="s">
        <v>143</v>
      </c>
      <c r="Y3922" s="230" t="s">
        <v>144</v>
      </c>
      <c r="Z3922" s="230" t="s">
        <v>144</v>
      </c>
      <c r="AA3922" s="230" t="s">
        <v>144</v>
      </c>
      <c r="AB3922" s="230" t="s">
        <v>144</v>
      </c>
      <c r="AC3922" s="230" t="s">
        <v>144</v>
      </c>
    </row>
    <row r="3923" spans="1:29" x14ac:dyDescent="0.3">
      <c r="A3923" s="230">
        <v>426504</v>
      </c>
      <c r="B3923" s="230" t="s">
        <v>1448</v>
      </c>
      <c r="M3923" s="230" t="s">
        <v>144</v>
      </c>
      <c r="N3923" s="230" t="s">
        <v>143</v>
      </c>
      <c r="U3923" s="230" t="s">
        <v>144</v>
      </c>
      <c r="Y3923" s="230" t="s">
        <v>144</v>
      </c>
      <c r="Z3923" s="230" t="s">
        <v>144</v>
      </c>
      <c r="AA3923" s="230" t="s">
        <v>144</v>
      </c>
      <c r="AB3923" s="230" t="s">
        <v>144</v>
      </c>
      <c r="AC3923" s="230" t="s">
        <v>144</v>
      </c>
    </row>
    <row r="3924" spans="1:29" x14ac:dyDescent="0.3">
      <c r="A3924" s="230">
        <v>426506</v>
      </c>
      <c r="B3924" s="230" t="s">
        <v>1448</v>
      </c>
      <c r="N3924" s="230" t="s">
        <v>145</v>
      </c>
      <c r="P3924" s="230" t="s">
        <v>145</v>
      </c>
      <c r="R3924" s="230" t="s">
        <v>144</v>
      </c>
      <c r="Y3924" s="230" t="s">
        <v>144</v>
      </c>
      <c r="Z3924" s="230" t="s">
        <v>144</v>
      </c>
      <c r="AA3924" s="230" t="s">
        <v>144</v>
      </c>
      <c r="AB3924" s="230" t="s">
        <v>144</v>
      </c>
      <c r="AC3924" s="230" t="s">
        <v>144</v>
      </c>
    </row>
    <row r="3925" spans="1:29" x14ac:dyDescent="0.3">
      <c r="A3925" s="230">
        <v>426517</v>
      </c>
      <c r="B3925" s="230" t="s">
        <v>1448</v>
      </c>
      <c r="N3925" s="230" t="s">
        <v>145</v>
      </c>
      <c r="R3925" s="230" t="s">
        <v>144</v>
      </c>
      <c r="Y3925" s="230" t="s">
        <v>144</v>
      </c>
      <c r="Z3925" s="230" t="s">
        <v>144</v>
      </c>
      <c r="AA3925" s="230" t="s">
        <v>144</v>
      </c>
      <c r="AB3925" s="230" t="s">
        <v>144</v>
      </c>
      <c r="AC3925" s="230" t="s">
        <v>144</v>
      </c>
    </row>
    <row r="3926" spans="1:29" x14ac:dyDescent="0.3">
      <c r="A3926" s="230">
        <v>426536</v>
      </c>
      <c r="B3926" s="230" t="s">
        <v>1448</v>
      </c>
      <c r="O3926" s="230" t="s">
        <v>143</v>
      </c>
      <c r="R3926" s="230" t="s">
        <v>143</v>
      </c>
      <c r="V3926" s="230" t="s">
        <v>145</v>
      </c>
      <c r="W3926" s="230" t="s">
        <v>145</v>
      </c>
      <c r="Y3926" s="230" t="s">
        <v>144</v>
      </c>
      <c r="Z3926" s="230" t="s">
        <v>144</v>
      </c>
      <c r="AA3926" s="230" t="s">
        <v>144</v>
      </c>
      <c r="AC3926" s="230" t="s">
        <v>144</v>
      </c>
    </row>
    <row r="3927" spans="1:29" x14ac:dyDescent="0.3">
      <c r="A3927" s="230">
        <v>426587</v>
      </c>
      <c r="B3927" s="230" t="s">
        <v>1448</v>
      </c>
      <c r="O3927" s="230" t="s">
        <v>143</v>
      </c>
      <c r="R3927" s="230" t="s">
        <v>143</v>
      </c>
      <c r="U3927" s="230" t="s">
        <v>143</v>
      </c>
      <c r="W3927" s="230" t="s">
        <v>143</v>
      </c>
      <c r="Z3927" s="230" t="s">
        <v>144</v>
      </c>
      <c r="AA3927" s="230" t="s">
        <v>144</v>
      </c>
      <c r="AB3927" s="230" t="s">
        <v>144</v>
      </c>
      <c r="AC3927" s="230" t="s">
        <v>144</v>
      </c>
    </row>
    <row r="3928" spans="1:29" x14ac:dyDescent="0.3">
      <c r="A3928" s="230">
        <v>426595</v>
      </c>
      <c r="B3928" s="230" t="s">
        <v>1448</v>
      </c>
      <c r="N3928" s="230" t="s">
        <v>145</v>
      </c>
      <c r="Y3928" s="230" t="s">
        <v>144</v>
      </c>
      <c r="Z3928" s="230" t="s">
        <v>144</v>
      </c>
      <c r="AA3928" s="230" t="s">
        <v>144</v>
      </c>
      <c r="AB3928" s="230" t="s">
        <v>144</v>
      </c>
      <c r="AC3928" s="230" t="s">
        <v>144</v>
      </c>
    </row>
    <row r="3929" spans="1:29" x14ac:dyDescent="0.3">
      <c r="A3929" s="230">
        <v>426620</v>
      </c>
      <c r="B3929" s="230" t="s">
        <v>1448</v>
      </c>
      <c r="N3929" s="230" t="s">
        <v>145</v>
      </c>
      <c r="Y3929" s="230" t="s">
        <v>144</v>
      </c>
      <c r="Z3929" s="230" t="s">
        <v>144</v>
      </c>
      <c r="AA3929" s="230" t="s">
        <v>144</v>
      </c>
      <c r="AB3929" s="230" t="s">
        <v>144</v>
      </c>
      <c r="AC3929" s="230" t="s">
        <v>144</v>
      </c>
    </row>
    <row r="3930" spans="1:29" x14ac:dyDescent="0.3">
      <c r="A3930" s="230">
        <v>426621</v>
      </c>
      <c r="B3930" s="230" t="s">
        <v>1448</v>
      </c>
      <c r="F3930" s="230" t="s">
        <v>145</v>
      </c>
      <c r="N3930" s="230" t="s">
        <v>145</v>
      </c>
      <c r="R3930" s="230" t="s">
        <v>145</v>
      </c>
      <c r="T3930" s="230" t="s">
        <v>145</v>
      </c>
      <c r="Y3930" s="230" t="s">
        <v>144</v>
      </c>
      <c r="Z3930" s="230" t="s">
        <v>144</v>
      </c>
      <c r="AA3930" s="230" t="s">
        <v>144</v>
      </c>
      <c r="AB3930" s="230" t="s">
        <v>144</v>
      </c>
      <c r="AC3930" s="230" t="s">
        <v>144</v>
      </c>
    </row>
    <row r="3931" spans="1:29" x14ac:dyDescent="0.3">
      <c r="A3931" s="230">
        <v>426683</v>
      </c>
      <c r="B3931" s="230" t="s">
        <v>1448</v>
      </c>
      <c r="N3931" s="230" t="s">
        <v>143</v>
      </c>
      <c r="R3931" s="230" t="s">
        <v>145</v>
      </c>
      <c r="Z3931" s="230" t="s">
        <v>144</v>
      </c>
      <c r="AA3931" s="230" t="s">
        <v>144</v>
      </c>
      <c r="AC3931" s="230" t="s">
        <v>144</v>
      </c>
    </row>
    <row r="3932" spans="1:29" x14ac:dyDescent="0.3">
      <c r="A3932" s="230">
        <v>426720</v>
      </c>
      <c r="B3932" s="230" t="s">
        <v>1448</v>
      </c>
      <c r="T3932" s="230" t="s">
        <v>145</v>
      </c>
      <c r="X3932" s="230" t="s">
        <v>145</v>
      </c>
      <c r="Y3932" s="230" t="s">
        <v>144</v>
      </c>
      <c r="Z3932" s="230" t="s">
        <v>144</v>
      </c>
      <c r="AA3932" s="230" t="s">
        <v>144</v>
      </c>
      <c r="AB3932" s="230" t="s">
        <v>144</v>
      </c>
      <c r="AC3932" s="230" t="s">
        <v>144</v>
      </c>
    </row>
    <row r="3933" spans="1:29" x14ac:dyDescent="0.3">
      <c r="A3933" s="230">
        <v>426726</v>
      </c>
      <c r="B3933" s="230" t="s">
        <v>1448</v>
      </c>
      <c r="P3933" s="230" t="s">
        <v>143</v>
      </c>
      <c r="R3933" s="230" t="s">
        <v>143</v>
      </c>
      <c r="T3933" s="230" t="s">
        <v>145</v>
      </c>
      <c r="Y3933" s="230" t="s">
        <v>144</v>
      </c>
      <c r="Z3933" s="230" t="s">
        <v>144</v>
      </c>
      <c r="AA3933" s="230" t="s">
        <v>144</v>
      </c>
      <c r="AB3933" s="230" t="s">
        <v>144</v>
      </c>
      <c r="AC3933" s="230" t="s">
        <v>144</v>
      </c>
    </row>
    <row r="3934" spans="1:29" x14ac:dyDescent="0.3">
      <c r="A3934" s="230">
        <v>426778</v>
      </c>
      <c r="B3934" s="230" t="s">
        <v>1448</v>
      </c>
      <c r="L3934" s="230" t="s">
        <v>143</v>
      </c>
      <c r="R3934" s="230" t="s">
        <v>145</v>
      </c>
      <c r="T3934" s="230" t="s">
        <v>145</v>
      </c>
      <c r="V3934" s="230" t="s">
        <v>145</v>
      </c>
      <c r="Y3934" s="230" t="s">
        <v>144</v>
      </c>
      <c r="Z3934" s="230" t="s">
        <v>144</v>
      </c>
      <c r="AA3934" s="230" t="s">
        <v>144</v>
      </c>
      <c r="AB3934" s="230" t="s">
        <v>144</v>
      </c>
      <c r="AC3934" s="230" t="s">
        <v>144</v>
      </c>
    </row>
    <row r="3935" spans="1:29" x14ac:dyDescent="0.3">
      <c r="A3935" s="230">
        <v>426829</v>
      </c>
      <c r="B3935" s="230" t="s">
        <v>1448</v>
      </c>
      <c r="L3935" s="230" t="s">
        <v>143</v>
      </c>
      <c r="P3935" s="230" t="s">
        <v>143</v>
      </c>
      <c r="Y3935" s="230" t="s">
        <v>144</v>
      </c>
      <c r="Z3935" s="230" t="s">
        <v>144</v>
      </c>
      <c r="AA3935" s="230" t="s">
        <v>144</v>
      </c>
      <c r="AB3935" s="230" t="s">
        <v>144</v>
      </c>
      <c r="AC3935" s="230" t="s">
        <v>144</v>
      </c>
    </row>
    <row r="3936" spans="1:29" x14ac:dyDescent="0.3">
      <c r="A3936" s="230">
        <v>426841</v>
      </c>
      <c r="B3936" s="230" t="s">
        <v>1448</v>
      </c>
      <c r="X3936" s="230" t="s">
        <v>145</v>
      </c>
      <c r="Y3936" s="230" t="s">
        <v>144</v>
      </c>
      <c r="Z3936" s="230" t="s">
        <v>144</v>
      </c>
      <c r="AA3936" s="230" t="s">
        <v>144</v>
      </c>
      <c r="AB3936" s="230" t="s">
        <v>144</v>
      </c>
      <c r="AC3936" s="230" t="s">
        <v>144</v>
      </c>
    </row>
    <row r="3937" spans="1:29" x14ac:dyDescent="0.3">
      <c r="A3937" s="230">
        <v>426842</v>
      </c>
      <c r="B3937" s="230" t="s">
        <v>1448</v>
      </c>
      <c r="T3937" s="230" t="s">
        <v>145</v>
      </c>
      <c r="U3937" s="230" t="s">
        <v>145</v>
      </c>
      <c r="Y3937" s="230" t="s">
        <v>144</v>
      </c>
      <c r="Z3937" s="230" t="s">
        <v>144</v>
      </c>
      <c r="AA3937" s="230" t="s">
        <v>144</v>
      </c>
      <c r="AB3937" s="230" t="s">
        <v>144</v>
      </c>
      <c r="AC3937" s="230" t="s">
        <v>144</v>
      </c>
    </row>
    <row r="3938" spans="1:29" x14ac:dyDescent="0.3">
      <c r="A3938" s="230">
        <v>426864</v>
      </c>
      <c r="B3938" s="230" t="s">
        <v>1448</v>
      </c>
      <c r="N3938" s="230" t="s">
        <v>143</v>
      </c>
      <c r="R3938" s="230" t="s">
        <v>143</v>
      </c>
      <c r="T3938" s="230" t="s">
        <v>145</v>
      </c>
      <c r="U3938" s="230" t="s">
        <v>145</v>
      </c>
      <c r="Z3938" s="230" t="s">
        <v>144</v>
      </c>
      <c r="AA3938" s="230" t="s">
        <v>144</v>
      </c>
      <c r="AC3938" s="230" t="s">
        <v>144</v>
      </c>
    </row>
    <row r="3939" spans="1:29" x14ac:dyDescent="0.3">
      <c r="A3939" s="230">
        <v>426873</v>
      </c>
      <c r="B3939" s="230" t="s">
        <v>1448</v>
      </c>
      <c r="L3939" s="230" t="s">
        <v>143</v>
      </c>
      <c r="R3939" s="230" t="s">
        <v>144</v>
      </c>
      <c r="X3939" s="230" t="s">
        <v>145</v>
      </c>
      <c r="Y3939" s="230" t="s">
        <v>144</v>
      </c>
      <c r="Z3939" s="230" t="s">
        <v>144</v>
      </c>
      <c r="AA3939" s="230" t="s">
        <v>144</v>
      </c>
      <c r="AB3939" s="230" t="s">
        <v>144</v>
      </c>
      <c r="AC3939" s="230" t="s">
        <v>144</v>
      </c>
    </row>
    <row r="3940" spans="1:29" x14ac:dyDescent="0.3">
      <c r="A3940" s="230">
        <v>426878</v>
      </c>
      <c r="B3940" s="230" t="s">
        <v>1448</v>
      </c>
      <c r="N3940" s="230" t="s">
        <v>143</v>
      </c>
      <c r="T3940" s="230" t="s">
        <v>145</v>
      </c>
      <c r="Y3940" s="230" t="s">
        <v>144</v>
      </c>
      <c r="Z3940" s="230" t="s">
        <v>144</v>
      </c>
      <c r="AA3940" s="230" t="s">
        <v>144</v>
      </c>
      <c r="AB3940" s="230" t="s">
        <v>144</v>
      </c>
      <c r="AC3940" s="230" t="s">
        <v>144</v>
      </c>
    </row>
    <row r="3941" spans="1:29" x14ac:dyDescent="0.3">
      <c r="A3941" s="230">
        <v>426890</v>
      </c>
      <c r="B3941" s="230" t="s">
        <v>1448</v>
      </c>
      <c r="D3941" s="230" t="s">
        <v>144</v>
      </c>
      <c r="N3941" s="230" t="s">
        <v>145</v>
      </c>
      <c r="R3941" s="230" t="s">
        <v>145</v>
      </c>
      <c r="Y3941" s="230" t="s">
        <v>144</v>
      </c>
      <c r="Z3941" s="230" t="s">
        <v>144</v>
      </c>
      <c r="AA3941" s="230" t="s">
        <v>144</v>
      </c>
      <c r="AB3941" s="230" t="s">
        <v>144</v>
      </c>
      <c r="AC3941" s="230" t="s">
        <v>144</v>
      </c>
    </row>
    <row r="3942" spans="1:29" x14ac:dyDescent="0.3">
      <c r="A3942" s="230">
        <v>426915</v>
      </c>
      <c r="B3942" s="230" t="s">
        <v>1448</v>
      </c>
      <c r="M3942" s="230" t="s">
        <v>144</v>
      </c>
      <c r="N3942" s="230" t="s">
        <v>143</v>
      </c>
      <c r="U3942" s="230" t="s">
        <v>144</v>
      </c>
      <c r="Y3942" s="230" t="s">
        <v>144</v>
      </c>
      <c r="Z3942" s="230" t="s">
        <v>144</v>
      </c>
      <c r="AA3942" s="230" t="s">
        <v>144</v>
      </c>
      <c r="AB3942" s="230" t="s">
        <v>144</v>
      </c>
      <c r="AC3942" s="230" t="s">
        <v>144</v>
      </c>
    </row>
    <row r="3943" spans="1:29" x14ac:dyDescent="0.3">
      <c r="A3943" s="230">
        <v>426933</v>
      </c>
      <c r="B3943" s="230" t="s">
        <v>1448</v>
      </c>
      <c r="Y3943" s="230" t="s">
        <v>144</v>
      </c>
      <c r="Z3943" s="230" t="s">
        <v>144</v>
      </c>
      <c r="AA3943" s="230" t="s">
        <v>144</v>
      </c>
      <c r="AB3943" s="230" t="s">
        <v>144</v>
      </c>
      <c r="AC3943" s="230" t="s">
        <v>144</v>
      </c>
    </row>
    <row r="3944" spans="1:29" x14ac:dyDescent="0.3">
      <c r="A3944" s="230">
        <v>426958</v>
      </c>
      <c r="B3944" s="230" t="s">
        <v>1448</v>
      </c>
      <c r="Q3944" s="230" t="s">
        <v>145</v>
      </c>
      <c r="T3944" s="230" t="s">
        <v>145</v>
      </c>
      <c r="U3944" s="230" t="s">
        <v>144</v>
      </c>
      <c r="V3944" s="230" t="s">
        <v>145</v>
      </c>
      <c r="Y3944" s="230" t="s">
        <v>144</v>
      </c>
      <c r="Z3944" s="230" t="s">
        <v>144</v>
      </c>
      <c r="AA3944" s="230" t="s">
        <v>144</v>
      </c>
      <c r="AB3944" s="230" t="s">
        <v>144</v>
      </c>
      <c r="AC3944" s="230" t="s">
        <v>144</v>
      </c>
    </row>
    <row r="3945" spans="1:29" x14ac:dyDescent="0.3">
      <c r="A3945" s="230">
        <v>426967</v>
      </c>
      <c r="B3945" s="230" t="s">
        <v>1448</v>
      </c>
      <c r="J3945" s="230" t="s">
        <v>143</v>
      </c>
      <c r="T3945" s="230" t="s">
        <v>145</v>
      </c>
      <c r="Y3945" s="230" t="s">
        <v>144</v>
      </c>
      <c r="Z3945" s="230" t="s">
        <v>144</v>
      </c>
      <c r="AA3945" s="230" t="s">
        <v>144</v>
      </c>
      <c r="AB3945" s="230" t="s">
        <v>144</v>
      </c>
      <c r="AC3945" s="230" t="s">
        <v>144</v>
      </c>
    </row>
    <row r="3946" spans="1:29" x14ac:dyDescent="0.3">
      <c r="A3946" s="230">
        <v>426989</v>
      </c>
      <c r="B3946" s="230" t="s">
        <v>1448</v>
      </c>
      <c r="H3946" s="230" t="s">
        <v>145</v>
      </c>
      <c r="L3946" s="230" t="s">
        <v>145</v>
      </c>
      <c r="R3946" s="230" t="s">
        <v>144</v>
      </c>
      <c r="S3946" s="230" t="s">
        <v>145</v>
      </c>
      <c r="Y3946" s="230" t="s">
        <v>144</v>
      </c>
      <c r="Z3946" s="230" t="s">
        <v>144</v>
      </c>
      <c r="AA3946" s="230" t="s">
        <v>144</v>
      </c>
      <c r="AB3946" s="230" t="s">
        <v>144</v>
      </c>
      <c r="AC3946" s="230" t="s">
        <v>144</v>
      </c>
    </row>
    <row r="3947" spans="1:29" x14ac:dyDescent="0.3">
      <c r="A3947" s="230">
        <v>426995</v>
      </c>
      <c r="B3947" s="230" t="s">
        <v>1448</v>
      </c>
      <c r="R3947" s="230" t="s">
        <v>145</v>
      </c>
      <c r="W3947" s="230" t="s">
        <v>145</v>
      </c>
      <c r="Y3947" s="230" t="s">
        <v>144</v>
      </c>
      <c r="Z3947" s="230" t="s">
        <v>144</v>
      </c>
      <c r="AA3947" s="230" t="s">
        <v>144</v>
      </c>
      <c r="AB3947" s="230" t="s">
        <v>144</v>
      </c>
      <c r="AC3947" s="230" t="s">
        <v>144</v>
      </c>
    </row>
    <row r="3948" spans="1:29" x14ac:dyDescent="0.3">
      <c r="A3948" s="230">
        <v>426998</v>
      </c>
      <c r="B3948" s="230" t="s">
        <v>1448</v>
      </c>
      <c r="R3948" s="230" t="s">
        <v>143</v>
      </c>
      <c r="Y3948" s="230" t="s">
        <v>144</v>
      </c>
      <c r="Z3948" s="230" t="s">
        <v>144</v>
      </c>
      <c r="AA3948" s="230" t="s">
        <v>144</v>
      </c>
      <c r="AB3948" s="230" t="s">
        <v>144</v>
      </c>
      <c r="AC3948" s="230" t="s">
        <v>144</v>
      </c>
    </row>
    <row r="3949" spans="1:29" x14ac:dyDescent="0.3">
      <c r="A3949" s="230">
        <v>427007</v>
      </c>
      <c r="B3949" s="230" t="s">
        <v>1448</v>
      </c>
      <c r="Y3949" s="230" t="s">
        <v>144</v>
      </c>
      <c r="Z3949" s="230" t="s">
        <v>144</v>
      </c>
      <c r="AA3949" s="230" t="s">
        <v>144</v>
      </c>
      <c r="AB3949" s="230" t="s">
        <v>144</v>
      </c>
      <c r="AC3949" s="230" t="s">
        <v>144</v>
      </c>
    </row>
    <row r="3950" spans="1:29" x14ac:dyDescent="0.3">
      <c r="A3950" s="230">
        <v>427014</v>
      </c>
      <c r="B3950" s="230" t="s">
        <v>1448</v>
      </c>
      <c r="N3950" s="230" t="s">
        <v>145</v>
      </c>
      <c r="Y3950" s="230" t="s">
        <v>144</v>
      </c>
      <c r="Z3950" s="230" t="s">
        <v>144</v>
      </c>
      <c r="AA3950" s="230" t="s">
        <v>144</v>
      </c>
      <c r="AB3950" s="230" t="s">
        <v>144</v>
      </c>
      <c r="AC3950" s="230" t="s">
        <v>144</v>
      </c>
    </row>
    <row r="3951" spans="1:29" x14ac:dyDescent="0.3">
      <c r="A3951" s="230">
        <v>427021</v>
      </c>
      <c r="B3951" s="230" t="s">
        <v>1448</v>
      </c>
      <c r="N3951" s="230" t="s">
        <v>143</v>
      </c>
      <c r="R3951" s="230" t="s">
        <v>144</v>
      </c>
      <c r="Y3951" s="230" t="s">
        <v>144</v>
      </c>
      <c r="Z3951" s="230" t="s">
        <v>144</v>
      </c>
      <c r="AA3951" s="230" t="s">
        <v>144</v>
      </c>
      <c r="AB3951" s="230" t="s">
        <v>144</v>
      </c>
      <c r="AC3951" s="230" t="s">
        <v>144</v>
      </c>
    </row>
    <row r="3952" spans="1:29" x14ac:dyDescent="0.3">
      <c r="A3952" s="230">
        <v>427057</v>
      </c>
      <c r="B3952" s="230" t="s">
        <v>1448</v>
      </c>
      <c r="Y3952" s="230" t="s">
        <v>144</v>
      </c>
      <c r="Z3952" s="230" t="s">
        <v>144</v>
      </c>
      <c r="AA3952" s="230" t="s">
        <v>144</v>
      </c>
      <c r="AB3952" s="230" t="s">
        <v>144</v>
      </c>
      <c r="AC3952" s="230" t="s">
        <v>144</v>
      </c>
    </row>
    <row r="3953" spans="1:29" x14ac:dyDescent="0.3">
      <c r="A3953" s="230">
        <v>427128</v>
      </c>
      <c r="B3953" s="230" t="s">
        <v>1448</v>
      </c>
      <c r="N3953" s="230" t="s">
        <v>143</v>
      </c>
      <c r="P3953" s="230" t="s">
        <v>145</v>
      </c>
      <c r="R3953" s="230" t="s">
        <v>144</v>
      </c>
      <c r="V3953" s="230" t="s">
        <v>145</v>
      </c>
      <c r="Y3953" s="230" t="s">
        <v>144</v>
      </c>
      <c r="Z3953" s="230" t="s">
        <v>144</v>
      </c>
      <c r="AA3953" s="230" t="s">
        <v>144</v>
      </c>
      <c r="AB3953" s="230" t="s">
        <v>144</v>
      </c>
      <c r="AC3953" s="230" t="s">
        <v>144</v>
      </c>
    </row>
    <row r="3954" spans="1:29" x14ac:dyDescent="0.3">
      <c r="A3954" s="230">
        <v>427129</v>
      </c>
      <c r="B3954" s="230" t="s">
        <v>1448</v>
      </c>
      <c r="P3954" s="230" t="s">
        <v>143</v>
      </c>
      <c r="T3954" s="230" t="s">
        <v>145</v>
      </c>
      <c r="Y3954" s="230" t="s">
        <v>144</v>
      </c>
      <c r="Z3954" s="230" t="s">
        <v>144</v>
      </c>
      <c r="AA3954" s="230" t="s">
        <v>144</v>
      </c>
      <c r="AB3954" s="230" t="s">
        <v>144</v>
      </c>
      <c r="AC3954" s="230" t="s">
        <v>144</v>
      </c>
    </row>
    <row r="3955" spans="1:29" x14ac:dyDescent="0.3">
      <c r="A3955" s="230">
        <v>427160</v>
      </c>
      <c r="B3955" s="230" t="s">
        <v>1448</v>
      </c>
      <c r="P3955" s="230" t="s">
        <v>144</v>
      </c>
      <c r="R3955" s="230" t="s">
        <v>144</v>
      </c>
      <c r="Y3955" s="230" t="s">
        <v>144</v>
      </c>
      <c r="Z3955" s="230" t="s">
        <v>144</v>
      </c>
      <c r="AA3955" s="230" t="s">
        <v>144</v>
      </c>
      <c r="AB3955" s="230" t="s">
        <v>144</v>
      </c>
      <c r="AC3955" s="230" t="s">
        <v>144</v>
      </c>
    </row>
    <row r="3956" spans="1:29" x14ac:dyDescent="0.3">
      <c r="A3956" s="230">
        <v>427227</v>
      </c>
      <c r="B3956" s="230" t="s">
        <v>1448</v>
      </c>
      <c r="N3956" s="230" t="s">
        <v>145</v>
      </c>
      <c r="P3956" s="230" t="s">
        <v>145</v>
      </c>
      <c r="R3956" s="230" t="s">
        <v>145</v>
      </c>
      <c r="T3956" s="230" t="s">
        <v>145</v>
      </c>
      <c r="Y3956" s="230" t="s">
        <v>144</v>
      </c>
      <c r="Z3956" s="230" t="s">
        <v>144</v>
      </c>
      <c r="AA3956" s="230" t="s">
        <v>144</v>
      </c>
      <c r="AB3956" s="230" t="s">
        <v>144</v>
      </c>
      <c r="AC3956" s="230" t="s">
        <v>144</v>
      </c>
    </row>
    <row r="3957" spans="1:29" x14ac:dyDescent="0.3">
      <c r="A3957" s="230">
        <v>427328</v>
      </c>
      <c r="B3957" s="230" t="s">
        <v>1448</v>
      </c>
      <c r="F3957" s="230" t="s">
        <v>143</v>
      </c>
      <c r="P3957" s="230" t="s">
        <v>143</v>
      </c>
      <c r="Y3957" s="230" t="s">
        <v>144</v>
      </c>
      <c r="Z3957" s="230" t="s">
        <v>144</v>
      </c>
      <c r="AB3957" s="230" t="s">
        <v>144</v>
      </c>
    </row>
    <row r="3958" spans="1:29" x14ac:dyDescent="0.3">
      <c r="A3958" s="230">
        <v>427626</v>
      </c>
      <c r="B3958" s="230" t="s">
        <v>1448</v>
      </c>
      <c r="L3958" s="230" t="s">
        <v>145</v>
      </c>
      <c r="N3958" s="230" t="s">
        <v>144</v>
      </c>
      <c r="P3958" s="230" t="s">
        <v>145</v>
      </c>
      <c r="R3958" s="230" t="s">
        <v>144</v>
      </c>
      <c r="Y3958" s="230" t="s">
        <v>144</v>
      </c>
      <c r="Z3958" s="230" t="s">
        <v>144</v>
      </c>
      <c r="AA3958" s="230" t="s">
        <v>144</v>
      </c>
      <c r="AB3958" s="230" t="s">
        <v>144</v>
      </c>
      <c r="AC3958" s="230" t="s">
        <v>144</v>
      </c>
    </row>
    <row r="3959" spans="1:29" x14ac:dyDescent="0.3">
      <c r="A3959" s="230">
        <v>427654</v>
      </c>
      <c r="B3959" s="230" t="s">
        <v>1448</v>
      </c>
      <c r="U3959" s="230" t="s">
        <v>145</v>
      </c>
      <c r="Y3959" s="230" t="s">
        <v>144</v>
      </c>
      <c r="Z3959" s="230" t="s">
        <v>144</v>
      </c>
      <c r="AA3959" s="230" t="s">
        <v>144</v>
      </c>
      <c r="AB3959" s="230" t="s">
        <v>144</v>
      </c>
      <c r="AC3959" s="230" t="s">
        <v>144</v>
      </c>
    </row>
    <row r="3960" spans="1:29" x14ac:dyDescent="0.3">
      <c r="A3960" s="230">
        <v>424184</v>
      </c>
      <c r="B3960" s="230" t="s">
        <v>1448</v>
      </c>
      <c r="H3960" s="230" t="s">
        <v>143</v>
      </c>
      <c r="O3960" s="230" t="s">
        <v>143</v>
      </c>
      <c r="Q3960" s="230" t="s">
        <v>143</v>
      </c>
      <c r="R3960" s="230" t="s">
        <v>143</v>
      </c>
      <c r="Y3960" s="230" t="s">
        <v>144</v>
      </c>
      <c r="Z3960" s="230" t="s">
        <v>144</v>
      </c>
      <c r="AA3960" s="230" t="s">
        <v>144</v>
      </c>
      <c r="AB3960" s="230" t="s">
        <v>144</v>
      </c>
      <c r="AC3960" s="230" t="s">
        <v>144</v>
      </c>
    </row>
    <row r="3961" spans="1:29" x14ac:dyDescent="0.3">
      <c r="A3961" s="230">
        <v>426604</v>
      </c>
      <c r="B3961" s="230" t="s">
        <v>1448</v>
      </c>
      <c r="N3961" s="230" t="s">
        <v>143</v>
      </c>
      <c r="R3961" s="230" t="s">
        <v>145</v>
      </c>
      <c r="U3961" s="230" t="s">
        <v>144</v>
      </c>
      <c r="V3961" s="230" t="s">
        <v>145</v>
      </c>
      <c r="Y3961" s="230" t="s">
        <v>144</v>
      </c>
      <c r="Z3961" s="230" t="s">
        <v>144</v>
      </c>
      <c r="AA3961" s="230" t="s">
        <v>144</v>
      </c>
      <c r="AB3961" s="230" t="s">
        <v>144</v>
      </c>
      <c r="AC3961" s="230" t="s">
        <v>144</v>
      </c>
    </row>
    <row r="3962" spans="1:29" x14ac:dyDescent="0.3">
      <c r="A3962" s="230">
        <v>426641</v>
      </c>
      <c r="B3962" s="230" t="s">
        <v>1448</v>
      </c>
      <c r="K3962" s="230" t="s">
        <v>143</v>
      </c>
      <c r="N3962" s="230" t="s">
        <v>143</v>
      </c>
      <c r="T3962" s="230" t="s">
        <v>145</v>
      </c>
      <c r="Y3962" s="230" t="s">
        <v>144</v>
      </c>
      <c r="Z3962" s="230" t="s">
        <v>144</v>
      </c>
      <c r="AA3962" s="230" t="s">
        <v>144</v>
      </c>
      <c r="AB3962" s="230" t="s">
        <v>144</v>
      </c>
      <c r="AC3962" s="230" t="s">
        <v>144</v>
      </c>
    </row>
    <row r="3963" spans="1:29" x14ac:dyDescent="0.3">
      <c r="A3963" s="230">
        <v>425964</v>
      </c>
      <c r="B3963" s="230" t="s">
        <v>1448</v>
      </c>
      <c r="D3963" s="230" t="s">
        <v>143</v>
      </c>
      <c r="R3963" s="230" t="s">
        <v>144</v>
      </c>
      <c r="W3963" s="230" t="s">
        <v>145</v>
      </c>
      <c r="Y3963" s="230" t="s">
        <v>144</v>
      </c>
      <c r="Z3963" s="230" t="s">
        <v>144</v>
      </c>
      <c r="AA3963" s="230" t="s">
        <v>144</v>
      </c>
      <c r="AB3963" s="230" t="s">
        <v>144</v>
      </c>
      <c r="AC3963" s="230" t="s">
        <v>144</v>
      </c>
    </row>
    <row r="3964" spans="1:29" x14ac:dyDescent="0.3">
      <c r="A3964" s="230">
        <v>427067</v>
      </c>
      <c r="B3964" s="230" t="s">
        <v>1448</v>
      </c>
      <c r="N3964" s="230" t="s">
        <v>143</v>
      </c>
      <c r="R3964" s="230" t="s">
        <v>145</v>
      </c>
      <c r="S3964" s="230" t="s">
        <v>143</v>
      </c>
      <c r="Y3964" s="230" t="s">
        <v>144</v>
      </c>
      <c r="Z3964" s="230" t="s">
        <v>144</v>
      </c>
      <c r="AA3964" s="230" t="s">
        <v>144</v>
      </c>
      <c r="AB3964" s="230" t="s">
        <v>144</v>
      </c>
      <c r="AC3964" s="230" t="s">
        <v>144</v>
      </c>
    </row>
    <row r="3965" spans="1:29" x14ac:dyDescent="0.3">
      <c r="A3965" s="230">
        <v>424854</v>
      </c>
      <c r="B3965" s="230" t="s">
        <v>1448</v>
      </c>
      <c r="L3965" s="230" t="s">
        <v>143</v>
      </c>
      <c r="N3965" s="230" t="s">
        <v>144</v>
      </c>
      <c r="R3965" s="230" t="s">
        <v>144</v>
      </c>
      <c r="T3965" s="230" t="s">
        <v>144</v>
      </c>
      <c r="Y3965" s="230" t="s">
        <v>144</v>
      </c>
      <c r="Z3965" s="230" t="s">
        <v>144</v>
      </c>
      <c r="AA3965" s="230" t="s">
        <v>144</v>
      </c>
      <c r="AB3965" s="230" t="s">
        <v>144</v>
      </c>
      <c r="AC3965" s="230" t="s">
        <v>144</v>
      </c>
    </row>
    <row r="3966" spans="1:29" x14ac:dyDescent="0.3">
      <c r="A3966" s="230">
        <v>425762</v>
      </c>
      <c r="B3966" s="230" t="s">
        <v>1448</v>
      </c>
      <c r="N3966" s="230" t="s">
        <v>145</v>
      </c>
      <c r="R3966" s="230" t="s">
        <v>145</v>
      </c>
      <c r="V3966" s="230" t="s">
        <v>145</v>
      </c>
      <c r="Y3966" s="230" t="s">
        <v>144</v>
      </c>
      <c r="Z3966" s="230" t="s">
        <v>144</v>
      </c>
      <c r="AA3966" s="230" t="s">
        <v>144</v>
      </c>
      <c r="AB3966" s="230" t="s">
        <v>144</v>
      </c>
      <c r="AC3966" s="230" t="s">
        <v>144</v>
      </c>
    </row>
    <row r="3967" spans="1:29" x14ac:dyDescent="0.3">
      <c r="A3967" s="230">
        <v>423274</v>
      </c>
      <c r="B3967" s="230" t="s">
        <v>1448</v>
      </c>
      <c r="Q3967" s="230" t="s">
        <v>144</v>
      </c>
      <c r="R3967" s="230" t="s">
        <v>145</v>
      </c>
      <c r="V3967" s="230" t="s">
        <v>145</v>
      </c>
      <c r="Y3967" s="230" t="s">
        <v>144</v>
      </c>
      <c r="Z3967" s="230" t="s">
        <v>144</v>
      </c>
      <c r="AA3967" s="230" t="s">
        <v>144</v>
      </c>
      <c r="AB3967" s="230" t="s">
        <v>144</v>
      </c>
      <c r="AC3967" s="230" t="s">
        <v>144</v>
      </c>
    </row>
    <row r="3968" spans="1:29" x14ac:dyDescent="0.3">
      <c r="A3968" s="230">
        <v>426743</v>
      </c>
      <c r="B3968" s="230" t="s">
        <v>1448</v>
      </c>
      <c r="K3968" s="230" t="s">
        <v>145</v>
      </c>
      <c r="N3968" s="230" t="s">
        <v>143</v>
      </c>
      <c r="R3968" s="230" t="s">
        <v>145</v>
      </c>
      <c r="V3968" s="230" t="s">
        <v>145</v>
      </c>
      <c r="Y3968" s="230" t="s">
        <v>144</v>
      </c>
      <c r="Z3968" s="230" t="s">
        <v>144</v>
      </c>
      <c r="AA3968" s="230" t="s">
        <v>144</v>
      </c>
      <c r="AB3968" s="230" t="s">
        <v>144</v>
      </c>
      <c r="AC3968" s="230" t="s">
        <v>144</v>
      </c>
    </row>
    <row r="3969" spans="1:29" x14ac:dyDescent="0.3">
      <c r="A3969" s="230">
        <v>426944</v>
      </c>
      <c r="B3969" s="230" t="s">
        <v>1448</v>
      </c>
      <c r="R3969" s="230" t="s">
        <v>145</v>
      </c>
      <c r="U3969" s="230" t="s">
        <v>145</v>
      </c>
      <c r="V3969" s="230" t="s">
        <v>145</v>
      </c>
      <c r="W3969" s="230" t="s">
        <v>145</v>
      </c>
      <c r="Z3969" s="230" t="s">
        <v>144</v>
      </c>
      <c r="AA3969" s="230" t="s">
        <v>144</v>
      </c>
      <c r="AB3969" s="230" t="s">
        <v>144</v>
      </c>
      <c r="AC3969" s="230" t="s">
        <v>144</v>
      </c>
    </row>
    <row r="3970" spans="1:29" x14ac:dyDescent="0.3">
      <c r="A3970" s="230">
        <v>426254</v>
      </c>
      <c r="B3970" s="230" t="s">
        <v>1448</v>
      </c>
      <c r="R3970" s="230" t="s">
        <v>145</v>
      </c>
      <c r="V3970" s="230" t="s">
        <v>145</v>
      </c>
      <c r="W3970" s="230" t="s">
        <v>145</v>
      </c>
      <c r="Z3970" s="230" t="s">
        <v>144</v>
      </c>
      <c r="AA3970" s="230" t="s">
        <v>144</v>
      </c>
      <c r="AB3970" s="230" t="s">
        <v>144</v>
      </c>
      <c r="AC3970" s="230" t="s">
        <v>144</v>
      </c>
    </row>
    <row r="3971" spans="1:29" x14ac:dyDescent="0.3">
      <c r="A3971" s="230">
        <v>427052</v>
      </c>
      <c r="B3971" s="230" t="s">
        <v>1448</v>
      </c>
      <c r="P3971" s="230" t="s">
        <v>143</v>
      </c>
      <c r="Q3971" s="230" t="s">
        <v>143</v>
      </c>
      <c r="R3971" s="230" t="s">
        <v>145</v>
      </c>
      <c r="T3971" s="230" t="s">
        <v>145</v>
      </c>
      <c r="Y3971" s="230" t="s">
        <v>144</v>
      </c>
      <c r="Z3971" s="230" t="s">
        <v>144</v>
      </c>
      <c r="AA3971" s="230" t="s">
        <v>144</v>
      </c>
      <c r="AB3971" s="230" t="s">
        <v>144</v>
      </c>
      <c r="AC3971" s="230" t="s">
        <v>144</v>
      </c>
    </row>
    <row r="3972" spans="1:29" x14ac:dyDescent="0.3">
      <c r="A3972" s="230">
        <v>426074</v>
      </c>
      <c r="B3972" s="230" t="s">
        <v>1448</v>
      </c>
      <c r="Q3972" s="230" t="s">
        <v>143</v>
      </c>
      <c r="T3972" s="230" t="s">
        <v>145</v>
      </c>
      <c r="V3972" s="230" t="s">
        <v>145</v>
      </c>
      <c r="Y3972" s="230" t="s">
        <v>144</v>
      </c>
      <c r="Z3972" s="230" t="s">
        <v>144</v>
      </c>
      <c r="AA3972" s="230" t="s">
        <v>144</v>
      </c>
      <c r="AB3972" s="230" t="s">
        <v>144</v>
      </c>
      <c r="AC3972" s="230" t="s">
        <v>144</v>
      </c>
    </row>
    <row r="3973" spans="1:29" x14ac:dyDescent="0.3">
      <c r="A3973" s="230">
        <v>417128</v>
      </c>
      <c r="B3973" s="230" t="s">
        <v>1448</v>
      </c>
      <c r="G3973" s="230" t="s">
        <v>143</v>
      </c>
      <c r="L3973" s="230" t="s">
        <v>143</v>
      </c>
      <c r="R3973" s="230" t="s">
        <v>145</v>
      </c>
      <c r="S3973" s="230" t="s">
        <v>143</v>
      </c>
      <c r="Y3973" s="230" t="s">
        <v>144</v>
      </c>
      <c r="Z3973" s="230" t="s">
        <v>144</v>
      </c>
      <c r="AA3973" s="230" t="s">
        <v>144</v>
      </c>
      <c r="AB3973" s="230" t="s">
        <v>144</v>
      </c>
      <c r="AC3973" s="230" t="s">
        <v>144</v>
      </c>
    </row>
    <row r="3974" spans="1:29" x14ac:dyDescent="0.3">
      <c r="A3974" s="230">
        <v>425845</v>
      </c>
      <c r="B3974" s="230" t="s">
        <v>1448</v>
      </c>
      <c r="N3974" s="230" t="s">
        <v>145</v>
      </c>
      <c r="R3974" s="230" t="s">
        <v>144</v>
      </c>
      <c r="Y3974" s="230" t="s">
        <v>144</v>
      </c>
      <c r="Z3974" s="230" t="s">
        <v>144</v>
      </c>
      <c r="AA3974" s="230" t="s">
        <v>144</v>
      </c>
      <c r="AB3974" s="230" t="s">
        <v>144</v>
      </c>
      <c r="AC3974" s="230" t="s">
        <v>144</v>
      </c>
    </row>
    <row r="3975" spans="1:29" x14ac:dyDescent="0.3">
      <c r="A3975" s="230">
        <v>426010</v>
      </c>
      <c r="B3975" s="230" t="s">
        <v>1448</v>
      </c>
      <c r="Q3975" s="230" t="s">
        <v>143</v>
      </c>
      <c r="Y3975" s="230" t="s">
        <v>144</v>
      </c>
      <c r="Z3975" s="230" t="s">
        <v>144</v>
      </c>
      <c r="AA3975" s="230" t="s">
        <v>144</v>
      </c>
      <c r="AB3975" s="230" t="s">
        <v>144</v>
      </c>
      <c r="AC3975" s="230" t="s">
        <v>144</v>
      </c>
    </row>
    <row r="3976" spans="1:29" x14ac:dyDescent="0.3">
      <c r="A3976" s="230">
        <v>426461</v>
      </c>
      <c r="B3976" s="230" t="s">
        <v>1448</v>
      </c>
      <c r="Y3976" s="230" t="s">
        <v>144</v>
      </c>
      <c r="Z3976" s="230" t="s">
        <v>144</v>
      </c>
      <c r="AA3976" s="230" t="s">
        <v>144</v>
      </c>
      <c r="AB3976" s="230" t="s">
        <v>144</v>
      </c>
      <c r="AC3976" s="230" t="s">
        <v>144</v>
      </c>
    </row>
    <row r="3977" spans="1:29" x14ac:dyDescent="0.3">
      <c r="A3977" s="230">
        <v>426594</v>
      </c>
      <c r="B3977" s="230" t="s">
        <v>1448</v>
      </c>
      <c r="N3977" s="230" t="s">
        <v>145</v>
      </c>
      <c r="Y3977" s="230" t="s">
        <v>144</v>
      </c>
      <c r="Z3977" s="230" t="s">
        <v>144</v>
      </c>
      <c r="AA3977" s="230" t="s">
        <v>144</v>
      </c>
      <c r="AB3977" s="230" t="s">
        <v>144</v>
      </c>
      <c r="AC3977" s="230" t="s">
        <v>144</v>
      </c>
    </row>
    <row r="3978" spans="1:29" x14ac:dyDescent="0.3">
      <c r="A3978" s="230">
        <v>426345</v>
      </c>
      <c r="B3978" s="230" t="s">
        <v>1448</v>
      </c>
      <c r="N3978" s="230" t="s">
        <v>145</v>
      </c>
      <c r="R3978" s="230" t="s">
        <v>144</v>
      </c>
      <c r="U3978" s="230" t="s">
        <v>144</v>
      </c>
      <c r="V3978" s="230" t="s">
        <v>144</v>
      </c>
      <c r="Y3978" s="230" t="s">
        <v>144</v>
      </c>
      <c r="Z3978" s="230" t="s">
        <v>144</v>
      </c>
      <c r="AA3978" s="230" t="s">
        <v>144</v>
      </c>
      <c r="AB3978" s="230" t="s">
        <v>144</v>
      </c>
      <c r="AC3978" s="230" t="s">
        <v>144</v>
      </c>
    </row>
    <row r="3979" spans="1:29" x14ac:dyDescent="0.3">
      <c r="A3979" s="230">
        <v>426827</v>
      </c>
      <c r="B3979" s="230" t="s">
        <v>1448</v>
      </c>
      <c r="N3979" s="230" t="s">
        <v>145</v>
      </c>
      <c r="R3979" s="230" t="s">
        <v>145</v>
      </c>
      <c r="T3979" s="230" t="s">
        <v>145</v>
      </c>
      <c r="Y3979" s="230" t="s">
        <v>144</v>
      </c>
      <c r="Z3979" s="230" t="s">
        <v>144</v>
      </c>
      <c r="AA3979" s="230" t="s">
        <v>144</v>
      </c>
      <c r="AB3979" s="230" t="s">
        <v>144</v>
      </c>
      <c r="AC3979" s="230" t="s">
        <v>144</v>
      </c>
    </row>
    <row r="3980" spans="1:29" x14ac:dyDescent="0.3">
      <c r="A3980" s="230">
        <v>425021</v>
      </c>
      <c r="B3980" s="230" t="s">
        <v>1448</v>
      </c>
      <c r="L3980" s="230" t="s">
        <v>143</v>
      </c>
      <c r="Q3980" s="230" t="s">
        <v>143</v>
      </c>
      <c r="T3980" s="230" t="s">
        <v>145</v>
      </c>
      <c r="U3980" s="230" t="s">
        <v>145</v>
      </c>
      <c r="Y3980" s="230" t="s">
        <v>144</v>
      </c>
      <c r="Z3980" s="230" t="s">
        <v>144</v>
      </c>
      <c r="AA3980" s="230" t="s">
        <v>144</v>
      </c>
      <c r="AB3980" s="230" t="s">
        <v>144</v>
      </c>
      <c r="AC3980" s="230" t="s">
        <v>144</v>
      </c>
    </row>
    <row r="3981" spans="1:29" x14ac:dyDescent="0.3">
      <c r="A3981" s="230">
        <v>426234</v>
      </c>
      <c r="B3981" s="230" t="s">
        <v>1448</v>
      </c>
      <c r="K3981" s="230" t="s">
        <v>143</v>
      </c>
      <c r="S3981" s="230" t="s">
        <v>143</v>
      </c>
      <c r="Y3981" s="230" t="s">
        <v>144</v>
      </c>
      <c r="Z3981" s="230" t="s">
        <v>144</v>
      </c>
      <c r="AA3981" s="230" t="s">
        <v>144</v>
      </c>
      <c r="AB3981" s="230" t="s">
        <v>144</v>
      </c>
      <c r="AC3981" s="230" t="s">
        <v>144</v>
      </c>
    </row>
    <row r="3982" spans="1:29" x14ac:dyDescent="0.3">
      <c r="A3982" s="230">
        <v>423795</v>
      </c>
      <c r="B3982" s="230" t="s">
        <v>1448</v>
      </c>
      <c r="D3982" s="230" t="s">
        <v>143</v>
      </c>
      <c r="K3982" s="230" t="s">
        <v>143</v>
      </c>
      <c r="S3982" s="230" t="s">
        <v>143</v>
      </c>
      <c r="X3982" s="230" t="s">
        <v>143</v>
      </c>
      <c r="Y3982" s="230" t="s">
        <v>144</v>
      </c>
      <c r="Z3982" s="230" t="s">
        <v>144</v>
      </c>
      <c r="AA3982" s="230" t="s">
        <v>144</v>
      </c>
      <c r="AB3982" s="230" t="s">
        <v>144</v>
      </c>
      <c r="AC3982" s="230" t="s">
        <v>144</v>
      </c>
    </row>
    <row r="3983" spans="1:29" x14ac:dyDescent="0.3">
      <c r="A3983" s="230">
        <v>426862</v>
      </c>
      <c r="B3983" s="230" t="s">
        <v>1448</v>
      </c>
      <c r="N3983" s="230" t="s">
        <v>143</v>
      </c>
      <c r="Y3983" s="230" t="s">
        <v>144</v>
      </c>
      <c r="Z3983" s="230" t="s">
        <v>144</v>
      </c>
      <c r="AA3983" s="230" t="s">
        <v>144</v>
      </c>
      <c r="AB3983" s="230" t="s">
        <v>144</v>
      </c>
      <c r="AC3983" s="230" t="s">
        <v>144</v>
      </c>
    </row>
    <row r="3984" spans="1:29" x14ac:dyDescent="0.3">
      <c r="A3984" s="230">
        <v>426931</v>
      </c>
      <c r="B3984" s="230" t="s">
        <v>1448</v>
      </c>
      <c r="K3984" s="230" t="s">
        <v>145</v>
      </c>
      <c r="O3984" s="230" t="s">
        <v>145</v>
      </c>
      <c r="R3984" s="230" t="s">
        <v>145</v>
      </c>
      <c r="S3984" s="230" t="s">
        <v>145</v>
      </c>
      <c r="Y3984" s="230" t="s">
        <v>144</v>
      </c>
      <c r="Z3984" s="230" t="s">
        <v>144</v>
      </c>
      <c r="AA3984" s="230" t="s">
        <v>144</v>
      </c>
      <c r="AB3984" s="230" t="s">
        <v>144</v>
      </c>
      <c r="AC3984" s="230" t="s">
        <v>144</v>
      </c>
    </row>
    <row r="3985" spans="1:29" x14ac:dyDescent="0.3">
      <c r="A3985" s="230">
        <v>426885</v>
      </c>
      <c r="B3985" s="230" t="s">
        <v>1448</v>
      </c>
      <c r="N3985" s="230" t="s">
        <v>145</v>
      </c>
      <c r="U3985" s="230" t="s">
        <v>144</v>
      </c>
      <c r="V3985" s="230" t="s">
        <v>145</v>
      </c>
      <c r="Y3985" s="230" t="s">
        <v>144</v>
      </c>
      <c r="Z3985" s="230" t="s">
        <v>144</v>
      </c>
      <c r="AA3985" s="230" t="s">
        <v>144</v>
      </c>
      <c r="AB3985" s="230" t="s">
        <v>144</v>
      </c>
      <c r="AC3985" s="230" t="s">
        <v>144</v>
      </c>
    </row>
    <row r="3986" spans="1:29" x14ac:dyDescent="0.3">
      <c r="A3986" s="230">
        <v>423170</v>
      </c>
      <c r="B3986" s="230" t="s">
        <v>1448</v>
      </c>
      <c r="Q3986" s="230" t="s">
        <v>145</v>
      </c>
      <c r="R3986" s="230" t="s">
        <v>143</v>
      </c>
      <c r="V3986" s="230" t="s">
        <v>145</v>
      </c>
      <c r="Y3986" s="230" t="s">
        <v>144</v>
      </c>
      <c r="Z3986" s="230" t="s">
        <v>144</v>
      </c>
      <c r="AA3986" s="230" t="s">
        <v>144</v>
      </c>
      <c r="AB3986" s="230" t="s">
        <v>144</v>
      </c>
      <c r="AC3986" s="230" t="s">
        <v>144</v>
      </c>
    </row>
    <row r="3987" spans="1:29" x14ac:dyDescent="0.3">
      <c r="A3987" s="230">
        <v>425900</v>
      </c>
      <c r="B3987" s="230" t="s">
        <v>1448</v>
      </c>
      <c r="L3987" s="230" t="s">
        <v>143</v>
      </c>
      <c r="R3987" s="230" t="s">
        <v>145</v>
      </c>
      <c r="T3987" s="230" t="s">
        <v>145</v>
      </c>
      <c r="W3987" s="230" t="s">
        <v>145</v>
      </c>
      <c r="Y3987" s="230" t="s">
        <v>144</v>
      </c>
      <c r="Z3987" s="230" t="s">
        <v>144</v>
      </c>
      <c r="AA3987" s="230" t="s">
        <v>144</v>
      </c>
      <c r="AB3987" s="230" t="s">
        <v>144</v>
      </c>
      <c r="AC3987" s="230" t="s">
        <v>144</v>
      </c>
    </row>
    <row r="3988" spans="1:29" x14ac:dyDescent="0.3">
      <c r="A3988" s="230">
        <v>426613</v>
      </c>
      <c r="B3988" s="230" t="s">
        <v>1448</v>
      </c>
      <c r="R3988" s="230" t="s">
        <v>143</v>
      </c>
      <c r="Y3988" s="230" t="s">
        <v>144</v>
      </c>
      <c r="Z3988" s="230" t="s">
        <v>144</v>
      </c>
      <c r="AA3988" s="230" t="s">
        <v>144</v>
      </c>
      <c r="AB3988" s="230" t="s">
        <v>144</v>
      </c>
      <c r="AC3988" s="230" t="s">
        <v>144</v>
      </c>
    </row>
    <row r="3989" spans="1:29" x14ac:dyDescent="0.3">
      <c r="A3989" s="230">
        <v>424534</v>
      </c>
      <c r="B3989" s="230" t="s">
        <v>1448</v>
      </c>
      <c r="O3989" s="230" t="s">
        <v>143</v>
      </c>
      <c r="R3989" s="230" t="s">
        <v>144</v>
      </c>
      <c r="U3989" s="230" t="s">
        <v>145</v>
      </c>
      <c r="Z3989" s="230" t="s">
        <v>144</v>
      </c>
      <c r="AA3989" s="230" t="s">
        <v>144</v>
      </c>
      <c r="AB3989" s="230" t="s">
        <v>144</v>
      </c>
    </row>
    <row r="3990" spans="1:29" x14ac:dyDescent="0.3">
      <c r="A3990" s="230">
        <v>426273</v>
      </c>
      <c r="B3990" s="230" t="s">
        <v>1448</v>
      </c>
      <c r="G3990" s="230" t="s">
        <v>143</v>
      </c>
      <c r="N3990" s="230" t="s">
        <v>145</v>
      </c>
      <c r="Y3990" s="230" t="s">
        <v>144</v>
      </c>
      <c r="Z3990" s="230" t="s">
        <v>144</v>
      </c>
      <c r="AA3990" s="230" t="s">
        <v>144</v>
      </c>
      <c r="AB3990" s="230" t="s">
        <v>144</v>
      </c>
      <c r="AC3990" s="230" t="s">
        <v>144</v>
      </c>
    </row>
    <row r="3991" spans="1:29" x14ac:dyDescent="0.3">
      <c r="A3991" s="230">
        <v>423548</v>
      </c>
      <c r="B3991" s="230" t="s">
        <v>1448</v>
      </c>
      <c r="I3991" s="230" t="s">
        <v>143</v>
      </c>
      <c r="N3991" s="230" t="s">
        <v>145</v>
      </c>
      <c r="Y3991" s="230" t="s">
        <v>144</v>
      </c>
      <c r="Z3991" s="230" t="s">
        <v>144</v>
      </c>
      <c r="AA3991" s="230" t="s">
        <v>144</v>
      </c>
      <c r="AB3991" s="230" t="s">
        <v>144</v>
      </c>
      <c r="AC3991" s="230" t="s">
        <v>144</v>
      </c>
    </row>
    <row r="3992" spans="1:29" x14ac:dyDescent="0.3">
      <c r="A3992" s="230">
        <v>423599</v>
      </c>
      <c r="B3992" s="230" t="s">
        <v>1448</v>
      </c>
      <c r="G3992" s="230" t="s">
        <v>143</v>
      </c>
      <c r="N3992" s="230" t="s">
        <v>143</v>
      </c>
      <c r="O3992" s="230" t="s">
        <v>143</v>
      </c>
      <c r="V3992" s="230" t="s">
        <v>143</v>
      </c>
      <c r="Y3992" s="230" t="s">
        <v>144</v>
      </c>
      <c r="Z3992" s="230" t="s">
        <v>144</v>
      </c>
      <c r="AA3992" s="230" t="s">
        <v>144</v>
      </c>
      <c r="AB3992" s="230" t="s">
        <v>144</v>
      </c>
      <c r="AC3992" s="230" t="s">
        <v>144</v>
      </c>
    </row>
    <row r="3993" spans="1:29" x14ac:dyDescent="0.3">
      <c r="A3993" s="230">
        <v>424713</v>
      </c>
      <c r="B3993" s="230" t="s">
        <v>1448</v>
      </c>
      <c r="G3993" s="230" t="s">
        <v>143</v>
      </c>
      <c r="R3993" s="230" t="s">
        <v>144</v>
      </c>
      <c r="U3993" s="230" t="s">
        <v>145</v>
      </c>
      <c r="W3993" s="230" t="s">
        <v>145</v>
      </c>
      <c r="Z3993" s="230" t="s">
        <v>144</v>
      </c>
      <c r="AA3993" s="230" t="s">
        <v>144</v>
      </c>
      <c r="AB3993" s="230" t="s">
        <v>144</v>
      </c>
    </row>
    <row r="3994" spans="1:29" x14ac:dyDescent="0.3">
      <c r="A3994" s="230">
        <v>419338</v>
      </c>
      <c r="B3994" s="230" t="s">
        <v>1448</v>
      </c>
      <c r="L3994" s="230" t="s">
        <v>144</v>
      </c>
      <c r="O3994" s="230" t="s">
        <v>143</v>
      </c>
      <c r="R3994" s="230" t="s">
        <v>144</v>
      </c>
      <c r="S3994" s="230" t="s">
        <v>143</v>
      </c>
      <c r="Y3994" s="230" t="s">
        <v>144</v>
      </c>
      <c r="Z3994" s="230" t="s">
        <v>144</v>
      </c>
      <c r="AA3994" s="230" t="s">
        <v>144</v>
      </c>
      <c r="AB3994" s="230" t="s">
        <v>144</v>
      </c>
      <c r="AC3994" s="230" t="s">
        <v>144</v>
      </c>
    </row>
    <row r="3995" spans="1:29" x14ac:dyDescent="0.3">
      <c r="A3995" s="230">
        <v>423185</v>
      </c>
      <c r="B3995" s="230" t="s">
        <v>1448</v>
      </c>
      <c r="I3995" s="230" t="s">
        <v>145</v>
      </c>
      <c r="N3995" s="230" t="s">
        <v>145</v>
      </c>
      <c r="R3995" s="230" t="s">
        <v>145</v>
      </c>
      <c r="T3995" s="230" t="s">
        <v>145</v>
      </c>
      <c r="Z3995" s="230" t="s">
        <v>144</v>
      </c>
      <c r="AA3995" s="230" t="s">
        <v>144</v>
      </c>
    </row>
    <row r="3996" spans="1:29" x14ac:dyDescent="0.3">
      <c r="A3996" s="230">
        <v>422214</v>
      </c>
      <c r="B3996" s="230" t="s">
        <v>1448</v>
      </c>
      <c r="N3996" s="230" t="s">
        <v>143</v>
      </c>
      <c r="S3996" s="230" t="s">
        <v>143</v>
      </c>
      <c r="W3996" s="230" t="s">
        <v>143</v>
      </c>
      <c r="Y3996" s="230" t="s">
        <v>144</v>
      </c>
      <c r="Z3996" s="230" t="s">
        <v>144</v>
      </c>
      <c r="AA3996" s="230" t="s">
        <v>144</v>
      </c>
      <c r="AB3996" s="230" t="s">
        <v>144</v>
      </c>
      <c r="AC3996" s="230" t="s">
        <v>144</v>
      </c>
    </row>
    <row r="3997" spans="1:29" x14ac:dyDescent="0.3">
      <c r="A3997" s="230">
        <v>424602</v>
      </c>
      <c r="B3997" s="230" t="s">
        <v>1448</v>
      </c>
      <c r="N3997" s="230" t="s">
        <v>143</v>
      </c>
      <c r="S3997" s="230" t="s">
        <v>145</v>
      </c>
      <c r="Y3997" s="230" t="s">
        <v>144</v>
      </c>
      <c r="Z3997" s="230" t="s">
        <v>144</v>
      </c>
      <c r="AA3997" s="230" t="s">
        <v>144</v>
      </c>
      <c r="AB3997" s="230" t="s">
        <v>144</v>
      </c>
      <c r="AC3997" s="230" t="s">
        <v>144</v>
      </c>
    </row>
    <row r="3998" spans="1:29" x14ac:dyDescent="0.3">
      <c r="A3998" s="230">
        <v>425861</v>
      </c>
      <c r="B3998" s="230" t="s">
        <v>1448</v>
      </c>
      <c r="L3998" s="230" t="s">
        <v>144</v>
      </c>
      <c r="U3998" s="230" t="s">
        <v>144</v>
      </c>
      <c r="Y3998" s="230" t="s">
        <v>144</v>
      </c>
      <c r="Z3998" s="230" t="s">
        <v>144</v>
      </c>
      <c r="AA3998" s="230" t="s">
        <v>144</v>
      </c>
      <c r="AB3998" s="230" t="s">
        <v>144</v>
      </c>
      <c r="AC3998" s="230" t="s">
        <v>144</v>
      </c>
    </row>
    <row r="3999" spans="1:29" x14ac:dyDescent="0.3">
      <c r="A3999" s="230">
        <v>426825</v>
      </c>
      <c r="B3999" s="230" t="s">
        <v>1448</v>
      </c>
      <c r="Y3999" s="230" t="s">
        <v>144</v>
      </c>
      <c r="Z3999" s="230" t="s">
        <v>144</v>
      </c>
      <c r="AA3999" s="230" t="s">
        <v>144</v>
      </c>
      <c r="AB3999" s="230" t="s">
        <v>144</v>
      </c>
      <c r="AC3999" s="230" t="s">
        <v>144</v>
      </c>
    </row>
    <row r="4000" spans="1:29" x14ac:dyDescent="0.3">
      <c r="A4000" s="230">
        <v>423055</v>
      </c>
      <c r="B4000" s="230" t="s">
        <v>1448</v>
      </c>
      <c r="L4000" s="230" t="s">
        <v>145</v>
      </c>
      <c r="Q4000" s="230" t="s">
        <v>143</v>
      </c>
      <c r="R4000" s="230" t="s">
        <v>145</v>
      </c>
      <c r="T4000" s="230" t="s">
        <v>143</v>
      </c>
      <c r="Y4000" s="230" t="s">
        <v>144</v>
      </c>
      <c r="Z4000" s="230" t="s">
        <v>144</v>
      </c>
      <c r="AA4000" s="230" t="s">
        <v>144</v>
      </c>
      <c r="AB4000" s="230" t="s">
        <v>144</v>
      </c>
      <c r="AC4000" s="230" t="s">
        <v>144</v>
      </c>
    </row>
    <row r="4001" spans="1:29" x14ac:dyDescent="0.3">
      <c r="A4001" s="230">
        <v>423632</v>
      </c>
      <c r="B4001" s="230" t="s">
        <v>1448</v>
      </c>
      <c r="P4001" s="230" t="s">
        <v>143</v>
      </c>
      <c r="Q4001" s="230" t="s">
        <v>144</v>
      </c>
      <c r="R4001" s="230" t="s">
        <v>145</v>
      </c>
      <c r="W4001" s="230" t="s">
        <v>143</v>
      </c>
      <c r="Y4001" s="230" t="s">
        <v>144</v>
      </c>
      <c r="Z4001" s="230" t="s">
        <v>144</v>
      </c>
      <c r="AA4001" s="230" t="s">
        <v>144</v>
      </c>
      <c r="AB4001" s="230" t="s">
        <v>144</v>
      </c>
      <c r="AC4001" s="230" t="s">
        <v>144</v>
      </c>
    </row>
    <row r="4002" spans="1:29" x14ac:dyDescent="0.3">
      <c r="A4002" s="230">
        <v>426296</v>
      </c>
      <c r="B4002" s="230" t="s">
        <v>1448</v>
      </c>
      <c r="M4002" s="230" t="s">
        <v>145</v>
      </c>
      <c r="U4002" s="230" t="s">
        <v>145</v>
      </c>
      <c r="W4002" s="230" t="s">
        <v>145</v>
      </c>
      <c r="Y4002" s="230" t="s">
        <v>144</v>
      </c>
      <c r="Z4002" s="230" t="s">
        <v>144</v>
      </c>
      <c r="AA4002" s="230" t="s">
        <v>144</v>
      </c>
      <c r="AB4002" s="230" t="s">
        <v>144</v>
      </c>
      <c r="AC4002" s="230" t="s">
        <v>144</v>
      </c>
    </row>
    <row r="4003" spans="1:29" x14ac:dyDescent="0.3">
      <c r="A4003" s="230">
        <v>426155</v>
      </c>
      <c r="B4003" s="230" t="s">
        <v>1448</v>
      </c>
      <c r="N4003" s="230" t="s">
        <v>143</v>
      </c>
      <c r="Y4003" s="230" t="s">
        <v>144</v>
      </c>
      <c r="Z4003" s="230" t="s">
        <v>144</v>
      </c>
      <c r="AA4003" s="230" t="s">
        <v>144</v>
      </c>
      <c r="AB4003" s="230" t="s">
        <v>144</v>
      </c>
      <c r="AC4003" s="230" t="s">
        <v>144</v>
      </c>
    </row>
    <row r="4004" spans="1:29" x14ac:dyDescent="0.3">
      <c r="A4004" s="230">
        <v>424292</v>
      </c>
      <c r="B4004" s="230" t="s">
        <v>1448</v>
      </c>
      <c r="K4004" s="230" t="s">
        <v>143</v>
      </c>
      <c r="L4004" s="230" t="s">
        <v>145</v>
      </c>
      <c r="N4004" s="230" t="s">
        <v>143</v>
      </c>
      <c r="P4004" s="230" t="s">
        <v>143</v>
      </c>
      <c r="Y4004" s="230" t="s">
        <v>144</v>
      </c>
      <c r="Z4004" s="230" t="s">
        <v>144</v>
      </c>
      <c r="AA4004" s="230" t="s">
        <v>144</v>
      </c>
      <c r="AB4004" s="230" t="s">
        <v>144</v>
      </c>
      <c r="AC4004" s="230" t="s">
        <v>144</v>
      </c>
    </row>
    <row r="4005" spans="1:29" x14ac:dyDescent="0.3">
      <c r="A4005" s="230">
        <v>425942</v>
      </c>
      <c r="B4005" s="230" t="s">
        <v>1448</v>
      </c>
      <c r="N4005" s="230" t="s">
        <v>143</v>
      </c>
      <c r="Y4005" s="230" t="s">
        <v>144</v>
      </c>
      <c r="Z4005" s="230" t="s">
        <v>144</v>
      </c>
      <c r="AA4005" s="230" t="s">
        <v>144</v>
      </c>
      <c r="AB4005" s="230" t="s">
        <v>144</v>
      </c>
      <c r="AC4005" s="230" t="s">
        <v>144</v>
      </c>
    </row>
    <row r="4006" spans="1:29" x14ac:dyDescent="0.3">
      <c r="A4006" s="230">
        <v>418242</v>
      </c>
      <c r="B4006" s="230" t="s">
        <v>1448</v>
      </c>
      <c r="P4006" s="230" t="s">
        <v>143</v>
      </c>
      <c r="U4006" s="230" t="s">
        <v>143</v>
      </c>
      <c r="W4006" s="230" t="s">
        <v>143</v>
      </c>
      <c r="Z4006" s="230" t="s">
        <v>144</v>
      </c>
    </row>
    <row r="4007" spans="1:29" x14ac:dyDescent="0.3">
      <c r="A4007" s="230">
        <v>423475</v>
      </c>
      <c r="B4007" s="230" t="s">
        <v>1448</v>
      </c>
      <c r="L4007" s="230" t="s">
        <v>144</v>
      </c>
      <c r="R4007" s="230" t="s">
        <v>144</v>
      </c>
      <c r="S4007" s="230" t="s">
        <v>143</v>
      </c>
      <c r="Y4007" s="230" t="s">
        <v>144</v>
      </c>
      <c r="Z4007" s="230" t="s">
        <v>144</v>
      </c>
      <c r="AA4007" s="230" t="s">
        <v>144</v>
      </c>
      <c r="AB4007" s="230" t="s">
        <v>144</v>
      </c>
      <c r="AC4007" s="230" t="s">
        <v>144</v>
      </c>
    </row>
    <row r="4008" spans="1:29" x14ac:dyDescent="0.3">
      <c r="A4008" s="230">
        <v>425770</v>
      </c>
      <c r="B4008" s="230" t="s">
        <v>1448</v>
      </c>
      <c r="N4008" s="230" t="s">
        <v>145</v>
      </c>
      <c r="R4008" s="230" t="s">
        <v>143</v>
      </c>
      <c r="T4008" s="230" t="s">
        <v>145</v>
      </c>
      <c r="Y4008" s="230" t="s">
        <v>144</v>
      </c>
      <c r="Z4008" s="230" t="s">
        <v>144</v>
      </c>
      <c r="AA4008" s="230" t="s">
        <v>144</v>
      </c>
      <c r="AB4008" s="230" t="s">
        <v>144</v>
      </c>
      <c r="AC4008" s="230" t="s">
        <v>144</v>
      </c>
    </row>
    <row r="4009" spans="1:29" x14ac:dyDescent="0.3">
      <c r="A4009" s="230">
        <v>424917</v>
      </c>
      <c r="B4009" s="230" t="s">
        <v>1448</v>
      </c>
      <c r="L4009" s="230" t="s">
        <v>145</v>
      </c>
      <c r="N4009" s="230" t="s">
        <v>144</v>
      </c>
      <c r="R4009" s="230" t="s">
        <v>144</v>
      </c>
      <c r="T4009" s="230" t="s">
        <v>145</v>
      </c>
      <c r="Y4009" s="230" t="s">
        <v>144</v>
      </c>
      <c r="Z4009" s="230" t="s">
        <v>144</v>
      </c>
      <c r="AA4009" s="230" t="s">
        <v>144</v>
      </c>
      <c r="AB4009" s="230" t="s">
        <v>144</v>
      </c>
      <c r="AC4009" s="230" t="s">
        <v>144</v>
      </c>
    </row>
    <row r="4010" spans="1:29" x14ac:dyDescent="0.3">
      <c r="A4010" s="230">
        <v>424804</v>
      </c>
      <c r="B4010" s="230" t="s">
        <v>1448</v>
      </c>
      <c r="N4010" s="230" t="s">
        <v>143</v>
      </c>
      <c r="R4010" s="230" t="s">
        <v>143</v>
      </c>
      <c r="T4010" s="230" t="s">
        <v>143</v>
      </c>
      <c r="Y4010" s="230" t="s">
        <v>144</v>
      </c>
      <c r="Z4010" s="230" t="s">
        <v>144</v>
      </c>
      <c r="AA4010" s="230" t="s">
        <v>144</v>
      </c>
      <c r="AB4010" s="230" t="s">
        <v>144</v>
      </c>
      <c r="AC4010" s="230" t="s">
        <v>144</v>
      </c>
    </row>
    <row r="4011" spans="1:29" x14ac:dyDescent="0.3">
      <c r="A4011" s="230">
        <v>426108</v>
      </c>
      <c r="B4011" s="230" t="s">
        <v>1448</v>
      </c>
      <c r="Y4011" s="230" t="s">
        <v>144</v>
      </c>
      <c r="Z4011" s="230" t="s">
        <v>144</v>
      </c>
      <c r="AA4011" s="230" t="s">
        <v>144</v>
      </c>
      <c r="AB4011" s="230" t="s">
        <v>144</v>
      </c>
      <c r="AC4011" s="230" t="s">
        <v>144</v>
      </c>
    </row>
    <row r="4012" spans="1:29" x14ac:dyDescent="0.3">
      <c r="A4012" s="230">
        <v>424399</v>
      </c>
      <c r="B4012" s="230" t="s">
        <v>1448</v>
      </c>
      <c r="I4012" s="230" t="s">
        <v>143</v>
      </c>
      <c r="N4012" s="230" t="s">
        <v>143</v>
      </c>
      <c r="Q4012" s="230" t="s">
        <v>143</v>
      </c>
      <c r="W4012" s="230" t="s">
        <v>143</v>
      </c>
      <c r="Y4012" s="230" t="s">
        <v>144</v>
      </c>
      <c r="Z4012" s="230" t="s">
        <v>144</v>
      </c>
      <c r="AA4012" s="230" t="s">
        <v>144</v>
      </c>
      <c r="AB4012" s="230" t="s">
        <v>144</v>
      </c>
      <c r="AC4012" s="230" t="s">
        <v>144</v>
      </c>
    </row>
    <row r="4013" spans="1:29" x14ac:dyDescent="0.3">
      <c r="A4013" s="230">
        <v>423109</v>
      </c>
      <c r="B4013" s="230" t="s">
        <v>1448</v>
      </c>
      <c r="F4013" s="230" t="s">
        <v>143</v>
      </c>
      <c r="N4013" s="230" t="s">
        <v>143</v>
      </c>
      <c r="R4013" s="230" t="s">
        <v>144</v>
      </c>
      <c r="Y4013" s="230" t="s">
        <v>144</v>
      </c>
      <c r="Z4013" s="230" t="s">
        <v>144</v>
      </c>
      <c r="AA4013" s="230" t="s">
        <v>144</v>
      </c>
      <c r="AB4013" s="230" t="s">
        <v>144</v>
      </c>
      <c r="AC4013" s="230" t="s">
        <v>144</v>
      </c>
    </row>
    <row r="4014" spans="1:29" x14ac:dyDescent="0.3">
      <c r="A4014" s="230">
        <v>424901</v>
      </c>
      <c r="B4014" s="230" t="s">
        <v>1448</v>
      </c>
      <c r="F4014" s="230" t="s">
        <v>144</v>
      </c>
      <c r="P4014" s="230" t="s">
        <v>145</v>
      </c>
      <c r="R4014" s="230" t="s">
        <v>144</v>
      </c>
      <c r="Y4014" s="230" t="s">
        <v>144</v>
      </c>
      <c r="Z4014" s="230" t="s">
        <v>144</v>
      </c>
      <c r="AA4014" s="230" t="s">
        <v>144</v>
      </c>
      <c r="AB4014" s="230" t="s">
        <v>144</v>
      </c>
      <c r="AC4014" s="230" t="s">
        <v>144</v>
      </c>
    </row>
    <row r="4015" spans="1:29" x14ac:dyDescent="0.3">
      <c r="A4015" s="230">
        <v>424819</v>
      </c>
      <c r="B4015" s="230" t="s">
        <v>1448</v>
      </c>
      <c r="S4015" s="230" t="s">
        <v>143</v>
      </c>
      <c r="U4015" s="230" t="s">
        <v>145</v>
      </c>
      <c r="V4015" s="230" t="s">
        <v>143</v>
      </c>
      <c r="Y4015" s="230" t="s">
        <v>144</v>
      </c>
      <c r="Z4015" s="230" t="s">
        <v>144</v>
      </c>
      <c r="AA4015" s="230" t="s">
        <v>144</v>
      </c>
      <c r="AB4015" s="230" t="s">
        <v>144</v>
      </c>
      <c r="AC4015" s="230" t="s">
        <v>144</v>
      </c>
    </row>
    <row r="4016" spans="1:29" x14ac:dyDescent="0.3">
      <c r="A4016" s="230">
        <v>423307</v>
      </c>
      <c r="B4016" s="230" t="s">
        <v>1448</v>
      </c>
      <c r="N4016" s="230" t="s">
        <v>143</v>
      </c>
      <c r="R4016" s="230" t="s">
        <v>145</v>
      </c>
      <c r="Y4016" s="230" t="s">
        <v>144</v>
      </c>
      <c r="Z4016" s="230" t="s">
        <v>144</v>
      </c>
      <c r="AA4016" s="230" t="s">
        <v>144</v>
      </c>
      <c r="AB4016" s="230" t="s">
        <v>144</v>
      </c>
      <c r="AC4016" s="230" t="s">
        <v>144</v>
      </c>
    </row>
    <row r="4017" spans="1:29" x14ac:dyDescent="0.3">
      <c r="A4017" s="230">
        <v>426069</v>
      </c>
      <c r="B4017" s="230" t="s">
        <v>1448</v>
      </c>
      <c r="N4017" s="230" t="s">
        <v>143</v>
      </c>
      <c r="Y4017" s="230" t="s">
        <v>144</v>
      </c>
      <c r="Z4017" s="230" t="s">
        <v>144</v>
      </c>
      <c r="AA4017" s="230" t="s">
        <v>144</v>
      </c>
      <c r="AB4017" s="230" t="s">
        <v>144</v>
      </c>
      <c r="AC4017" s="230" t="s">
        <v>144</v>
      </c>
    </row>
    <row r="4018" spans="1:29" x14ac:dyDescent="0.3">
      <c r="A4018" s="230">
        <v>427073</v>
      </c>
      <c r="B4018" s="230" t="s">
        <v>1448</v>
      </c>
      <c r="Q4018" s="230" t="s">
        <v>143</v>
      </c>
      <c r="T4018" s="230" t="s">
        <v>145</v>
      </c>
      <c r="U4018" s="230" t="s">
        <v>144</v>
      </c>
      <c r="Y4018" s="230" t="s">
        <v>144</v>
      </c>
      <c r="Z4018" s="230" t="s">
        <v>144</v>
      </c>
      <c r="AA4018" s="230" t="s">
        <v>144</v>
      </c>
      <c r="AB4018" s="230" t="s">
        <v>144</v>
      </c>
      <c r="AC4018" s="230" t="s">
        <v>144</v>
      </c>
    </row>
    <row r="4019" spans="1:29" x14ac:dyDescent="0.3">
      <c r="A4019" s="230">
        <v>427058</v>
      </c>
      <c r="B4019" s="230" t="s">
        <v>1448</v>
      </c>
      <c r="N4019" s="230" t="s">
        <v>145</v>
      </c>
      <c r="R4019" s="230" t="s">
        <v>144</v>
      </c>
      <c r="T4019" s="230" t="s">
        <v>145</v>
      </c>
      <c r="U4019" s="230" t="s">
        <v>144</v>
      </c>
      <c r="Y4019" s="230" t="s">
        <v>144</v>
      </c>
      <c r="Z4019" s="230" t="s">
        <v>144</v>
      </c>
      <c r="AA4019" s="230" t="s">
        <v>144</v>
      </c>
      <c r="AB4019" s="230" t="s">
        <v>144</v>
      </c>
      <c r="AC4019" s="230" t="s">
        <v>144</v>
      </c>
    </row>
    <row r="4020" spans="1:29" x14ac:dyDescent="0.3">
      <c r="A4020" s="230">
        <v>426494</v>
      </c>
      <c r="B4020" s="230" t="s">
        <v>1448</v>
      </c>
      <c r="G4020" s="230" t="s">
        <v>145</v>
      </c>
      <c r="R4020" s="230" t="s">
        <v>143</v>
      </c>
      <c r="T4020" s="230" t="s">
        <v>145</v>
      </c>
      <c r="W4020" s="230" t="s">
        <v>145</v>
      </c>
      <c r="Y4020" s="230" t="s">
        <v>144</v>
      </c>
      <c r="Z4020" s="230" t="s">
        <v>144</v>
      </c>
      <c r="AA4020" s="230" t="s">
        <v>144</v>
      </c>
      <c r="AB4020" s="230" t="s">
        <v>144</v>
      </c>
      <c r="AC4020" s="230" t="s">
        <v>144</v>
      </c>
    </row>
    <row r="4021" spans="1:29" x14ac:dyDescent="0.3">
      <c r="A4021" s="230">
        <v>422724</v>
      </c>
      <c r="B4021" s="230" t="s">
        <v>1448</v>
      </c>
      <c r="E4021" s="230" t="s">
        <v>143</v>
      </c>
      <c r="K4021" s="230" t="s">
        <v>143</v>
      </c>
      <c r="O4021" s="230" t="s">
        <v>143</v>
      </c>
      <c r="Y4021" s="230" t="s">
        <v>144</v>
      </c>
      <c r="Z4021" s="230" t="s">
        <v>144</v>
      </c>
      <c r="AA4021" s="230" t="s">
        <v>144</v>
      </c>
      <c r="AC4021" s="230" t="s">
        <v>144</v>
      </c>
    </row>
    <row r="4022" spans="1:29" x14ac:dyDescent="0.3">
      <c r="A4022" s="230">
        <v>427006</v>
      </c>
      <c r="B4022" s="230" t="s">
        <v>1448</v>
      </c>
      <c r="N4022" s="230" t="s">
        <v>143</v>
      </c>
      <c r="R4022" s="230" t="s">
        <v>144</v>
      </c>
      <c r="T4022" s="230" t="s">
        <v>145</v>
      </c>
      <c r="Y4022" s="230" t="s">
        <v>144</v>
      </c>
      <c r="Z4022" s="230" t="s">
        <v>144</v>
      </c>
      <c r="AA4022" s="230" t="s">
        <v>144</v>
      </c>
      <c r="AB4022" s="230" t="s">
        <v>144</v>
      </c>
      <c r="AC4022" s="230" t="s">
        <v>144</v>
      </c>
    </row>
    <row r="4023" spans="1:29" x14ac:dyDescent="0.3">
      <c r="A4023" s="230">
        <v>426583</v>
      </c>
      <c r="B4023" s="230" t="s">
        <v>1448</v>
      </c>
      <c r="N4023" s="230" t="s">
        <v>145</v>
      </c>
      <c r="P4023" s="230" t="s">
        <v>144</v>
      </c>
      <c r="R4023" s="230" t="s">
        <v>145</v>
      </c>
      <c r="U4023" s="230" t="s">
        <v>144</v>
      </c>
      <c r="Y4023" s="230" t="s">
        <v>144</v>
      </c>
      <c r="Z4023" s="230" t="s">
        <v>144</v>
      </c>
      <c r="AA4023" s="230" t="s">
        <v>144</v>
      </c>
      <c r="AB4023" s="230" t="s">
        <v>144</v>
      </c>
      <c r="AC4023" s="230" t="s">
        <v>144</v>
      </c>
    </row>
    <row r="4024" spans="1:29" x14ac:dyDescent="0.3">
      <c r="A4024" s="230">
        <v>426205</v>
      </c>
      <c r="B4024" s="230" t="s">
        <v>1448</v>
      </c>
      <c r="R4024" s="230" t="s">
        <v>144</v>
      </c>
      <c r="U4024" s="230" t="s">
        <v>144</v>
      </c>
      <c r="Y4024" s="230" t="s">
        <v>144</v>
      </c>
      <c r="Z4024" s="230" t="s">
        <v>144</v>
      </c>
      <c r="AA4024" s="230" t="s">
        <v>144</v>
      </c>
      <c r="AB4024" s="230" t="s">
        <v>144</v>
      </c>
      <c r="AC4024" s="230" t="s">
        <v>144</v>
      </c>
    </row>
    <row r="4025" spans="1:29" x14ac:dyDescent="0.3">
      <c r="A4025" s="230">
        <v>423005</v>
      </c>
      <c r="B4025" s="230" t="s">
        <v>1448</v>
      </c>
      <c r="K4025" s="230" t="s">
        <v>143</v>
      </c>
      <c r="L4025" s="230" t="s">
        <v>145</v>
      </c>
      <c r="N4025" s="230" t="s">
        <v>143</v>
      </c>
      <c r="Y4025" s="230" t="s">
        <v>144</v>
      </c>
      <c r="Z4025" s="230" t="s">
        <v>144</v>
      </c>
      <c r="AA4025" s="230" t="s">
        <v>144</v>
      </c>
      <c r="AB4025" s="230" t="s">
        <v>144</v>
      </c>
      <c r="AC4025" s="230" t="s">
        <v>144</v>
      </c>
    </row>
    <row r="4026" spans="1:29" x14ac:dyDescent="0.3">
      <c r="A4026" s="230">
        <v>421819</v>
      </c>
      <c r="B4026" s="230" t="s">
        <v>1448</v>
      </c>
      <c r="E4026" s="230" t="s">
        <v>143</v>
      </c>
      <c r="G4026" s="230" t="s">
        <v>143</v>
      </c>
      <c r="H4026" s="230" t="s">
        <v>143</v>
      </c>
      <c r="X4026" s="230" t="s">
        <v>143</v>
      </c>
      <c r="Y4026" s="230" t="s">
        <v>144</v>
      </c>
      <c r="Z4026" s="230" t="s">
        <v>144</v>
      </c>
      <c r="AA4026" s="230" t="s">
        <v>144</v>
      </c>
      <c r="AB4026" s="230" t="s">
        <v>144</v>
      </c>
      <c r="AC4026" s="230" t="s">
        <v>144</v>
      </c>
    </row>
    <row r="4027" spans="1:29" x14ac:dyDescent="0.3">
      <c r="A4027" s="230">
        <v>424868</v>
      </c>
      <c r="B4027" s="230" t="s">
        <v>1448</v>
      </c>
      <c r="I4027" s="230" t="s">
        <v>145</v>
      </c>
      <c r="N4027" s="230" t="s">
        <v>144</v>
      </c>
      <c r="T4027" s="230" t="s">
        <v>144</v>
      </c>
      <c r="Y4027" s="230" t="s">
        <v>144</v>
      </c>
      <c r="Z4027" s="230" t="s">
        <v>144</v>
      </c>
      <c r="AA4027" s="230" t="s">
        <v>144</v>
      </c>
      <c r="AB4027" s="230" t="s">
        <v>144</v>
      </c>
      <c r="AC4027" s="230" t="s">
        <v>144</v>
      </c>
    </row>
    <row r="4028" spans="1:29" x14ac:dyDescent="0.3">
      <c r="A4028" s="230">
        <v>422927</v>
      </c>
      <c r="B4028" s="230" t="s">
        <v>1448</v>
      </c>
      <c r="E4028" s="230" t="s">
        <v>143</v>
      </c>
      <c r="L4028" s="230" t="s">
        <v>143</v>
      </c>
      <c r="N4028" s="230" t="s">
        <v>143</v>
      </c>
      <c r="S4028" s="230" t="s">
        <v>143</v>
      </c>
      <c r="Y4028" s="230" t="s">
        <v>144</v>
      </c>
      <c r="Z4028" s="230" t="s">
        <v>144</v>
      </c>
      <c r="AA4028" s="230" t="s">
        <v>144</v>
      </c>
      <c r="AB4028" s="230" t="s">
        <v>144</v>
      </c>
      <c r="AC4028" s="230" t="s">
        <v>144</v>
      </c>
    </row>
    <row r="4029" spans="1:29" x14ac:dyDescent="0.3">
      <c r="A4029" s="230">
        <v>425862</v>
      </c>
      <c r="B4029" s="230" t="s">
        <v>1448</v>
      </c>
      <c r="P4029" s="230" t="s">
        <v>143</v>
      </c>
      <c r="V4029" s="230" t="s">
        <v>145</v>
      </c>
      <c r="W4029" s="230" t="s">
        <v>145</v>
      </c>
      <c r="Y4029" s="230" t="s">
        <v>144</v>
      </c>
      <c r="Z4029" s="230" t="s">
        <v>144</v>
      </c>
      <c r="AA4029" s="230" t="s">
        <v>144</v>
      </c>
      <c r="AB4029" s="230" t="s">
        <v>144</v>
      </c>
      <c r="AC4029" s="230" t="s">
        <v>144</v>
      </c>
    </row>
    <row r="4030" spans="1:29" x14ac:dyDescent="0.3">
      <c r="A4030" s="230">
        <v>425841</v>
      </c>
      <c r="B4030" s="230" t="s">
        <v>1448</v>
      </c>
      <c r="N4030" s="230" t="s">
        <v>145</v>
      </c>
      <c r="Y4030" s="230" t="s">
        <v>144</v>
      </c>
      <c r="Z4030" s="230" t="s">
        <v>144</v>
      </c>
      <c r="AA4030" s="230" t="s">
        <v>144</v>
      </c>
      <c r="AB4030" s="230" t="s">
        <v>144</v>
      </c>
      <c r="AC4030" s="230" t="s">
        <v>144</v>
      </c>
    </row>
    <row r="4031" spans="1:29" x14ac:dyDescent="0.3">
      <c r="A4031" s="230">
        <v>424613</v>
      </c>
      <c r="B4031" s="230" t="s">
        <v>1448</v>
      </c>
      <c r="N4031" s="230" t="s">
        <v>143</v>
      </c>
      <c r="R4031" s="230" t="s">
        <v>145</v>
      </c>
      <c r="S4031" s="230" t="s">
        <v>144</v>
      </c>
      <c r="Y4031" s="230" t="s">
        <v>144</v>
      </c>
      <c r="Z4031" s="230" t="s">
        <v>144</v>
      </c>
      <c r="AA4031" s="230" t="s">
        <v>144</v>
      </c>
      <c r="AB4031" s="230" t="s">
        <v>144</v>
      </c>
      <c r="AC4031" s="230" t="s">
        <v>144</v>
      </c>
    </row>
    <row r="4032" spans="1:29" x14ac:dyDescent="0.3">
      <c r="A4032" s="230">
        <v>425959</v>
      </c>
      <c r="B4032" s="230" t="s">
        <v>1448</v>
      </c>
      <c r="O4032" s="230" t="s">
        <v>143</v>
      </c>
      <c r="R4032" s="230" t="s">
        <v>143</v>
      </c>
      <c r="T4032" s="230" t="s">
        <v>145</v>
      </c>
      <c r="Y4032" s="230" t="s">
        <v>144</v>
      </c>
      <c r="Z4032" s="230" t="s">
        <v>144</v>
      </c>
      <c r="AA4032" s="230" t="s">
        <v>144</v>
      </c>
      <c r="AB4032" s="230" t="s">
        <v>144</v>
      </c>
      <c r="AC4032" s="230" t="s">
        <v>144</v>
      </c>
    </row>
    <row r="4033" spans="1:29" x14ac:dyDescent="0.3">
      <c r="A4033" s="230">
        <v>424295</v>
      </c>
      <c r="B4033" s="230" t="s">
        <v>1448</v>
      </c>
      <c r="Q4033" s="230" t="s">
        <v>143</v>
      </c>
      <c r="R4033" s="230" t="s">
        <v>144</v>
      </c>
      <c r="T4033" s="230" t="s">
        <v>143</v>
      </c>
      <c r="W4033" s="230" t="s">
        <v>144</v>
      </c>
      <c r="Y4033" s="230" t="s">
        <v>144</v>
      </c>
      <c r="Z4033" s="230" t="s">
        <v>144</v>
      </c>
      <c r="AA4033" s="230" t="s">
        <v>144</v>
      </c>
      <c r="AB4033" s="230" t="s">
        <v>144</v>
      </c>
    </row>
    <row r="4034" spans="1:29" x14ac:dyDescent="0.3">
      <c r="A4034" s="230">
        <v>420455</v>
      </c>
      <c r="B4034" s="230" t="s">
        <v>1448</v>
      </c>
      <c r="O4034" s="230" t="s">
        <v>143</v>
      </c>
      <c r="R4034" s="230" t="s">
        <v>145</v>
      </c>
      <c r="S4034" s="230" t="s">
        <v>143</v>
      </c>
      <c r="U4034" s="230" t="s">
        <v>143</v>
      </c>
      <c r="Z4034" s="230" t="s">
        <v>144</v>
      </c>
      <c r="AA4034" s="230" t="s">
        <v>144</v>
      </c>
    </row>
    <row r="4035" spans="1:29" x14ac:dyDescent="0.3">
      <c r="A4035" s="230">
        <v>408349</v>
      </c>
      <c r="B4035" s="230" t="s">
        <v>1448</v>
      </c>
      <c r="L4035" s="230" t="s">
        <v>143</v>
      </c>
      <c r="R4035" s="230" t="s">
        <v>145</v>
      </c>
      <c r="T4035" s="230" t="s">
        <v>143</v>
      </c>
      <c r="W4035" s="230" t="s">
        <v>145</v>
      </c>
      <c r="Y4035" s="230" t="s">
        <v>144</v>
      </c>
      <c r="Z4035" s="230" t="s">
        <v>144</v>
      </c>
      <c r="AA4035" s="230" t="s">
        <v>144</v>
      </c>
      <c r="AB4035" s="230" t="s">
        <v>144</v>
      </c>
      <c r="AC4035" s="230" t="s">
        <v>144</v>
      </c>
    </row>
    <row r="4036" spans="1:29" x14ac:dyDescent="0.3">
      <c r="A4036" s="230">
        <v>424197</v>
      </c>
      <c r="B4036" s="230" t="s">
        <v>1448</v>
      </c>
      <c r="H4036" s="230" t="s">
        <v>145</v>
      </c>
      <c r="S4036" s="230" t="s">
        <v>144</v>
      </c>
      <c r="T4036" s="230" t="s">
        <v>143</v>
      </c>
      <c r="U4036" s="230" t="s">
        <v>144</v>
      </c>
      <c r="Z4036" s="230" t="s">
        <v>144</v>
      </c>
      <c r="AA4036" s="230" t="s">
        <v>144</v>
      </c>
    </row>
    <row r="4037" spans="1:29" x14ac:dyDescent="0.3">
      <c r="A4037" s="230">
        <v>421892</v>
      </c>
      <c r="B4037" s="230" t="s">
        <v>1448</v>
      </c>
      <c r="E4037" s="230" t="s">
        <v>143</v>
      </c>
      <c r="I4037" s="230" t="s">
        <v>143</v>
      </c>
      <c r="Q4037" s="230" t="s">
        <v>143</v>
      </c>
      <c r="V4037" s="230" t="s">
        <v>143</v>
      </c>
      <c r="Y4037" s="230" t="s">
        <v>144</v>
      </c>
      <c r="Z4037" s="230" t="s">
        <v>144</v>
      </c>
      <c r="AA4037" s="230" t="s">
        <v>144</v>
      </c>
      <c r="AB4037" s="230" t="s">
        <v>144</v>
      </c>
      <c r="AC4037" s="230" t="s">
        <v>144</v>
      </c>
    </row>
    <row r="4038" spans="1:29" x14ac:dyDescent="0.3">
      <c r="A4038" s="230">
        <v>423420</v>
      </c>
      <c r="B4038" s="230" t="s">
        <v>1448</v>
      </c>
      <c r="N4038" s="230" t="s">
        <v>143</v>
      </c>
      <c r="O4038" s="230" t="s">
        <v>143</v>
      </c>
      <c r="R4038" s="230" t="s">
        <v>143</v>
      </c>
      <c r="Y4038" s="230" t="s">
        <v>144</v>
      </c>
      <c r="Z4038" s="230" t="s">
        <v>144</v>
      </c>
      <c r="AA4038" s="230" t="s">
        <v>144</v>
      </c>
      <c r="AB4038" s="230" t="s">
        <v>144</v>
      </c>
      <c r="AC4038" s="230" t="s">
        <v>144</v>
      </c>
    </row>
    <row r="4039" spans="1:29" x14ac:dyDescent="0.3">
      <c r="A4039" s="230">
        <v>425683</v>
      </c>
      <c r="B4039" s="230" t="s">
        <v>1448</v>
      </c>
      <c r="L4039" s="230" t="s">
        <v>144</v>
      </c>
      <c r="P4039" s="230" t="s">
        <v>145</v>
      </c>
      <c r="R4039" s="230" t="s">
        <v>144</v>
      </c>
      <c r="T4039" s="230" t="s">
        <v>143</v>
      </c>
      <c r="Y4039" s="230" t="s">
        <v>144</v>
      </c>
      <c r="Z4039" s="230" t="s">
        <v>144</v>
      </c>
      <c r="AA4039" s="230" t="s">
        <v>144</v>
      </c>
      <c r="AB4039" s="230" t="s">
        <v>144</v>
      </c>
      <c r="AC4039" s="230" t="s">
        <v>144</v>
      </c>
    </row>
    <row r="4040" spans="1:29" x14ac:dyDescent="0.3">
      <c r="A4040" s="230">
        <v>426761</v>
      </c>
      <c r="B4040" s="230" t="s">
        <v>1448</v>
      </c>
      <c r="L4040" s="230" t="s">
        <v>143</v>
      </c>
      <c r="R4040" s="230" t="s">
        <v>145</v>
      </c>
      <c r="Y4040" s="230" t="s">
        <v>144</v>
      </c>
      <c r="Z4040" s="230" t="s">
        <v>144</v>
      </c>
      <c r="AA4040" s="230" t="s">
        <v>144</v>
      </c>
      <c r="AB4040" s="230" t="s">
        <v>144</v>
      </c>
      <c r="AC4040" s="230" t="s">
        <v>144</v>
      </c>
    </row>
    <row r="4041" spans="1:29" x14ac:dyDescent="0.3">
      <c r="A4041" s="230">
        <v>425851</v>
      </c>
      <c r="B4041" s="230" t="s">
        <v>1448</v>
      </c>
      <c r="N4041" s="230" t="s">
        <v>143</v>
      </c>
      <c r="R4041" s="230" t="s">
        <v>143</v>
      </c>
      <c r="U4041" s="230" t="s">
        <v>145</v>
      </c>
      <c r="Y4041" s="230" t="s">
        <v>144</v>
      </c>
      <c r="Z4041" s="230" t="s">
        <v>144</v>
      </c>
      <c r="AA4041" s="230" t="s">
        <v>144</v>
      </c>
      <c r="AB4041" s="230" t="s">
        <v>144</v>
      </c>
      <c r="AC4041" s="230" t="s">
        <v>144</v>
      </c>
    </row>
    <row r="4042" spans="1:29" x14ac:dyDescent="0.3">
      <c r="A4042" s="230">
        <v>422814</v>
      </c>
      <c r="B4042" s="230" t="s">
        <v>1448</v>
      </c>
      <c r="L4042" s="230" t="s">
        <v>145</v>
      </c>
      <c r="R4042" s="230" t="s">
        <v>145</v>
      </c>
      <c r="U4042" s="230" t="s">
        <v>144</v>
      </c>
      <c r="V4042" s="230" t="s">
        <v>145</v>
      </c>
      <c r="Y4042" s="230" t="s">
        <v>144</v>
      </c>
      <c r="Z4042" s="230" t="s">
        <v>144</v>
      </c>
      <c r="AA4042" s="230" t="s">
        <v>144</v>
      </c>
      <c r="AB4042" s="230" t="s">
        <v>144</v>
      </c>
      <c r="AC4042" s="230" t="s">
        <v>144</v>
      </c>
    </row>
    <row r="4043" spans="1:29" x14ac:dyDescent="0.3">
      <c r="A4043" s="230">
        <v>424824</v>
      </c>
      <c r="B4043" s="230" t="s">
        <v>1448</v>
      </c>
      <c r="N4043" s="230" t="s">
        <v>145</v>
      </c>
      <c r="R4043" s="230" t="s">
        <v>144</v>
      </c>
      <c r="Y4043" s="230" t="s">
        <v>144</v>
      </c>
      <c r="Z4043" s="230" t="s">
        <v>144</v>
      </c>
      <c r="AA4043" s="230" t="s">
        <v>144</v>
      </c>
      <c r="AC4043" s="230" t="s">
        <v>144</v>
      </c>
    </row>
    <row r="4044" spans="1:29" x14ac:dyDescent="0.3">
      <c r="A4044" s="230">
        <v>423347</v>
      </c>
      <c r="B4044" s="230" t="s">
        <v>1448</v>
      </c>
      <c r="D4044" s="230" t="s">
        <v>143</v>
      </c>
      <c r="K4044" s="230" t="s">
        <v>143</v>
      </c>
      <c r="N4044" s="230" t="s">
        <v>143</v>
      </c>
      <c r="P4044" s="230" t="s">
        <v>143</v>
      </c>
      <c r="Y4044" s="230" t="s">
        <v>144</v>
      </c>
      <c r="Z4044" s="230" t="s">
        <v>144</v>
      </c>
      <c r="AA4044" s="230" t="s">
        <v>144</v>
      </c>
      <c r="AB4044" s="230" t="s">
        <v>144</v>
      </c>
      <c r="AC4044" s="230" t="s">
        <v>144</v>
      </c>
    </row>
    <row r="4045" spans="1:29" x14ac:dyDescent="0.3">
      <c r="A4045" s="230">
        <v>423721</v>
      </c>
      <c r="B4045" s="230" t="s">
        <v>1448</v>
      </c>
      <c r="L4045" s="230" t="s">
        <v>143</v>
      </c>
      <c r="N4045" s="230" t="s">
        <v>143</v>
      </c>
      <c r="P4045" s="230" t="s">
        <v>145</v>
      </c>
      <c r="T4045" s="230" t="s">
        <v>145</v>
      </c>
      <c r="Y4045" s="230" t="s">
        <v>144</v>
      </c>
      <c r="Z4045" s="230" t="s">
        <v>144</v>
      </c>
      <c r="AA4045" s="230" t="s">
        <v>144</v>
      </c>
      <c r="AB4045" s="230" t="s">
        <v>144</v>
      </c>
      <c r="AC4045" s="230" t="s">
        <v>144</v>
      </c>
    </row>
    <row r="4046" spans="1:29" x14ac:dyDescent="0.3">
      <c r="A4046" s="230">
        <v>425849</v>
      </c>
      <c r="B4046" s="230" t="s">
        <v>1448</v>
      </c>
      <c r="N4046" s="230" t="s">
        <v>143</v>
      </c>
      <c r="Y4046" s="230" t="s">
        <v>144</v>
      </c>
      <c r="Z4046" s="230" t="s">
        <v>144</v>
      </c>
      <c r="AA4046" s="230" t="s">
        <v>144</v>
      </c>
      <c r="AB4046" s="230" t="s">
        <v>144</v>
      </c>
      <c r="AC4046" s="230" t="s">
        <v>144</v>
      </c>
    </row>
    <row r="4047" spans="1:29" x14ac:dyDescent="0.3">
      <c r="A4047" s="230">
        <v>423696</v>
      </c>
      <c r="B4047" s="230" t="s">
        <v>1448</v>
      </c>
      <c r="R4047" s="230" t="s">
        <v>145</v>
      </c>
      <c r="S4047" s="230" t="s">
        <v>144</v>
      </c>
      <c r="U4047" s="230" t="s">
        <v>143</v>
      </c>
      <c r="W4047" s="230" t="s">
        <v>144</v>
      </c>
      <c r="Y4047" s="230" t="s">
        <v>144</v>
      </c>
      <c r="Z4047" s="230" t="s">
        <v>144</v>
      </c>
      <c r="AA4047" s="230" t="s">
        <v>144</v>
      </c>
      <c r="AB4047" s="230" t="s">
        <v>144</v>
      </c>
      <c r="AC4047" s="230" t="s">
        <v>144</v>
      </c>
    </row>
    <row r="4048" spans="1:29" x14ac:dyDescent="0.3">
      <c r="A4048" s="230">
        <v>425367</v>
      </c>
      <c r="B4048" s="230" t="s">
        <v>1448</v>
      </c>
      <c r="J4048" s="230" t="s">
        <v>143</v>
      </c>
      <c r="O4048" s="230" t="s">
        <v>145</v>
      </c>
      <c r="W4048" s="230" t="s">
        <v>144</v>
      </c>
      <c r="Y4048" s="230" t="s">
        <v>144</v>
      </c>
      <c r="Z4048" s="230" t="s">
        <v>144</v>
      </c>
      <c r="AA4048" s="230" t="s">
        <v>144</v>
      </c>
      <c r="AB4048" s="230" t="s">
        <v>144</v>
      </c>
      <c r="AC4048" s="230" t="s">
        <v>144</v>
      </c>
    </row>
    <row r="4049" spans="1:29" x14ac:dyDescent="0.3">
      <c r="A4049" s="230">
        <v>417094</v>
      </c>
      <c r="B4049" s="230" t="s">
        <v>1448</v>
      </c>
      <c r="R4049" s="230" t="s">
        <v>145</v>
      </c>
      <c r="U4049" s="230" t="s">
        <v>143</v>
      </c>
      <c r="Y4049" s="230" t="s">
        <v>144</v>
      </c>
      <c r="Z4049" s="230" t="s">
        <v>144</v>
      </c>
      <c r="AA4049" s="230" t="s">
        <v>144</v>
      </c>
      <c r="AB4049" s="230" t="s">
        <v>144</v>
      </c>
      <c r="AC4049" s="230" t="s">
        <v>144</v>
      </c>
    </row>
    <row r="4050" spans="1:29" x14ac:dyDescent="0.3">
      <c r="A4050" s="230">
        <v>423084</v>
      </c>
      <c r="B4050" s="230" t="s">
        <v>1448</v>
      </c>
      <c r="M4050" s="230" t="s">
        <v>144</v>
      </c>
      <c r="N4050" s="230" t="s">
        <v>145</v>
      </c>
      <c r="U4050" s="230" t="s">
        <v>144</v>
      </c>
      <c r="V4050" s="230" t="s">
        <v>143</v>
      </c>
      <c r="Y4050" s="230" t="s">
        <v>144</v>
      </c>
      <c r="Z4050" s="230" t="s">
        <v>144</v>
      </c>
      <c r="AA4050" s="230" t="s">
        <v>144</v>
      </c>
      <c r="AB4050" s="230" t="s">
        <v>144</v>
      </c>
      <c r="AC4050" s="230" t="s">
        <v>144</v>
      </c>
    </row>
    <row r="4051" spans="1:29" x14ac:dyDescent="0.3">
      <c r="A4051" s="230">
        <v>425904</v>
      </c>
      <c r="B4051" s="230" t="s">
        <v>1448</v>
      </c>
      <c r="G4051" s="230" t="s">
        <v>145</v>
      </c>
      <c r="N4051" s="230" t="s">
        <v>143</v>
      </c>
      <c r="V4051" s="230" t="s">
        <v>145</v>
      </c>
      <c r="Y4051" s="230" t="s">
        <v>144</v>
      </c>
      <c r="Z4051" s="230" t="s">
        <v>144</v>
      </c>
      <c r="AA4051" s="230" t="s">
        <v>144</v>
      </c>
      <c r="AB4051" s="230" t="s">
        <v>144</v>
      </c>
      <c r="AC4051" s="230" t="s">
        <v>144</v>
      </c>
    </row>
    <row r="4052" spans="1:29" x14ac:dyDescent="0.3">
      <c r="A4052" s="230">
        <v>417941</v>
      </c>
      <c r="B4052" s="230" t="s">
        <v>1448</v>
      </c>
      <c r="R4052" s="230" t="s">
        <v>144</v>
      </c>
      <c r="Y4052" s="230" t="s">
        <v>144</v>
      </c>
      <c r="Z4052" s="230" t="s">
        <v>144</v>
      </c>
      <c r="AA4052" s="230" t="s">
        <v>144</v>
      </c>
      <c r="AB4052" s="230" t="s">
        <v>144</v>
      </c>
      <c r="AC4052" s="230" t="s">
        <v>144</v>
      </c>
    </row>
    <row r="4053" spans="1:29" x14ac:dyDescent="0.3">
      <c r="A4053" s="230">
        <v>425493</v>
      </c>
      <c r="B4053" s="230" t="s">
        <v>1448</v>
      </c>
      <c r="K4053" s="230" t="s">
        <v>143</v>
      </c>
      <c r="O4053" s="230" t="s">
        <v>143</v>
      </c>
      <c r="R4053" s="230" t="s">
        <v>145</v>
      </c>
      <c r="V4053" s="230" t="s">
        <v>145</v>
      </c>
      <c r="Y4053" s="230" t="s">
        <v>144</v>
      </c>
      <c r="Z4053" s="230" t="s">
        <v>144</v>
      </c>
      <c r="AA4053" s="230" t="s">
        <v>144</v>
      </c>
      <c r="AB4053" s="230" t="s">
        <v>144</v>
      </c>
      <c r="AC4053" s="230" t="s">
        <v>144</v>
      </c>
    </row>
    <row r="4054" spans="1:29" x14ac:dyDescent="0.3">
      <c r="A4054" s="230">
        <v>425312</v>
      </c>
      <c r="B4054" s="230" t="s">
        <v>1448</v>
      </c>
      <c r="L4054" s="230" t="s">
        <v>145</v>
      </c>
      <c r="Q4054" s="230" t="s">
        <v>143</v>
      </c>
      <c r="R4054" s="230" t="s">
        <v>143</v>
      </c>
      <c r="Y4054" s="230" t="s">
        <v>144</v>
      </c>
      <c r="Z4054" s="230" t="s">
        <v>144</v>
      </c>
      <c r="AA4054" s="230" t="s">
        <v>144</v>
      </c>
      <c r="AB4054" s="230" t="s">
        <v>144</v>
      </c>
      <c r="AC4054" s="230" t="s">
        <v>144</v>
      </c>
    </row>
    <row r="4055" spans="1:29" x14ac:dyDescent="0.3">
      <c r="A4055" s="230">
        <v>422034</v>
      </c>
      <c r="B4055" s="230" t="s">
        <v>1448</v>
      </c>
      <c r="L4055" s="230" t="s">
        <v>144</v>
      </c>
      <c r="Q4055" s="230" t="s">
        <v>143</v>
      </c>
      <c r="R4055" s="230" t="s">
        <v>144</v>
      </c>
      <c r="W4055" s="230" t="s">
        <v>143</v>
      </c>
      <c r="Y4055" s="230" t="s">
        <v>144</v>
      </c>
      <c r="Z4055" s="230" t="s">
        <v>144</v>
      </c>
      <c r="AA4055" s="230" t="s">
        <v>144</v>
      </c>
      <c r="AB4055" s="230" t="s">
        <v>144</v>
      </c>
      <c r="AC4055" s="230" t="s">
        <v>144</v>
      </c>
    </row>
    <row r="4056" spans="1:29" x14ac:dyDescent="0.3">
      <c r="A4056" s="230">
        <v>425956</v>
      </c>
      <c r="B4056" s="230" t="s">
        <v>1448</v>
      </c>
      <c r="R4056" s="230" t="s">
        <v>145</v>
      </c>
      <c r="T4056" s="230" t="s">
        <v>145</v>
      </c>
      <c r="V4056" s="230" t="s">
        <v>145</v>
      </c>
      <c r="Y4056" s="230" t="s">
        <v>144</v>
      </c>
      <c r="Z4056" s="230" t="s">
        <v>144</v>
      </c>
      <c r="AA4056" s="230" t="s">
        <v>144</v>
      </c>
      <c r="AB4056" s="230" t="s">
        <v>144</v>
      </c>
      <c r="AC4056" s="230" t="s">
        <v>144</v>
      </c>
    </row>
    <row r="4057" spans="1:29" x14ac:dyDescent="0.3">
      <c r="A4057" s="230">
        <v>425550</v>
      </c>
      <c r="B4057" s="230" t="s">
        <v>1448</v>
      </c>
      <c r="N4057" s="230" t="s">
        <v>145</v>
      </c>
      <c r="R4057" s="230" t="s">
        <v>145</v>
      </c>
      <c r="T4057" s="230" t="s">
        <v>145</v>
      </c>
      <c r="U4057" s="230" t="s">
        <v>145</v>
      </c>
      <c r="Y4057" s="230" t="s">
        <v>144</v>
      </c>
      <c r="Z4057" s="230" t="s">
        <v>144</v>
      </c>
      <c r="AA4057" s="230" t="s">
        <v>144</v>
      </c>
      <c r="AB4057" s="230" t="s">
        <v>144</v>
      </c>
      <c r="AC4057" s="230" t="s">
        <v>144</v>
      </c>
    </row>
    <row r="4058" spans="1:29" x14ac:dyDescent="0.3">
      <c r="A4058" s="230">
        <v>424808</v>
      </c>
      <c r="B4058" s="230" t="s">
        <v>1448</v>
      </c>
      <c r="R4058" s="230" t="s">
        <v>145</v>
      </c>
      <c r="T4058" s="230" t="s">
        <v>145</v>
      </c>
      <c r="W4058" s="230" t="s">
        <v>145</v>
      </c>
      <c r="Y4058" s="230" t="s">
        <v>144</v>
      </c>
      <c r="Z4058" s="230" t="s">
        <v>144</v>
      </c>
      <c r="AA4058" s="230" t="s">
        <v>144</v>
      </c>
      <c r="AB4058" s="230" t="s">
        <v>144</v>
      </c>
      <c r="AC4058" s="230" t="s">
        <v>144</v>
      </c>
    </row>
    <row r="4059" spans="1:29" x14ac:dyDescent="0.3">
      <c r="A4059" s="230">
        <v>422934</v>
      </c>
      <c r="B4059" s="230" t="s">
        <v>1448</v>
      </c>
      <c r="O4059" s="230" t="s">
        <v>143</v>
      </c>
      <c r="Q4059" s="230" t="s">
        <v>143</v>
      </c>
      <c r="S4059" s="230" t="s">
        <v>143</v>
      </c>
      <c r="V4059" s="230" t="s">
        <v>143</v>
      </c>
      <c r="Y4059" s="230" t="s">
        <v>144</v>
      </c>
      <c r="Z4059" s="230" t="s">
        <v>144</v>
      </c>
      <c r="AA4059" s="230" t="s">
        <v>144</v>
      </c>
      <c r="AB4059" s="230" t="s">
        <v>144</v>
      </c>
      <c r="AC4059" s="230" t="s">
        <v>144</v>
      </c>
    </row>
    <row r="4060" spans="1:29" x14ac:dyDescent="0.3">
      <c r="A4060" s="230">
        <v>422933</v>
      </c>
      <c r="B4060" s="230" t="s">
        <v>1448</v>
      </c>
      <c r="E4060" s="230" t="s">
        <v>143</v>
      </c>
      <c r="I4060" s="230" t="s">
        <v>143</v>
      </c>
      <c r="Q4060" s="230" t="s">
        <v>143</v>
      </c>
      <c r="R4060" s="230" t="s">
        <v>143</v>
      </c>
      <c r="Y4060" s="230" t="s">
        <v>144</v>
      </c>
      <c r="Z4060" s="230" t="s">
        <v>144</v>
      </c>
      <c r="AA4060" s="230" t="s">
        <v>144</v>
      </c>
      <c r="AB4060" s="230" t="s">
        <v>144</v>
      </c>
      <c r="AC4060" s="230" t="s">
        <v>144</v>
      </c>
    </row>
    <row r="4061" spans="1:29" x14ac:dyDescent="0.3">
      <c r="A4061" s="230">
        <v>425850</v>
      </c>
      <c r="B4061" s="230" t="s">
        <v>1448</v>
      </c>
      <c r="K4061" s="230" t="s">
        <v>143</v>
      </c>
      <c r="L4061" s="230" t="s">
        <v>145</v>
      </c>
      <c r="R4061" s="230" t="s">
        <v>144</v>
      </c>
      <c r="AA4061" s="230" t="s">
        <v>144</v>
      </c>
      <c r="AB4061" s="230" t="s">
        <v>144</v>
      </c>
      <c r="AC4061" s="230" t="s">
        <v>144</v>
      </c>
    </row>
    <row r="4062" spans="1:29" x14ac:dyDescent="0.3">
      <c r="A4062" s="230">
        <v>424785</v>
      </c>
      <c r="B4062" s="230" t="s">
        <v>1448</v>
      </c>
      <c r="L4062" s="230" t="s">
        <v>143</v>
      </c>
      <c r="R4062" s="230" t="s">
        <v>144</v>
      </c>
      <c r="T4062" s="230" t="s">
        <v>143</v>
      </c>
      <c r="Z4062" s="230" t="s">
        <v>144</v>
      </c>
      <c r="AA4062" s="230" t="s">
        <v>144</v>
      </c>
    </row>
    <row r="4063" spans="1:29" x14ac:dyDescent="0.3">
      <c r="A4063" s="230">
        <v>426932</v>
      </c>
      <c r="B4063" s="230" t="s">
        <v>1448</v>
      </c>
      <c r="Y4063" s="230" t="s">
        <v>144</v>
      </c>
      <c r="Z4063" s="230" t="s">
        <v>144</v>
      </c>
      <c r="AA4063" s="230" t="s">
        <v>144</v>
      </c>
      <c r="AB4063" s="230" t="s">
        <v>144</v>
      </c>
      <c r="AC4063" s="230" t="s">
        <v>144</v>
      </c>
    </row>
    <row r="4064" spans="1:29" x14ac:dyDescent="0.3">
      <c r="A4064" s="230">
        <v>423984</v>
      </c>
      <c r="B4064" s="230" t="s">
        <v>1448</v>
      </c>
      <c r="O4064" s="230" t="s">
        <v>145</v>
      </c>
      <c r="Q4064" s="230" t="s">
        <v>143</v>
      </c>
      <c r="S4064" s="230" t="s">
        <v>143</v>
      </c>
      <c r="Y4064" s="230" t="s">
        <v>144</v>
      </c>
      <c r="Z4064" s="230" t="s">
        <v>144</v>
      </c>
      <c r="AA4064" s="230" t="s">
        <v>144</v>
      </c>
      <c r="AB4064" s="230" t="s">
        <v>144</v>
      </c>
      <c r="AC4064" s="230" t="s">
        <v>144</v>
      </c>
    </row>
    <row r="4065" spans="1:29" x14ac:dyDescent="0.3">
      <c r="A4065" s="230">
        <v>426530</v>
      </c>
      <c r="B4065" s="230" t="s">
        <v>1448</v>
      </c>
      <c r="Y4065" s="230" t="s">
        <v>144</v>
      </c>
      <c r="Z4065" s="230" t="s">
        <v>144</v>
      </c>
      <c r="AA4065" s="230" t="s">
        <v>144</v>
      </c>
      <c r="AB4065" s="230" t="s">
        <v>144</v>
      </c>
      <c r="AC4065" s="230" t="s">
        <v>144</v>
      </c>
    </row>
    <row r="4066" spans="1:29" x14ac:dyDescent="0.3">
      <c r="A4066" s="230">
        <v>424615</v>
      </c>
      <c r="B4066" s="230" t="s">
        <v>1448</v>
      </c>
      <c r="N4066" s="230" t="s">
        <v>143</v>
      </c>
      <c r="T4066" s="230" t="s">
        <v>143</v>
      </c>
      <c r="Y4066" s="230" t="s">
        <v>144</v>
      </c>
      <c r="Z4066" s="230" t="s">
        <v>144</v>
      </c>
      <c r="AA4066" s="230" t="s">
        <v>144</v>
      </c>
      <c r="AB4066" s="230" t="s">
        <v>144</v>
      </c>
      <c r="AC4066" s="230" t="s">
        <v>144</v>
      </c>
    </row>
    <row r="4067" spans="1:29" x14ac:dyDescent="0.3">
      <c r="A4067" s="230">
        <v>424753</v>
      </c>
      <c r="B4067" s="230" t="s">
        <v>1448</v>
      </c>
      <c r="L4067" s="230" t="s">
        <v>145</v>
      </c>
      <c r="P4067" s="230" t="s">
        <v>143</v>
      </c>
      <c r="R4067" s="230" t="s">
        <v>145</v>
      </c>
      <c r="Z4067" s="230" t="s">
        <v>144</v>
      </c>
      <c r="AA4067" s="230" t="s">
        <v>144</v>
      </c>
      <c r="AC4067" s="230" t="s">
        <v>144</v>
      </c>
    </row>
    <row r="4068" spans="1:29" x14ac:dyDescent="0.3">
      <c r="A4068" s="230">
        <v>426972</v>
      </c>
      <c r="B4068" s="230" t="s">
        <v>1448</v>
      </c>
      <c r="G4068" s="230" t="s">
        <v>145</v>
      </c>
      <c r="P4068" s="230" t="s">
        <v>143</v>
      </c>
      <c r="T4068" s="230" t="s">
        <v>145</v>
      </c>
      <c r="V4068" s="230" t="s">
        <v>145</v>
      </c>
      <c r="Y4068" s="230" t="s">
        <v>144</v>
      </c>
      <c r="Z4068" s="230" t="s">
        <v>144</v>
      </c>
      <c r="AA4068" s="230" t="s">
        <v>144</v>
      </c>
      <c r="AB4068" s="230" t="s">
        <v>144</v>
      </c>
      <c r="AC4068" s="230" t="s">
        <v>144</v>
      </c>
    </row>
    <row r="4069" spans="1:29" x14ac:dyDescent="0.3">
      <c r="A4069" s="230">
        <v>426964</v>
      </c>
      <c r="B4069" s="230" t="s">
        <v>1448</v>
      </c>
      <c r="K4069" s="230" t="s">
        <v>143</v>
      </c>
      <c r="R4069" s="230" t="s">
        <v>145</v>
      </c>
      <c r="V4069" s="230" t="s">
        <v>145</v>
      </c>
      <c r="W4069" s="230" t="s">
        <v>145</v>
      </c>
      <c r="Z4069" s="230" t="s">
        <v>144</v>
      </c>
      <c r="AA4069" s="230" t="s">
        <v>144</v>
      </c>
      <c r="AB4069" s="230" t="s">
        <v>144</v>
      </c>
      <c r="AC4069" s="230" t="s">
        <v>144</v>
      </c>
    </row>
    <row r="4070" spans="1:29" x14ac:dyDescent="0.3">
      <c r="A4070" s="230">
        <v>425205</v>
      </c>
      <c r="B4070" s="230" t="s">
        <v>1448</v>
      </c>
      <c r="H4070" s="230" t="s">
        <v>143</v>
      </c>
      <c r="L4070" s="230" t="s">
        <v>143</v>
      </c>
      <c r="R4070" s="230" t="s">
        <v>143</v>
      </c>
      <c r="S4070" s="230" t="s">
        <v>143</v>
      </c>
      <c r="Y4070" s="230" t="s">
        <v>144</v>
      </c>
      <c r="Z4070" s="230" t="s">
        <v>144</v>
      </c>
      <c r="AA4070" s="230" t="s">
        <v>144</v>
      </c>
      <c r="AB4070" s="230" t="s">
        <v>144</v>
      </c>
      <c r="AC4070" s="230" t="s">
        <v>144</v>
      </c>
    </row>
    <row r="4071" spans="1:29" x14ac:dyDescent="0.3">
      <c r="A4071" s="230">
        <v>426973</v>
      </c>
      <c r="B4071" s="230" t="s">
        <v>1448</v>
      </c>
      <c r="D4071" s="230" t="s">
        <v>144</v>
      </c>
      <c r="J4071" s="230" t="s">
        <v>144</v>
      </c>
      <c r="U4071" s="230" t="s">
        <v>143</v>
      </c>
      <c r="W4071" s="230" t="s">
        <v>143</v>
      </c>
      <c r="Y4071" s="230" t="s">
        <v>144</v>
      </c>
      <c r="Z4071" s="230" t="s">
        <v>144</v>
      </c>
      <c r="AA4071" s="230" t="s">
        <v>144</v>
      </c>
      <c r="AB4071" s="230" t="s">
        <v>144</v>
      </c>
      <c r="AC4071" s="230" t="s">
        <v>144</v>
      </c>
    </row>
    <row r="4072" spans="1:29" x14ac:dyDescent="0.3">
      <c r="A4072" s="230">
        <v>424823</v>
      </c>
      <c r="B4072" s="230" t="s">
        <v>1448</v>
      </c>
      <c r="N4072" s="230" t="s">
        <v>143</v>
      </c>
      <c r="P4072" s="230" t="s">
        <v>143</v>
      </c>
      <c r="V4072" s="230" t="s">
        <v>145</v>
      </c>
      <c r="Y4072" s="230" t="s">
        <v>144</v>
      </c>
      <c r="Z4072" s="230" t="s">
        <v>144</v>
      </c>
      <c r="AA4072" s="230" t="s">
        <v>144</v>
      </c>
      <c r="AB4072" s="230" t="s">
        <v>144</v>
      </c>
      <c r="AC4072" s="230" t="s">
        <v>144</v>
      </c>
    </row>
    <row r="4073" spans="1:29" x14ac:dyDescent="0.3">
      <c r="A4073" s="230">
        <v>419726</v>
      </c>
      <c r="B4073" s="230" t="s">
        <v>1448</v>
      </c>
      <c r="L4073" s="230" t="s">
        <v>145</v>
      </c>
      <c r="N4073" s="230" t="s">
        <v>144</v>
      </c>
      <c r="Y4073" s="230" t="s">
        <v>144</v>
      </c>
      <c r="Z4073" s="230" t="s">
        <v>144</v>
      </c>
      <c r="AA4073" s="230" t="s">
        <v>144</v>
      </c>
      <c r="AB4073" s="230" t="s">
        <v>144</v>
      </c>
      <c r="AC4073" s="230" t="s">
        <v>144</v>
      </c>
    </row>
    <row r="4074" spans="1:29" x14ac:dyDescent="0.3">
      <c r="A4074" s="230">
        <v>426748</v>
      </c>
      <c r="B4074" s="230" t="s">
        <v>1448</v>
      </c>
      <c r="L4074" s="230" t="s">
        <v>145</v>
      </c>
      <c r="R4074" s="230" t="s">
        <v>144</v>
      </c>
      <c r="S4074" s="230" t="s">
        <v>144</v>
      </c>
      <c r="Y4074" s="230" t="s">
        <v>144</v>
      </c>
      <c r="Z4074" s="230" t="s">
        <v>144</v>
      </c>
      <c r="AA4074" s="230" t="s">
        <v>144</v>
      </c>
      <c r="AB4074" s="230" t="s">
        <v>144</v>
      </c>
      <c r="AC4074" s="230" t="s">
        <v>144</v>
      </c>
    </row>
    <row r="4075" spans="1:29" x14ac:dyDescent="0.3">
      <c r="A4075" s="230">
        <v>424748</v>
      </c>
      <c r="B4075" s="230" t="s">
        <v>1448</v>
      </c>
      <c r="R4075" s="230" t="s">
        <v>145</v>
      </c>
      <c r="U4075" s="230" t="s">
        <v>143</v>
      </c>
      <c r="W4075" s="230" t="s">
        <v>143</v>
      </c>
      <c r="Y4075" s="230" t="s">
        <v>144</v>
      </c>
      <c r="Z4075" s="230" t="s">
        <v>144</v>
      </c>
      <c r="AA4075" s="230" t="s">
        <v>144</v>
      </c>
      <c r="AB4075" s="230" t="s">
        <v>144</v>
      </c>
      <c r="AC4075" s="230" t="s">
        <v>144</v>
      </c>
    </row>
    <row r="4076" spans="1:29" x14ac:dyDescent="0.3">
      <c r="A4076" s="230">
        <v>426164</v>
      </c>
      <c r="B4076" s="230" t="s">
        <v>1448</v>
      </c>
      <c r="N4076" s="230" t="s">
        <v>143</v>
      </c>
      <c r="Y4076" s="230" t="s">
        <v>144</v>
      </c>
      <c r="Z4076" s="230" t="s">
        <v>144</v>
      </c>
      <c r="AA4076" s="230" t="s">
        <v>144</v>
      </c>
      <c r="AB4076" s="230" t="s">
        <v>144</v>
      </c>
      <c r="AC4076" s="230" t="s">
        <v>144</v>
      </c>
    </row>
    <row r="4077" spans="1:29" x14ac:dyDescent="0.3">
      <c r="A4077" s="230">
        <v>426219</v>
      </c>
      <c r="B4077" s="230" t="s">
        <v>1448</v>
      </c>
      <c r="L4077" s="230" t="s">
        <v>143</v>
      </c>
      <c r="N4077" s="230" t="s">
        <v>145</v>
      </c>
      <c r="R4077" s="230" t="s">
        <v>144</v>
      </c>
      <c r="U4077" s="230" t="s">
        <v>144</v>
      </c>
      <c r="Y4077" s="230" t="s">
        <v>144</v>
      </c>
      <c r="Z4077" s="230" t="s">
        <v>144</v>
      </c>
      <c r="AA4077" s="230" t="s">
        <v>144</v>
      </c>
      <c r="AB4077" s="230" t="s">
        <v>144</v>
      </c>
      <c r="AC4077" s="230" t="s">
        <v>144</v>
      </c>
    </row>
    <row r="4078" spans="1:29" x14ac:dyDescent="0.3">
      <c r="A4078" s="230">
        <v>423583</v>
      </c>
      <c r="B4078" s="230" t="s">
        <v>1448</v>
      </c>
      <c r="L4078" s="230" t="s">
        <v>143</v>
      </c>
      <c r="N4078" s="230" t="s">
        <v>143</v>
      </c>
      <c r="R4078" s="230" t="s">
        <v>145</v>
      </c>
      <c r="S4078" s="230" t="s">
        <v>145</v>
      </c>
      <c r="Y4078" s="230" t="s">
        <v>144</v>
      </c>
      <c r="Z4078" s="230" t="s">
        <v>144</v>
      </c>
      <c r="AA4078" s="230" t="s">
        <v>144</v>
      </c>
      <c r="AB4078" s="230" t="s">
        <v>144</v>
      </c>
      <c r="AC4078" s="230" t="s">
        <v>144</v>
      </c>
    </row>
    <row r="4079" spans="1:29" x14ac:dyDescent="0.3">
      <c r="A4079" s="230">
        <v>411465</v>
      </c>
      <c r="B4079" s="230" t="s">
        <v>1448</v>
      </c>
      <c r="L4079" s="230" t="s">
        <v>143</v>
      </c>
      <c r="P4079" s="230" t="s">
        <v>143</v>
      </c>
      <c r="R4079" s="230" t="s">
        <v>144</v>
      </c>
      <c r="S4079" s="230" t="s">
        <v>145</v>
      </c>
      <c r="Y4079" s="230" t="s">
        <v>144</v>
      </c>
      <c r="Z4079" s="230" t="s">
        <v>144</v>
      </c>
      <c r="AA4079" s="230" t="s">
        <v>144</v>
      </c>
      <c r="AB4079" s="230" t="s">
        <v>144</v>
      </c>
      <c r="AC4079" s="230" t="s">
        <v>144</v>
      </c>
    </row>
    <row r="4080" spans="1:29" x14ac:dyDescent="0.3">
      <c r="A4080" s="230">
        <v>422638</v>
      </c>
      <c r="B4080" s="230" t="s">
        <v>1448</v>
      </c>
      <c r="U4080" s="230" t="s">
        <v>143</v>
      </c>
      <c r="Y4080" s="230" t="s">
        <v>144</v>
      </c>
      <c r="Z4080" s="230" t="s">
        <v>144</v>
      </c>
      <c r="AA4080" s="230" t="s">
        <v>144</v>
      </c>
      <c r="AB4080" s="230" t="s">
        <v>144</v>
      </c>
      <c r="AC4080" s="230" t="s">
        <v>144</v>
      </c>
    </row>
    <row r="4081" spans="1:29" x14ac:dyDescent="0.3">
      <c r="A4081" s="230">
        <v>423270</v>
      </c>
      <c r="B4081" s="230" t="s">
        <v>1448</v>
      </c>
      <c r="K4081" s="230" t="s">
        <v>143</v>
      </c>
      <c r="N4081" s="230" t="s">
        <v>143</v>
      </c>
      <c r="T4081" s="230" t="s">
        <v>143</v>
      </c>
      <c r="Y4081" s="230" t="s">
        <v>144</v>
      </c>
      <c r="Z4081" s="230" t="s">
        <v>144</v>
      </c>
      <c r="AA4081" s="230" t="s">
        <v>144</v>
      </c>
      <c r="AB4081" s="230" t="s">
        <v>144</v>
      </c>
      <c r="AC4081" s="230" t="s">
        <v>144</v>
      </c>
    </row>
    <row r="4082" spans="1:29" x14ac:dyDescent="0.3">
      <c r="A4082" s="230">
        <v>424092</v>
      </c>
      <c r="B4082" s="230" t="s">
        <v>1448</v>
      </c>
      <c r="E4082" s="230" t="s">
        <v>143</v>
      </c>
      <c r="K4082" s="230" t="s">
        <v>143</v>
      </c>
      <c r="O4082" s="230" t="s">
        <v>143</v>
      </c>
      <c r="S4082" s="230" t="s">
        <v>144</v>
      </c>
      <c r="Z4082" s="230" t="s">
        <v>144</v>
      </c>
      <c r="AA4082" s="230" t="s">
        <v>144</v>
      </c>
    </row>
    <row r="4083" spans="1:29" x14ac:dyDescent="0.3">
      <c r="A4083" s="230">
        <v>425887</v>
      </c>
      <c r="B4083" s="230" t="s">
        <v>1448</v>
      </c>
      <c r="N4083" s="230" t="s">
        <v>143</v>
      </c>
      <c r="R4083" s="230" t="s">
        <v>145</v>
      </c>
      <c r="Y4083" s="230" t="s">
        <v>144</v>
      </c>
      <c r="Z4083" s="230" t="s">
        <v>144</v>
      </c>
      <c r="AA4083" s="230" t="s">
        <v>144</v>
      </c>
      <c r="AB4083" s="230" t="s">
        <v>144</v>
      </c>
      <c r="AC4083" s="230" t="s">
        <v>144</v>
      </c>
    </row>
    <row r="4084" spans="1:29" x14ac:dyDescent="0.3">
      <c r="A4084" s="230">
        <v>426342</v>
      </c>
      <c r="B4084" s="230" t="s">
        <v>1448</v>
      </c>
      <c r="N4084" s="230" t="s">
        <v>145</v>
      </c>
      <c r="R4084" s="230" t="s">
        <v>145</v>
      </c>
      <c r="T4084" s="230" t="s">
        <v>145</v>
      </c>
      <c r="Y4084" s="230" t="s">
        <v>144</v>
      </c>
      <c r="Z4084" s="230" t="s">
        <v>144</v>
      </c>
      <c r="AA4084" s="230" t="s">
        <v>144</v>
      </c>
      <c r="AB4084" s="230" t="s">
        <v>144</v>
      </c>
      <c r="AC4084" s="230" t="s">
        <v>144</v>
      </c>
    </row>
    <row r="4085" spans="1:29" x14ac:dyDescent="0.3">
      <c r="A4085" s="230">
        <v>426777</v>
      </c>
      <c r="B4085" s="230" t="s">
        <v>1448</v>
      </c>
      <c r="L4085" s="230" t="s">
        <v>143</v>
      </c>
      <c r="R4085" s="230" t="s">
        <v>143</v>
      </c>
      <c r="T4085" s="230" t="s">
        <v>145</v>
      </c>
      <c r="V4085" s="230" t="s">
        <v>145</v>
      </c>
      <c r="Y4085" s="230" t="s">
        <v>144</v>
      </c>
      <c r="Z4085" s="230" t="s">
        <v>144</v>
      </c>
      <c r="AA4085" s="230" t="s">
        <v>144</v>
      </c>
      <c r="AB4085" s="230" t="s">
        <v>144</v>
      </c>
      <c r="AC4085" s="230" t="s">
        <v>144</v>
      </c>
    </row>
    <row r="4086" spans="1:29" x14ac:dyDescent="0.3">
      <c r="A4086" s="230">
        <v>422550</v>
      </c>
      <c r="B4086" s="230" t="s">
        <v>1448</v>
      </c>
      <c r="K4086" s="230" t="s">
        <v>143</v>
      </c>
      <c r="Q4086" s="230" t="s">
        <v>143</v>
      </c>
      <c r="Y4086" s="230" t="s">
        <v>144</v>
      </c>
      <c r="Z4086" s="230" t="s">
        <v>144</v>
      </c>
      <c r="AA4086" s="230" t="s">
        <v>144</v>
      </c>
      <c r="AB4086" s="230" t="s">
        <v>144</v>
      </c>
      <c r="AC4086" s="230" t="s">
        <v>144</v>
      </c>
    </row>
    <row r="4087" spans="1:29" x14ac:dyDescent="0.3">
      <c r="A4087" s="230">
        <v>426581</v>
      </c>
      <c r="B4087" s="230" t="s">
        <v>1448</v>
      </c>
      <c r="J4087" s="230" t="s">
        <v>143</v>
      </c>
      <c r="N4087" s="230" t="s">
        <v>143</v>
      </c>
      <c r="R4087" s="230" t="s">
        <v>144</v>
      </c>
      <c r="U4087" s="230" t="s">
        <v>144</v>
      </c>
      <c r="Y4087" s="230" t="s">
        <v>144</v>
      </c>
      <c r="Z4087" s="230" t="s">
        <v>144</v>
      </c>
      <c r="AA4087" s="230" t="s">
        <v>144</v>
      </c>
      <c r="AB4087" s="230" t="s">
        <v>144</v>
      </c>
      <c r="AC4087" s="230" t="s">
        <v>144</v>
      </c>
    </row>
    <row r="4088" spans="1:29" x14ac:dyDescent="0.3">
      <c r="A4088" s="230">
        <v>426462</v>
      </c>
      <c r="B4088" s="230" t="s">
        <v>1448</v>
      </c>
      <c r="L4088" s="230" t="s">
        <v>143</v>
      </c>
      <c r="O4088" s="230" t="s">
        <v>143</v>
      </c>
      <c r="R4088" s="230" t="s">
        <v>145</v>
      </c>
      <c r="V4088" s="230" t="s">
        <v>145</v>
      </c>
      <c r="Y4088" s="230" t="s">
        <v>144</v>
      </c>
      <c r="Z4088" s="230" t="s">
        <v>144</v>
      </c>
      <c r="AA4088" s="230" t="s">
        <v>144</v>
      </c>
      <c r="AB4088" s="230" t="s">
        <v>144</v>
      </c>
      <c r="AC4088" s="230" t="s">
        <v>144</v>
      </c>
    </row>
    <row r="4089" spans="1:29" x14ac:dyDescent="0.3">
      <c r="A4089" s="230">
        <v>427001</v>
      </c>
      <c r="B4089" s="230" t="s">
        <v>1448</v>
      </c>
      <c r="G4089" s="230" t="s">
        <v>144</v>
      </c>
      <c r="N4089" s="230" t="s">
        <v>145</v>
      </c>
      <c r="P4089" s="230" t="s">
        <v>143</v>
      </c>
      <c r="Y4089" s="230" t="s">
        <v>144</v>
      </c>
      <c r="Z4089" s="230" t="s">
        <v>144</v>
      </c>
      <c r="AA4089" s="230" t="s">
        <v>144</v>
      </c>
      <c r="AB4089" s="230" t="s">
        <v>144</v>
      </c>
      <c r="AC4089" s="230" t="s">
        <v>144</v>
      </c>
    </row>
    <row r="4090" spans="1:29" x14ac:dyDescent="0.3">
      <c r="A4090" s="230">
        <v>426619</v>
      </c>
      <c r="B4090" s="230" t="s">
        <v>1448</v>
      </c>
      <c r="G4090" s="230" t="s">
        <v>145</v>
      </c>
      <c r="N4090" s="230" t="s">
        <v>143</v>
      </c>
      <c r="T4090" s="230" t="s">
        <v>145</v>
      </c>
      <c r="Y4090" s="230" t="s">
        <v>144</v>
      </c>
      <c r="Z4090" s="230" t="s">
        <v>144</v>
      </c>
      <c r="AA4090" s="230" t="s">
        <v>144</v>
      </c>
      <c r="AB4090" s="230" t="s">
        <v>144</v>
      </c>
      <c r="AC4090" s="230" t="s">
        <v>144</v>
      </c>
    </row>
    <row r="4091" spans="1:29" x14ac:dyDescent="0.3">
      <c r="A4091" s="230">
        <v>426785</v>
      </c>
      <c r="B4091" s="230" t="s">
        <v>1448</v>
      </c>
      <c r="N4091" s="230" t="s">
        <v>145</v>
      </c>
      <c r="P4091" s="230" t="s">
        <v>143</v>
      </c>
      <c r="R4091" s="230" t="s">
        <v>143</v>
      </c>
      <c r="T4091" s="230" t="s">
        <v>145</v>
      </c>
      <c r="Y4091" s="230" t="s">
        <v>144</v>
      </c>
      <c r="Z4091" s="230" t="s">
        <v>144</v>
      </c>
      <c r="AA4091" s="230" t="s">
        <v>144</v>
      </c>
      <c r="AB4091" s="230" t="s">
        <v>144</v>
      </c>
      <c r="AC4091" s="230" t="s">
        <v>144</v>
      </c>
    </row>
    <row r="4092" spans="1:29" x14ac:dyDescent="0.3">
      <c r="A4092" s="230">
        <v>409159</v>
      </c>
      <c r="B4092" s="230" t="s">
        <v>1448</v>
      </c>
      <c r="L4092" s="230" t="s">
        <v>144</v>
      </c>
      <c r="R4092" s="230" t="s">
        <v>145</v>
      </c>
      <c r="S4092" s="230" t="s">
        <v>143</v>
      </c>
      <c r="Y4092" s="230" t="s">
        <v>144</v>
      </c>
      <c r="Z4092" s="230" t="s">
        <v>144</v>
      </c>
      <c r="AA4092" s="230" t="s">
        <v>144</v>
      </c>
      <c r="AC4092" s="230" t="s">
        <v>144</v>
      </c>
    </row>
    <row r="4093" spans="1:29" x14ac:dyDescent="0.3">
      <c r="A4093" s="230">
        <v>426835</v>
      </c>
      <c r="B4093" s="230" t="s">
        <v>1448</v>
      </c>
      <c r="N4093" s="230" t="s">
        <v>145</v>
      </c>
      <c r="R4093" s="230" t="s">
        <v>145</v>
      </c>
      <c r="X4093" s="230" t="s">
        <v>145</v>
      </c>
      <c r="Y4093" s="230" t="s">
        <v>144</v>
      </c>
      <c r="Z4093" s="230" t="s">
        <v>144</v>
      </c>
      <c r="AA4093" s="230" t="s">
        <v>144</v>
      </c>
      <c r="AB4093" s="230" t="s">
        <v>144</v>
      </c>
      <c r="AC4093" s="230" t="s">
        <v>144</v>
      </c>
    </row>
    <row r="4094" spans="1:29" x14ac:dyDescent="0.3">
      <c r="A4094" s="230">
        <v>426854</v>
      </c>
      <c r="B4094" s="230" t="s">
        <v>1448</v>
      </c>
      <c r="V4094" s="230" t="s">
        <v>145</v>
      </c>
      <c r="Z4094" s="230" t="s">
        <v>144</v>
      </c>
      <c r="AA4094" s="230" t="s">
        <v>144</v>
      </c>
      <c r="AB4094" s="230" t="s">
        <v>144</v>
      </c>
      <c r="AC4094" s="230" t="s">
        <v>144</v>
      </c>
    </row>
    <row r="4095" spans="1:29" x14ac:dyDescent="0.3">
      <c r="A4095" s="230">
        <v>427540</v>
      </c>
      <c r="B4095" s="230" t="s">
        <v>1448</v>
      </c>
      <c r="L4095" s="230" t="s">
        <v>145</v>
      </c>
      <c r="N4095" s="230" t="s">
        <v>145</v>
      </c>
      <c r="R4095" s="230" t="s">
        <v>144</v>
      </c>
      <c r="Y4095" s="230" t="s">
        <v>144</v>
      </c>
      <c r="Z4095" s="230" t="s">
        <v>144</v>
      </c>
      <c r="AA4095" s="230" t="s">
        <v>144</v>
      </c>
      <c r="AB4095" s="230" t="s">
        <v>144</v>
      </c>
      <c r="AC4095" s="230" t="s">
        <v>144</v>
      </c>
    </row>
    <row r="4096" spans="1:29" x14ac:dyDescent="0.3">
      <c r="A4096" s="230">
        <v>426999</v>
      </c>
      <c r="B4096" s="230" t="s">
        <v>1448</v>
      </c>
      <c r="Y4096" s="230" t="s">
        <v>144</v>
      </c>
      <c r="Z4096" s="230" t="s">
        <v>144</v>
      </c>
      <c r="AA4096" s="230" t="s">
        <v>144</v>
      </c>
      <c r="AB4096" s="230" t="s">
        <v>144</v>
      </c>
      <c r="AC4096" s="230" t="s">
        <v>144</v>
      </c>
    </row>
    <row r="4097" spans="1:29" x14ac:dyDescent="0.3">
      <c r="A4097" s="230">
        <v>427127</v>
      </c>
      <c r="B4097" s="230" t="s">
        <v>1448</v>
      </c>
      <c r="Y4097" s="230" t="s">
        <v>144</v>
      </c>
      <c r="Z4097" s="230" t="s">
        <v>144</v>
      </c>
      <c r="AA4097" s="230" t="s">
        <v>144</v>
      </c>
      <c r="AB4097" s="230" t="s">
        <v>144</v>
      </c>
      <c r="AC4097" s="230" t="s">
        <v>144</v>
      </c>
    </row>
    <row r="4098" spans="1:29" x14ac:dyDescent="0.3">
      <c r="A4098" s="230">
        <v>422667</v>
      </c>
      <c r="B4098" s="230" t="s">
        <v>1448</v>
      </c>
      <c r="E4098" s="230" t="s">
        <v>143</v>
      </c>
      <c r="Q4098" s="230" t="s">
        <v>143</v>
      </c>
      <c r="R4098" s="230" t="s">
        <v>143</v>
      </c>
      <c r="X4098" s="230" t="s">
        <v>143</v>
      </c>
      <c r="Y4098" s="230" t="s">
        <v>144</v>
      </c>
      <c r="Z4098" s="230" t="s">
        <v>144</v>
      </c>
      <c r="AA4098" s="230" t="s">
        <v>144</v>
      </c>
      <c r="AB4098" s="230" t="s">
        <v>144</v>
      </c>
      <c r="AC4098" s="230" t="s">
        <v>144</v>
      </c>
    </row>
    <row r="4099" spans="1:29" x14ac:dyDescent="0.3">
      <c r="A4099" s="230">
        <v>426213</v>
      </c>
      <c r="B4099" s="230" t="s">
        <v>1448</v>
      </c>
      <c r="G4099" s="230" t="s">
        <v>143</v>
      </c>
      <c r="H4099" s="230" t="s">
        <v>145</v>
      </c>
      <c r="Y4099" s="230" t="s">
        <v>144</v>
      </c>
      <c r="Z4099" s="230" t="s">
        <v>144</v>
      </c>
      <c r="AA4099" s="230" t="s">
        <v>144</v>
      </c>
      <c r="AB4099" s="230" t="s">
        <v>144</v>
      </c>
      <c r="AC4099" s="230" t="s">
        <v>144</v>
      </c>
    </row>
    <row r="4100" spans="1:29" x14ac:dyDescent="0.3">
      <c r="A4100" s="230">
        <v>421288</v>
      </c>
      <c r="B4100" s="230" t="s">
        <v>1448</v>
      </c>
      <c r="K4100" s="230" t="s">
        <v>143</v>
      </c>
      <c r="O4100" s="230" t="s">
        <v>143</v>
      </c>
      <c r="Q4100" s="230" t="s">
        <v>143</v>
      </c>
      <c r="Y4100" s="230" t="s">
        <v>144</v>
      </c>
      <c r="Z4100" s="230" t="s">
        <v>144</v>
      </c>
      <c r="AA4100" s="230" t="s">
        <v>144</v>
      </c>
      <c r="AB4100" s="230" t="s">
        <v>144</v>
      </c>
      <c r="AC4100" s="230" t="s">
        <v>144</v>
      </c>
    </row>
    <row r="4101" spans="1:29" x14ac:dyDescent="0.3">
      <c r="A4101" s="230">
        <v>422172</v>
      </c>
      <c r="B4101" s="230" t="s">
        <v>1448</v>
      </c>
      <c r="G4101" s="230" t="s">
        <v>143</v>
      </c>
      <c r="H4101" s="230" t="s">
        <v>143</v>
      </c>
      <c r="I4101" s="230" t="s">
        <v>143</v>
      </c>
      <c r="X4101" s="230" t="s">
        <v>143</v>
      </c>
      <c r="Y4101" s="230" t="s">
        <v>144</v>
      </c>
      <c r="Z4101" s="230" t="s">
        <v>144</v>
      </c>
      <c r="AA4101" s="230" t="s">
        <v>144</v>
      </c>
      <c r="AB4101" s="230" t="s">
        <v>144</v>
      </c>
      <c r="AC4101" s="230" t="s">
        <v>144</v>
      </c>
    </row>
    <row r="4102" spans="1:29" x14ac:dyDescent="0.3">
      <c r="A4102" s="230">
        <v>423476</v>
      </c>
      <c r="B4102" s="230" t="s">
        <v>1448</v>
      </c>
      <c r="O4102" s="230" t="s">
        <v>143</v>
      </c>
      <c r="Q4102" s="230" t="s">
        <v>143</v>
      </c>
      <c r="S4102" s="230" t="s">
        <v>145</v>
      </c>
      <c r="U4102" s="230" t="s">
        <v>143</v>
      </c>
      <c r="Y4102" s="230" t="s">
        <v>144</v>
      </c>
      <c r="Z4102" s="230" t="s">
        <v>144</v>
      </c>
      <c r="AA4102" s="230" t="s">
        <v>144</v>
      </c>
      <c r="AB4102" s="230" t="s">
        <v>144</v>
      </c>
      <c r="AC4102" s="230" t="s">
        <v>144</v>
      </c>
    </row>
    <row r="4103" spans="1:29" x14ac:dyDescent="0.3">
      <c r="A4103" s="230">
        <v>424049</v>
      </c>
      <c r="B4103" s="230" t="s">
        <v>1448</v>
      </c>
      <c r="N4103" s="230" t="s">
        <v>143</v>
      </c>
      <c r="Y4103" s="230" t="s">
        <v>144</v>
      </c>
      <c r="Z4103" s="230" t="s">
        <v>144</v>
      </c>
      <c r="AA4103" s="230" t="s">
        <v>144</v>
      </c>
      <c r="AB4103" s="230" t="s">
        <v>144</v>
      </c>
      <c r="AC4103" s="230" t="s">
        <v>144</v>
      </c>
    </row>
    <row r="4104" spans="1:29" x14ac:dyDescent="0.3">
      <c r="A4104" s="230">
        <v>426088</v>
      </c>
      <c r="B4104" s="230" t="s">
        <v>1448</v>
      </c>
      <c r="N4104" s="230" t="s">
        <v>145</v>
      </c>
      <c r="P4104" s="230" t="s">
        <v>145</v>
      </c>
      <c r="R4104" s="230" t="s">
        <v>145</v>
      </c>
      <c r="Y4104" s="230" t="s">
        <v>144</v>
      </c>
      <c r="Z4104" s="230" t="s">
        <v>144</v>
      </c>
      <c r="AA4104" s="230" t="s">
        <v>144</v>
      </c>
      <c r="AB4104" s="230" t="s">
        <v>144</v>
      </c>
      <c r="AC4104" s="230" t="s">
        <v>144</v>
      </c>
    </row>
    <row r="4105" spans="1:29" x14ac:dyDescent="0.3">
      <c r="A4105" s="230">
        <v>421830</v>
      </c>
      <c r="B4105" s="230" t="s">
        <v>1448</v>
      </c>
      <c r="N4105" s="230" t="s">
        <v>143</v>
      </c>
      <c r="P4105" s="230" t="s">
        <v>143</v>
      </c>
      <c r="S4105" s="230" t="s">
        <v>143</v>
      </c>
      <c r="X4105" s="230" t="s">
        <v>143</v>
      </c>
      <c r="Y4105" s="230" t="s">
        <v>144</v>
      </c>
      <c r="Z4105" s="230" t="s">
        <v>144</v>
      </c>
      <c r="AA4105" s="230" t="s">
        <v>144</v>
      </c>
      <c r="AB4105" s="230" t="s">
        <v>144</v>
      </c>
      <c r="AC4105" s="230" t="s">
        <v>144</v>
      </c>
    </row>
    <row r="4106" spans="1:29" x14ac:dyDescent="0.3">
      <c r="A4106" s="230">
        <v>424573</v>
      </c>
      <c r="B4106" s="230" t="s">
        <v>1448</v>
      </c>
      <c r="N4106" s="230" t="s">
        <v>145</v>
      </c>
      <c r="P4106" s="230" t="s">
        <v>143</v>
      </c>
      <c r="T4106" s="230" t="s">
        <v>144</v>
      </c>
      <c r="W4106" s="230" t="s">
        <v>144</v>
      </c>
      <c r="Y4106" s="230" t="s">
        <v>144</v>
      </c>
      <c r="Z4106" s="230" t="s">
        <v>144</v>
      </c>
      <c r="AA4106" s="230" t="s">
        <v>144</v>
      </c>
      <c r="AB4106" s="230" t="s">
        <v>144</v>
      </c>
      <c r="AC4106" s="230" t="s">
        <v>144</v>
      </c>
    </row>
    <row r="4107" spans="1:29" x14ac:dyDescent="0.3">
      <c r="A4107" s="230">
        <v>426240</v>
      </c>
      <c r="B4107" s="230" t="s">
        <v>1448</v>
      </c>
      <c r="P4107" s="230" t="s">
        <v>145</v>
      </c>
      <c r="U4107" s="230" t="s">
        <v>143</v>
      </c>
      <c r="V4107" s="230" t="s">
        <v>145</v>
      </c>
      <c r="W4107" s="230" t="s">
        <v>145</v>
      </c>
      <c r="Y4107" s="230" t="s">
        <v>144</v>
      </c>
      <c r="Z4107" s="230" t="s">
        <v>144</v>
      </c>
      <c r="AA4107" s="230" t="s">
        <v>144</v>
      </c>
      <c r="AB4107" s="230" t="s">
        <v>144</v>
      </c>
      <c r="AC4107" s="230" t="s">
        <v>144</v>
      </c>
    </row>
    <row r="4108" spans="1:29" x14ac:dyDescent="0.3">
      <c r="A4108" s="230">
        <v>422409</v>
      </c>
      <c r="B4108" s="230" t="s">
        <v>1448</v>
      </c>
      <c r="H4108" s="230" t="s">
        <v>144</v>
      </c>
      <c r="L4108" s="230" t="s">
        <v>144</v>
      </c>
      <c r="R4108" s="230" t="s">
        <v>144</v>
      </c>
      <c r="S4108" s="230" t="s">
        <v>144</v>
      </c>
      <c r="Y4108" s="230" t="s">
        <v>144</v>
      </c>
      <c r="Z4108" s="230" t="s">
        <v>144</v>
      </c>
      <c r="AA4108" s="230" t="s">
        <v>144</v>
      </c>
      <c r="AB4108" s="230" t="s">
        <v>144</v>
      </c>
      <c r="AC4108" s="230" t="s">
        <v>144</v>
      </c>
    </row>
    <row r="4109" spans="1:29" x14ac:dyDescent="0.3">
      <c r="A4109" s="230">
        <v>424581</v>
      </c>
      <c r="B4109" s="230" t="s">
        <v>1448</v>
      </c>
      <c r="F4109" s="230" t="s">
        <v>143</v>
      </c>
      <c r="O4109" s="230" t="s">
        <v>143</v>
      </c>
      <c r="S4109" s="230" t="s">
        <v>143</v>
      </c>
      <c r="V4109" s="230" t="s">
        <v>143</v>
      </c>
      <c r="Y4109" s="230" t="s">
        <v>144</v>
      </c>
      <c r="Z4109" s="230" t="s">
        <v>144</v>
      </c>
      <c r="AA4109" s="230" t="s">
        <v>144</v>
      </c>
      <c r="AB4109" s="230" t="s">
        <v>144</v>
      </c>
      <c r="AC4109" s="230" t="s">
        <v>144</v>
      </c>
    </row>
    <row r="4110" spans="1:29" x14ac:dyDescent="0.3">
      <c r="A4110" s="230">
        <v>418284</v>
      </c>
      <c r="B4110" s="230" t="s">
        <v>1448</v>
      </c>
      <c r="L4110" s="230" t="s">
        <v>143</v>
      </c>
      <c r="R4110" s="230" t="s">
        <v>145</v>
      </c>
      <c r="S4110" s="230" t="s">
        <v>145</v>
      </c>
      <c r="Y4110" s="230" t="s">
        <v>144</v>
      </c>
      <c r="Z4110" s="230" t="s">
        <v>144</v>
      </c>
      <c r="AA4110" s="230" t="s">
        <v>144</v>
      </c>
      <c r="AB4110" s="230" t="s">
        <v>144</v>
      </c>
      <c r="AC4110" s="230" t="s">
        <v>144</v>
      </c>
    </row>
    <row r="4111" spans="1:29" x14ac:dyDescent="0.3">
      <c r="A4111" s="230">
        <v>425843</v>
      </c>
      <c r="B4111" s="230" t="s">
        <v>1448</v>
      </c>
      <c r="O4111" s="230" t="s">
        <v>145</v>
      </c>
      <c r="P4111" s="230" t="s">
        <v>144</v>
      </c>
      <c r="R4111" s="230" t="s">
        <v>144</v>
      </c>
      <c r="T4111" s="230" t="s">
        <v>145</v>
      </c>
      <c r="Y4111" s="230" t="s">
        <v>144</v>
      </c>
      <c r="Z4111" s="230" t="s">
        <v>144</v>
      </c>
      <c r="AA4111" s="230" t="s">
        <v>144</v>
      </c>
      <c r="AB4111" s="230" t="s">
        <v>144</v>
      </c>
      <c r="AC4111" s="230" t="s">
        <v>144</v>
      </c>
    </row>
    <row r="4112" spans="1:29" x14ac:dyDescent="0.3">
      <c r="A4112" s="230">
        <v>416171</v>
      </c>
      <c r="B4112" s="230" t="s">
        <v>1448</v>
      </c>
      <c r="N4112" s="230" t="s">
        <v>143</v>
      </c>
      <c r="O4112" s="230" t="s">
        <v>144</v>
      </c>
      <c r="R4112" s="230" t="s">
        <v>145</v>
      </c>
      <c r="V4112" s="230" t="s">
        <v>144</v>
      </c>
      <c r="Y4112" s="230" t="s">
        <v>144</v>
      </c>
      <c r="Z4112" s="230" t="s">
        <v>144</v>
      </c>
      <c r="AA4112" s="230" t="s">
        <v>144</v>
      </c>
      <c r="AB4112" s="230" t="s">
        <v>144</v>
      </c>
      <c r="AC4112" s="230" t="s">
        <v>144</v>
      </c>
    </row>
    <row r="4113" spans="1:29" x14ac:dyDescent="0.3">
      <c r="A4113" s="230">
        <v>426023</v>
      </c>
      <c r="B4113" s="230" t="s">
        <v>1448</v>
      </c>
      <c r="J4113" s="230" t="s">
        <v>143</v>
      </c>
      <c r="N4113" s="230" t="s">
        <v>143</v>
      </c>
      <c r="R4113" s="230" t="s">
        <v>144</v>
      </c>
      <c r="Z4113" s="230" t="s">
        <v>144</v>
      </c>
      <c r="AA4113" s="230" t="s">
        <v>144</v>
      </c>
      <c r="AC4113" s="230" t="s">
        <v>144</v>
      </c>
    </row>
    <row r="4114" spans="1:29" x14ac:dyDescent="0.3">
      <c r="A4114" s="230">
        <v>426009</v>
      </c>
      <c r="B4114" s="230" t="s">
        <v>1448</v>
      </c>
      <c r="Y4114" s="230" t="s">
        <v>144</v>
      </c>
      <c r="Z4114" s="230" t="s">
        <v>144</v>
      </c>
      <c r="AA4114" s="230" t="s">
        <v>144</v>
      </c>
      <c r="AB4114" s="230" t="s">
        <v>144</v>
      </c>
      <c r="AC4114" s="230" t="s">
        <v>144</v>
      </c>
    </row>
    <row r="4115" spans="1:29" x14ac:dyDescent="0.3">
      <c r="A4115" s="230">
        <v>423698</v>
      </c>
      <c r="B4115" s="230" t="s">
        <v>1448</v>
      </c>
      <c r="K4115" s="230" t="s">
        <v>143</v>
      </c>
      <c r="V4115" s="230" t="s">
        <v>143</v>
      </c>
      <c r="Y4115" s="230" t="s">
        <v>144</v>
      </c>
      <c r="Z4115" s="230" t="s">
        <v>144</v>
      </c>
      <c r="AA4115" s="230" t="s">
        <v>144</v>
      </c>
      <c r="AB4115" s="230" t="s">
        <v>144</v>
      </c>
      <c r="AC4115" s="230" t="s">
        <v>144</v>
      </c>
    </row>
    <row r="4116" spans="1:29" x14ac:dyDescent="0.3">
      <c r="A4116" s="230">
        <v>422118</v>
      </c>
      <c r="B4116" s="230" t="s">
        <v>1448</v>
      </c>
      <c r="L4116" s="230" t="s">
        <v>144</v>
      </c>
      <c r="N4116" s="230" t="s">
        <v>143</v>
      </c>
      <c r="R4116" s="230" t="s">
        <v>145</v>
      </c>
      <c r="S4116" s="230" t="s">
        <v>144</v>
      </c>
      <c r="Y4116" s="230" t="s">
        <v>144</v>
      </c>
      <c r="Z4116" s="230" t="s">
        <v>144</v>
      </c>
      <c r="AA4116" s="230" t="s">
        <v>144</v>
      </c>
      <c r="AB4116" s="230" t="s">
        <v>144</v>
      </c>
      <c r="AC4116" s="230" t="s">
        <v>144</v>
      </c>
    </row>
    <row r="4117" spans="1:29" x14ac:dyDescent="0.3">
      <c r="A4117" s="230">
        <v>426141</v>
      </c>
      <c r="B4117" s="230" t="s">
        <v>1448</v>
      </c>
      <c r="K4117" s="230" t="s">
        <v>143</v>
      </c>
      <c r="O4117" s="230" t="s">
        <v>143</v>
      </c>
      <c r="R4117" s="230" t="s">
        <v>143</v>
      </c>
      <c r="V4117" s="230" t="s">
        <v>145</v>
      </c>
      <c r="Z4117" s="230" t="s">
        <v>144</v>
      </c>
      <c r="AA4117" s="230" t="s">
        <v>144</v>
      </c>
      <c r="AB4117" s="230" t="s">
        <v>144</v>
      </c>
      <c r="AC4117" s="230" t="s">
        <v>144</v>
      </c>
    </row>
    <row r="4118" spans="1:29" x14ac:dyDescent="0.3">
      <c r="A4118" s="230">
        <v>425903</v>
      </c>
      <c r="B4118" s="230" t="s">
        <v>1448</v>
      </c>
      <c r="G4118" s="230" t="s">
        <v>143</v>
      </c>
      <c r="L4118" s="230" t="s">
        <v>143</v>
      </c>
      <c r="U4118" s="230" t="s">
        <v>143</v>
      </c>
      <c r="X4118" s="230" t="s">
        <v>143</v>
      </c>
      <c r="Y4118" s="230" t="s">
        <v>144</v>
      </c>
      <c r="Z4118" s="230" t="s">
        <v>144</v>
      </c>
      <c r="AA4118" s="230" t="s">
        <v>144</v>
      </c>
      <c r="AB4118" s="230" t="s">
        <v>144</v>
      </c>
      <c r="AC4118" s="230" t="s">
        <v>144</v>
      </c>
    </row>
    <row r="4119" spans="1:29" x14ac:dyDescent="0.3">
      <c r="A4119" s="230">
        <v>424438</v>
      </c>
      <c r="B4119" s="230" t="s">
        <v>1448</v>
      </c>
      <c r="N4119" s="230" t="s">
        <v>143</v>
      </c>
      <c r="R4119" s="230" t="s">
        <v>144</v>
      </c>
      <c r="S4119" s="230" t="s">
        <v>143</v>
      </c>
      <c r="Y4119" s="230" t="s">
        <v>144</v>
      </c>
      <c r="Z4119" s="230" t="s">
        <v>144</v>
      </c>
      <c r="AA4119" s="230" t="s">
        <v>144</v>
      </c>
      <c r="AB4119" s="230" t="s">
        <v>144</v>
      </c>
      <c r="AC4119" s="230" t="s">
        <v>144</v>
      </c>
    </row>
    <row r="4120" spans="1:29" x14ac:dyDescent="0.3">
      <c r="A4120" s="230">
        <v>423948</v>
      </c>
      <c r="B4120" s="230" t="s">
        <v>1448</v>
      </c>
      <c r="H4120" s="230" t="s">
        <v>143</v>
      </c>
      <c r="P4120" s="230" t="s">
        <v>143</v>
      </c>
      <c r="Q4120" s="230" t="s">
        <v>143</v>
      </c>
      <c r="R4120" s="230" t="s">
        <v>145</v>
      </c>
      <c r="Y4120" s="230" t="s">
        <v>144</v>
      </c>
      <c r="Z4120" s="230" t="s">
        <v>144</v>
      </c>
      <c r="AA4120" s="230" t="s">
        <v>144</v>
      </c>
      <c r="AB4120" s="230" t="s">
        <v>144</v>
      </c>
      <c r="AC4120" s="230" t="s">
        <v>144</v>
      </c>
    </row>
    <row r="4121" spans="1:29" x14ac:dyDescent="0.3">
      <c r="A4121" s="230">
        <v>424074</v>
      </c>
      <c r="B4121" s="230" t="s">
        <v>1448</v>
      </c>
      <c r="P4121" s="230" t="s">
        <v>143</v>
      </c>
      <c r="Q4121" s="230" t="s">
        <v>143</v>
      </c>
      <c r="T4121" s="230" t="s">
        <v>143</v>
      </c>
      <c r="U4121" s="230" t="s">
        <v>143</v>
      </c>
      <c r="Y4121" s="230" t="s">
        <v>144</v>
      </c>
      <c r="Z4121" s="230" t="s">
        <v>144</v>
      </c>
      <c r="AA4121" s="230" t="s">
        <v>144</v>
      </c>
      <c r="AB4121" s="230" t="s">
        <v>144</v>
      </c>
      <c r="AC4121" s="230" t="s">
        <v>144</v>
      </c>
    </row>
    <row r="4122" spans="1:29" x14ac:dyDescent="0.3">
      <c r="A4122" s="230">
        <v>415490</v>
      </c>
      <c r="B4122" s="230" t="s">
        <v>1448</v>
      </c>
      <c r="L4122" s="230" t="s">
        <v>145</v>
      </c>
      <c r="R4122" s="230" t="s">
        <v>144</v>
      </c>
      <c r="Z4122" s="230" t="s">
        <v>144</v>
      </c>
      <c r="AA4122" s="230" t="s">
        <v>144</v>
      </c>
      <c r="AB4122" s="230" t="s">
        <v>144</v>
      </c>
    </row>
    <row r="4123" spans="1:29" x14ac:dyDescent="0.3">
      <c r="A4123" s="230">
        <v>426203</v>
      </c>
      <c r="B4123" s="230" t="s">
        <v>1448</v>
      </c>
      <c r="N4123" s="230" t="s">
        <v>145</v>
      </c>
      <c r="R4123" s="230" t="s">
        <v>145</v>
      </c>
      <c r="Y4123" s="230" t="s">
        <v>144</v>
      </c>
      <c r="Z4123" s="230" t="s">
        <v>144</v>
      </c>
      <c r="AA4123" s="230" t="s">
        <v>144</v>
      </c>
      <c r="AB4123" s="230" t="s">
        <v>144</v>
      </c>
      <c r="AC4123" s="230" t="s">
        <v>144</v>
      </c>
    </row>
    <row r="4124" spans="1:29" x14ac:dyDescent="0.3">
      <c r="A4124" s="230">
        <v>426992</v>
      </c>
      <c r="B4124" s="230" t="s">
        <v>1448</v>
      </c>
      <c r="N4124" s="230" t="s">
        <v>145</v>
      </c>
      <c r="S4124" s="230" t="s">
        <v>143</v>
      </c>
      <c r="Y4124" s="230" t="s">
        <v>144</v>
      </c>
      <c r="Z4124" s="230" t="s">
        <v>144</v>
      </c>
      <c r="AA4124" s="230" t="s">
        <v>144</v>
      </c>
      <c r="AB4124" s="230" t="s">
        <v>144</v>
      </c>
      <c r="AC4124" s="230" t="s">
        <v>144</v>
      </c>
    </row>
    <row r="4125" spans="1:29" x14ac:dyDescent="0.3">
      <c r="A4125" s="230">
        <v>422845</v>
      </c>
      <c r="B4125" s="230" t="s">
        <v>1448</v>
      </c>
      <c r="F4125" s="230" t="s">
        <v>143</v>
      </c>
      <c r="N4125" s="230" t="s">
        <v>143</v>
      </c>
      <c r="Q4125" s="230" t="s">
        <v>143</v>
      </c>
      <c r="R4125" s="230" t="s">
        <v>145</v>
      </c>
      <c r="Y4125" s="230" t="s">
        <v>144</v>
      </c>
      <c r="Z4125" s="230" t="s">
        <v>144</v>
      </c>
      <c r="AA4125" s="230" t="s">
        <v>144</v>
      </c>
      <c r="AB4125" s="230" t="s">
        <v>144</v>
      </c>
      <c r="AC4125" s="230" t="s">
        <v>144</v>
      </c>
    </row>
    <row r="4126" spans="1:29" x14ac:dyDescent="0.3">
      <c r="A4126" s="230">
        <v>423614</v>
      </c>
      <c r="B4126" s="230" t="s">
        <v>1448</v>
      </c>
      <c r="E4126" s="230" t="s">
        <v>143</v>
      </c>
      <c r="Y4126" s="230" t="s">
        <v>144</v>
      </c>
      <c r="Z4126" s="230" t="s">
        <v>144</v>
      </c>
      <c r="AA4126" s="230" t="s">
        <v>144</v>
      </c>
      <c r="AB4126" s="230" t="s">
        <v>144</v>
      </c>
      <c r="AC4126" s="230" t="s">
        <v>144</v>
      </c>
    </row>
    <row r="4127" spans="1:29" x14ac:dyDescent="0.3">
      <c r="A4127" s="230">
        <v>420214</v>
      </c>
      <c r="B4127" s="230" t="s">
        <v>1448</v>
      </c>
      <c r="L4127" s="230" t="s">
        <v>143</v>
      </c>
      <c r="N4127" s="230" t="s">
        <v>145</v>
      </c>
      <c r="Q4127" s="230" t="s">
        <v>143</v>
      </c>
      <c r="X4127" s="230" t="s">
        <v>143</v>
      </c>
      <c r="Y4127" s="230" t="s">
        <v>144</v>
      </c>
      <c r="Z4127" s="230" t="s">
        <v>144</v>
      </c>
      <c r="AA4127" s="230" t="s">
        <v>144</v>
      </c>
      <c r="AB4127" s="230" t="s">
        <v>144</v>
      </c>
      <c r="AC4127" s="230" t="s">
        <v>144</v>
      </c>
    </row>
    <row r="4128" spans="1:29" x14ac:dyDescent="0.3">
      <c r="A4128" s="230">
        <v>425752</v>
      </c>
      <c r="B4128" s="230" t="s">
        <v>1448</v>
      </c>
      <c r="N4128" s="230" t="s">
        <v>143</v>
      </c>
      <c r="Y4128" s="230" t="s">
        <v>144</v>
      </c>
      <c r="Z4128" s="230" t="s">
        <v>144</v>
      </c>
      <c r="AA4128" s="230" t="s">
        <v>144</v>
      </c>
      <c r="AB4128" s="230" t="s">
        <v>144</v>
      </c>
      <c r="AC4128" s="230" t="s">
        <v>144</v>
      </c>
    </row>
    <row r="4129" spans="1:29" x14ac:dyDescent="0.3">
      <c r="A4129" s="230">
        <v>426833</v>
      </c>
      <c r="B4129" s="230" t="s">
        <v>1448</v>
      </c>
      <c r="N4129" s="230" t="s">
        <v>145</v>
      </c>
      <c r="T4129" s="230" t="s">
        <v>145</v>
      </c>
      <c r="U4129" s="230" t="s">
        <v>144</v>
      </c>
      <c r="V4129" s="230" t="s">
        <v>145</v>
      </c>
      <c r="Y4129" s="230" t="s">
        <v>144</v>
      </c>
      <c r="Z4129" s="230" t="s">
        <v>144</v>
      </c>
      <c r="AA4129" s="230" t="s">
        <v>144</v>
      </c>
      <c r="AB4129" s="230" t="s">
        <v>144</v>
      </c>
      <c r="AC4129" s="230" t="s">
        <v>144</v>
      </c>
    </row>
    <row r="4130" spans="1:29" x14ac:dyDescent="0.3">
      <c r="A4130" s="230">
        <v>424647</v>
      </c>
      <c r="B4130" s="230" t="s">
        <v>1448</v>
      </c>
      <c r="K4130" s="230" t="s">
        <v>143</v>
      </c>
      <c r="R4130" s="230" t="s">
        <v>143</v>
      </c>
      <c r="T4130" s="230" t="s">
        <v>143</v>
      </c>
      <c r="W4130" s="230" t="s">
        <v>143</v>
      </c>
      <c r="Z4130" s="230" t="s">
        <v>144</v>
      </c>
      <c r="AA4130" s="230" t="s">
        <v>144</v>
      </c>
    </row>
    <row r="4131" spans="1:29" x14ac:dyDescent="0.3">
      <c r="A4131" s="230">
        <v>426507</v>
      </c>
      <c r="B4131" s="230" t="s">
        <v>1448</v>
      </c>
      <c r="N4131" s="230" t="s">
        <v>145</v>
      </c>
      <c r="R4131" s="230" t="s">
        <v>143</v>
      </c>
      <c r="Y4131" s="230" t="s">
        <v>144</v>
      </c>
      <c r="Z4131" s="230" t="s">
        <v>144</v>
      </c>
      <c r="AA4131" s="230" t="s">
        <v>144</v>
      </c>
      <c r="AB4131" s="230" t="s">
        <v>144</v>
      </c>
      <c r="AC4131" s="230" t="s">
        <v>144</v>
      </c>
    </row>
    <row r="4132" spans="1:29" x14ac:dyDescent="0.3">
      <c r="A4132" s="230">
        <v>426889</v>
      </c>
      <c r="B4132" s="230" t="s">
        <v>1448</v>
      </c>
      <c r="N4132" s="230" t="s">
        <v>145</v>
      </c>
      <c r="R4132" s="230" t="s">
        <v>145</v>
      </c>
      <c r="U4132" s="230" t="s">
        <v>144</v>
      </c>
      <c r="Y4132" s="230" t="s">
        <v>144</v>
      </c>
      <c r="Z4132" s="230" t="s">
        <v>144</v>
      </c>
      <c r="AA4132" s="230" t="s">
        <v>144</v>
      </c>
      <c r="AB4132" s="230" t="s">
        <v>144</v>
      </c>
      <c r="AC4132" s="230" t="s">
        <v>144</v>
      </c>
    </row>
    <row r="4133" spans="1:29" x14ac:dyDescent="0.3">
      <c r="A4133" s="230">
        <v>425130</v>
      </c>
      <c r="B4133" s="230" t="s">
        <v>1448</v>
      </c>
      <c r="N4133" s="230" t="s">
        <v>144</v>
      </c>
      <c r="P4133" s="230" t="s">
        <v>145</v>
      </c>
      <c r="W4133" s="230" t="s">
        <v>145</v>
      </c>
      <c r="Y4133" s="230" t="s">
        <v>144</v>
      </c>
      <c r="Z4133" s="230" t="s">
        <v>144</v>
      </c>
      <c r="AA4133" s="230" t="s">
        <v>144</v>
      </c>
      <c r="AB4133" s="230" t="s">
        <v>144</v>
      </c>
      <c r="AC4133" s="230" t="s">
        <v>144</v>
      </c>
    </row>
    <row r="4134" spans="1:29" x14ac:dyDescent="0.3">
      <c r="A4134" s="230">
        <v>426288</v>
      </c>
      <c r="B4134" s="230" t="s">
        <v>1448</v>
      </c>
      <c r="M4134" s="230" t="s">
        <v>144</v>
      </c>
      <c r="N4134" s="230" t="s">
        <v>145</v>
      </c>
      <c r="O4134" s="230" t="s">
        <v>144</v>
      </c>
      <c r="Y4134" s="230" t="s">
        <v>144</v>
      </c>
      <c r="Z4134" s="230" t="s">
        <v>144</v>
      </c>
      <c r="AA4134" s="230" t="s">
        <v>144</v>
      </c>
      <c r="AB4134" s="230" t="s">
        <v>144</v>
      </c>
      <c r="AC4134" s="230" t="s">
        <v>144</v>
      </c>
    </row>
    <row r="4135" spans="1:29" x14ac:dyDescent="0.3">
      <c r="A4135" s="230">
        <v>426268</v>
      </c>
      <c r="B4135" s="230" t="s">
        <v>1448</v>
      </c>
      <c r="R4135" s="230" t="s">
        <v>143</v>
      </c>
      <c r="Z4135" s="230" t="s">
        <v>144</v>
      </c>
      <c r="AA4135" s="230" t="s">
        <v>144</v>
      </c>
      <c r="AC4135" s="230" t="s">
        <v>144</v>
      </c>
    </row>
    <row r="4136" spans="1:29" x14ac:dyDescent="0.3">
      <c r="A4136" s="230">
        <v>425430</v>
      </c>
      <c r="B4136" s="230" t="s">
        <v>1448</v>
      </c>
      <c r="R4136" s="230" t="s">
        <v>143</v>
      </c>
      <c r="Y4136" s="230" t="s">
        <v>144</v>
      </c>
      <c r="Z4136" s="230" t="s">
        <v>144</v>
      </c>
      <c r="AA4136" s="230" t="s">
        <v>144</v>
      </c>
      <c r="AB4136" s="230" t="s">
        <v>144</v>
      </c>
      <c r="AC4136" s="230" t="s">
        <v>144</v>
      </c>
    </row>
    <row r="4137" spans="1:29" x14ac:dyDescent="0.3">
      <c r="A4137" s="230">
        <v>424265</v>
      </c>
      <c r="B4137" s="230" t="s">
        <v>1448</v>
      </c>
      <c r="K4137" s="230" t="s">
        <v>143</v>
      </c>
      <c r="Q4137" s="230" t="s">
        <v>143</v>
      </c>
      <c r="R4137" s="230" t="s">
        <v>145</v>
      </c>
      <c r="Y4137" s="230" t="s">
        <v>144</v>
      </c>
      <c r="Z4137" s="230" t="s">
        <v>144</v>
      </c>
      <c r="AA4137" s="230" t="s">
        <v>144</v>
      </c>
      <c r="AB4137" s="230" t="s">
        <v>144</v>
      </c>
      <c r="AC4137" s="230" t="s">
        <v>144</v>
      </c>
    </row>
    <row r="4138" spans="1:29" x14ac:dyDescent="0.3">
      <c r="A4138" s="230">
        <v>422752</v>
      </c>
      <c r="B4138" s="230" t="s">
        <v>1448</v>
      </c>
      <c r="L4138" s="230" t="s">
        <v>143</v>
      </c>
      <c r="R4138" s="230" t="s">
        <v>144</v>
      </c>
      <c r="T4138" s="230" t="s">
        <v>144</v>
      </c>
      <c r="V4138" s="230" t="s">
        <v>143</v>
      </c>
      <c r="Y4138" s="230" t="s">
        <v>144</v>
      </c>
      <c r="Z4138" s="230" t="s">
        <v>144</v>
      </c>
      <c r="AA4138" s="230" t="s">
        <v>144</v>
      </c>
      <c r="AB4138" s="230" t="s">
        <v>144</v>
      </c>
      <c r="AC4138" s="230" t="s">
        <v>144</v>
      </c>
    </row>
    <row r="4139" spans="1:29" x14ac:dyDescent="0.3">
      <c r="A4139" s="230">
        <v>422526</v>
      </c>
      <c r="B4139" s="230" t="s">
        <v>1448</v>
      </c>
      <c r="E4139" s="230" t="s">
        <v>143</v>
      </c>
      <c r="K4139" s="230" t="s">
        <v>145</v>
      </c>
      <c r="P4139" s="230" t="s">
        <v>143</v>
      </c>
      <c r="Y4139" s="230" t="s">
        <v>144</v>
      </c>
      <c r="Z4139" s="230" t="s">
        <v>144</v>
      </c>
      <c r="AA4139" s="230" t="s">
        <v>144</v>
      </c>
      <c r="AB4139" s="230" t="s">
        <v>144</v>
      </c>
      <c r="AC4139" s="230" t="s">
        <v>144</v>
      </c>
    </row>
    <row r="4140" spans="1:29" x14ac:dyDescent="0.3">
      <c r="A4140" s="230">
        <v>425817</v>
      </c>
      <c r="B4140" s="230" t="s">
        <v>1448</v>
      </c>
      <c r="R4140" s="230" t="s">
        <v>143</v>
      </c>
      <c r="U4140" s="230" t="s">
        <v>145</v>
      </c>
      <c r="W4140" s="230" t="s">
        <v>145</v>
      </c>
      <c r="Z4140" s="230" t="s">
        <v>144</v>
      </c>
      <c r="AA4140" s="230" t="s">
        <v>144</v>
      </c>
      <c r="AB4140" s="230" t="s">
        <v>144</v>
      </c>
      <c r="AC4140" s="230" t="s">
        <v>144</v>
      </c>
    </row>
    <row r="4141" spans="1:29" x14ac:dyDescent="0.3">
      <c r="A4141" s="230">
        <v>427487</v>
      </c>
      <c r="B4141" s="230" t="s">
        <v>1448</v>
      </c>
      <c r="U4141" s="230" t="s">
        <v>144</v>
      </c>
      <c r="V4141" s="230" t="s">
        <v>144</v>
      </c>
      <c r="W4141" s="230" t="s">
        <v>144</v>
      </c>
      <c r="X4141" s="230" t="s">
        <v>144</v>
      </c>
      <c r="Y4141" s="230" t="s">
        <v>144</v>
      </c>
      <c r="Z4141" s="230" t="s">
        <v>144</v>
      </c>
      <c r="AA4141" s="230" t="s">
        <v>144</v>
      </c>
      <c r="AB4141" s="230" t="s">
        <v>144</v>
      </c>
      <c r="AC4141" s="230" t="s">
        <v>144</v>
      </c>
    </row>
    <row r="4142" spans="1:29" x14ac:dyDescent="0.3">
      <c r="A4142" s="230">
        <v>427535</v>
      </c>
      <c r="B4142" s="230" t="s">
        <v>1448</v>
      </c>
      <c r="U4142" s="230" t="s">
        <v>144</v>
      </c>
      <c r="V4142" s="230" t="s">
        <v>144</v>
      </c>
      <c r="W4142" s="230" t="s">
        <v>144</v>
      </c>
      <c r="X4142" s="230" t="s">
        <v>144</v>
      </c>
      <c r="Y4142" s="230" t="s">
        <v>144</v>
      </c>
      <c r="Z4142" s="230" t="s">
        <v>144</v>
      </c>
      <c r="AA4142" s="230" t="s">
        <v>144</v>
      </c>
      <c r="AB4142" s="230" t="s">
        <v>144</v>
      </c>
      <c r="AC4142" s="230" t="s">
        <v>144</v>
      </c>
    </row>
    <row r="4143" spans="1:29" x14ac:dyDescent="0.3">
      <c r="A4143" s="230">
        <v>427712</v>
      </c>
      <c r="B4143" s="230" t="s">
        <v>1448</v>
      </c>
      <c r="U4143" s="230" t="s">
        <v>144</v>
      </c>
      <c r="V4143" s="230" t="s">
        <v>144</v>
      </c>
      <c r="W4143" s="230" t="s">
        <v>144</v>
      </c>
      <c r="X4143" s="230" t="s">
        <v>144</v>
      </c>
      <c r="Y4143" s="230" t="s">
        <v>144</v>
      </c>
      <c r="Z4143" s="230" t="s">
        <v>144</v>
      </c>
      <c r="AA4143" s="230" t="s">
        <v>144</v>
      </c>
      <c r="AB4143" s="230" t="s">
        <v>144</v>
      </c>
      <c r="AC4143" s="230" t="s">
        <v>144</v>
      </c>
    </row>
    <row r="4144" spans="1:29" x14ac:dyDescent="0.3">
      <c r="A4144" s="230">
        <v>427726</v>
      </c>
      <c r="B4144" s="230" t="s">
        <v>1448</v>
      </c>
      <c r="U4144" s="230" t="s">
        <v>144</v>
      </c>
      <c r="V4144" s="230" t="s">
        <v>144</v>
      </c>
      <c r="W4144" s="230" t="s">
        <v>144</v>
      </c>
      <c r="X4144" s="230" t="s">
        <v>144</v>
      </c>
      <c r="Y4144" s="230" t="s">
        <v>144</v>
      </c>
      <c r="Z4144" s="230" t="s">
        <v>144</v>
      </c>
      <c r="AA4144" s="230" t="s">
        <v>144</v>
      </c>
      <c r="AB4144" s="230" t="s">
        <v>144</v>
      </c>
      <c r="AC4144" s="230" t="s">
        <v>144</v>
      </c>
    </row>
    <row r="7521" s="230" customFormat="1" x14ac:dyDescent="0.3"/>
    <row r="7522" s="230" customFormat="1" x14ac:dyDescent="0.3"/>
    <row r="7523" s="230" customFormat="1" x14ac:dyDescent="0.3"/>
    <row r="7524" s="230" customFormat="1" x14ac:dyDescent="0.3"/>
    <row r="7525" s="230" customFormat="1" x14ac:dyDescent="0.3"/>
    <row r="7526" s="230" customFormat="1" x14ac:dyDescent="0.3"/>
    <row r="7527" s="230" customFormat="1" x14ac:dyDescent="0.3"/>
    <row r="7528" s="230" customFormat="1" x14ac:dyDescent="0.3"/>
    <row r="7529" s="230" customFormat="1" x14ac:dyDescent="0.3"/>
    <row r="7530" s="230" customFormat="1" x14ac:dyDescent="0.3"/>
    <row r="7531" s="230" customFormat="1" x14ac:dyDescent="0.3"/>
    <row r="7532" s="230" customFormat="1" x14ac:dyDescent="0.3"/>
    <row r="7533" s="230" customFormat="1" x14ac:dyDescent="0.3"/>
    <row r="7534" s="230" customFormat="1" x14ac:dyDescent="0.3"/>
    <row r="7535" s="230" customFormat="1" x14ac:dyDescent="0.3"/>
    <row r="7536" s="230" customFormat="1" x14ac:dyDescent="0.3"/>
    <row r="7537" s="230" customFormat="1" x14ac:dyDescent="0.3"/>
    <row r="7538" s="230" customFormat="1" x14ac:dyDescent="0.3"/>
    <row r="7539" s="230" customFormat="1" x14ac:dyDescent="0.3"/>
    <row r="7540" s="230" customFormat="1" x14ac:dyDescent="0.3"/>
    <row r="7541" s="230" customFormat="1" x14ac:dyDescent="0.3"/>
    <row r="7542" s="230" customFormat="1" x14ac:dyDescent="0.3"/>
    <row r="7543" s="230" customFormat="1" x14ac:dyDescent="0.3"/>
    <row r="7544" s="230" customFormat="1" x14ac:dyDescent="0.3"/>
    <row r="7545" s="230" customFormat="1" x14ac:dyDescent="0.3"/>
    <row r="7546" s="230" customFormat="1" x14ac:dyDescent="0.3"/>
    <row r="7547" s="230" customFormat="1" x14ac:dyDescent="0.3"/>
    <row r="7548" s="230" customFormat="1" x14ac:dyDescent="0.3"/>
    <row r="7549" s="230" customFormat="1" x14ac:dyDescent="0.3"/>
    <row r="7550" s="230" customFormat="1" x14ac:dyDescent="0.3"/>
    <row r="7551" s="230" customFormat="1" x14ac:dyDescent="0.3"/>
    <row r="7552" s="230" customFormat="1" x14ac:dyDescent="0.3"/>
    <row r="7553" s="230" customFormat="1" x14ac:dyDescent="0.3"/>
    <row r="7554" s="230" customFormat="1" x14ac:dyDescent="0.3"/>
    <row r="7555" s="230" customFormat="1" x14ac:dyDescent="0.3"/>
    <row r="7556" s="230" customFormat="1" x14ac:dyDescent="0.3"/>
    <row r="7557" s="230" customFormat="1" x14ac:dyDescent="0.3"/>
    <row r="7558" s="230" customFormat="1" x14ac:dyDescent="0.3"/>
    <row r="7559" s="230" customFormat="1" x14ac:dyDescent="0.3"/>
    <row r="7560" s="230" customFormat="1" x14ac:dyDescent="0.3"/>
    <row r="7561" s="230" customFormat="1" x14ac:dyDescent="0.3"/>
    <row r="7562" s="230" customFormat="1" x14ac:dyDescent="0.3"/>
    <row r="7563" s="230" customFormat="1" x14ac:dyDescent="0.3"/>
    <row r="7564" s="230" customFormat="1" x14ac:dyDescent="0.3"/>
    <row r="7565" s="230" customFormat="1" x14ac:dyDescent="0.3"/>
    <row r="7566" s="230" customFormat="1" x14ac:dyDescent="0.3"/>
    <row r="7567" s="230" customFormat="1" x14ac:dyDescent="0.3"/>
    <row r="7568" s="230" customFormat="1" x14ac:dyDescent="0.3"/>
    <row r="7569" s="230" customFormat="1" x14ac:dyDescent="0.3"/>
    <row r="7570" s="230" customFormat="1" x14ac:dyDescent="0.3"/>
    <row r="7571" s="230" customFormat="1" x14ac:dyDescent="0.3"/>
    <row r="7572" s="230" customFormat="1" x14ac:dyDescent="0.3"/>
    <row r="7573" s="230" customFormat="1" x14ac:dyDescent="0.3"/>
    <row r="7574" s="230" customFormat="1" x14ac:dyDescent="0.3"/>
    <row r="7575" s="230" customFormat="1" x14ac:dyDescent="0.3"/>
    <row r="7576" s="230" customFormat="1" x14ac:dyDescent="0.3"/>
    <row r="7577" s="230" customFormat="1" x14ac:dyDescent="0.3"/>
    <row r="7578" s="230" customFormat="1" x14ac:dyDescent="0.3"/>
    <row r="7579" s="230" customFormat="1" x14ac:dyDescent="0.3"/>
    <row r="7580" s="230" customFormat="1" x14ac:dyDescent="0.3"/>
    <row r="7581" s="230" customFormat="1" x14ac:dyDescent="0.3"/>
  </sheetData>
  <sheetProtection algorithmName="SHA-512" hashValue="pwyEAsdxMBWSjaNFgdN2NsrqCFpesKF3qHb09dRJwXfoRmlGVC6MI9fWtVhQ9ugGCY8vUaedsfWMgqleBixChA==" saltValue="CX7H86VB32ltRPALP9I+Mw==" spinCount="100000" sheet="1"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F2000"/>
  <sheetViews>
    <sheetView rightToLeft="1" workbookViewId="0">
      <pane xSplit="2" ySplit="2" topLeftCell="C875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1.109375" style="230" bestFit="1" customWidth="1"/>
    <col min="2" max="2" width="9.6640625" style="230" customWidth="1"/>
    <col min="3" max="3" width="18.44140625" style="230" bestFit="1" customWidth="1"/>
    <col min="4" max="4" width="20.44140625" style="230" bestFit="1" customWidth="1"/>
    <col min="5" max="5" width="6.44140625" style="230" bestFit="1" customWidth="1"/>
    <col min="6" max="6" width="10.44140625" style="230" bestFit="1" customWidth="1"/>
    <col min="7" max="7" width="13.21875" style="230" bestFit="1" customWidth="1"/>
    <col min="8" max="8" width="12" style="230" bestFit="1" customWidth="1"/>
    <col min="9" max="9" width="13.109375" style="230" bestFit="1" customWidth="1"/>
    <col min="10" max="11" width="9.44140625" style="230" bestFit="1" customWidth="1"/>
    <col min="12" max="12" width="11.109375" style="230" bestFit="1" customWidth="1"/>
    <col min="13" max="13" width="8.109375" style="230" bestFit="1" customWidth="1"/>
    <col min="14" max="14" width="9.44140625" style="230" bestFit="1" customWidth="1"/>
    <col min="15" max="15" width="10.88671875" style="230" bestFit="1" customWidth="1"/>
    <col min="16" max="17" width="10.44140625" style="230" bestFit="1" customWidth="1"/>
    <col min="18" max="22" width="13.6640625" style="230" customWidth="1"/>
    <col min="23" max="23" width="18.21875" style="230" bestFit="1" customWidth="1"/>
    <col min="24" max="24" width="5.44140625" style="230" bestFit="1" customWidth="1"/>
    <col min="25" max="25" width="23.44140625" style="230" bestFit="1" customWidth="1"/>
    <col min="26" max="27" width="15.44140625" style="230" customWidth="1"/>
    <col min="28" max="28" width="45.109375" style="230" customWidth="1"/>
    <col min="29" max="30" width="13.44140625" style="230" customWidth="1"/>
    <col min="31" max="16384" width="9" style="230"/>
  </cols>
  <sheetData>
    <row r="1" spans="1:32" x14ac:dyDescent="0.3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3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AC1" s="230">
        <v>29</v>
      </c>
    </row>
    <row r="2" spans="1:32" x14ac:dyDescent="0.3">
      <c r="A2" s="230" t="s">
        <v>2</v>
      </c>
      <c r="B2" s="230" t="s">
        <v>3</v>
      </c>
      <c r="C2" s="230" t="s">
        <v>4</v>
      </c>
      <c r="D2" s="230" t="s">
        <v>5</v>
      </c>
      <c r="E2" s="230" t="s">
        <v>11</v>
      </c>
      <c r="F2" s="230" t="s">
        <v>48</v>
      </c>
      <c r="G2" s="230" t="s">
        <v>6</v>
      </c>
      <c r="H2" s="230" t="s">
        <v>10</v>
      </c>
      <c r="I2" s="230" t="s">
        <v>9</v>
      </c>
      <c r="J2" s="230" t="s">
        <v>12</v>
      </c>
      <c r="K2" s="230" t="s">
        <v>13</v>
      </c>
      <c r="L2" s="230" t="s">
        <v>14</v>
      </c>
      <c r="M2" s="230" t="s">
        <v>16</v>
      </c>
      <c r="N2" s="230" t="s">
        <v>736</v>
      </c>
      <c r="O2" s="230" t="s">
        <v>0</v>
      </c>
      <c r="P2" s="230" t="s">
        <v>737</v>
      </c>
      <c r="Q2" s="230" t="s">
        <v>151</v>
      </c>
      <c r="R2" s="230" t="s">
        <v>903</v>
      </c>
      <c r="S2" s="230" t="s">
        <v>911</v>
      </c>
      <c r="T2" s="230" t="s">
        <v>904</v>
      </c>
      <c r="U2" s="230" t="s">
        <v>912</v>
      </c>
      <c r="V2" s="230" t="s">
        <v>1372</v>
      </c>
      <c r="AC2" s="230">
        <v>1</v>
      </c>
    </row>
    <row r="3" spans="1:32" ht="17.25" customHeight="1" x14ac:dyDescent="0.3">
      <c r="A3" s="230">
        <v>420129</v>
      </c>
      <c r="B3" s="230" t="s">
        <v>1434</v>
      </c>
      <c r="C3" s="230" t="s">
        <v>1435</v>
      </c>
      <c r="D3" s="230" t="s">
        <v>850</v>
      </c>
      <c r="E3" s="230" t="s">
        <v>140</v>
      </c>
      <c r="F3" s="230">
        <v>34547</v>
      </c>
      <c r="G3" s="230" t="s">
        <v>281</v>
      </c>
      <c r="H3" s="230" t="s">
        <v>1393</v>
      </c>
      <c r="I3" s="230" t="s">
        <v>321</v>
      </c>
      <c r="J3" s="230" t="s">
        <v>295</v>
      </c>
      <c r="K3" s="230">
        <v>2013</v>
      </c>
      <c r="L3" s="230" t="s">
        <v>281</v>
      </c>
      <c r="AE3" s="230">
        <v>2</v>
      </c>
      <c r="AF3" s="230" t="s">
        <v>1436</v>
      </c>
    </row>
    <row r="4" spans="1:32" ht="17.25" customHeight="1" x14ac:dyDescent="0.3">
      <c r="A4" s="230">
        <v>422297</v>
      </c>
      <c r="B4" s="230" t="s">
        <v>1438</v>
      </c>
      <c r="C4" s="230" t="s">
        <v>60</v>
      </c>
      <c r="D4" s="230" t="s">
        <v>1439</v>
      </c>
      <c r="E4" s="230" t="s">
        <v>141</v>
      </c>
      <c r="F4" s="230">
        <v>34727</v>
      </c>
      <c r="G4" s="230" t="s">
        <v>281</v>
      </c>
      <c r="H4" s="230" t="s">
        <v>1394</v>
      </c>
      <c r="I4" s="230" t="s">
        <v>321</v>
      </c>
      <c r="J4" s="230" t="s">
        <v>296</v>
      </c>
      <c r="K4" s="230">
        <v>2012</v>
      </c>
      <c r="L4" s="230" t="s">
        <v>286</v>
      </c>
      <c r="AE4" s="230">
        <v>5</v>
      </c>
      <c r="AF4" s="230" t="s">
        <v>1440</v>
      </c>
    </row>
    <row r="5" spans="1:32" ht="17.25" customHeight="1" x14ac:dyDescent="0.3">
      <c r="A5" s="230">
        <v>420651</v>
      </c>
      <c r="B5" s="230" t="s">
        <v>1441</v>
      </c>
      <c r="C5" s="230" t="s">
        <v>1442</v>
      </c>
      <c r="D5" s="230" t="s">
        <v>199</v>
      </c>
      <c r="E5" s="230" t="s">
        <v>141</v>
      </c>
      <c r="F5" s="230">
        <v>35115</v>
      </c>
      <c r="G5" s="230" t="s">
        <v>281</v>
      </c>
      <c r="H5" s="230" t="s">
        <v>1399</v>
      </c>
      <c r="I5" s="230" t="s">
        <v>321</v>
      </c>
      <c r="J5" s="230" t="s">
        <v>296</v>
      </c>
      <c r="K5" s="230">
        <v>2014</v>
      </c>
      <c r="L5" s="230" t="s">
        <v>281</v>
      </c>
      <c r="V5" s="230" t="s">
        <v>902</v>
      </c>
    </row>
    <row r="6" spans="1:32" ht="17.25" customHeight="1" x14ac:dyDescent="0.3">
      <c r="A6" s="230">
        <v>425578</v>
      </c>
      <c r="B6" s="230" t="s">
        <v>1443</v>
      </c>
      <c r="C6" s="230" t="s">
        <v>1444</v>
      </c>
      <c r="D6" s="230" t="s">
        <v>1445</v>
      </c>
      <c r="E6" s="230" t="s">
        <v>141</v>
      </c>
      <c r="F6" s="230">
        <v>35451</v>
      </c>
      <c r="G6" s="230" t="s">
        <v>1446</v>
      </c>
      <c r="H6" s="230" t="s">
        <v>1399</v>
      </c>
      <c r="I6" s="230" t="s">
        <v>321</v>
      </c>
      <c r="J6" s="230" t="s">
        <v>296</v>
      </c>
      <c r="K6" s="230">
        <v>2014</v>
      </c>
      <c r="L6" s="230" t="s">
        <v>281</v>
      </c>
    </row>
    <row r="7" spans="1:32" ht="17.25" customHeight="1" x14ac:dyDescent="0.3">
      <c r="A7" s="230">
        <v>426554</v>
      </c>
      <c r="B7" s="230" t="s">
        <v>1449</v>
      </c>
      <c r="C7" s="230" t="s">
        <v>62</v>
      </c>
      <c r="D7" s="230" t="s">
        <v>1450</v>
      </c>
      <c r="E7" s="230" t="s">
        <v>141</v>
      </c>
      <c r="F7" s="230" t="s">
        <v>1451</v>
      </c>
      <c r="G7" s="230" t="s">
        <v>1396</v>
      </c>
      <c r="H7" s="230" t="s">
        <v>1399</v>
      </c>
      <c r="I7" s="230" t="s">
        <v>321</v>
      </c>
      <c r="J7" s="230" t="s">
        <v>296</v>
      </c>
      <c r="K7" s="230" t="s">
        <v>1418</v>
      </c>
      <c r="L7" s="230" t="s">
        <v>281</v>
      </c>
    </row>
    <row r="8" spans="1:32" ht="17.25" customHeight="1" x14ac:dyDescent="0.3">
      <c r="A8" s="230">
        <v>426218</v>
      </c>
      <c r="B8" s="230" t="s">
        <v>1452</v>
      </c>
      <c r="C8" s="230" t="s">
        <v>62</v>
      </c>
      <c r="D8" s="230" t="s">
        <v>249</v>
      </c>
      <c r="E8" s="230" t="s">
        <v>141</v>
      </c>
      <c r="F8" s="230" t="s">
        <v>1453</v>
      </c>
      <c r="G8" s="230" t="s">
        <v>281</v>
      </c>
      <c r="H8" s="230" t="s">
        <v>1399</v>
      </c>
      <c r="I8" s="230" t="s">
        <v>321</v>
      </c>
      <c r="J8" s="230" t="s">
        <v>296</v>
      </c>
      <c r="K8" s="230">
        <v>2012</v>
      </c>
      <c r="L8" s="230" t="s">
        <v>286</v>
      </c>
    </row>
    <row r="9" spans="1:32" ht="17.25" customHeight="1" x14ac:dyDescent="0.3">
      <c r="A9" s="230">
        <v>410319</v>
      </c>
      <c r="B9" s="230" t="s">
        <v>1459</v>
      </c>
      <c r="C9" s="230" t="s">
        <v>1460</v>
      </c>
      <c r="D9" s="230" t="s">
        <v>205</v>
      </c>
      <c r="E9" s="230" t="s">
        <v>141</v>
      </c>
      <c r="F9" s="230">
        <v>32150</v>
      </c>
      <c r="G9" s="230" t="s">
        <v>281</v>
      </c>
      <c r="H9" s="230" t="s">
        <v>1404</v>
      </c>
      <c r="I9" s="230" t="s">
        <v>321</v>
      </c>
      <c r="U9" s="230" t="s">
        <v>902</v>
      </c>
      <c r="V9" s="230" t="s">
        <v>902</v>
      </c>
    </row>
    <row r="10" spans="1:32" ht="17.25" customHeight="1" x14ac:dyDescent="0.3">
      <c r="A10" s="230">
        <v>424294</v>
      </c>
      <c r="B10" s="230" t="s">
        <v>1462</v>
      </c>
      <c r="C10" s="230" t="s">
        <v>405</v>
      </c>
      <c r="D10" s="230" t="s">
        <v>613</v>
      </c>
      <c r="E10" s="230" t="s">
        <v>140</v>
      </c>
      <c r="F10" s="230">
        <v>34496</v>
      </c>
      <c r="G10" s="230" t="s">
        <v>1463</v>
      </c>
      <c r="H10" s="230" t="s">
        <v>1393</v>
      </c>
      <c r="I10" s="230" t="s">
        <v>321</v>
      </c>
      <c r="J10" s="230" t="s">
        <v>295</v>
      </c>
      <c r="K10" s="230">
        <v>2011</v>
      </c>
      <c r="L10" s="230" t="s">
        <v>293</v>
      </c>
      <c r="U10" s="230" t="s">
        <v>902</v>
      </c>
      <c r="V10" s="230" t="s">
        <v>902</v>
      </c>
    </row>
    <row r="11" spans="1:32" ht="17.25" customHeight="1" x14ac:dyDescent="0.3">
      <c r="A11" s="230">
        <v>404329</v>
      </c>
      <c r="B11" s="230" t="s">
        <v>1465</v>
      </c>
      <c r="C11" s="230" t="s">
        <v>397</v>
      </c>
      <c r="D11" s="230" t="s">
        <v>422</v>
      </c>
      <c r="E11" s="230" t="s">
        <v>140</v>
      </c>
      <c r="F11" s="230">
        <v>31238</v>
      </c>
      <c r="G11" s="230" t="s">
        <v>1466</v>
      </c>
      <c r="H11" s="230" t="s">
        <v>1393</v>
      </c>
      <c r="I11" s="230" t="s">
        <v>321</v>
      </c>
      <c r="J11" s="230" t="s">
        <v>1417</v>
      </c>
      <c r="L11" s="230" t="s">
        <v>293</v>
      </c>
      <c r="S11" s="230" t="s">
        <v>902</v>
      </c>
      <c r="T11" s="230" t="s">
        <v>902</v>
      </c>
      <c r="U11" s="230" t="s">
        <v>902</v>
      </c>
      <c r="V11" s="230" t="s">
        <v>902</v>
      </c>
    </row>
    <row r="12" spans="1:32" ht="17.25" customHeight="1" x14ac:dyDescent="0.3">
      <c r="A12" s="230">
        <v>425514</v>
      </c>
      <c r="B12" s="230" t="s">
        <v>1467</v>
      </c>
      <c r="C12" s="230" t="s">
        <v>501</v>
      </c>
      <c r="D12" s="230" t="s">
        <v>1468</v>
      </c>
      <c r="E12" s="230" t="s">
        <v>141</v>
      </c>
      <c r="F12" s="230">
        <v>35092</v>
      </c>
      <c r="G12" s="230" t="s">
        <v>1469</v>
      </c>
      <c r="H12" s="230" t="s">
        <v>1393</v>
      </c>
      <c r="I12" s="230" t="s">
        <v>321</v>
      </c>
      <c r="J12" s="230" t="s">
        <v>296</v>
      </c>
      <c r="K12" s="230">
        <v>2014</v>
      </c>
      <c r="L12" s="230" t="s">
        <v>284</v>
      </c>
    </row>
    <row r="13" spans="1:32" ht="17.25" customHeight="1" x14ac:dyDescent="0.3">
      <c r="A13" s="230">
        <v>414080</v>
      </c>
      <c r="B13" s="230" t="s">
        <v>1470</v>
      </c>
      <c r="C13" s="230" t="s">
        <v>1471</v>
      </c>
      <c r="D13" s="230" t="s">
        <v>1472</v>
      </c>
      <c r="E13" s="230" t="s">
        <v>141</v>
      </c>
      <c r="F13" s="230">
        <v>32875</v>
      </c>
      <c r="G13" s="230" t="s">
        <v>1464</v>
      </c>
      <c r="H13" s="230" t="s">
        <v>1393</v>
      </c>
      <c r="I13" s="230" t="s">
        <v>321</v>
      </c>
      <c r="J13" s="230" t="s">
        <v>296</v>
      </c>
      <c r="K13" s="230">
        <v>2008</v>
      </c>
      <c r="L13" s="230" t="s">
        <v>281</v>
      </c>
    </row>
    <row r="14" spans="1:32" ht="17.25" customHeight="1" x14ac:dyDescent="0.3">
      <c r="A14" s="230">
        <v>422842</v>
      </c>
      <c r="B14" s="230" t="s">
        <v>1474</v>
      </c>
      <c r="C14" s="230" t="s">
        <v>116</v>
      </c>
      <c r="D14" s="230" t="s">
        <v>358</v>
      </c>
      <c r="E14" s="230" t="s">
        <v>140</v>
      </c>
      <c r="F14" s="230">
        <v>36162</v>
      </c>
      <c r="G14" s="230" t="s">
        <v>281</v>
      </c>
      <c r="H14" s="230" t="s">
        <v>1393</v>
      </c>
      <c r="I14" s="230" t="s">
        <v>321</v>
      </c>
      <c r="J14" s="230" t="s">
        <v>296</v>
      </c>
      <c r="K14" s="230">
        <v>2016</v>
      </c>
      <c r="L14" s="230" t="s">
        <v>281</v>
      </c>
    </row>
    <row r="15" spans="1:32" ht="17.25" customHeight="1" x14ac:dyDescent="0.3">
      <c r="A15" s="230">
        <v>422789</v>
      </c>
      <c r="B15" s="230" t="s">
        <v>1475</v>
      </c>
      <c r="C15" s="230" t="s">
        <v>62</v>
      </c>
      <c r="D15" s="230" t="s">
        <v>357</v>
      </c>
      <c r="E15" s="230" t="s">
        <v>141</v>
      </c>
      <c r="F15" s="230">
        <v>35066</v>
      </c>
      <c r="G15" s="230" t="s">
        <v>1476</v>
      </c>
      <c r="H15" s="230" t="s">
        <v>1393</v>
      </c>
      <c r="I15" s="230" t="s">
        <v>321</v>
      </c>
      <c r="J15" s="230" t="s">
        <v>296</v>
      </c>
      <c r="K15" s="230">
        <v>2013</v>
      </c>
      <c r="L15" s="230" t="s">
        <v>286</v>
      </c>
      <c r="N15" s="230">
        <v>2987</v>
      </c>
      <c r="O15" s="230">
        <v>44419.466689814813</v>
      </c>
      <c r="P15" s="230">
        <v>10000</v>
      </c>
    </row>
    <row r="16" spans="1:32" ht="17.25" customHeight="1" x14ac:dyDescent="0.3">
      <c r="A16" s="230">
        <v>412521</v>
      </c>
      <c r="B16" s="230" t="s">
        <v>1477</v>
      </c>
      <c r="C16" s="230" t="s">
        <v>93</v>
      </c>
      <c r="D16" s="230" t="s">
        <v>1478</v>
      </c>
      <c r="E16" s="230" t="s">
        <v>140</v>
      </c>
      <c r="F16" s="230">
        <v>33239</v>
      </c>
      <c r="G16" s="230" t="s">
        <v>1479</v>
      </c>
      <c r="H16" s="230" t="s">
        <v>1393</v>
      </c>
      <c r="I16" s="230" t="s">
        <v>321</v>
      </c>
      <c r="R16" s="230" t="s">
        <v>902</v>
      </c>
      <c r="S16" s="230" t="s">
        <v>902</v>
      </c>
      <c r="U16" s="230" t="s">
        <v>902</v>
      </c>
      <c r="V16" s="230" t="s">
        <v>902</v>
      </c>
    </row>
    <row r="17" spans="1:22" ht="17.25" customHeight="1" x14ac:dyDescent="0.3">
      <c r="A17" s="230">
        <v>420839</v>
      </c>
      <c r="B17" s="230" t="s">
        <v>1480</v>
      </c>
      <c r="C17" s="230" t="s">
        <v>114</v>
      </c>
      <c r="D17" s="230" t="s">
        <v>371</v>
      </c>
      <c r="E17" s="230" t="s">
        <v>141</v>
      </c>
      <c r="F17" s="230">
        <v>36161</v>
      </c>
      <c r="G17" s="230" t="s">
        <v>281</v>
      </c>
      <c r="H17" s="230" t="s">
        <v>1393</v>
      </c>
      <c r="I17" s="230" t="s">
        <v>321</v>
      </c>
      <c r="J17" s="230" t="s">
        <v>295</v>
      </c>
      <c r="K17" s="230">
        <v>2016</v>
      </c>
      <c r="L17" s="230" t="s">
        <v>281</v>
      </c>
    </row>
    <row r="18" spans="1:22" ht="17.25" customHeight="1" x14ac:dyDescent="0.3">
      <c r="A18" s="230">
        <v>424022</v>
      </c>
      <c r="B18" s="230" t="s">
        <v>1483</v>
      </c>
      <c r="C18" s="230" t="s">
        <v>594</v>
      </c>
      <c r="D18" s="230" t="s">
        <v>818</v>
      </c>
      <c r="E18" s="230" t="s">
        <v>140</v>
      </c>
      <c r="F18" s="230">
        <v>29136</v>
      </c>
      <c r="G18" s="230" t="s">
        <v>291</v>
      </c>
      <c r="H18" s="230" t="s">
        <v>1393</v>
      </c>
      <c r="I18" s="230" t="s">
        <v>321</v>
      </c>
      <c r="J18" s="230" t="s">
        <v>295</v>
      </c>
      <c r="K18" s="230">
        <v>1998</v>
      </c>
      <c r="L18" s="230" t="s">
        <v>291</v>
      </c>
    </row>
    <row r="19" spans="1:22" ht="17.25" customHeight="1" x14ac:dyDescent="0.3">
      <c r="A19" s="230">
        <v>423008</v>
      </c>
      <c r="B19" s="230" t="s">
        <v>1484</v>
      </c>
      <c r="C19" s="230" t="s">
        <v>1485</v>
      </c>
      <c r="D19" s="230" t="s">
        <v>452</v>
      </c>
      <c r="E19" s="230" t="s">
        <v>141</v>
      </c>
      <c r="F19" s="230">
        <v>29003</v>
      </c>
      <c r="G19" s="230" t="s">
        <v>1457</v>
      </c>
      <c r="H19" s="230" t="s">
        <v>1393</v>
      </c>
      <c r="I19" s="230" t="s">
        <v>321</v>
      </c>
      <c r="J19" s="230" t="s">
        <v>296</v>
      </c>
      <c r="K19" s="230">
        <v>1998</v>
      </c>
      <c r="L19" s="230" t="s">
        <v>291</v>
      </c>
    </row>
    <row r="20" spans="1:22" ht="17.25" customHeight="1" x14ac:dyDescent="0.3">
      <c r="A20" s="230">
        <v>400981</v>
      </c>
      <c r="B20" s="230" t="s">
        <v>1494</v>
      </c>
      <c r="C20" s="230" t="s">
        <v>1495</v>
      </c>
      <c r="D20" s="230" t="s">
        <v>345</v>
      </c>
      <c r="E20" s="230" t="s">
        <v>140</v>
      </c>
      <c r="F20" s="230">
        <v>29613</v>
      </c>
      <c r="G20" s="230" t="s">
        <v>291</v>
      </c>
      <c r="H20" s="230" t="s">
        <v>1393</v>
      </c>
      <c r="I20" s="230" t="s">
        <v>321</v>
      </c>
      <c r="K20" s="230">
        <v>2002</v>
      </c>
      <c r="L20" s="230" t="s">
        <v>291</v>
      </c>
      <c r="U20" s="230" t="s">
        <v>902</v>
      </c>
      <c r="V20" s="230" t="s">
        <v>902</v>
      </c>
    </row>
    <row r="21" spans="1:22" ht="17.25" customHeight="1" x14ac:dyDescent="0.3">
      <c r="A21" s="230">
        <v>416136</v>
      </c>
      <c r="B21" s="230" t="s">
        <v>1496</v>
      </c>
      <c r="C21" s="230" t="s">
        <v>394</v>
      </c>
      <c r="D21" s="230" t="s">
        <v>1065</v>
      </c>
      <c r="E21" s="230" t="s">
        <v>141</v>
      </c>
      <c r="F21" s="230">
        <v>30749</v>
      </c>
      <c r="G21" s="230" t="s">
        <v>1457</v>
      </c>
      <c r="H21" s="230" t="s">
        <v>1393</v>
      </c>
      <c r="I21" s="230" t="s">
        <v>321</v>
      </c>
      <c r="J21" s="230" t="s">
        <v>296</v>
      </c>
      <c r="K21" s="230">
        <v>2003</v>
      </c>
      <c r="L21" s="230" t="s">
        <v>291</v>
      </c>
    </row>
    <row r="22" spans="1:22" ht="17.25" customHeight="1" x14ac:dyDescent="0.3">
      <c r="A22" s="230">
        <v>422920</v>
      </c>
      <c r="B22" s="230" t="s">
        <v>1497</v>
      </c>
      <c r="C22" s="230" t="s">
        <v>500</v>
      </c>
      <c r="D22" s="230" t="s">
        <v>452</v>
      </c>
      <c r="E22" s="230" t="s">
        <v>141</v>
      </c>
      <c r="F22" s="230">
        <v>31329</v>
      </c>
      <c r="G22" s="230" t="s">
        <v>1493</v>
      </c>
      <c r="H22" s="230" t="s">
        <v>1393</v>
      </c>
      <c r="I22" s="230" t="s">
        <v>321</v>
      </c>
      <c r="J22" s="230" t="s">
        <v>296</v>
      </c>
      <c r="K22" s="230">
        <v>2003</v>
      </c>
      <c r="L22" s="230" t="s">
        <v>291</v>
      </c>
    </row>
    <row r="23" spans="1:22" ht="17.25" customHeight="1" x14ac:dyDescent="0.3">
      <c r="A23" s="230">
        <v>421472</v>
      </c>
      <c r="B23" s="230" t="s">
        <v>1498</v>
      </c>
      <c r="C23" s="230" t="s">
        <v>92</v>
      </c>
      <c r="D23" s="230" t="s">
        <v>222</v>
      </c>
      <c r="E23" s="230" t="s">
        <v>141</v>
      </c>
      <c r="F23" s="230">
        <v>31407</v>
      </c>
      <c r="G23" s="230" t="s">
        <v>291</v>
      </c>
      <c r="H23" s="230" t="s">
        <v>1393</v>
      </c>
      <c r="I23" s="230" t="s">
        <v>321</v>
      </c>
      <c r="J23" s="230" t="s">
        <v>296</v>
      </c>
      <c r="K23" s="230">
        <v>2004</v>
      </c>
      <c r="L23" s="230" t="s">
        <v>291</v>
      </c>
    </row>
    <row r="24" spans="1:22" ht="17.25" customHeight="1" x14ac:dyDescent="0.3">
      <c r="A24" s="230">
        <v>424862</v>
      </c>
      <c r="B24" s="230" t="s">
        <v>1499</v>
      </c>
      <c r="C24" s="230" t="s">
        <v>433</v>
      </c>
      <c r="D24" s="230" t="s">
        <v>579</v>
      </c>
      <c r="E24" s="230" t="s">
        <v>140</v>
      </c>
      <c r="F24" s="230">
        <v>31741</v>
      </c>
      <c r="G24" s="230" t="s">
        <v>1500</v>
      </c>
      <c r="H24" s="230" t="s">
        <v>1393</v>
      </c>
      <c r="I24" s="230" t="s">
        <v>321</v>
      </c>
      <c r="J24" s="230" t="s">
        <v>296</v>
      </c>
      <c r="K24" s="230">
        <v>2004</v>
      </c>
      <c r="L24" s="230" t="s">
        <v>291</v>
      </c>
      <c r="N24" s="230">
        <v>3257</v>
      </c>
      <c r="O24" s="230">
        <v>44433</v>
      </c>
      <c r="V24" s="230" t="s">
        <v>902</v>
      </c>
    </row>
    <row r="25" spans="1:22" ht="17.25" customHeight="1" x14ac:dyDescent="0.3">
      <c r="A25" s="230">
        <v>401956</v>
      </c>
      <c r="B25" s="230" t="s">
        <v>1501</v>
      </c>
      <c r="C25" s="230" t="s">
        <v>1502</v>
      </c>
      <c r="D25" s="230" t="s">
        <v>1503</v>
      </c>
      <c r="E25" s="230" t="s">
        <v>140</v>
      </c>
      <c r="F25" s="230">
        <v>31359</v>
      </c>
      <c r="G25" s="230" t="s">
        <v>1504</v>
      </c>
      <c r="H25" s="230" t="s">
        <v>1393</v>
      </c>
      <c r="I25" s="230" t="s">
        <v>321</v>
      </c>
      <c r="J25" s="230" t="s">
        <v>295</v>
      </c>
      <c r="K25" s="230">
        <v>2005</v>
      </c>
      <c r="L25" s="230" t="s">
        <v>291</v>
      </c>
    </row>
    <row r="26" spans="1:22" ht="17.25" customHeight="1" x14ac:dyDescent="0.3">
      <c r="A26" s="230">
        <v>425657</v>
      </c>
      <c r="B26" s="230" t="s">
        <v>1505</v>
      </c>
      <c r="C26" s="230" t="s">
        <v>539</v>
      </c>
      <c r="D26" s="230" t="s">
        <v>530</v>
      </c>
      <c r="E26" s="230" t="s">
        <v>141</v>
      </c>
      <c r="F26" s="230">
        <v>31120</v>
      </c>
      <c r="G26" s="230" t="s">
        <v>291</v>
      </c>
      <c r="H26" s="230" t="s">
        <v>1393</v>
      </c>
      <c r="I26" s="230" t="s">
        <v>321</v>
      </c>
      <c r="J26" s="230" t="s">
        <v>296</v>
      </c>
      <c r="K26" s="230">
        <v>2005</v>
      </c>
      <c r="L26" s="230" t="s">
        <v>291</v>
      </c>
    </row>
    <row r="27" spans="1:22" ht="17.25" customHeight="1" x14ac:dyDescent="0.3">
      <c r="A27" s="230">
        <v>409198</v>
      </c>
      <c r="B27" s="230" t="s">
        <v>1506</v>
      </c>
      <c r="C27" s="230" t="s">
        <v>78</v>
      </c>
      <c r="D27" s="230" t="s">
        <v>1507</v>
      </c>
      <c r="E27" s="230" t="s">
        <v>140</v>
      </c>
      <c r="F27" s="230">
        <v>31413</v>
      </c>
      <c r="G27" s="230" t="s">
        <v>291</v>
      </c>
      <c r="H27" s="230" t="s">
        <v>1393</v>
      </c>
      <c r="I27" s="230" t="s">
        <v>321</v>
      </c>
      <c r="J27" s="230" t="s">
        <v>296</v>
      </c>
      <c r="K27" s="230">
        <v>2005</v>
      </c>
      <c r="L27" s="230" t="s">
        <v>291</v>
      </c>
      <c r="T27" s="230" t="s">
        <v>902</v>
      </c>
      <c r="U27" s="230" t="s">
        <v>902</v>
      </c>
      <c r="V27" s="230" t="s">
        <v>902</v>
      </c>
    </row>
    <row r="28" spans="1:22" ht="17.25" customHeight="1" x14ac:dyDescent="0.3">
      <c r="A28" s="230">
        <v>412896</v>
      </c>
      <c r="B28" s="230" t="s">
        <v>1508</v>
      </c>
      <c r="C28" s="230" t="s">
        <v>104</v>
      </c>
      <c r="D28" s="230" t="s">
        <v>197</v>
      </c>
      <c r="E28" s="230" t="s">
        <v>141</v>
      </c>
      <c r="F28" s="230">
        <v>32329</v>
      </c>
      <c r="G28" s="230" t="s">
        <v>291</v>
      </c>
      <c r="H28" s="230" t="s">
        <v>1393</v>
      </c>
      <c r="I28" s="230" t="s">
        <v>321</v>
      </c>
      <c r="J28" s="230" t="s">
        <v>295</v>
      </c>
      <c r="K28" s="230">
        <v>2006</v>
      </c>
      <c r="L28" s="230" t="s">
        <v>291</v>
      </c>
      <c r="S28" s="230" t="s">
        <v>902</v>
      </c>
      <c r="T28" s="230" t="s">
        <v>902</v>
      </c>
      <c r="U28" s="230" t="s">
        <v>902</v>
      </c>
      <c r="V28" s="230" t="s">
        <v>902</v>
      </c>
    </row>
    <row r="29" spans="1:22" ht="17.25" customHeight="1" x14ac:dyDescent="0.3">
      <c r="A29" s="230">
        <v>417528</v>
      </c>
      <c r="B29" s="230" t="s">
        <v>1510</v>
      </c>
      <c r="C29" s="230" t="s">
        <v>106</v>
      </c>
      <c r="D29" s="230" t="s">
        <v>1511</v>
      </c>
      <c r="E29" s="230" t="s">
        <v>140</v>
      </c>
      <c r="F29" s="230">
        <v>33107</v>
      </c>
      <c r="G29" s="230" t="s">
        <v>291</v>
      </c>
      <c r="H29" s="230" t="s">
        <v>1393</v>
      </c>
      <c r="I29" s="230" t="s">
        <v>321</v>
      </c>
      <c r="J29" s="230" t="s">
        <v>295</v>
      </c>
      <c r="K29" s="230">
        <v>2008</v>
      </c>
      <c r="L29" s="230" t="s">
        <v>291</v>
      </c>
    </row>
    <row r="30" spans="1:22" ht="17.25" customHeight="1" x14ac:dyDescent="0.3">
      <c r="A30" s="230">
        <v>425684</v>
      </c>
      <c r="B30" s="230" t="s">
        <v>1512</v>
      </c>
      <c r="C30" s="230" t="s">
        <v>661</v>
      </c>
      <c r="D30" s="230" t="s">
        <v>923</v>
      </c>
      <c r="E30" s="230" t="s">
        <v>141</v>
      </c>
      <c r="F30" s="230">
        <v>32143</v>
      </c>
      <c r="G30" s="230" t="s">
        <v>1487</v>
      </c>
      <c r="H30" s="230" t="s">
        <v>1393</v>
      </c>
      <c r="I30" s="230" t="s">
        <v>321</v>
      </c>
      <c r="J30" s="230" t="s">
        <v>296</v>
      </c>
      <c r="K30" s="230">
        <v>2008</v>
      </c>
      <c r="L30" s="230" t="s">
        <v>291</v>
      </c>
    </row>
    <row r="31" spans="1:22" ht="17.25" customHeight="1" x14ac:dyDescent="0.3">
      <c r="A31" s="230">
        <v>421803</v>
      </c>
      <c r="B31" s="230" t="s">
        <v>1515</v>
      </c>
      <c r="C31" s="230" t="s">
        <v>756</v>
      </c>
      <c r="D31" s="230" t="s">
        <v>1516</v>
      </c>
      <c r="E31" s="230" t="s">
        <v>141</v>
      </c>
      <c r="F31" s="230">
        <v>33444</v>
      </c>
      <c r="G31" s="230" t="s">
        <v>1517</v>
      </c>
      <c r="H31" s="230" t="s">
        <v>1393</v>
      </c>
      <c r="I31" s="230" t="s">
        <v>321</v>
      </c>
      <c r="J31" s="230" t="s">
        <v>296</v>
      </c>
      <c r="K31" s="230">
        <v>2009</v>
      </c>
      <c r="L31" s="230" t="s">
        <v>291</v>
      </c>
    </row>
    <row r="32" spans="1:22" ht="17.25" customHeight="1" x14ac:dyDescent="0.3">
      <c r="A32" s="230">
        <v>416009</v>
      </c>
      <c r="B32" s="230" t="s">
        <v>1519</v>
      </c>
      <c r="C32" s="230" t="s">
        <v>806</v>
      </c>
      <c r="D32" s="230" t="s">
        <v>686</v>
      </c>
      <c r="E32" s="230" t="s">
        <v>141</v>
      </c>
      <c r="F32" s="230">
        <v>29526</v>
      </c>
      <c r="G32" s="230" t="s">
        <v>1520</v>
      </c>
      <c r="H32" s="230" t="s">
        <v>1393</v>
      </c>
      <c r="I32" s="230" t="s">
        <v>321</v>
      </c>
      <c r="J32" s="230" t="s">
        <v>295</v>
      </c>
      <c r="K32" s="230">
        <v>2010</v>
      </c>
      <c r="L32" s="230" t="s">
        <v>291</v>
      </c>
    </row>
    <row r="33" spans="1:22" ht="17.25" customHeight="1" x14ac:dyDescent="0.3">
      <c r="A33" s="230">
        <v>423110</v>
      </c>
      <c r="B33" s="230" t="s">
        <v>1521</v>
      </c>
      <c r="C33" s="230" t="s">
        <v>63</v>
      </c>
      <c r="D33" s="230" t="s">
        <v>1511</v>
      </c>
      <c r="E33" s="230" t="s">
        <v>141</v>
      </c>
      <c r="F33" s="230">
        <v>33606</v>
      </c>
      <c r="G33" s="230" t="s">
        <v>291</v>
      </c>
      <c r="H33" s="230" t="s">
        <v>1393</v>
      </c>
      <c r="I33" s="230" t="s">
        <v>321</v>
      </c>
      <c r="J33" s="230" t="s">
        <v>295</v>
      </c>
      <c r="K33" s="230">
        <v>2010</v>
      </c>
      <c r="L33" s="230" t="s">
        <v>291</v>
      </c>
    </row>
    <row r="34" spans="1:22" ht="17.25" customHeight="1" x14ac:dyDescent="0.3">
      <c r="A34" s="230">
        <v>419663</v>
      </c>
      <c r="B34" s="230" t="s">
        <v>1523</v>
      </c>
      <c r="C34" s="230" t="s">
        <v>721</v>
      </c>
      <c r="D34" s="230" t="s">
        <v>1524</v>
      </c>
      <c r="E34" s="230" t="s">
        <v>141</v>
      </c>
      <c r="F34" s="230">
        <v>33609</v>
      </c>
      <c r="G34" s="230" t="s">
        <v>1525</v>
      </c>
      <c r="H34" s="230" t="s">
        <v>1393</v>
      </c>
      <c r="I34" s="230" t="s">
        <v>321</v>
      </c>
      <c r="J34" s="230" t="s">
        <v>296</v>
      </c>
      <c r="K34" s="230">
        <v>2010</v>
      </c>
      <c r="L34" s="230" t="s">
        <v>291</v>
      </c>
      <c r="N34" s="230">
        <v>3115</v>
      </c>
      <c r="O34" s="230">
        <v>44425.399733796294</v>
      </c>
      <c r="P34" s="230">
        <v>10000</v>
      </c>
    </row>
    <row r="35" spans="1:22" ht="17.25" customHeight="1" x14ac:dyDescent="0.3">
      <c r="A35" s="230">
        <v>425698</v>
      </c>
      <c r="B35" s="230" t="s">
        <v>1526</v>
      </c>
      <c r="C35" s="230" t="s">
        <v>117</v>
      </c>
      <c r="D35" s="230" t="s">
        <v>768</v>
      </c>
      <c r="E35" s="230" t="s">
        <v>141</v>
      </c>
      <c r="F35" s="230">
        <v>33247</v>
      </c>
      <c r="G35" s="230" t="s">
        <v>291</v>
      </c>
      <c r="H35" s="230" t="s">
        <v>1393</v>
      </c>
      <c r="I35" s="230" t="s">
        <v>321</v>
      </c>
      <c r="K35" s="230">
        <v>2010</v>
      </c>
      <c r="L35" s="230" t="s">
        <v>291</v>
      </c>
    </row>
    <row r="36" spans="1:22" ht="17.25" customHeight="1" x14ac:dyDescent="0.3">
      <c r="A36" s="230">
        <v>416014</v>
      </c>
      <c r="B36" s="230" t="s">
        <v>1527</v>
      </c>
      <c r="C36" s="230" t="s">
        <v>430</v>
      </c>
      <c r="D36" s="230" t="s">
        <v>1528</v>
      </c>
      <c r="E36" s="230" t="s">
        <v>140</v>
      </c>
      <c r="F36" s="230">
        <v>34071</v>
      </c>
      <c r="G36" s="230" t="s">
        <v>1529</v>
      </c>
      <c r="H36" s="230" t="s">
        <v>1393</v>
      </c>
      <c r="I36" s="230" t="s">
        <v>321</v>
      </c>
      <c r="J36" s="230" t="s">
        <v>295</v>
      </c>
      <c r="K36" s="230">
        <v>2011</v>
      </c>
      <c r="L36" s="230" t="s">
        <v>291</v>
      </c>
      <c r="S36" s="230" t="s">
        <v>902</v>
      </c>
      <c r="T36" s="230" t="s">
        <v>902</v>
      </c>
      <c r="U36" s="230" t="s">
        <v>902</v>
      </c>
      <c r="V36" s="230" t="s">
        <v>902</v>
      </c>
    </row>
    <row r="37" spans="1:22" ht="17.25" customHeight="1" x14ac:dyDescent="0.3">
      <c r="A37" s="230">
        <v>424656</v>
      </c>
      <c r="B37" s="230" t="s">
        <v>1530</v>
      </c>
      <c r="C37" s="230" t="s">
        <v>424</v>
      </c>
      <c r="D37" s="230" t="s">
        <v>1531</v>
      </c>
      <c r="E37" s="230" t="s">
        <v>141</v>
      </c>
      <c r="F37" s="230">
        <v>33667</v>
      </c>
      <c r="G37" s="230" t="s">
        <v>1532</v>
      </c>
      <c r="H37" s="230" t="s">
        <v>1393</v>
      </c>
      <c r="I37" s="230" t="s">
        <v>321</v>
      </c>
      <c r="J37" s="230" t="s">
        <v>296</v>
      </c>
      <c r="K37" s="230">
        <v>2011</v>
      </c>
      <c r="L37" s="230" t="s">
        <v>291</v>
      </c>
    </row>
    <row r="38" spans="1:22" ht="17.25" customHeight="1" x14ac:dyDescent="0.3">
      <c r="A38" s="230">
        <v>419103</v>
      </c>
      <c r="B38" s="230" t="s">
        <v>1534</v>
      </c>
      <c r="C38" s="230" t="s">
        <v>89</v>
      </c>
      <c r="D38" s="230" t="s">
        <v>193</v>
      </c>
      <c r="E38" s="230" t="s">
        <v>140</v>
      </c>
      <c r="F38" s="230">
        <v>34189</v>
      </c>
      <c r="G38" s="230" t="s">
        <v>1487</v>
      </c>
      <c r="H38" s="230" t="s">
        <v>1393</v>
      </c>
      <c r="I38" s="230" t="s">
        <v>321</v>
      </c>
      <c r="J38" s="230" t="s">
        <v>295</v>
      </c>
      <c r="K38" s="230">
        <v>2012</v>
      </c>
      <c r="L38" s="230" t="s">
        <v>291</v>
      </c>
    </row>
    <row r="39" spans="1:22" ht="17.25" customHeight="1" x14ac:dyDescent="0.3">
      <c r="A39" s="230">
        <v>418026</v>
      </c>
      <c r="B39" s="230" t="s">
        <v>1535</v>
      </c>
      <c r="C39" s="230" t="s">
        <v>81</v>
      </c>
      <c r="D39" s="230" t="s">
        <v>1536</v>
      </c>
      <c r="E39" s="230" t="s">
        <v>140</v>
      </c>
      <c r="F39" s="230">
        <v>33970</v>
      </c>
      <c r="G39" s="230" t="s">
        <v>281</v>
      </c>
      <c r="H39" s="230" t="s">
        <v>1393</v>
      </c>
      <c r="I39" s="230" t="s">
        <v>321</v>
      </c>
      <c r="J39" s="230" t="s">
        <v>296</v>
      </c>
      <c r="K39" s="230">
        <v>2012</v>
      </c>
      <c r="L39" s="230" t="s">
        <v>291</v>
      </c>
    </row>
    <row r="40" spans="1:22" ht="17.25" customHeight="1" x14ac:dyDescent="0.3">
      <c r="A40" s="230">
        <v>425695</v>
      </c>
      <c r="B40" s="230" t="s">
        <v>1537</v>
      </c>
      <c r="C40" s="230" t="s">
        <v>1538</v>
      </c>
      <c r="D40" s="230" t="s">
        <v>677</v>
      </c>
      <c r="E40" s="230" t="s">
        <v>141</v>
      </c>
      <c r="F40" s="230">
        <v>34036</v>
      </c>
      <c r="G40" s="230" t="s">
        <v>1539</v>
      </c>
      <c r="H40" s="230" t="s">
        <v>1393</v>
      </c>
      <c r="I40" s="230" t="s">
        <v>321</v>
      </c>
      <c r="J40" s="230" t="s">
        <v>296</v>
      </c>
      <c r="K40" s="230">
        <v>2012</v>
      </c>
      <c r="L40" s="230" t="s">
        <v>291</v>
      </c>
    </row>
    <row r="41" spans="1:22" ht="17.25" customHeight="1" x14ac:dyDescent="0.3">
      <c r="A41" s="230">
        <v>418002</v>
      </c>
      <c r="B41" s="230" t="s">
        <v>1541</v>
      </c>
      <c r="C41" s="230" t="s">
        <v>772</v>
      </c>
      <c r="D41" s="230" t="s">
        <v>1542</v>
      </c>
      <c r="E41" s="230" t="s">
        <v>140</v>
      </c>
      <c r="F41" s="230">
        <v>33970</v>
      </c>
      <c r="G41" s="230" t="s">
        <v>281</v>
      </c>
      <c r="H41" s="230" t="s">
        <v>1393</v>
      </c>
      <c r="I41" s="230" t="s">
        <v>321</v>
      </c>
      <c r="J41" s="230" t="s">
        <v>296</v>
      </c>
      <c r="K41" s="230">
        <v>2013</v>
      </c>
      <c r="L41" s="230" t="s">
        <v>291</v>
      </c>
      <c r="V41" s="230" t="s">
        <v>902</v>
      </c>
    </row>
    <row r="42" spans="1:22" ht="17.25" customHeight="1" x14ac:dyDescent="0.3">
      <c r="A42" s="230">
        <v>420984</v>
      </c>
      <c r="B42" s="230" t="s">
        <v>1544</v>
      </c>
      <c r="C42" s="230" t="s">
        <v>64</v>
      </c>
      <c r="D42" s="230" t="s">
        <v>690</v>
      </c>
      <c r="E42" s="230" t="s">
        <v>141</v>
      </c>
      <c r="F42" s="230">
        <v>34654</v>
      </c>
      <c r="G42" s="230" t="s">
        <v>291</v>
      </c>
      <c r="H42" s="230" t="s">
        <v>1393</v>
      </c>
      <c r="I42" s="230" t="s">
        <v>321</v>
      </c>
      <c r="J42" s="230" t="s">
        <v>296</v>
      </c>
      <c r="K42" s="230">
        <v>2013</v>
      </c>
      <c r="L42" s="230" t="s">
        <v>291</v>
      </c>
      <c r="V42" s="230" t="s">
        <v>902</v>
      </c>
    </row>
    <row r="43" spans="1:22" ht="17.25" customHeight="1" x14ac:dyDescent="0.3">
      <c r="A43" s="230">
        <v>424065</v>
      </c>
      <c r="B43" s="230" t="s">
        <v>1545</v>
      </c>
      <c r="C43" s="230" t="s">
        <v>1546</v>
      </c>
      <c r="D43" s="230" t="s">
        <v>198</v>
      </c>
      <c r="E43" s="230" t="s">
        <v>140</v>
      </c>
      <c r="F43" s="230">
        <v>34755</v>
      </c>
      <c r="G43" s="230" t="s">
        <v>291</v>
      </c>
      <c r="H43" s="230" t="s">
        <v>1393</v>
      </c>
      <c r="I43" s="230" t="s">
        <v>321</v>
      </c>
      <c r="J43" s="230" t="s">
        <v>296</v>
      </c>
      <c r="K43" s="230">
        <v>2013</v>
      </c>
      <c r="L43" s="230" t="s">
        <v>291</v>
      </c>
      <c r="V43" s="230" t="s">
        <v>902</v>
      </c>
    </row>
    <row r="44" spans="1:22" ht="17.25" customHeight="1" x14ac:dyDescent="0.3">
      <c r="A44" s="230">
        <v>424327</v>
      </c>
      <c r="B44" s="230" t="s">
        <v>1548</v>
      </c>
      <c r="C44" s="230" t="s">
        <v>313</v>
      </c>
      <c r="D44" s="230" t="s">
        <v>492</v>
      </c>
      <c r="E44" s="230" t="s">
        <v>141</v>
      </c>
      <c r="F44" s="230">
        <v>35402</v>
      </c>
      <c r="G44" s="230" t="s">
        <v>1547</v>
      </c>
      <c r="H44" s="230" t="s">
        <v>1393</v>
      </c>
      <c r="I44" s="230" t="s">
        <v>321</v>
      </c>
      <c r="J44" s="230" t="s">
        <v>295</v>
      </c>
      <c r="K44" s="230">
        <v>2014</v>
      </c>
      <c r="L44" s="230" t="s">
        <v>291</v>
      </c>
      <c r="N44" s="230">
        <v>2870</v>
      </c>
      <c r="O44" s="230">
        <v>44410.387465277781</v>
      </c>
      <c r="P44" s="230">
        <v>11500</v>
      </c>
    </row>
    <row r="45" spans="1:22" ht="17.25" customHeight="1" x14ac:dyDescent="0.3">
      <c r="A45" s="230">
        <v>425147</v>
      </c>
      <c r="B45" s="230" t="s">
        <v>1550</v>
      </c>
      <c r="C45" s="230" t="s">
        <v>350</v>
      </c>
      <c r="D45" s="230" t="s">
        <v>362</v>
      </c>
      <c r="E45" s="230" t="s">
        <v>140</v>
      </c>
      <c r="F45" s="230">
        <v>34867</v>
      </c>
      <c r="G45" s="230" t="s">
        <v>291</v>
      </c>
      <c r="H45" s="230" t="s">
        <v>1393</v>
      </c>
      <c r="I45" s="230" t="s">
        <v>321</v>
      </c>
      <c r="J45" s="230" t="s">
        <v>296</v>
      </c>
      <c r="K45" s="230">
        <v>2014</v>
      </c>
      <c r="L45" s="230" t="s">
        <v>291</v>
      </c>
    </row>
    <row r="46" spans="1:22" ht="17.25" customHeight="1" x14ac:dyDescent="0.3">
      <c r="A46" s="230">
        <v>425668</v>
      </c>
      <c r="B46" s="230" t="s">
        <v>1551</v>
      </c>
      <c r="C46" s="230" t="s">
        <v>840</v>
      </c>
      <c r="D46" s="230" t="s">
        <v>198</v>
      </c>
      <c r="E46" s="230" t="s">
        <v>141</v>
      </c>
      <c r="F46" s="230">
        <v>34951</v>
      </c>
      <c r="G46" s="230" t="s">
        <v>291</v>
      </c>
      <c r="H46" s="230" t="s">
        <v>1393</v>
      </c>
      <c r="I46" s="230" t="s">
        <v>321</v>
      </c>
      <c r="J46" s="230" t="s">
        <v>296</v>
      </c>
      <c r="K46" s="230">
        <v>2014</v>
      </c>
      <c r="L46" s="230" t="s">
        <v>291</v>
      </c>
    </row>
    <row r="47" spans="1:22" ht="17.25" customHeight="1" x14ac:dyDescent="0.3">
      <c r="A47" s="230">
        <v>425505</v>
      </c>
      <c r="B47" s="230" t="s">
        <v>1554</v>
      </c>
      <c r="C47" s="230" t="s">
        <v>262</v>
      </c>
      <c r="D47" s="230" t="s">
        <v>408</v>
      </c>
      <c r="E47" s="230" t="s">
        <v>141</v>
      </c>
      <c r="F47" s="230">
        <v>35297</v>
      </c>
      <c r="G47" s="230" t="s">
        <v>1487</v>
      </c>
      <c r="H47" s="230" t="s">
        <v>1393</v>
      </c>
      <c r="I47" s="230" t="s">
        <v>321</v>
      </c>
      <c r="J47" s="230" t="s">
        <v>296</v>
      </c>
      <c r="K47" s="230">
        <v>2014</v>
      </c>
      <c r="L47" s="230" t="s">
        <v>291</v>
      </c>
    </row>
    <row r="48" spans="1:22" ht="17.25" customHeight="1" x14ac:dyDescent="0.3">
      <c r="A48" s="230">
        <v>424947</v>
      </c>
      <c r="B48" s="230" t="s">
        <v>1559</v>
      </c>
      <c r="C48" s="230" t="s">
        <v>416</v>
      </c>
      <c r="D48" s="230" t="s">
        <v>231</v>
      </c>
      <c r="E48" s="230" t="s">
        <v>141</v>
      </c>
      <c r="F48" s="230">
        <v>35581</v>
      </c>
      <c r="G48" s="230" t="s">
        <v>291</v>
      </c>
      <c r="H48" s="230" t="s">
        <v>1393</v>
      </c>
      <c r="I48" s="230" t="s">
        <v>321</v>
      </c>
      <c r="J48" s="230" t="s">
        <v>295</v>
      </c>
      <c r="K48" s="230">
        <v>2015</v>
      </c>
      <c r="L48" s="230" t="s">
        <v>291</v>
      </c>
    </row>
    <row r="49" spans="1:22" ht="17.25" customHeight="1" x14ac:dyDescent="0.3">
      <c r="A49" s="230">
        <v>419952</v>
      </c>
      <c r="B49" s="230" t="s">
        <v>1560</v>
      </c>
      <c r="C49" s="230" t="s">
        <v>1561</v>
      </c>
      <c r="D49" s="230" t="s">
        <v>1562</v>
      </c>
      <c r="E49" s="230" t="s">
        <v>140</v>
      </c>
      <c r="F49" s="230">
        <v>35431</v>
      </c>
      <c r="G49" s="230" t="s">
        <v>281</v>
      </c>
      <c r="H49" s="230" t="s">
        <v>1393</v>
      </c>
      <c r="I49" s="230" t="s">
        <v>321</v>
      </c>
      <c r="J49" s="230" t="s">
        <v>295</v>
      </c>
      <c r="K49" s="230">
        <v>2015</v>
      </c>
      <c r="L49" s="230" t="s">
        <v>291</v>
      </c>
    </row>
    <row r="50" spans="1:22" ht="17.25" customHeight="1" x14ac:dyDescent="0.3">
      <c r="A50" s="230">
        <v>423486</v>
      </c>
      <c r="B50" s="230" t="s">
        <v>1563</v>
      </c>
      <c r="C50" s="230" t="s">
        <v>105</v>
      </c>
      <c r="D50" s="230" t="s">
        <v>234</v>
      </c>
      <c r="E50" s="230" t="s">
        <v>141</v>
      </c>
      <c r="F50" s="230">
        <v>35507</v>
      </c>
      <c r="G50" s="230" t="s">
        <v>1564</v>
      </c>
      <c r="H50" s="230" t="s">
        <v>1393</v>
      </c>
      <c r="I50" s="230" t="s">
        <v>321</v>
      </c>
      <c r="J50" s="230" t="s">
        <v>295</v>
      </c>
      <c r="K50" s="230">
        <v>2015</v>
      </c>
      <c r="L50" s="230" t="s">
        <v>291</v>
      </c>
    </row>
    <row r="51" spans="1:22" ht="17.25" customHeight="1" x14ac:dyDescent="0.3">
      <c r="A51" s="230">
        <v>424629</v>
      </c>
      <c r="B51" s="230" t="s">
        <v>1566</v>
      </c>
      <c r="C51" s="230" t="s">
        <v>424</v>
      </c>
      <c r="D51" s="230" t="s">
        <v>218</v>
      </c>
      <c r="E51" s="230" t="s">
        <v>141</v>
      </c>
      <c r="F51" s="230">
        <v>35591</v>
      </c>
      <c r="G51" s="230" t="s">
        <v>291</v>
      </c>
      <c r="H51" s="230" t="s">
        <v>1393</v>
      </c>
      <c r="I51" s="230" t="s">
        <v>321</v>
      </c>
      <c r="J51" s="230" t="s">
        <v>295</v>
      </c>
      <c r="K51" s="230">
        <v>2015</v>
      </c>
      <c r="L51" s="230" t="s">
        <v>291</v>
      </c>
    </row>
    <row r="52" spans="1:22" ht="17.25" customHeight="1" x14ac:dyDescent="0.3">
      <c r="A52" s="230">
        <v>419756</v>
      </c>
      <c r="B52" s="230" t="s">
        <v>1567</v>
      </c>
      <c r="C52" s="230" t="s">
        <v>373</v>
      </c>
      <c r="D52" s="230" t="s">
        <v>223</v>
      </c>
      <c r="E52" s="230" t="s">
        <v>140</v>
      </c>
      <c r="F52" s="230">
        <v>35661</v>
      </c>
      <c r="G52" s="230" t="s">
        <v>291</v>
      </c>
      <c r="H52" s="230" t="s">
        <v>1393</v>
      </c>
      <c r="I52" s="230" t="s">
        <v>321</v>
      </c>
      <c r="J52" s="230" t="s">
        <v>295</v>
      </c>
      <c r="K52" s="230">
        <v>2015</v>
      </c>
      <c r="L52" s="230" t="s">
        <v>291</v>
      </c>
      <c r="V52" s="230" t="s">
        <v>902</v>
      </c>
    </row>
    <row r="53" spans="1:22" ht="17.25" customHeight="1" x14ac:dyDescent="0.3">
      <c r="A53" s="230">
        <v>424232</v>
      </c>
      <c r="B53" s="230" t="s">
        <v>1568</v>
      </c>
      <c r="C53" s="230" t="s">
        <v>509</v>
      </c>
      <c r="D53" s="230" t="s">
        <v>1569</v>
      </c>
      <c r="E53" s="230" t="s">
        <v>141</v>
      </c>
      <c r="F53" s="230">
        <v>35704</v>
      </c>
      <c r="G53" s="230" t="s">
        <v>291</v>
      </c>
      <c r="H53" s="230" t="s">
        <v>1393</v>
      </c>
      <c r="I53" s="230" t="s">
        <v>321</v>
      </c>
      <c r="J53" s="230" t="s">
        <v>295</v>
      </c>
      <c r="K53" s="230">
        <v>2015</v>
      </c>
      <c r="L53" s="230" t="s">
        <v>291</v>
      </c>
    </row>
    <row r="54" spans="1:22" ht="17.25" customHeight="1" x14ac:dyDescent="0.3">
      <c r="A54" s="230">
        <v>423360</v>
      </c>
      <c r="B54" s="230" t="s">
        <v>1570</v>
      </c>
      <c r="C54" s="230" t="s">
        <v>399</v>
      </c>
      <c r="D54" s="230" t="s">
        <v>200</v>
      </c>
      <c r="E54" s="230" t="s">
        <v>140</v>
      </c>
      <c r="F54" s="230">
        <v>35815</v>
      </c>
      <c r="G54" s="230" t="s">
        <v>291</v>
      </c>
      <c r="H54" s="230" t="s">
        <v>1393</v>
      </c>
      <c r="I54" s="230" t="s">
        <v>321</v>
      </c>
      <c r="J54" s="230" t="s">
        <v>295</v>
      </c>
      <c r="K54" s="230">
        <v>2015</v>
      </c>
      <c r="L54" s="230" t="s">
        <v>291</v>
      </c>
    </row>
    <row r="55" spans="1:22" ht="17.25" customHeight="1" x14ac:dyDescent="0.3">
      <c r="A55" s="230">
        <v>421391</v>
      </c>
      <c r="B55" s="230" t="s">
        <v>1575</v>
      </c>
      <c r="C55" s="230" t="s">
        <v>721</v>
      </c>
      <c r="D55" s="230" t="s">
        <v>633</v>
      </c>
      <c r="E55" s="230" t="s">
        <v>140</v>
      </c>
      <c r="F55" s="230">
        <v>35835</v>
      </c>
      <c r="G55" s="230" t="s">
        <v>291</v>
      </c>
      <c r="H55" s="230" t="s">
        <v>1393</v>
      </c>
      <c r="I55" s="230" t="s">
        <v>321</v>
      </c>
      <c r="J55" s="230" t="s">
        <v>295</v>
      </c>
      <c r="K55" s="230">
        <v>2016</v>
      </c>
      <c r="L55" s="230" t="s">
        <v>291</v>
      </c>
    </row>
    <row r="56" spans="1:22" ht="17.25" customHeight="1" x14ac:dyDescent="0.3">
      <c r="A56" s="230">
        <v>425704</v>
      </c>
      <c r="B56" s="230" t="s">
        <v>1576</v>
      </c>
      <c r="C56" s="230" t="s">
        <v>74</v>
      </c>
      <c r="D56" s="230" t="s">
        <v>1577</v>
      </c>
      <c r="E56" s="230" t="s">
        <v>141</v>
      </c>
      <c r="F56" s="230">
        <v>35932</v>
      </c>
      <c r="G56" s="230" t="s">
        <v>291</v>
      </c>
      <c r="H56" s="230" t="s">
        <v>1393</v>
      </c>
      <c r="I56" s="230" t="s">
        <v>321</v>
      </c>
      <c r="J56" s="230" t="s">
        <v>295</v>
      </c>
      <c r="K56" s="230">
        <v>2016</v>
      </c>
      <c r="L56" s="230" t="s">
        <v>291</v>
      </c>
    </row>
    <row r="57" spans="1:22" ht="17.25" customHeight="1" x14ac:dyDescent="0.3">
      <c r="A57" s="230">
        <v>422830</v>
      </c>
      <c r="B57" s="230" t="s">
        <v>1578</v>
      </c>
      <c r="C57" s="230" t="s">
        <v>501</v>
      </c>
      <c r="D57" s="230" t="s">
        <v>371</v>
      </c>
      <c r="E57" s="230" t="s">
        <v>140</v>
      </c>
      <c r="F57" s="230">
        <v>35519</v>
      </c>
      <c r="G57" s="230" t="s">
        <v>1457</v>
      </c>
      <c r="H57" s="230" t="s">
        <v>1393</v>
      </c>
      <c r="I57" s="230" t="s">
        <v>321</v>
      </c>
      <c r="J57" s="230" t="s">
        <v>296</v>
      </c>
      <c r="K57" s="230">
        <v>2016</v>
      </c>
      <c r="L57" s="230" t="s">
        <v>291</v>
      </c>
    </row>
    <row r="58" spans="1:22" ht="17.25" customHeight="1" x14ac:dyDescent="0.3">
      <c r="A58" s="230">
        <v>424619</v>
      </c>
      <c r="B58" s="230" t="s">
        <v>4035</v>
      </c>
      <c r="C58" s="230" t="s">
        <v>59</v>
      </c>
      <c r="D58" s="230" t="s">
        <v>1579</v>
      </c>
      <c r="E58" s="230" t="s">
        <v>140</v>
      </c>
      <c r="F58" s="230">
        <v>35614</v>
      </c>
      <c r="G58" s="230" t="s">
        <v>291</v>
      </c>
      <c r="H58" s="230" t="s">
        <v>1393</v>
      </c>
      <c r="I58" s="230" t="s">
        <v>321</v>
      </c>
      <c r="J58" s="230" t="s">
        <v>296</v>
      </c>
      <c r="K58" s="230">
        <v>2016</v>
      </c>
      <c r="L58" s="230" t="s">
        <v>291</v>
      </c>
    </row>
    <row r="59" spans="1:22" ht="17.25" customHeight="1" x14ac:dyDescent="0.3">
      <c r="A59" s="230">
        <v>423575</v>
      </c>
      <c r="B59" s="230" t="s">
        <v>1580</v>
      </c>
      <c r="C59" s="230" t="s">
        <v>1581</v>
      </c>
      <c r="D59" s="230" t="s">
        <v>560</v>
      </c>
      <c r="E59" s="230" t="s">
        <v>140</v>
      </c>
      <c r="F59" s="230">
        <v>35800</v>
      </c>
      <c r="G59" s="230" t="s">
        <v>291</v>
      </c>
      <c r="H59" s="230" t="s">
        <v>1393</v>
      </c>
      <c r="I59" s="230" t="s">
        <v>321</v>
      </c>
      <c r="J59" s="230" t="s">
        <v>296</v>
      </c>
      <c r="K59" s="230">
        <v>2016</v>
      </c>
      <c r="L59" s="230" t="s">
        <v>291</v>
      </c>
    </row>
    <row r="60" spans="1:22" ht="17.25" customHeight="1" x14ac:dyDescent="0.3">
      <c r="A60" s="230">
        <v>425158</v>
      </c>
      <c r="B60" s="230" t="s">
        <v>1584</v>
      </c>
      <c r="C60" s="230" t="s">
        <v>102</v>
      </c>
      <c r="D60" s="230" t="s">
        <v>672</v>
      </c>
      <c r="E60" s="230" t="s">
        <v>140</v>
      </c>
      <c r="F60" s="230">
        <v>35987</v>
      </c>
      <c r="G60" s="230" t="s">
        <v>291</v>
      </c>
      <c r="H60" s="230" t="s">
        <v>1393</v>
      </c>
      <c r="I60" s="230" t="s">
        <v>321</v>
      </c>
      <c r="J60" s="230" t="s">
        <v>296</v>
      </c>
      <c r="K60" s="230">
        <v>2016</v>
      </c>
      <c r="L60" s="230" t="s">
        <v>291</v>
      </c>
    </row>
    <row r="61" spans="1:22" ht="17.25" customHeight="1" x14ac:dyDescent="0.3">
      <c r="A61" s="230">
        <v>421691</v>
      </c>
      <c r="B61" s="230" t="s">
        <v>1585</v>
      </c>
      <c r="C61" s="230" t="s">
        <v>104</v>
      </c>
      <c r="D61" s="230" t="s">
        <v>210</v>
      </c>
      <c r="E61" s="230" t="s">
        <v>140</v>
      </c>
      <c r="F61" s="230">
        <v>36028</v>
      </c>
      <c r="G61" s="230" t="s">
        <v>291</v>
      </c>
      <c r="H61" s="230" t="s">
        <v>1393</v>
      </c>
      <c r="I61" s="230" t="s">
        <v>321</v>
      </c>
      <c r="J61" s="230" t="s">
        <v>296</v>
      </c>
      <c r="K61" s="230">
        <v>2016</v>
      </c>
      <c r="L61" s="230" t="s">
        <v>291</v>
      </c>
    </row>
    <row r="62" spans="1:22" ht="17.25" customHeight="1" x14ac:dyDescent="0.3">
      <c r="A62" s="230">
        <v>426285</v>
      </c>
      <c r="B62" s="230" t="s">
        <v>1586</v>
      </c>
      <c r="C62" s="230" t="s">
        <v>402</v>
      </c>
      <c r="D62" s="230" t="s">
        <v>1587</v>
      </c>
      <c r="E62" s="230" t="s">
        <v>140</v>
      </c>
      <c r="F62" s="230">
        <v>36115</v>
      </c>
      <c r="G62" s="230" t="s">
        <v>1588</v>
      </c>
      <c r="H62" s="230" t="s">
        <v>1393</v>
      </c>
      <c r="I62" s="230" t="s">
        <v>321</v>
      </c>
      <c r="J62" s="230" t="s">
        <v>296</v>
      </c>
      <c r="K62" s="230">
        <v>2016</v>
      </c>
      <c r="L62" s="230" t="s">
        <v>291</v>
      </c>
    </row>
    <row r="63" spans="1:22" ht="17.25" customHeight="1" x14ac:dyDescent="0.3">
      <c r="A63" s="230">
        <v>423454</v>
      </c>
      <c r="B63" s="230" t="s">
        <v>1595</v>
      </c>
      <c r="C63" s="230" t="s">
        <v>1000</v>
      </c>
      <c r="D63" s="230" t="s">
        <v>226</v>
      </c>
      <c r="E63" s="230" t="s">
        <v>140</v>
      </c>
      <c r="F63" s="230">
        <v>36260</v>
      </c>
      <c r="G63" s="230" t="s">
        <v>291</v>
      </c>
      <c r="H63" s="230" t="s">
        <v>1393</v>
      </c>
      <c r="I63" s="230" t="s">
        <v>321</v>
      </c>
      <c r="J63" s="230" t="s">
        <v>296</v>
      </c>
      <c r="K63" s="230">
        <v>2016</v>
      </c>
      <c r="L63" s="230" t="s">
        <v>291</v>
      </c>
    </row>
    <row r="64" spans="1:22" ht="17.25" customHeight="1" x14ac:dyDescent="0.3">
      <c r="A64" s="230">
        <v>423098</v>
      </c>
      <c r="B64" s="230" t="s">
        <v>1596</v>
      </c>
      <c r="C64" s="230" t="s">
        <v>1597</v>
      </c>
      <c r="D64" s="230" t="s">
        <v>1598</v>
      </c>
      <c r="E64" s="230" t="s">
        <v>141</v>
      </c>
      <c r="F64" s="230">
        <v>36800</v>
      </c>
      <c r="G64" s="230" t="s">
        <v>1533</v>
      </c>
      <c r="H64" s="230" t="s">
        <v>1393</v>
      </c>
      <c r="I64" s="230" t="s">
        <v>321</v>
      </c>
      <c r="J64" s="230" t="s">
        <v>295</v>
      </c>
      <c r="K64" s="230">
        <v>2017</v>
      </c>
      <c r="L64" s="230" t="s">
        <v>291</v>
      </c>
    </row>
    <row r="65" spans="1:22" ht="17.25" customHeight="1" x14ac:dyDescent="0.3">
      <c r="A65" s="230">
        <v>424257</v>
      </c>
      <c r="B65" s="230" t="s">
        <v>1599</v>
      </c>
      <c r="C65" s="230" t="s">
        <v>402</v>
      </c>
      <c r="D65" s="230" t="s">
        <v>1600</v>
      </c>
      <c r="E65" s="230" t="s">
        <v>141</v>
      </c>
      <c r="F65" s="230">
        <v>36344</v>
      </c>
      <c r="G65" s="230" t="s">
        <v>291</v>
      </c>
      <c r="H65" s="230" t="s">
        <v>1393</v>
      </c>
      <c r="I65" s="230" t="s">
        <v>321</v>
      </c>
      <c r="J65" s="230" t="s">
        <v>296</v>
      </c>
      <c r="K65" s="230">
        <v>2017</v>
      </c>
      <c r="L65" s="230" t="s">
        <v>291</v>
      </c>
    </row>
    <row r="66" spans="1:22" ht="17.25" customHeight="1" x14ac:dyDescent="0.3">
      <c r="A66" s="230">
        <v>404559</v>
      </c>
      <c r="B66" s="230" t="s">
        <v>1606</v>
      </c>
      <c r="C66" s="230" t="s">
        <v>60</v>
      </c>
      <c r="D66" s="230" t="s">
        <v>1607</v>
      </c>
      <c r="E66" s="230" t="s">
        <v>140</v>
      </c>
      <c r="F66" s="230">
        <v>30874</v>
      </c>
      <c r="G66" s="230" t="s">
        <v>1608</v>
      </c>
      <c r="H66" s="230" t="s">
        <v>1393</v>
      </c>
      <c r="I66" s="230" t="s">
        <v>321</v>
      </c>
      <c r="J66" s="230" t="s">
        <v>295</v>
      </c>
      <c r="L66" s="230" t="s">
        <v>291</v>
      </c>
      <c r="S66" s="230" t="s">
        <v>902</v>
      </c>
      <c r="T66" s="230" t="s">
        <v>902</v>
      </c>
      <c r="U66" s="230" t="s">
        <v>902</v>
      </c>
      <c r="V66" s="230" t="s">
        <v>902</v>
      </c>
    </row>
    <row r="67" spans="1:22" ht="17.25" customHeight="1" x14ac:dyDescent="0.3">
      <c r="A67" s="230">
        <v>401018</v>
      </c>
      <c r="B67" s="230" t="s">
        <v>1610</v>
      </c>
      <c r="C67" s="230" t="s">
        <v>385</v>
      </c>
      <c r="D67" s="230" t="s">
        <v>1611</v>
      </c>
      <c r="E67" s="230" t="s">
        <v>140</v>
      </c>
      <c r="F67" s="230">
        <v>28878</v>
      </c>
      <c r="G67" s="230" t="s">
        <v>281</v>
      </c>
      <c r="H67" s="230" t="s">
        <v>1393</v>
      </c>
      <c r="I67" s="230" t="s">
        <v>321</v>
      </c>
      <c r="K67" s="230">
        <v>2003</v>
      </c>
      <c r="L67" s="230" t="s">
        <v>281</v>
      </c>
      <c r="S67" s="230" t="s">
        <v>902</v>
      </c>
      <c r="U67" s="230" t="s">
        <v>902</v>
      </c>
      <c r="V67" s="230" t="s">
        <v>902</v>
      </c>
    </row>
    <row r="68" spans="1:22" ht="17.25" customHeight="1" x14ac:dyDescent="0.3">
      <c r="A68" s="230">
        <v>425537</v>
      </c>
      <c r="B68" s="230" t="s">
        <v>1612</v>
      </c>
      <c r="C68" s="230" t="s">
        <v>561</v>
      </c>
      <c r="D68" s="230" t="s">
        <v>1613</v>
      </c>
      <c r="E68" s="230" t="s">
        <v>141</v>
      </c>
      <c r="F68" s="230">
        <v>34951</v>
      </c>
      <c r="G68" s="230" t="s">
        <v>281</v>
      </c>
      <c r="H68" s="230" t="s">
        <v>1393</v>
      </c>
      <c r="I68" s="230" t="s">
        <v>321</v>
      </c>
      <c r="J68" s="230" t="s">
        <v>296</v>
      </c>
      <c r="K68" s="230">
        <v>2013</v>
      </c>
      <c r="L68" s="230" t="s">
        <v>281</v>
      </c>
      <c r="V68" s="230" t="s">
        <v>902</v>
      </c>
    </row>
    <row r="69" spans="1:22" ht="17.25" customHeight="1" x14ac:dyDescent="0.3">
      <c r="A69" s="230">
        <v>419517</v>
      </c>
      <c r="B69" s="230" t="s">
        <v>1614</v>
      </c>
      <c r="C69" s="230" t="s">
        <v>542</v>
      </c>
      <c r="D69" s="230" t="s">
        <v>517</v>
      </c>
      <c r="E69" s="230" t="s">
        <v>140</v>
      </c>
      <c r="F69" s="230">
        <v>35953</v>
      </c>
      <c r="G69" s="230" t="s">
        <v>1565</v>
      </c>
      <c r="H69" s="230" t="s">
        <v>1393</v>
      </c>
      <c r="I69" s="230" t="s">
        <v>321</v>
      </c>
      <c r="J69" s="230" t="s">
        <v>295</v>
      </c>
      <c r="K69" s="230">
        <v>2015</v>
      </c>
      <c r="L69" s="230" t="s">
        <v>281</v>
      </c>
      <c r="V69" s="230" t="s">
        <v>902</v>
      </c>
    </row>
    <row r="70" spans="1:22" ht="17.25" customHeight="1" x14ac:dyDescent="0.3">
      <c r="A70" s="230">
        <v>426094</v>
      </c>
      <c r="B70" s="230" t="s">
        <v>1615</v>
      </c>
      <c r="C70" s="230" t="s">
        <v>310</v>
      </c>
      <c r="D70" s="230" t="s">
        <v>1616</v>
      </c>
      <c r="E70" s="230" t="s">
        <v>141</v>
      </c>
      <c r="F70" s="230">
        <v>36072</v>
      </c>
      <c r="G70" s="230" t="s">
        <v>1565</v>
      </c>
      <c r="H70" s="230" t="s">
        <v>1393</v>
      </c>
      <c r="I70" s="230" t="s">
        <v>321</v>
      </c>
      <c r="J70" s="230" t="s">
        <v>295</v>
      </c>
      <c r="K70" s="230">
        <v>2016</v>
      </c>
      <c r="L70" s="230" t="s">
        <v>281</v>
      </c>
    </row>
    <row r="71" spans="1:22" ht="17.25" customHeight="1" x14ac:dyDescent="0.3">
      <c r="A71" s="230">
        <v>419895</v>
      </c>
      <c r="B71" s="230" t="s">
        <v>1620</v>
      </c>
      <c r="C71" s="230" t="s">
        <v>427</v>
      </c>
      <c r="D71" s="230" t="s">
        <v>229</v>
      </c>
      <c r="E71" s="230" t="s">
        <v>140</v>
      </c>
      <c r="F71" s="230">
        <v>34887</v>
      </c>
      <c r="G71" s="230" t="s">
        <v>1621</v>
      </c>
      <c r="H71" s="230" t="s">
        <v>1393</v>
      </c>
      <c r="I71" s="230" t="s">
        <v>321</v>
      </c>
      <c r="J71" s="230" t="s">
        <v>296</v>
      </c>
      <c r="K71" s="230">
        <v>2013</v>
      </c>
      <c r="L71" s="230" t="s">
        <v>286</v>
      </c>
      <c r="V71" s="230" t="s">
        <v>902</v>
      </c>
    </row>
    <row r="72" spans="1:22" ht="17.25" customHeight="1" x14ac:dyDescent="0.3">
      <c r="A72" s="230">
        <v>423536</v>
      </c>
      <c r="B72" s="230" t="s">
        <v>1622</v>
      </c>
      <c r="C72" s="230" t="s">
        <v>71</v>
      </c>
      <c r="D72" s="230" t="s">
        <v>231</v>
      </c>
      <c r="E72" s="230" t="s">
        <v>140</v>
      </c>
      <c r="F72" s="230">
        <v>36275</v>
      </c>
      <c r="G72" s="230" t="s">
        <v>1486</v>
      </c>
      <c r="H72" s="230" t="s">
        <v>1393</v>
      </c>
      <c r="I72" s="230" t="s">
        <v>321</v>
      </c>
      <c r="J72" s="230" t="s">
        <v>296</v>
      </c>
      <c r="K72" s="230">
        <v>2017</v>
      </c>
      <c r="L72" s="230" t="s">
        <v>286</v>
      </c>
    </row>
    <row r="73" spans="1:22" ht="17.25" customHeight="1" x14ac:dyDescent="0.3">
      <c r="A73" s="230">
        <v>425707</v>
      </c>
      <c r="B73" s="230" t="s">
        <v>1623</v>
      </c>
      <c r="C73" s="230" t="s">
        <v>119</v>
      </c>
      <c r="D73" s="230" t="s">
        <v>239</v>
      </c>
      <c r="E73" s="230" t="s">
        <v>140</v>
      </c>
      <c r="F73" s="230">
        <v>34603</v>
      </c>
      <c r="G73" s="230" t="s">
        <v>287</v>
      </c>
      <c r="H73" s="230" t="s">
        <v>1393</v>
      </c>
      <c r="I73" s="230" t="s">
        <v>321</v>
      </c>
      <c r="J73" s="230" t="s">
        <v>296</v>
      </c>
      <c r="K73" s="230">
        <v>2012</v>
      </c>
      <c r="L73" s="230" t="s">
        <v>1412</v>
      </c>
      <c r="V73" s="230" t="s">
        <v>902</v>
      </c>
    </row>
    <row r="74" spans="1:22" ht="17.25" customHeight="1" x14ac:dyDescent="0.3">
      <c r="A74" s="230">
        <v>418511</v>
      </c>
      <c r="B74" s="230" t="s">
        <v>1627</v>
      </c>
      <c r="C74" s="230" t="s">
        <v>1557</v>
      </c>
      <c r="D74" s="230" t="s">
        <v>653</v>
      </c>
      <c r="E74" s="230" t="s">
        <v>141</v>
      </c>
      <c r="F74" s="230">
        <v>29428</v>
      </c>
      <c r="G74" s="230" t="s">
        <v>291</v>
      </c>
      <c r="H74" s="230" t="s">
        <v>1393</v>
      </c>
      <c r="I74" s="230" t="s">
        <v>321</v>
      </c>
    </row>
    <row r="75" spans="1:22" ht="17.25" customHeight="1" x14ac:dyDescent="0.3">
      <c r="A75" s="230">
        <v>404977</v>
      </c>
      <c r="B75" s="230" t="s">
        <v>1628</v>
      </c>
      <c r="C75" s="230" t="s">
        <v>373</v>
      </c>
      <c r="D75" s="230" t="s">
        <v>374</v>
      </c>
      <c r="E75" s="230" t="s">
        <v>141</v>
      </c>
      <c r="F75" s="230">
        <v>29643</v>
      </c>
      <c r="G75" s="230" t="s">
        <v>281</v>
      </c>
      <c r="H75" s="230" t="s">
        <v>1393</v>
      </c>
      <c r="I75" s="230" t="s">
        <v>321</v>
      </c>
      <c r="U75" s="230" t="s">
        <v>902</v>
      </c>
      <c r="V75" s="230" t="s">
        <v>902</v>
      </c>
    </row>
    <row r="76" spans="1:22" ht="17.25" customHeight="1" x14ac:dyDescent="0.3">
      <c r="A76" s="230">
        <v>408556</v>
      </c>
      <c r="B76" s="230" t="s">
        <v>1629</v>
      </c>
      <c r="C76" s="230" t="s">
        <v>111</v>
      </c>
      <c r="D76" s="230" t="s">
        <v>1630</v>
      </c>
      <c r="E76" s="230" t="s">
        <v>141</v>
      </c>
      <c r="F76" s="230">
        <v>30048</v>
      </c>
      <c r="G76" s="230" t="s">
        <v>1482</v>
      </c>
      <c r="H76" s="230" t="s">
        <v>1393</v>
      </c>
      <c r="I76" s="230" t="s">
        <v>321</v>
      </c>
      <c r="R76" s="230" t="s">
        <v>902</v>
      </c>
      <c r="S76" s="230" t="s">
        <v>902</v>
      </c>
      <c r="T76" s="230" t="s">
        <v>902</v>
      </c>
      <c r="U76" s="230" t="s">
        <v>902</v>
      </c>
      <c r="V76" s="230" t="s">
        <v>902</v>
      </c>
    </row>
    <row r="77" spans="1:22" ht="17.25" customHeight="1" x14ac:dyDescent="0.3">
      <c r="A77" s="230">
        <v>413861</v>
      </c>
      <c r="B77" s="230" t="s">
        <v>1631</v>
      </c>
      <c r="C77" s="230" t="s">
        <v>1632</v>
      </c>
      <c r="D77" s="230" t="s">
        <v>1633</v>
      </c>
      <c r="E77" s="230" t="s">
        <v>140</v>
      </c>
      <c r="F77" s="230">
        <v>30529</v>
      </c>
      <c r="G77" s="230" t="s">
        <v>1583</v>
      </c>
      <c r="H77" s="230" t="s">
        <v>1393</v>
      </c>
      <c r="I77" s="230" t="s">
        <v>321</v>
      </c>
      <c r="U77" s="230" t="s">
        <v>902</v>
      </c>
      <c r="V77" s="230" t="s">
        <v>902</v>
      </c>
    </row>
    <row r="78" spans="1:22" ht="17.25" customHeight="1" x14ac:dyDescent="0.3">
      <c r="A78" s="230">
        <v>402218</v>
      </c>
      <c r="B78" s="230" t="s">
        <v>1634</v>
      </c>
      <c r="C78" s="230" t="s">
        <v>430</v>
      </c>
      <c r="D78" s="230" t="s">
        <v>205</v>
      </c>
      <c r="E78" s="230" t="s">
        <v>140</v>
      </c>
      <c r="F78" s="230">
        <v>31454</v>
      </c>
      <c r="G78" s="230" t="s">
        <v>1457</v>
      </c>
      <c r="H78" s="230" t="s">
        <v>1393</v>
      </c>
      <c r="I78" s="230" t="s">
        <v>321</v>
      </c>
    </row>
    <row r="79" spans="1:22" ht="17.25" customHeight="1" x14ac:dyDescent="0.3">
      <c r="A79" s="230">
        <v>410267</v>
      </c>
      <c r="B79" s="230" t="s">
        <v>1635</v>
      </c>
      <c r="C79" s="230" t="s">
        <v>1636</v>
      </c>
      <c r="D79" s="230" t="s">
        <v>487</v>
      </c>
      <c r="E79" s="230" t="s">
        <v>141</v>
      </c>
      <c r="F79" s="230">
        <v>32143</v>
      </c>
      <c r="G79" s="230" t="s">
        <v>1637</v>
      </c>
      <c r="H79" s="230" t="s">
        <v>1393</v>
      </c>
      <c r="I79" s="230" t="s">
        <v>321</v>
      </c>
      <c r="R79" s="230" t="s">
        <v>902</v>
      </c>
      <c r="U79" s="230" t="s">
        <v>902</v>
      </c>
      <c r="V79" s="230" t="s">
        <v>902</v>
      </c>
    </row>
    <row r="80" spans="1:22" ht="17.25" customHeight="1" x14ac:dyDescent="0.3">
      <c r="A80" s="230">
        <v>413581</v>
      </c>
      <c r="B80" s="230" t="s">
        <v>1638</v>
      </c>
      <c r="C80" s="230" t="s">
        <v>373</v>
      </c>
      <c r="D80" s="230" t="s">
        <v>1639</v>
      </c>
      <c r="E80" s="230" t="s">
        <v>141</v>
      </c>
      <c r="F80" s="230">
        <v>32417</v>
      </c>
      <c r="G80" s="230" t="s">
        <v>1518</v>
      </c>
      <c r="H80" s="230" t="s">
        <v>1393</v>
      </c>
      <c r="I80" s="230" t="s">
        <v>321</v>
      </c>
      <c r="V80" s="230" t="s">
        <v>902</v>
      </c>
    </row>
    <row r="81" spans="1:22" ht="17.25" customHeight="1" x14ac:dyDescent="0.3">
      <c r="A81" s="230">
        <v>414670</v>
      </c>
      <c r="B81" s="230" t="s">
        <v>1640</v>
      </c>
      <c r="C81" s="230" t="s">
        <v>1558</v>
      </c>
      <c r="D81" s="230" t="s">
        <v>257</v>
      </c>
      <c r="E81" s="230" t="s">
        <v>141</v>
      </c>
      <c r="F81" s="230">
        <v>32509</v>
      </c>
      <c r="G81" s="230" t="s">
        <v>1482</v>
      </c>
      <c r="H81" s="230" t="s">
        <v>1393</v>
      </c>
      <c r="I81" s="230" t="s">
        <v>321</v>
      </c>
      <c r="N81" s="230">
        <v>3133</v>
      </c>
      <c r="O81" s="230">
        <v>44425.508773148147</v>
      </c>
      <c r="P81" s="230">
        <v>10000</v>
      </c>
    </row>
    <row r="82" spans="1:22" ht="17.25" customHeight="1" x14ac:dyDescent="0.3">
      <c r="A82" s="230">
        <v>415382</v>
      </c>
      <c r="B82" s="230" t="s">
        <v>1641</v>
      </c>
      <c r="C82" s="230" t="s">
        <v>74</v>
      </c>
      <c r="D82" s="230" t="s">
        <v>359</v>
      </c>
      <c r="E82" s="230" t="s">
        <v>140</v>
      </c>
      <c r="F82" s="230">
        <v>32994</v>
      </c>
      <c r="G82" s="230" t="s">
        <v>291</v>
      </c>
      <c r="H82" s="230" t="s">
        <v>1393</v>
      </c>
      <c r="I82" s="230" t="s">
        <v>321</v>
      </c>
    </row>
    <row r="83" spans="1:22" ht="17.25" customHeight="1" x14ac:dyDescent="0.3">
      <c r="A83" s="230">
        <v>412827</v>
      </c>
      <c r="B83" s="230" t="s">
        <v>1642</v>
      </c>
      <c r="C83" s="230" t="s">
        <v>315</v>
      </c>
      <c r="D83" s="230" t="s">
        <v>1643</v>
      </c>
      <c r="E83" s="230" t="s">
        <v>140</v>
      </c>
      <c r="F83" s="230">
        <v>33136</v>
      </c>
      <c r="G83" s="230" t="s">
        <v>291</v>
      </c>
      <c r="H83" s="230" t="s">
        <v>1393</v>
      </c>
      <c r="I83" s="230" t="s">
        <v>321</v>
      </c>
      <c r="U83" s="230" t="s">
        <v>902</v>
      </c>
      <c r="V83" s="230" t="s">
        <v>902</v>
      </c>
    </row>
    <row r="84" spans="1:22" ht="17.25" customHeight="1" x14ac:dyDescent="0.3">
      <c r="A84" s="230">
        <v>417315</v>
      </c>
      <c r="B84" s="230" t="s">
        <v>1644</v>
      </c>
      <c r="C84" s="230" t="s">
        <v>1066</v>
      </c>
      <c r="D84" s="230" t="s">
        <v>1645</v>
      </c>
      <c r="E84" s="230" t="s">
        <v>140</v>
      </c>
      <c r="F84" s="230">
        <v>34700</v>
      </c>
      <c r="G84" s="230" t="s">
        <v>1410</v>
      </c>
      <c r="H84" s="230" t="s">
        <v>1393</v>
      </c>
      <c r="I84" s="230" t="s">
        <v>321</v>
      </c>
      <c r="R84" s="230" t="s">
        <v>902</v>
      </c>
      <c r="S84" s="230" t="s">
        <v>902</v>
      </c>
      <c r="T84" s="230" t="s">
        <v>902</v>
      </c>
      <c r="U84" s="230" t="s">
        <v>902</v>
      </c>
      <c r="V84" s="230" t="s">
        <v>902</v>
      </c>
    </row>
    <row r="85" spans="1:22" ht="17.25" customHeight="1" x14ac:dyDescent="0.3">
      <c r="A85" s="230">
        <v>422245</v>
      </c>
      <c r="B85" s="230" t="s">
        <v>1647</v>
      </c>
      <c r="C85" s="230" t="s">
        <v>78</v>
      </c>
      <c r="D85" s="230" t="s">
        <v>1648</v>
      </c>
      <c r="E85" s="230" t="s">
        <v>140</v>
      </c>
      <c r="F85" s="230">
        <v>21916</v>
      </c>
      <c r="G85" s="230" t="s">
        <v>1649</v>
      </c>
      <c r="H85" s="230" t="s">
        <v>1393</v>
      </c>
      <c r="I85" s="230" t="s">
        <v>321</v>
      </c>
      <c r="J85" s="230" t="s">
        <v>295</v>
      </c>
      <c r="K85" s="230">
        <v>2003</v>
      </c>
      <c r="L85" s="230" t="s">
        <v>291</v>
      </c>
    </row>
    <row r="86" spans="1:22" ht="17.25" customHeight="1" x14ac:dyDescent="0.3">
      <c r="A86" s="230">
        <v>424318</v>
      </c>
      <c r="B86" s="230" t="s">
        <v>1657</v>
      </c>
      <c r="C86" s="230" t="s">
        <v>64</v>
      </c>
      <c r="D86" s="230" t="s">
        <v>1658</v>
      </c>
      <c r="E86" s="230" t="s">
        <v>140</v>
      </c>
      <c r="F86" s="230">
        <v>29221</v>
      </c>
      <c r="G86" s="230" t="s">
        <v>281</v>
      </c>
      <c r="H86" s="230" t="s">
        <v>1393</v>
      </c>
      <c r="I86" s="230" t="s">
        <v>321</v>
      </c>
      <c r="J86" s="230" t="s">
        <v>295</v>
      </c>
      <c r="K86" s="230">
        <v>1998</v>
      </c>
      <c r="L86" s="230" t="s">
        <v>292</v>
      </c>
    </row>
    <row r="87" spans="1:22" ht="17.25" customHeight="1" x14ac:dyDescent="0.3">
      <c r="A87" s="230">
        <v>424496</v>
      </c>
      <c r="B87" s="230" t="s">
        <v>1659</v>
      </c>
      <c r="C87" s="230" t="s">
        <v>563</v>
      </c>
      <c r="D87" s="230" t="s">
        <v>786</v>
      </c>
      <c r="E87" s="230" t="s">
        <v>141</v>
      </c>
      <c r="F87" s="230">
        <v>29844</v>
      </c>
      <c r="G87" s="230" t="s">
        <v>281</v>
      </c>
      <c r="H87" s="230" t="s">
        <v>1393</v>
      </c>
      <c r="I87" s="230" t="s">
        <v>321</v>
      </c>
      <c r="J87" s="230" t="s">
        <v>295</v>
      </c>
      <c r="K87" s="230">
        <v>1999</v>
      </c>
      <c r="L87" s="230" t="s">
        <v>292</v>
      </c>
      <c r="N87" s="230">
        <v>3211</v>
      </c>
      <c r="O87" s="230">
        <v>44427.503113425926</v>
      </c>
      <c r="P87" s="230">
        <v>15000</v>
      </c>
    </row>
    <row r="88" spans="1:22" ht="17.25" customHeight="1" x14ac:dyDescent="0.3">
      <c r="A88" s="230">
        <v>422670</v>
      </c>
      <c r="B88" s="230" t="s">
        <v>1660</v>
      </c>
      <c r="C88" s="230" t="s">
        <v>60</v>
      </c>
      <c r="D88" s="230" t="s">
        <v>1661</v>
      </c>
      <c r="E88" s="230" t="s">
        <v>141</v>
      </c>
      <c r="F88" s="230">
        <v>29435</v>
      </c>
      <c r="G88" s="230" t="s">
        <v>1656</v>
      </c>
      <c r="H88" s="230" t="s">
        <v>1393</v>
      </c>
      <c r="I88" s="230" t="s">
        <v>321</v>
      </c>
      <c r="J88" s="230" t="s">
        <v>296</v>
      </c>
      <c r="K88" s="230">
        <v>1999</v>
      </c>
      <c r="L88" s="230" t="s">
        <v>292</v>
      </c>
    </row>
    <row r="89" spans="1:22" ht="17.25" customHeight="1" x14ac:dyDescent="0.3">
      <c r="A89" s="230">
        <v>424700</v>
      </c>
      <c r="B89" s="230" t="s">
        <v>1670</v>
      </c>
      <c r="C89" s="230" t="s">
        <v>82</v>
      </c>
      <c r="D89" s="230" t="s">
        <v>228</v>
      </c>
      <c r="E89" s="230" t="s">
        <v>140</v>
      </c>
      <c r="F89" s="230">
        <v>32615</v>
      </c>
      <c r="G89" s="230" t="s">
        <v>281</v>
      </c>
      <c r="H89" s="230" t="s">
        <v>1393</v>
      </c>
      <c r="I89" s="230" t="s">
        <v>321</v>
      </c>
      <c r="J89" s="230" t="s">
        <v>295</v>
      </c>
      <c r="K89" s="230">
        <v>2009</v>
      </c>
      <c r="L89" s="230" t="s">
        <v>292</v>
      </c>
    </row>
    <row r="90" spans="1:22" ht="17.25" customHeight="1" x14ac:dyDescent="0.3">
      <c r="A90" s="230">
        <v>419088</v>
      </c>
      <c r="B90" s="230" t="s">
        <v>1671</v>
      </c>
      <c r="C90" s="230" t="s">
        <v>1672</v>
      </c>
      <c r="D90" s="230" t="s">
        <v>221</v>
      </c>
      <c r="E90" s="230" t="s">
        <v>141</v>
      </c>
      <c r="F90" s="230">
        <v>33623</v>
      </c>
      <c r="G90" s="230" t="s">
        <v>281</v>
      </c>
      <c r="H90" s="230" t="s">
        <v>1393</v>
      </c>
      <c r="I90" s="230" t="s">
        <v>321</v>
      </c>
      <c r="J90" s="230" t="s">
        <v>296</v>
      </c>
      <c r="K90" s="230">
        <v>2009</v>
      </c>
      <c r="L90" s="230" t="s">
        <v>292</v>
      </c>
    </row>
    <row r="91" spans="1:22" ht="17.25" customHeight="1" x14ac:dyDescent="0.3">
      <c r="A91" s="230">
        <v>423481</v>
      </c>
      <c r="B91" s="230" t="s">
        <v>1673</v>
      </c>
      <c r="C91" s="230" t="s">
        <v>91</v>
      </c>
      <c r="D91" s="230" t="s">
        <v>238</v>
      </c>
      <c r="E91" s="230" t="s">
        <v>141</v>
      </c>
      <c r="F91" s="230">
        <v>33025</v>
      </c>
      <c r="G91" s="230" t="s">
        <v>1674</v>
      </c>
      <c r="H91" s="230" t="s">
        <v>1393</v>
      </c>
      <c r="I91" s="230" t="s">
        <v>321</v>
      </c>
      <c r="J91" s="230" t="s">
        <v>295</v>
      </c>
      <c r="K91" s="230">
        <v>2010</v>
      </c>
      <c r="L91" s="230" t="s">
        <v>292</v>
      </c>
    </row>
    <row r="92" spans="1:22" ht="17.25" customHeight="1" x14ac:dyDescent="0.3">
      <c r="A92" s="230">
        <v>425402</v>
      </c>
      <c r="B92" s="230" t="s">
        <v>1675</v>
      </c>
      <c r="C92" s="230" t="s">
        <v>82</v>
      </c>
      <c r="D92" s="230" t="s">
        <v>1676</v>
      </c>
      <c r="E92" s="230" t="s">
        <v>140</v>
      </c>
      <c r="F92" s="230">
        <v>33786</v>
      </c>
      <c r="G92" s="230" t="s">
        <v>292</v>
      </c>
      <c r="H92" s="230" t="s">
        <v>1393</v>
      </c>
      <c r="I92" s="230" t="s">
        <v>321</v>
      </c>
      <c r="J92" s="230" t="s">
        <v>296</v>
      </c>
      <c r="K92" s="230">
        <v>2010</v>
      </c>
      <c r="L92" s="230" t="s">
        <v>292</v>
      </c>
    </row>
    <row r="93" spans="1:22" ht="17.25" customHeight="1" x14ac:dyDescent="0.3">
      <c r="A93" s="230">
        <v>418401</v>
      </c>
      <c r="B93" s="230" t="s">
        <v>1677</v>
      </c>
      <c r="C93" s="230" t="s">
        <v>367</v>
      </c>
      <c r="D93" s="230" t="s">
        <v>819</v>
      </c>
      <c r="E93" s="230" t="s">
        <v>140</v>
      </c>
      <c r="F93" s="230">
        <v>33239</v>
      </c>
      <c r="G93" s="230" t="s">
        <v>1678</v>
      </c>
      <c r="H93" s="230" t="s">
        <v>1393</v>
      </c>
      <c r="I93" s="230" t="s">
        <v>321</v>
      </c>
      <c r="J93" s="230" t="s">
        <v>295</v>
      </c>
      <c r="K93" s="230">
        <v>2011</v>
      </c>
      <c r="L93" s="230" t="s">
        <v>292</v>
      </c>
      <c r="U93" s="230" t="s">
        <v>902</v>
      </c>
      <c r="V93" s="230" t="s">
        <v>902</v>
      </c>
    </row>
    <row r="94" spans="1:22" ht="17.25" customHeight="1" x14ac:dyDescent="0.3">
      <c r="A94" s="230">
        <v>425692</v>
      </c>
      <c r="B94" s="230" t="s">
        <v>1679</v>
      </c>
      <c r="C94" s="230" t="s">
        <v>1680</v>
      </c>
      <c r="D94" s="230" t="s">
        <v>1439</v>
      </c>
      <c r="E94" s="230" t="s">
        <v>141</v>
      </c>
      <c r="F94" s="230">
        <v>33604</v>
      </c>
      <c r="G94" s="230" t="s">
        <v>281</v>
      </c>
      <c r="H94" s="230" t="s">
        <v>1393</v>
      </c>
      <c r="I94" s="230" t="s">
        <v>321</v>
      </c>
      <c r="J94" s="230" t="s">
        <v>296</v>
      </c>
      <c r="K94" s="230">
        <v>2011</v>
      </c>
      <c r="L94" s="230" t="s">
        <v>292</v>
      </c>
    </row>
    <row r="95" spans="1:22" ht="17.25" customHeight="1" x14ac:dyDescent="0.3">
      <c r="A95" s="230">
        <v>422947</v>
      </c>
      <c r="B95" s="230" t="s">
        <v>1681</v>
      </c>
      <c r="C95" s="230" t="s">
        <v>64</v>
      </c>
      <c r="D95" s="230" t="s">
        <v>1682</v>
      </c>
      <c r="E95" s="230" t="s">
        <v>141</v>
      </c>
      <c r="F95" s="230">
        <v>34289</v>
      </c>
      <c r="G95" s="230" t="s">
        <v>1683</v>
      </c>
      <c r="H95" s="230" t="s">
        <v>1393</v>
      </c>
      <c r="I95" s="230" t="s">
        <v>321</v>
      </c>
      <c r="J95" s="230" t="s">
        <v>296</v>
      </c>
      <c r="K95" s="230">
        <v>2011</v>
      </c>
      <c r="L95" s="230" t="s">
        <v>292</v>
      </c>
    </row>
    <row r="96" spans="1:22" ht="17.25" customHeight="1" x14ac:dyDescent="0.3">
      <c r="A96" s="230">
        <v>419508</v>
      </c>
      <c r="B96" s="230" t="s">
        <v>1684</v>
      </c>
      <c r="C96" s="230" t="s">
        <v>82</v>
      </c>
      <c r="D96" s="230" t="s">
        <v>1685</v>
      </c>
      <c r="E96" s="230" t="s">
        <v>141</v>
      </c>
      <c r="F96" s="230">
        <v>34060</v>
      </c>
      <c r="G96" s="230" t="s">
        <v>281</v>
      </c>
      <c r="H96" s="230" t="s">
        <v>1393</v>
      </c>
      <c r="I96" s="230" t="s">
        <v>321</v>
      </c>
      <c r="J96" s="230" t="s">
        <v>295</v>
      </c>
      <c r="K96" s="230">
        <v>2012</v>
      </c>
      <c r="L96" s="230" t="s">
        <v>292</v>
      </c>
    </row>
    <row r="97" spans="1:22" ht="17.25" customHeight="1" x14ac:dyDescent="0.3">
      <c r="A97" s="230">
        <v>420705</v>
      </c>
      <c r="B97" s="230" t="s">
        <v>1688</v>
      </c>
      <c r="C97" s="230" t="s">
        <v>562</v>
      </c>
      <c r="D97" s="230" t="s">
        <v>210</v>
      </c>
      <c r="E97" s="230" t="s">
        <v>141</v>
      </c>
      <c r="F97" s="230">
        <v>34586</v>
      </c>
      <c r="G97" s="230" t="s">
        <v>281</v>
      </c>
      <c r="H97" s="230" t="s">
        <v>1393</v>
      </c>
      <c r="I97" s="230" t="s">
        <v>321</v>
      </c>
      <c r="J97" s="230" t="s">
        <v>296</v>
      </c>
      <c r="K97" s="230">
        <v>2012</v>
      </c>
      <c r="L97" s="230" t="s">
        <v>292</v>
      </c>
      <c r="N97" s="230">
        <v>3066</v>
      </c>
      <c r="O97" s="230">
        <v>44420.570520833331</v>
      </c>
      <c r="P97" s="230">
        <v>10000</v>
      </c>
    </row>
    <row r="98" spans="1:22" ht="17.25" customHeight="1" x14ac:dyDescent="0.3">
      <c r="A98" s="230">
        <v>421840</v>
      </c>
      <c r="B98" s="230" t="s">
        <v>1689</v>
      </c>
      <c r="C98" s="230" t="s">
        <v>82</v>
      </c>
      <c r="D98" s="230" t="s">
        <v>1690</v>
      </c>
      <c r="E98" s="230" t="s">
        <v>140</v>
      </c>
      <c r="F98" s="230">
        <v>34599</v>
      </c>
      <c r="G98" s="230" t="s">
        <v>1691</v>
      </c>
      <c r="H98" s="230" t="s">
        <v>1393</v>
      </c>
      <c r="I98" s="230" t="s">
        <v>321</v>
      </c>
      <c r="J98" s="230" t="s">
        <v>296</v>
      </c>
      <c r="K98" s="230">
        <v>2012</v>
      </c>
      <c r="L98" s="230" t="s">
        <v>292</v>
      </c>
      <c r="U98" s="230" t="s">
        <v>902</v>
      </c>
      <c r="V98" s="230" t="s">
        <v>902</v>
      </c>
    </row>
    <row r="99" spans="1:22" ht="17.25" customHeight="1" x14ac:dyDescent="0.3">
      <c r="A99" s="230">
        <v>424072</v>
      </c>
      <c r="B99" s="230" t="s">
        <v>1694</v>
      </c>
      <c r="C99" s="230" t="s">
        <v>62</v>
      </c>
      <c r="D99" s="230" t="s">
        <v>134</v>
      </c>
      <c r="E99" s="230" t="s">
        <v>141</v>
      </c>
      <c r="F99" s="230">
        <v>34855</v>
      </c>
      <c r="G99" s="230" t="s">
        <v>1664</v>
      </c>
      <c r="H99" s="230" t="s">
        <v>1393</v>
      </c>
      <c r="I99" s="230" t="s">
        <v>321</v>
      </c>
      <c r="J99" s="230" t="s">
        <v>295</v>
      </c>
      <c r="K99" s="230">
        <v>2013</v>
      </c>
      <c r="L99" s="230" t="s">
        <v>292</v>
      </c>
    </row>
    <row r="100" spans="1:22" ht="17.25" customHeight="1" x14ac:dyDescent="0.3">
      <c r="A100" s="230">
        <v>420744</v>
      </c>
      <c r="B100" s="230" t="s">
        <v>1695</v>
      </c>
      <c r="C100" s="230" t="s">
        <v>62</v>
      </c>
      <c r="D100" s="230" t="s">
        <v>211</v>
      </c>
      <c r="E100" s="230" t="s">
        <v>140</v>
      </c>
      <c r="F100" s="230">
        <v>35957</v>
      </c>
      <c r="G100" s="230" t="s">
        <v>281</v>
      </c>
      <c r="H100" s="230" t="s">
        <v>1393</v>
      </c>
      <c r="I100" s="230" t="s">
        <v>321</v>
      </c>
      <c r="J100" s="230" t="s">
        <v>295</v>
      </c>
      <c r="K100" s="230">
        <v>2013</v>
      </c>
      <c r="L100" s="230" t="s">
        <v>292</v>
      </c>
    </row>
    <row r="101" spans="1:22" ht="17.25" customHeight="1" x14ac:dyDescent="0.3">
      <c r="A101" s="230">
        <v>425471</v>
      </c>
      <c r="B101" s="230" t="s">
        <v>1698</v>
      </c>
      <c r="C101" s="230" t="s">
        <v>563</v>
      </c>
      <c r="D101" s="230" t="s">
        <v>1699</v>
      </c>
      <c r="E101" s="230" t="s">
        <v>141</v>
      </c>
      <c r="F101" s="230">
        <v>35633</v>
      </c>
      <c r="G101" s="230" t="s">
        <v>1687</v>
      </c>
      <c r="H101" s="230" t="s">
        <v>1393</v>
      </c>
      <c r="I101" s="230" t="s">
        <v>321</v>
      </c>
      <c r="J101" s="230" t="s">
        <v>295</v>
      </c>
      <c r="K101" s="230">
        <v>2014</v>
      </c>
      <c r="L101" s="230" t="s">
        <v>292</v>
      </c>
    </row>
    <row r="102" spans="1:22" ht="17.25" customHeight="1" x14ac:dyDescent="0.3">
      <c r="A102" s="230">
        <v>425060</v>
      </c>
      <c r="B102" s="230" t="s">
        <v>1700</v>
      </c>
      <c r="C102" s="230" t="s">
        <v>501</v>
      </c>
      <c r="D102" s="230" t="s">
        <v>134</v>
      </c>
      <c r="E102" s="230" t="s">
        <v>141</v>
      </c>
      <c r="F102" s="230">
        <v>35431</v>
      </c>
      <c r="G102" s="230" t="s">
        <v>1701</v>
      </c>
      <c r="H102" s="230" t="s">
        <v>1393</v>
      </c>
      <c r="I102" s="230" t="s">
        <v>321</v>
      </c>
      <c r="J102" s="230" t="s">
        <v>296</v>
      </c>
      <c r="K102" s="230">
        <v>2014</v>
      </c>
      <c r="L102" s="230" t="s">
        <v>292</v>
      </c>
    </row>
    <row r="103" spans="1:22" ht="17.25" customHeight="1" x14ac:dyDescent="0.3">
      <c r="A103" s="230">
        <v>419189</v>
      </c>
      <c r="B103" s="230" t="s">
        <v>1705</v>
      </c>
      <c r="C103" s="230" t="s">
        <v>91</v>
      </c>
      <c r="D103" s="230" t="s">
        <v>233</v>
      </c>
      <c r="E103" s="230" t="s">
        <v>140</v>
      </c>
      <c r="F103" s="230">
        <v>35524</v>
      </c>
      <c r="G103" s="230" t="s">
        <v>1664</v>
      </c>
      <c r="H103" s="230" t="s">
        <v>1393</v>
      </c>
      <c r="I103" s="230" t="s">
        <v>321</v>
      </c>
      <c r="J103" s="230" t="s">
        <v>295</v>
      </c>
      <c r="K103" s="230">
        <v>2015</v>
      </c>
      <c r="L103" s="230" t="s">
        <v>292</v>
      </c>
    </row>
    <row r="104" spans="1:22" ht="17.25" customHeight="1" x14ac:dyDescent="0.3">
      <c r="A104" s="230">
        <v>421860</v>
      </c>
      <c r="B104" s="230" t="s">
        <v>1713</v>
      </c>
      <c r="C104" s="230" t="s">
        <v>424</v>
      </c>
      <c r="D104" s="230" t="s">
        <v>1034</v>
      </c>
      <c r="E104" s="230" t="s">
        <v>140</v>
      </c>
      <c r="F104" s="230">
        <v>35796</v>
      </c>
      <c r="G104" s="230" t="s">
        <v>1669</v>
      </c>
      <c r="H104" s="230" t="s">
        <v>1393</v>
      </c>
      <c r="I104" s="230" t="s">
        <v>321</v>
      </c>
      <c r="J104" s="230" t="s">
        <v>295</v>
      </c>
      <c r="K104" s="230">
        <v>2016</v>
      </c>
      <c r="L104" s="230" t="s">
        <v>292</v>
      </c>
    </row>
    <row r="105" spans="1:22" ht="17.25" customHeight="1" x14ac:dyDescent="0.3">
      <c r="A105" s="230">
        <v>424268</v>
      </c>
      <c r="B105" s="230" t="s">
        <v>1714</v>
      </c>
      <c r="C105" s="230" t="s">
        <v>924</v>
      </c>
      <c r="D105" s="230" t="s">
        <v>508</v>
      </c>
      <c r="E105" s="230" t="s">
        <v>140</v>
      </c>
      <c r="F105" s="230">
        <v>36011</v>
      </c>
      <c r="G105" s="230" t="s">
        <v>281</v>
      </c>
      <c r="H105" s="230" t="s">
        <v>1393</v>
      </c>
      <c r="I105" s="230" t="s">
        <v>321</v>
      </c>
      <c r="J105" s="230" t="s">
        <v>295</v>
      </c>
      <c r="K105" s="230">
        <v>2016</v>
      </c>
      <c r="L105" s="230" t="s">
        <v>292</v>
      </c>
    </row>
    <row r="106" spans="1:22" ht="17.25" customHeight="1" x14ac:dyDescent="0.3">
      <c r="A106" s="230">
        <v>424623</v>
      </c>
      <c r="B106" s="230" t="s">
        <v>1715</v>
      </c>
      <c r="C106" s="230" t="s">
        <v>621</v>
      </c>
      <c r="D106" s="230" t="s">
        <v>570</v>
      </c>
      <c r="E106" s="230" t="s">
        <v>141</v>
      </c>
      <c r="F106" s="230">
        <v>35614</v>
      </c>
      <c r="G106" s="230" t="s">
        <v>1708</v>
      </c>
      <c r="H106" s="230" t="s">
        <v>1393</v>
      </c>
      <c r="I106" s="230" t="s">
        <v>321</v>
      </c>
      <c r="J106" s="230" t="s">
        <v>296</v>
      </c>
      <c r="K106" s="230">
        <v>2016</v>
      </c>
      <c r="L106" s="230" t="s">
        <v>292</v>
      </c>
    </row>
    <row r="107" spans="1:22" ht="17.25" customHeight="1" x14ac:dyDescent="0.3">
      <c r="A107" s="230">
        <v>425273</v>
      </c>
      <c r="B107" s="230" t="s">
        <v>1716</v>
      </c>
      <c r="C107" s="230" t="s">
        <v>378</v>
      </c>
      <c r="D107" s="230" t="s">
        <v>526</v>
      </c>
      <c r="E107" s="230" t="s">
        <v>140</v>
      </c>
      <c r="F107" s="230">
        <v>35923</v>
      </c>
      <c r="G107" s="230" t="s">
        <v>1717</v>
      </c>
      <c r="H107" s="230" t="s">
        <v>1393</v>
      </c>
      <c r="I107" s="230" t="s">
        <v>321</v>
      </c>
      <c r="J107" s="230" t="s">
        <v>296</v>
      </c>
      <c r="K107" s="230">
        <v>2016</v>
      </c>
      <c r="L107" s="230" t="s">
        <v>292</v>
      </c>
    </row>
    <row r="108" spans="1:22" ht="17.25" customHeight="1" x14ac:dyDescent="0.3">
      <c r="A108" s="230">
        <v>425316</v>
      </c>
      <c r="B108" s="230" t="s">
        <v>1718</v>
      </c>
      <c r="C108" s="230" t="s">
        <v>60</v>
      </c>
      <c r="D108" s="230" t="s">
        <v>199</v>
      </c>
      <c r="E108" s="230" t="s">
        <v>140</v>
      </c>
      <c r="F108" s="230">
        <v>36161</v>
      </c>
      <c r="G108" s="230" t="s">
        <v>1696</v>
      </c>
      <c r="H108" s="230" t="s">
        <v>1393</v>
      </c>
      <c r="I108" s="230" t="s">
        <v>321</v>
      </c>
      <c r="J108" s="230" t="s">
        <v>296</v>
      </c>
      <c r="K108" s="230">
        <v>2016</v>
      </c>
      <c r="L108" s="230" t="s">
        <v>292</v>
      </c>
    </row>
    <row r="109" spans="1:22" ht="17.25" customHeight="1" x14ac:dyDescent="0.3">
      <c r="A109" s="230">
        <v>423718</v>
      </c>
      <c r="B109" s="230" t="s">
        <v>1720</v>
      </c>
      <c r="C109" s="230" t="s">
        <v>366</v>
      </c>
      <c r="D109" s="230" t="s">
        <v>1721</v>
      </c>
      <c r="E109" s="230" t="s">
        <v>140</v>
      </c>
      <c r="F109" s="230">
        <v>36001</v>
      </c>
      <c r="G109" s="230" t="s">
        <v>281</v>
      </c>
      <c r="H109" s="230" t="s">
        <v>1393</v>
      </c>
      <c r="I109" s="230" t="s">
        <v>321</v>
      </c>
      <c r="J109" s="230" t="s">
        <v>295</v>
      </c>
      <c r="K109" s="230">
        <v>2017</v>
      </c>
      <c r="L109" s="230" t="s">
        <v>292</v>
      </c>
    </row>
    <row r="110" spans="1:22" ht="17.25" customHeight="1" x14ac:dyDescent="0.3">
      <c r="A110" s="230">
        <v>422832</v>
      </c>
      <c r="B110" s="230" t="s">
        <v>1723</v>
      </c>
      <c r="C110" s="230" t="s">
        <v>473</v>
      </c>
      <c r="D110" s="230" t="s">
        <v>380</v>
      </c>
      <c r="E110" s="230" t="s">
        <v>141</v>
      </c>
      <c r="F110" s="230">
        <v>36376</v>
      </c>
      <c r="G110" s="230" t="s">
        <v>281</v>
      </c>
      <c r="H110" s="230" t="s">
        <v>1393</v>
      </c>
      <c r="I110" s="230" t="s">
        <v>321</v>
      </c>
      <c r="J110" s="230" t="s">
        <v>296</v>
      </c>
      <c r="K110" s="230">
        <v>2017</v>
      </c>
      <c r="L110" s="230" t="s">
        <v>292</v>
      </c>
    </row>
    <row r="111" spans="1:22" ht="17.25" customHeight="1" x14ac:dyDescent="0.3">
      <c r="A111" s="230">
        <v>422080</v>
      </c>
      <c r="B111" s="230" t="s">
        <v>1727</v>
      </c>
      <c r="C111" s="230" t="s">
        <v>110</v>
      </c>
      <c r="D111" s="230" t="s">
        <v>1728</v>
      </c>
      <c r="E111" s="230" t="s">
        <v>140</v>
      </c>
      <c r="F111" s="230">
        <v>35796</v>
      </c>
      <c r="G111" s="230" t="s">
        <v>1669</v>
      </c>
      <c r="H111" s="230" t="s">
        <v>1393</v>
      </c>
      <c r="I111" s="230" t="s">
        <v>321</v>
      </c>
      <c r="J111" s="230" t="s">
        <v>295</v>
      </c>
      <c r="K111" s="230">
        <v>2016</v>
      </c>
      <c r="L111" s="230" t="s">
        <v>283</v>
      </c>
    </row>
    <row r="112" spans="1:22" ht="17.25" customHeight="1" x14ac:dyDescent="0.3">
      <c r="A112" s="230">
        <v>424233</v>
      </c>
      <c r="B112" s="230" t="s">
        <v>1731</v>
      </c>
      <c r="C112" s="230" t="s">
        <v>116</v>
      </c>
      <c r="D112" s="230" t="s">
        <v>483</v>
      </c>
      <c r="E112" s="230" t="s">
        <v>141</v>
      </c>
      <c r="F112" s="230">
        <v>28249</v>
      </c>
      <c r="G112" s="230" t="s">
        <v>281</v>
      </c>
      <c r="H112" s="230" t="s">
        <v>1393</v>
      </c>
      <c r="I112" s="230" t="s">
        <v>321</v>
      </c>
      <c r="J112" s="230" t="s">
        <v>295</v>
      </c>
      <c r="K112" s="230">
        <v>1995</v>
      </c>
      <c r="L112" s="230" t="s">
        <v>281</v>
      </c>
    </row>
    <row r="113" spans="1:22" ht="17.25" customHeight="1" x14ac:dyDescent="0.3">
      <c r="A113" s="230">
        <v>425012</v>
      </c>
      <c r="B113" s="230" t="s">
        <v>1732</v>
      </c>
      <c r="C113" s="230" t="s">
        <v>82</v>
      </c>
      <c r="D113" s="230" t="s">
        <v>668</v>
      </c>
      <c r="E113" s="230" t="s">
        <v>141</v>
      </c>
      <c r="F113" s="230">
        <v>28635</v>
      </c>
      <c r="G113" s="230" t="s">
        <v>1656</v>
      </c>
      <c r="H113" s="230" t="s">
        <v>1393</v>
      </c>
      <c r="I113" s="230" t="s">
        <v>321</v>
      </c>
      <c r="J113" s="230" t="s">
        <v>295</v>
      </c>
      <c r="K113" s="230">
        <v>1996</v>
      </c>
      <c r="L113" s="230" t="s">
        <v>281</v>
      </c>
    </row>
    <row r="114" spans="1:22" ht="17.25" customHeight="1" x14ac:dyDescent="0.3">
      <c r="A114" s="230">
        <v>403159</v>
      </c>
      <c r="B114" s="230" t="s">
        <v>1733</v>
      </c>
      <c r="C114" s="230" t="s">
        <v>65</v>
      </c>
      <c r="D114" s="230" t="s">
        <v>1734</v>
      </c>
      <c r="E114" s="230" t="s">
        <v>141</v>
      </c>
      <c r="F114" s="230">
        <v>28211</v>
      </c>
      <c r="G114" s="230" t="s">
        <v>281</v>
      </c>
      <c r="H114" s="230" t="s">
        <v>1393</v>
      </c>
      <c r="I114" s="230" t="s">
        <v>321</v>
      </c>
      <c r="J114" s="230" t="s">
        <v>295</v>
      </c>
      <c r="K114" s="230">
        <v>1996</v>
      </c>
      <c r="L114" s="230" t="s">
        <v>281</v>
      </c>
    </row>
    <row r="115" spans="1:22" ht="17.25" customHeight="1" x14ac:dyDescent="0.3">
      <c r="A115" s="230">
        <v>418880</v>
      </c>
      <c r="B115" s="230" t="s">
        <v>1735</v>
      </c>
      <c r="C115" s="230" t="s">
        <v>424</v>
      </c>
      <c r="D115" s="230" t="s">
        <v>1736</v>
      </c>
      <c r="E115" s="230" t="s">
        <v>140</v>
      </c>
      <c r="F115" s="230">
        <v>28474</v>
      </c>
      <c r="G115" s="230" t="s">
        <v>1686</v>
      </c>
      <c r="H115" s="230" t="s">
        <v>1393</v>
      </c>
      <c r="I115" s="230" t="s">
        <v>321</v>
      </c>
      <c r="J115" s="230" t="s">
        <v>296</v>
      </c>
      <c r="K115" s="230">
        <v>1997</v>
      </c>
      <c r="L115" s="230" t="s">
        <v>281</v>
      </c>
      <c r="N115" s="230">
        <v>3155</v>
      </c>
      <c r="O115" s="230">
        <v>44426.48101851852</v>
      </c>
      <c r="P115" s="230">
        <v>22500</v>
      </c>
    </row>
    <row r="116" spans="1:22" ht="17.25" customHeight="1" x14ac:dyDescent="0.3">
      <c r="A116" s="230">
        <v>400484</v>
      </c>
      <c r="B116" s="230" t="s">
        <v>1737</v>
      </c>
      <c r="C116" s="230" t="s">
        <v>542</v>
      </c>
      <c r="D116" s="230" t="s">
        <v>1738</v>
      </c>
      <c r="E116" s="230" t="s">
        <v>141</v>
      </c>
      <c r="F116" s="230">
        <v>28779</v>
      </c>
      <c r="G116" s="230" t="s">
        <v>281</v>
      </c>
      <c r="H116" s="230" t="s">
        <v>1393</v>
      </c>
      <c r="I116" s="230" t="s">
        <v>321</v>
      </c>
      <c r="K116" s="230">
        <v>1999</v>
      </c>
      <c r="L116" s="230" t="s">
        <v>281</v>
      </c>
      <c r="S116" s="230" t="s">
        <v>902</v>
      </c>
      <c r="U116" s="230" t="s">
        <v>902</v>
      </c>
      <c r="V116" s="230" t="s">
        <v>902</v>
      </c>
    </row>
    <row r="117" spans="1:22" ht="17.25" customHeight="1" x14ac:dyDescent="0.3">
      <c r="A117" s="230">
        <v>424234</v>
      </c>
      <c r="B117" s="230" t="s">
        <v>1739</v>
      </c>
      <c r="C117" s="230" t="s">
        <v>64</v>
      </c>
      <c r="D117" s="230" t="s">
        <v>221</v>
      </c>
      <c r="E117" s="230" t="s">
        <v>141</v>
      </c>
      <c r="F117" s="230">
        <v>30682</v>
      </c>
      <c r="G117" s="230" t="s">
        <v>1708</v>
      </c>
      <c r="H117" s="230" t="s">
        <v>1393</v>
      </c>
      <c r="I117" s="230" t="s">
        <v>321</v>
      </c>
      <c r="J117" s="230" t="s">
        <v>295</v>
      </c>
      <c r="K117" s="230">
        <v>2001</v>
      </c>
      <c r="L117" s="230" t="s">
        <v>281</v>
      </c>
    </row>
    <row r="118" spans="1:22" ht="17.25" customHeight="1" x14ac:dyDescent="0.3">
      <c r="A118" s="230">
        <v>420945</v>
      </c>
      <c r="B118" s="230" t="s">
        <v>1740</v>
      </c>
      <c r="C118" s="230" t="s">
        <v>114</v>
      </c>
      <c r="D118" s="230" t="s">
        <v>517</v>
      </c>
      <c r="E118" s="230" t="s">
        <v>141</v>
      </c>
      <c r="F118" s="230">
        <v>30737</v>
      </c>
      <c r="G118" s="230" t="s">
        <v>281</v>
      </c>
      <c r="H118" s="230" t="s">
        <v>1393</v>
      </c>
      <c r="I118" s="230" t="s">
        <v>321</v>
      </c>
      <c r="J118" s="230" t="s">
        <v>295</v>
      </c>
      <c r="K118" s="230">
        <v>2002</v>
      </c>
      <c r="L118" s="230" t="s">
        <v>281</v>
      </c>
    </row>
    <row r="119" spans="1:22" ht="17.25" customHeight="1" x14ac:dyDescent="0.3">
      <c r="A119" s="230">
        <v>409059</v>
      </c>
      <c r="B119" s="230" t="s">
        <v>1743</v>
      </c>
      <c r="C119" s="230" t="s">
        <v>78</v>
      </c>
      <c r="D119" s="230" t="s">
        <v>1744</v>
      </c>
      <c r="E119" s="230" t="s">
        <v>141</v>
      </c>
      <c r="F119" s="230">
        <v>28897</v>
      </c>
      <c r="G119" s="230" t="s">
        <v>1745</v>
      </c>
      <c r="H119" s="230" t="s">
        <v>1393</v>
      </c>
      <c r="I119" s="230" t="s">
        <v>321</v>
      </c>
      <c r="J119" s="230" t="s">
        <v>295</v>
      </c>
      <c r="K119" s="230">
        <v>2005</v>
      </c>
      <c r="L119" s="230" t="s">
        <v>281</v>
      </c>
      <c r="U119" s="230" t="s">
        <v>902</v>
      </c>
      <c r="V119" s="230" t="s">
        <v>902</v>
      </c>
    </row>
    <row r="120" spans="1:22" ht="17.25" customHeight="1" x14ac:dyDescent="0.3">
      <c r="A120" s="230">
        <v>402625</v>
      </c>
      <c r="B120" s="230" t="s">
        <v>1746</v>
      </c>
      <c r="C120" s="230" t="s">
        <v>643</v>
      </c>
      <c r="D120" s="230" t="s">
        <v>1747</v>
      </c>
      <c r="E120" s="230" t="s">
        <v>141</v>
      </c>
      <c r="F120" s="230">
        <v>31801</v>
      </c>
      <c r="G120" s="230" t="s">
        <v>281</v>
      </c>
      <c r="H120" s="230" t="s">
        <v>1393</v>
      </c>
      <c r="I120" s="230" t="s">
        <v>321</v>
      </c>
      <c r="J120" s="230" t="s">
        <v>295</v>
      </c>
      <c r="K120" s="230">
        <v>2005</v>
      </c>
      <c r="L120" s="230" t="s">
        <v>281</v>
      </c>
      <c r="V120" s="230" t="s">
        <v>902</v>
      </c>
    </row>
    <row r="121" spans="1:22" ht="17.25" customHeight="1" x14ac:dyDescent="0.3">
      <c r="A121" s="230">
        <v>415939</v>
      </c>
      <c r="B121" s="230" t="s">
        <v>1748</v>
      </c>
      <c r="C121" s="230" t="s">
        <v>92</v>
      </c>
      <c r="D121" s="230" t="s">
        <v>1511</v>
      </c>
      <c r="E121" s="230" t="s">
        <v>140</v>
      </c>
      <c r="F121" s="230">
        <v>31984</v>
      </c>
      <c r="G121" s="230" t="s">
        <v>281</v>
      </c>
      <c r="H121" s="230" t="s">
        <v>1393</v>
      </c>
      <c r="I121" s="230" t="s">
        <v>321</v>
      </c>
      <c r="J121" s="230" t="s">
        <v>295</v>
      </c>
      <c r="K121" s="230">
        <v>2006</v>
      </c>
      <c r="L121" s="230" t="s">
        <v>281</v>
      </c>
      <c r="V121" s="230" t="s">
        <v>902</v>
      </c>
    </row>
    <row r="122" spans="1:22" ht="17.25" customHeight="1" x14ac:dyDescent="0.3">
      <c r="A122" s="230">
        <v>426853</v>
      </c>
      <c r="B122" s="230" t="s">
        <v>1750</v>
      </c>
      <c r="C122" s="230" t="s">
        <v>83</v>
      </c>
      <c r="D122" s="230" t="s">
        <v>247</v>
      </c>
      <c r="E122" s="230" t="s">
        <v>141</v>
      </c>
      <c r="F122" s="230">
        <v>32509</v>
      </c>
      <c r="G122" s="230" t="s">
        <v>1664</v>
      </c>
      <c r="H122" s="230" t="s">
        <v>1393</v>
      </c>
      <c r="I122" s="230" t="s">
        <v>321</v>
      </c>
      <c r="J122" s="230" t="s">
        <v>296</v>
      </c>
      <c r="K122" s="230">
        <v>2006</v>
      </c>
      <c r="L122" s="230" t="s">
        <v>281</v>
      </c>
    </row>
    <row r="123" spans="1:22" ht="17.25" customHeight="1" x14ac:dyDescent="0.3">
      <c r="A123" s="230">
        <v>409034</v>
      </c>
      <c r="B123" s="230" t="s">
        <v>1751</v>
      </c>
      <c r="C123" s="230" t="s">
        <v>1752</v>
      </c>
      <c r="D123" s="230" t="s">
        <v>1753</v>
      </c>
      <c r="E123" s="230" t="s">
        <v>141</v>
      </c>
      <c r="F123" s="230">
        <v>31376</v>
      </c>
      <c r="G123" s="230" t="s">
        <v>281</v>
      </c>
      <c r="H123" s="230" t="s">
        <v>1393</v>
      </c>
      <c r="I123" s="230" t="s">
        <v>321</v>
      </c>
      <c r="J123" s="230" t="s">
        <v>295</v>
      </c>
      <c r="K123" s="230">
        <v>2007</v>
      </c>
      <c r="L123" s="230" t="s">
        <v>281</v>
      </c>
      <c r="V123" s="230" t="s">
        <v>902</v>
      </c>
    </row>
    <row r="124" spans="1:22" ht="17.25" customHeight="1" x14ac:dyDescent="0.3">
      <c r="A124" s="230">
        <v>415218</v>
      </c>
      <c r="B124" s="230" t="s">
        <v>1754</v>
      </c>
      <c r="C124" s="230" t="s">
        <v>1755</v>
      </c>
      <c r="D124" s="230" t="s">
        <v>347</v>
      </c>
      <c r="E124" s="230" t="s">
        <v>141</v>
      </c>
      <c r="F124" s="230">
        <v>33575</v>
      </c>
      <c r="G124" s="230" t="s">
        <v>281</v>
      </c>
      <c r="H124" s="230" t="s">
        <v>1393</v>
      </c>
      <c r="I124" s="230" t="s">
        <v>321</v>
      </c>
      <c r="J124" s="230" t="s">
        <v>1425</v>
      </c>
      <c r="K124" s="230">
        <v>2009</v>
      </c>
      <c r="L124" s="230" t="s">
        <v>281</v>
      </c>
      <c r="S124" s="230" t="s">
        <v>902</v>
      </c>
      <c r="T124" s="230" t="s">
        <v>902</v>
      </c>
      <c r="U124" s="230" t="s">
        <v>902</v>
      </c>
      <c r="V124" s="230" t="s">
        <v>902</v>
      </c>
    </row>
    <row r="125" spans="1:22" ht="17.25" customHeight="1" x14ac:dyDescent="0.3">
      <c r="A125" s="230">
        <v>425436</v>
      </c>
      <c r="B125" s="230" t="s">
        <v>1756</v>
      </c>
      <c r="C125" s="230" t="s">
        <v>348</v>
      </c>
      <c r="D125" s="230" t="s">
        <v>198</v>
      </c>
      <c r="E125" s="230" t="s">
        <v>140</v>
      </c>
      <c r="F125" s="230">
        <v>33680</v>
      </c>
      <c r="G125" s="230" t="s">
        <v>281</v>
      </c>
      <c r="H125" s="230" t="s">
        <v>1393</v>
      </c>
      <c r="I125" s="230" t="s">
        <v>321</v>
      </c>
      <c r="J125" s="230" t="s">
        <v>295</v>
      </c>
      <c r="K125" s="230">
        <v>2010</v>
      </c>
      <c r="L125" s="230" t="s">
        <v>281</v>
      </c>
    </row>
    <row r="126" spans="1:22" ht="17.25" customHeight="1" x14ac:dyDescent="0.3">
      <c r="A126" s="230">
        <v>425321</v>
      </c>
      <c r="B126" s="230" t="s">
        <v>1763</v>
      </c>
      <c r="C126" s="230" t="s">
        <v>57</v>
      </c>
      <c r="D126" s="230" t="s">
        <v>1764</v>
      </c>
      <c r="E126" s="230" t="s">
        <v>140</v>
      </c>
      <c r="F126" s="230">
        <v>35593</v>
      </c>
      <c r="G126" s="230" t="s">
        <v>281</v>
      </c>
      <c r="H126" s="230" t="s">
        <v>1393</v>
      </c>
      <c r="I126" s="230" t="s">
        <v>321</v>
      </c>
      <c r="J126" s="230" t="s">
        <v>296</v>
      </c>
      <c r="K126" s="230">
        <v>2015</v>
      </c>
      <c r="L126" s="230" t="s">
        <v>281</v>
      </c>
    </row>
    <row r="127" spans="1:22" ht="17.25" customHeight="1" x14ac:dyDescent="0.3">
      <c r="A127" s="230">
        <v>422703</v>
      </c>
      <c r="B127" s="230" t="s">
        <v>1765</v>
      </c>
      <c r="C127" s="230" t="s">
        <v>60</v>
      </c>
      <c r="D127" s="230" t="s">
        <v>1699</v>
      </c>
      <c r="E127" s="230" t="s">
        <v>140</v>
      </c>
      <c r="F127" s="230">
        <v>35980</v>
      </c>
      <c r="G127" s="230" t="s">
        <v>1730</v>
      </c>
      <c r="H127" s="230" t="s">
        <v>1393</v>
      </c>
      <c r="I127" s="230" t="s">
        <v>321</v>
      </c>
      <c r="J127" s="230" t="s">
        <v>295</v>
      </c>
      <c r="K127" s="230">
        <v>2016</v>
      </c>
      <c r="L127" s="230" t="s">
        <v>281</v>
      </c>
    </row>
    <row r="128" spans="1:22" ht="17.25" customHeight="1" x14ac:dyDescent="0.3">
      <c r="A128" s="230">
        <v>422684</v>
      </c>
      <c r="B128" s="230" t="s">
        <v>1768</v>
      </c>
      <c r="C128" s="230" t="s">
        <v>1769</v>
      </c>
      <c r="D128" s="230" t="s">
        <v>452</v>
      </c>
      <c r="E128" s="230" t="s">
        <v>141</v>
      </c>
      <c r="F128" s="230">
        <v>35935</v>
      </c>
      <c r="G128" s="230" t="s">
        <v>281</v>
      </c>
      <c r="H128" s="230" t="s">
        <v>1393</v>
      </c>
      <c r="I128" s="230" t="s">
        <v>321</v>
      </c>
      <c r="J128" s="230" t="s">
        <v>296</v>
      </c>
      <c r="K128" s="230">
        <v>2017</v>
      </c>
      <c r="L128" s="230" t="s">
        <v>281</v>
      </c>
    </row>
    <row r="129" spans="1:22" ht="17.25" customHeight="1" x14ac:dyDescent="0.3">
      <c r="A129" s="230">
        <v>424258</v>
      </c>
      <c r="B129" s="230" t="s">
        <v>1771</v>
      </c>
      <c r="C129" s="230" t="s">
        <v>60</v>
      </c>
      <c r="D129" s="230" t="s">
        <v>491</v>
      </c>
      <c r="E129" s="230" t="s">
        <v>140</v>
      </c>
      <c r="F129" s="230">
        <v>36526</v>
      </c>
      <c r="G129" s="230" t="s">
        <v>281</v>
      </c>
      <c r="H129" s="230" t="s">
        <v>1393</v>
      </c>
      <c r="I129" s="230" t="s">
        <v>321</v>
      </c>
      <c r="J129" s="230" t="s">
        <v>296</v>
      </c>
      <c r="K129" s="230">
        <v>2017</v>
      </c>
      <c r="L129" s="230" t="s">
        <v>281</v>
      </c>
    </row>
    <row r="130" spans="1:22" ht="17.25" customHeight="1" x14ac:dyDescent="0.3">
      <c r="A130" s="230">
        <v>419502</v>
      </c>
      <c r="B130" s="230" t="s">
        <v>1772</v>
      </c>
      <c r="C130" s="230" t="s">
        <v>62</v>
      </c>
      <c r="D130" s="230" t="s">
        <v>632</v>
      </c>
      <c r="E130" s="230" t="s">
        <v>141</v>
      </c>
      <c r="F130" s="230">
        <v>29171</v>
      </c>
      <c r="G130" s="230" t="s">
        <v>281</v>
      </c>
      <c r="H130" s="230" t="s">
        <v>1393</v>
      </c>
      <c r="I130" s="230" t="s">
        <v>321</v>
      </c>
      <c r="J130" s="230" t="s">
        <v>296</v>
      </c>
      <c r="K130" s="230">
        <v>1999</v>
      </c>
      <c r="L130" s="230" t="s">
        <v>286</v>
      </c>
    </row>
    <row r="131" spans="1:22" ht="17.25" customHeight="1" x14ac:dyDescent="0.3">
      <c r="A131" s="230">
        <v>425601</v>
      </c>
      <c r="B131" s="230" t="s">
        <v>1774</v>
      </c>
      <c r="C131" s="230" t="s">
        <v>97</v>
      </c>
      <c r="D131" s="230" t="s">
        <v>221</v>
      </c>
      <c r="E131" s="230" t="s">
        <v>141</v>
      </c>
      <c r="F131" s="230">
        <v>31048</v>
      </c>
      <c r="G131" s="230" t="s">
        <v>1775</v>
      </c>
      <c r="H131" s="230" t="s">
        <v>1393</v>
      </c>
      <c r="I131" s="230" t="s">
        <v>321</v>
      </c>
      <c r="J131" s="230" t="s">
        <v>295</v>
      </c>
      <c r="K131" s="230">
        <v>2002</v>
      </c>
      <c r="L131" s="230" t="s">
        <v>286</v>
      </c>
    </row>
    <row r="132" spans="1:22" ht="17.25" customHeight="1" x14ac:dyDescent="0.3">
      <c r="A132" s="230">
        <v>411905</v>
      </c>
      <c r="B132" s="230" t="s">
        <v>1779</v>
      </c>
      <c r="C132" s="230" t="s">
        <v>112</v>
      </c>
      <c r="D132" s="230" t="s">
        <v>1780</v>
      </c>
      <c r="E132" s="230" t="s">
        <v>140</v>
      </c>
      <c r="F132" s="230">
        <v>33026</v>
      </c>
      <c r="G132" s="230" t="s">
        <v>281</v>
      </c>
      <c r="H132" s="230" t="s">
        <v>1393</v>
      </c>
      <c r="I132" s="230" t="s">
        <v>321</v>
      </c>
      <c r="J132" s="230" t="s">
        <v>296</v>
      </c>
      <c r="K132" s="230">
        <v>2008</v>
      </c>
      <c r="L132" s="230" t="s">
        <v>286</v>
      </c>
      <c r="N132" s="230">
        <v>3122</v>
      </c>
      <c r="O132" s="230">
        <v>44425.477256944447</v>
      </c>
      <c r="P132" s="230">
        <v>14000</v>
      </c>
    </row>
    <row r="133" spans="1:22" ht="17.25" customHeight="1" x14ac:dyDescent="0.3">
      <c r="A133" s="230">
        <v>416944</v>
      </c>
      <c r="B133" s="230" t="s">
        <v>1784</v>
      </c>
      <c r="C133" s="230" t="s">
        <v>488</v>
      </c>
      <c r="D133" s="230" t="s">
        <v>223</v>
      </c>
      <c r="E133" s="230" t="s">
        <v>141</v>
      </c>
      <c r="F133" s="230">
        <v>34836</v>
      </c>
      <c r="G133" s="230" t="s">
        <v>1664</v>
      </c>
      <c r="H133" s="230" t="s">
        <v>1393</v>
      </c>
      <c r="I133" s="230" t="s">
        <v>321</v>
      </c>
      <c r="J133" s="230" t="s">
        <v>296</v>
      </c>
      <c r="K133" s="230">
        <v>2013</v>
      </c>
      <c r="L133" s="230" t="s">
        <v>286</v>
      </c>
    </row>
    <row r="134" spans="1:22" ht="17.25" customHeight="1" x14ac:dyDescent="0.3">
      <c r="A134" s="230">
        <v>418100</v>
      </c>
      <c r="B134" s="230" t="s">
        <v>1786</v>
      </c>
      <c r="C134" s="230" t="s">
        <v>1787</v>
      </c>
      <c r="D134" s="230" t="s">
        <v>193</v>
      </c>
      <c r="E134" s="230" t="s">
        <v>140</v>
      </c>
      <c r="F134" s="230">
        <v>35431</v>
      </c>
      <c r="G134" s="230" t="s">
        <v>281</v>
      </c>
      <c r="H134" s="230" t="s">
        <v>1393</v>
      </c>
      <c r="I134" s="230" t="s">
        <v>321</v>
      </c>
      <c r="J134" s="230" t="s">
        <v>295</v>
      </c>
      <c r="K134" s="230">
        <v>2014</v>
      </c>
      <c r="L134" s="230" t="s">
        <v>286</v>
      </c>
    </row>
    <row r="135" spans="1:22" ht="17.25" customHeight="1" x14ac:dyDescent="0.3">
      <c r="A135" s="230">
        <v>425047</v>
      </c>
      <c r="B135" s="230" t="s">
        <v>1788</v>
      </c>
      <c r="C135" s="230" t="s">
        <v>62</v>
      </c>
      <c r="D135" s="230" t="s">
        <v>226</v>
      </c>
      <c r="E135" s="230" t="s">
        <v>141</v>
      </c>
      <c r="F135" s="230">
        <v>35303</v>
      </c>
      <c r="G135" s="230" t="s">
        <v>1398</v>
      </c>
      <c r="H135" s="230" t="s">
        <v>1393</v>
      </c>
      <c r="I135" s="230" t="s">
        <v>321</v>
      </c>
      <c r="J135" s="230" t="s">
        <v>295</v>
      </c>
      <c r="K135" s="230">
        <v>2015</v>
      </c>
      <c r="L135" s="230" t="s">
        <v>286</v>
      </c>
    </row>
    <row r="136" spans="1:22" ht="17.25" customHeight="1" x14ac:dyDescent="0.3">
      <c r="A136" s="230">
        <v>420753</v>
      </c>
      <c r="B136" s="230" t="s">
        <v>1790</v>
      </c>
      <c r="C136" s="230" t="s">
        <v>117</v>
      </c>
      <c r="D136" s="230" t="s">
        <v>529</v>
      </c>
      <c r="E136" s="230" t="s">
        <v>141</v>
      </c>
      <c r="F136" s="230">
        <v>35758</v>
      </c>
      <c r="G136" s="230" t="s">
        <v>1656</v>
      </c>
      <c r="H136" s="230" t="s">
        <v>1393</v>
      </c>
      <c r="I136" s="230" t="s">
        <v>321</v>
      </c>
      <c r="J136" s="230" t="s">
        <v>296</v>
      </c>
      <c r="K136" s="230">
        <v>2016</v>
      </c>
      <c r="L136" s="230" t="s">
        <v>286</v>
      </c>
    </row>
    <row r="137" spans="1:22" ht="17.25" customHeight="1" x14ac:dyDescent="0.3">
      <c r="A137" s="230">
        <v>425728</v>
      </c>
      <c r="B137" s="230" t="s">
        <v>1791</v>
      </c>
      <c r="C137" s="230" t="s">
        <v>62</v>
      </c>
      <c r="D137" s="230" t="s">
        <v>391</v>
      </c>
      <c r="E137" s="230" t="s">
        <v>141</v>
      </c>
      <c r="F137" s="230">
        <v>36402</v>
      </c>
      <c r="G137" s="230" t="s">
        <v>1437</v>
      </c>
      <c r="H137" s="230" t="s">
        <v>1393</v>
      </c>
      <c r="I137" s="230" t="s">
        <v>321</v>
      </c>
      <c r="J137" s="230" t="s">
        <v>296</v>
      </c>
      <c r="K137" s="230">
        <v>2016</v>
      </c>
      <c r="L137" s="230" t="s">
        <v>286</v>
      </c>
    </row>
    <row r="138" spans="1:22" ht="17.25" customHeight="1" x14ac:dyDescent="0.3">
      <c r="A138" s="230">
        <v>423328</v>
      </c>
      <c r="B138" s="230" t="s">
        <v>1792</v>
      </c>
      <c r="C138" s="230" t="s">
        <v>82</v>
      </c>
      <c r="D138" s="230" t="s">
        <v>203</v>
      </c>
      <c r="E138" s="230" t="s">
        <v>140</v>
      </c>
      <c r="F138" s="230">
        <v>36342</v>
      </c>
      <c r="G138" s="230" t="s">
        <v>281</v>
      </c>
      <c r="H138" s="230" t="s">
        <v>1393</v>
      </c>
      <c r="I138" s="230" t="s">
        <v>321</v>
      </c>
      <c r="J138" s="230" t="s">
        <v>295</v>
      </c>
      <c r="K138" s="230">
        <v>2017</v>
      </c>
      <c r="L138" s="230" t="s">
        <v>286</v>
      </c>
    </row>
    <row r="139" spans="1:22" ht="17.25" customHeight="1" x14ac:dyDescent="0.3">
      <c r="A139" s="230">
        <v>422530</v>
      </c>
      <c r="B139" s="230" t="s">
        <v>1668</v>
      </c>
      <c r="C139" s="230" t="s">
        <v>62</v>
      </c>
      <c r="D139" s="230" t="s">
        <v>231</v>
      </c>
      <c r="E139" s="230" t="s">
        <v>140</v>
      </c>
      <c r="F139" s="230">
        <v>36413</v>
      </c>
      <c r="G139" s="230" t="s">
        <v>281</v>
      </c>
      <c r="H139" s="230" t="s">
        <v>1393</v>
      </c>
      <c r="I139" s="230" t="s">
        <v>321</v>
      </c>
      <c r="J139" s="230" t="s">
        <v>295</v>
      </c>
      <c r="K139" s="230">
        <v>2017</v>
      </c>
      <c r="L139" s="230" t="s">
        <v>286</v>
      </c>
      <c r="V139" s="230" t="s">
        <v>902</v>
      </c>
    </row>
    <row r="140" spans="1:22" ht="17.25" customHeight="1" x14ac:dyDescent="0.3">
      <c r="A140" s="230">
        <v>425070</v>
      </c>
      <c r="B140" s="230" t="s">
        <v>1793</v>
      </c>
      <c r="C140" s="230" t="s">
        <v>62</v>
      </c>
      <c r="D140" s="230" t="s">
        <v>686</v>
      </c>
      <c r="E140" s="230" t="s">
        <v>140</v>
      </c>
      <c r="F140" s="230">
        <v>31127</v>
      </c>
      <c r="G140" s="230" t="s">
        <v>281</v>
      </c>
      <c r="H140" s="230" t="s">
        <v>1393</v>
      </c>
      <c r="I140" s="230" t="s">
        <v>321</v>
      </c>
      <c r="J140" s="230" t="s">
        <v>295</v>
      </c>
      <c r="K140" s="230">
        <v>2003</v>
      </c>
      <c r="L140" s="230" t="s">
        <v>1412</v>
      </c>
    </row>
    <row r="141" spans="1:22" ht="17.25" customHeight="1" x14ac:dyDescent="0.3">
      <c r="A141" s="230">
        <v>424589</v>
      </c>
      <c r="B141" s="230" t="s">
        <v>1796</v>
      </c>
      <c r="C141" s="230" t="s">
        <v>82</v>
      </c>
      <c r="D141" s="230" t="s">
        <v>1797</v>
      </c>
      <c r="E141" s="230" t="s">
        <v>141</v>
      </c>
      <c r="F141" s="230">
        <v>35815</v>
      </c>
      <c r="G141" s="230" t="s">
        <v>1778</v>
      </c>
      <c r="H141" s="230" t="s">
        <v>1393</v>
      </c>
      <c r="I141" s="230" t="s">
        <v>321</v>
      </c>
      <c r="J141" s="230" t="s">
        <v>296</v>
      </c>
      <c r="K141" s="230">
        <v>2016</v>
      </c>
      <c r="L141" s="230" t="s">
        <v>1412</v>
      </c>
    </row>
    <row r="142" spans="1:22" ht="17.25" customHeight="1" x14ac:dyDescent="0.3">
      <c r="A142" s="230">
        <v>422728</v>
      </c>
      <c r="B142" s="230" t="s">
        <v>1799</v>
      </c>
      <c r="C142" s="230" t="s">
        <v>430</v>
      </c>
      <c r="D142" s="230" t="s">
        <v>1710</v>
      </c>
      <c r="E142" s="230" t="s">
        <v>141</v>
      </c>
      <c r="F142" s="230" t="s">
        <v>1800</v>
      </c>
      <c r="G142" s="230" t="s">
        <v>1801</v>
      </c>
      <c r="H142" s="230" t="s">
        <v>1393</v>
      </c>
      <c r="I142" s="230" t="s">
        <v>321</v>
      </c>
      <c r="J142" s="230" t="s">
        <v>295</v>
      </c>
      <c r="K142" s="230">
        <v>2010</v>
      </c>
    </row>
    <row r="143" spans="1:22" ht="17.25" customHeight="1" x14ac:dyDescent="0.3">
      <c r="A143" s="230">
        <v>408918</v>
      </c>
      <c r="B143" s="230" t="s">
        <v>1803</v>
      </c>
      <c r="C143" s="230" t="s">
        <v>62</v>
      </c>
      <c r="D143" s="230" t="s">
        <v>1804</v>
      </c>
      <c r="E143" s="230" t="s">
        <v>141</v>
      </c>
      <c r="F143" s="230">
        <v>28524</v>
      </c>
      <c r="G143" s="230" t="s">
        <v>281</v>
      </c>
      <c r="H143" s="230" t="s">
        <v>1393</v>
      </c>
      <c r="I143" s="230" t="s">
        <v>321</v>
      </c>
    </row>
    <row r="144" spans="1:22" ht="17.25" customHeight="1" x14ac:dyDescent="0.3">
      <c r="A144" s="230">
        <v>404777</v>
      </c>
      <c r="B144" s="230" t="s">
        <v>1805</v>
      </c>
      <c r="C144" s="230" t="s">
        <v>1806</v>
      </c>
      <c r="D144" s="230" t="s">
        <v>1807</v>
      </c>
      <c r="E144" s="230" t="s">
        <v>140</v>
      </c>
      <c r="F144" s="230">
        <v>29686</v>
      </c>
      <c r="G144" s="230" t="s">
        <v>1692</v>
      </c>
      <c r="H144" s="230" t="s">
        <v>1393</v>
      </c>
      <c r="I144" s="230" t="s">
        <v>321</v>
      </c>
      <c r="U144" s="230" t="s">
        <v>902</v>
      </c>
      <c r="V144" s="230" t="s">
        <v>902</v>
      </c>
    </row>
    <row r="145" spans="1:22" ht="17.25" customHeight="1" x14ac:dyDescent="0.3">
      <c r="A145" s="230">
        <v>408192</v>
      </c>
      <c r="B145" s="230" t="s">
        <v>1808</v>
      </c>
      <c r="C145" s="230" t="s">
        <v>926</v>
      </c>
      <c r="D145" s="230" t="s">
        <v>1809</v>
      </c>
      <c r="E145" s="230" t="s">
        <v>141</v>
      </c>
      <c r="F145" s="230">
        <v>31447</v>
      </c>
      <c r="G145" s="230" t="s">
        <v>281</v>
      </c>
      <c r="H145" s="230" t="s">
        <v>1393</v>
      </c>
      <c r="I145" s="230" t="s">
        <v>321</v>
      </c>
      <c r="U145" s="230" t="s">
        <v>902</v>
      </c>
      <c r="V145" s="230" t="s">
        <v>902</v>
      </c>
    </row>
    <row r="146" spans="1:22" ht="17.25" customHeight="1" x14ac:dyDescent="0.3">
      <c r="A146" s="230">
        <v>414690</v>
      </c>
      <c r="B146" s="230" t="s">
        <v>1810</v>
      </c>
      <c r="C146" s="230" t="s">
        <v>62</v>
      </c>
      <c r="D146" s="230" t="s">
        <v>421</v>
      </c>
      <c r="E146" s="230" t="s">
        <v>141</v>
      </c>
      <c r="F146" s="230">
        <v>31969</v>
      </c>
      <c r="G146" s="230" t="s">
        <v>281</v>
      </c>
      <c r="H146" s="230" t="s">
        <v>1393</v>
      </c>
      <c r="I146" s="230" t="s">
        <v>321</v>
      </c>
      <c r="R146" s="230" t="s">
        <v>902</v>
      </c>
      <c r="S146" s="230" t="s">
        <v>902</v>
      </c>
      <c r="T146" s="230" t="s">
        <v>902</v>
      </c>
      <c r="U146" s="230" t="s">
        <v>902</v>
      </c>
      <c r="V146" s="230" t="s">
        <v>902</v>
      </c>
    </row>
    <row r="147" spans="1:22" ht="17.25" customHeight="1" x14ac:dyDescent="0.3">
      <c r="A147" s="230">
        <v>410281</v>
      </c>
      <c r="B147" s="230" t="s">
        <v>1811</v>
      </c>
      <c r="C147" s="230" t="s">
        <v>568</v>
      </c>
      <c r="D147" s="230" t="s">
        <v>1812</v>
      </c>
      <c r="E147" s="230" t="s">
        <v>141</v>
      </c>
      <c r="F147" s="230">
        <v>32575</v>
      </c>
      <c r="G147" s="230" t="s">
        <v>281</v>
      </c>
      <c r="H147" s="230" t="s">
        <v>1393</v>
      </c>
      <c r="I147" s="230" t="s">
        <v>321</v>
      </c>
      <c r="U147" s="230" t="s">
        <v>902</v>
      </c>
      <c r="V147" s="230" t="s">
        <v>902</v>
      </c>
    </row>
    <row r="148" spans="1:22" ht="17.25" customHeight="1" x14ac:dyDescent="0.3">
      <c r="A148" s="230">
        <v>411949</v>
      </c>
      <c r="B148" s="230" t="s">
        <v>1813</v>
      </c>
      <c r="C148" s="230" t="s">
        <v>102</v>
      </c>
      <c r="D148" s="230" t="s">
        <v>1814</v>
      </c>
      <c r="E148" s="230" t="s">
        <v>141</v>
      </c>
      <c r="F148" s="230">
        <v>33012</v>
      </c>
      <c r="G148" s="230" t="s">
        <v>281</v>
      </c>
      <c r="H148" s="230" t="s">
        <v>1393</v>
      </c>
      <c r="I148" s="230" t="s">
        <v>321</v>
      </c>
      <c r="U148" s="230" t="s">
        <v>902</v>
      </c>
      <c r="V148" s="230" t="s">
        <v>902</v>
      </c>
    </row>
    <row r="149" spans="1:22" ht="17.25" customHeight="1" x14ac:dyDescent="0.3">
      <c r="A149" s="230">
        <v>415591</v>
      </c>
      <c r="B149" s="230" t="s">
        <v>1815</v>
      </c>
      <c r="C149" s="230" t="s">
        <v>460</v>
      </c>
      <c r="D149" s="230" t="s">
        <v>1511</v>
      </c>
      <c r="E149" s="230" t="s">
        <v>140</v>
      </c>
      <c r="F149" s="230">
        <v>33502</v>
      </c>
      <c r="G149" s="230" t="s">
        <v>281</v>
      </c>
      <c r="H149" s="230" t="s">
        <v>1393</v>
      </c>
      <c r="I149" s="230" t="s">
        <v>321</v>
      </c>
      <c r="N149" s="230">
        <v>3182</v>
      </c>
      <c r="O149" s="230">
        <v>44427.382349537038</v>
      </c>
      <c r="P149" s="230">
        <v>15000</v>
      </c>
    </row>
    <row r="150" spans="1:22" ht="17.25" customHeight="1" x14ac:dyDescent="0.3">
      <c r="A150" s="230">
        <v>414070</v>
      </c>
      <c r="B150" s="230" t="s">
        <v>1816</v>
      </c>
      <c r="C150" s="230" t="s">
        <v>57</v>
      </c>
      <c r="D150" s="230" t="s">
        <v>1817</v>
      </c>
      <c r="E150" s="230" t="s">
        <v>141</v>
      </c>
      <c r="F150" s="230">
        <v>33808</v>
      </c>
      <c r="G150" s="230" t="s">
        <v>1818</v>
      </c>
      <c r="H150" s="230" t="s">
        <v>1393</v>
      </c>
      <c r="I150" s="230" t="s">
        <v>321</v>
      </c>
      <c r="V150" s="230" t="s">
        <v>902</v>
      </c>
    </row>
    <row r="151" spans="1:22" ht="17.25" customHeight="1" x14ac:dyDescent="0.3">
      <c r="A151" s="230">
        <v>418968</v>
      </c>
      <c r="B151" s="230" t="s">
        <v>1819</v>
      </c>
      <c r="C151" s="230" t="s">
        <v>1820</v>
      </c>
      <c r="D151" s="230" t="s">
        <v>228</v>
      </c>
      <c r="E151" s="230" t="s">
        <v>141</v>
      </c>
      <c r="F151" s="230">
        <v>34700</v>
      </c>
      <c r="G151" s="230" t="s">
        <v>292</v>
      </c>
      <c r="H151" s="230" t="s">
        <v>1393</v>
      </c>
      <c r="I151" s="230" t="s">
        <v>321</v>
      </c>
      <c r="V151" s="230" t="s">
        <v>902</v>
      </c>
    </row>
    <row r="152" spans="1:22" ht="17.25" customHeight="1" x14ac:dyDescent="0.3">
      <c r="A152" s="230">
        <v>414928</v>
      </c>
      <c r="B152" s="230" t="s">
        <v>1833</v>
      </c>
      <c r="C152" s="230" t="s">
        <v>93</v>
      </c>
      <c r="D152" s="230" t="s">
        <v>226</v>
      </c>
      <c r="E152" s="230" t="s">
        <v>140</v>
      </c>
      <c r="F152" s="230">
        <v>33442</v>
      </c>
      <c r="G152" s="230" t="s">
        <v>1781</v>
      </c>
      <c r="H152" s="230" t="s">
        <v>1393</v>
      </c>
      <c r="I152" s="230" t="s">
        <v>321</v>
      </c>
      <c r="J152" s="230" t="s">
        <v>296</v>
      </c>
      <c r="K152" s="230">
        <v>2009</v>
      </c>
      <c r="L152" s="230" t="s">
        <v>292</v>
      </c>
      <c r="V152" s="230" t="s">
        <v>902</v>
      </c>
    </row>
    <row r="153" spans="1:22" ht="17.25" customHeight="1" x14ac:dyDescent="0.3">
      <c r="A153" s="230">
        <v>416345</v>
      </c>
      <c r="B153" s="230" t="s">
        <v>1834</v>
      </c>
      <c r="C153" s="230" t="s">
        <v>64</v>
      </c>
      <c r="D153" s="230" t="s">
        <v>1835</v>
      </c>
      <c r="E153" s="230" t="s">
        <v>140</v>
      </c>
      <c r="F153" s="230">
        <v>25713</v>
      </c>
      <c r="G153" s="230" t="s">
        <v>1836</v>
      </c>
      <c r="H153" s="230" t="s">
        <v>1393</v>
      </c>
      <c r="I153" s="230" t="s">
        <v>321</v>
      </c>
      <c r="J153" s="230" t="s">
        <v>296</v>
      </c>
      <c r="K153" s="230">
        <v>1989</v>
      </c>
      <c r="L153" s="230" t="s">
        <v>289</v>
      </c>
    </row>
    <row r="154" spans="1:22" ht="17.25" customHeight="1" x14ac:dyDescent="0.3">
      <c r="A154" s="230">
        <v>425541</v>
      </c>
      <c r="B154" s="230" t="s">
        <v>1839</v>
      </c>
      <c r="C154" s="230" t="s">
        <v>93</v>
      </c>
      <c r="D154" s="230" t="s">
        <v>1468</v>
      </c>
      <c r="E154" s="230" t="s">
        <v>140</v>
      </c>
      <c r="F154" s="230">
        <v>34000</v>
      </c>
      <c r="G154" s="230" t="s">
        <v>1840</v>
      </c>
      <c r="H154" s="230" t="s">
        <v>1393</v>
      </c>
      <c r="I154" s="230" t="s">
        <v>321</v>
      </c>
      <c r="J154" s="230" t="s">
        <v>296</v>
      </c>
      <c r="K154" s="230">
        <v>2010</v>
      </c>
      <c r="L154" s="230" t="s">
        <v>289</v>
      </c>
    </row>
    <row r="155" spans="1:22" ht="17.25" customHeight="1" x14ac:dyDescent="0.3">
      <c r="A155" s="230">
        <v>425109</v>
      </c>
      <c r="B155" s="230" t="s">
        <v>1842</v>
      </c>
      <c r="C155" s="230" t="s">
        <v>410</v>
      </c>
      <c r="D155" s="230" t="s">
        <v>134</v>
      </c>
      <c r="E155" s="230" t="s">
        <v>140</v>
      </c>
      <c r="F155" s="230">
        <v>35301</v>
      </c>
      <c r="G155" s="230" t="s">
        <v>281</v>
      </c>
      <c r="H155" s="230" t="s">
        <v>1393</v>
      </c>
      <c r="I155" s="230" t="s">
        <v>321</v>
      </c>
      <c r="J155" s="230" t="s">
        <v>296</v>
      </c>
      <c r="K155" s="230">
        <v>2014</v>
      </c>
      <c r="L155" s="230" t="s">
        <v>289</v>
      </c>
    </row>
    <row r="156" spans="1:22" ht="17.25" customHeight="1" x14ac:dyDescent="0.3">
      <c r="A156" s="230">
        <v>420988</v>
      </c>
      <c r="B156" s="230" t="s">
        <v>1843</v>
      </c>
      <c r="C156" s="230" t="s">
        <v>760</v>
      </c>
      <c r="D156" s="230" t="s">
        <v>862</v>
      </c>
      <c r="E156" s="230" t="s">
        <v>140</v>
      </c>
      <c r="F156" s="230">
        <v>35514</v>
      </c>
      <c r="G156" s="230" t="s">
        <v>281</v>
      </c>
      <c r="H156" s="230" t="s">
        <v>1393</v>
      </c>
      <c r="I156" s="230" t="s">
        <v>321</v>
      </c>
      <c r="J156" s="230" t="s">
        <v>296</v>
      </c>
      <c r="K156" s="230">
        <v>2016</v>
      </c>
      <c r="L156" s="230" t="s">
        <v>289</v>
      </c>
    </row>
    <row r="157" spans="1:22" ht="17.25" customHeight="1" x14ac:dyDescent="0.3">
      <c r="A157" s="230">
        <v>420883</v>
      </c>
      <c r="B157" s="230" t="s">
        <v>1844</v>
      </c>
      <c r="C157" s="230" t="s">
        <v>621</v>
      </c>
      <c r="D157" s="230" t="s">
        <v>1699</v>
      </c>
      <c r="E157" s="230" t="s">
        <v>140</v>
      </c>
      <c r="F157" s="230">
        <v>35939</v>
      </c>
      <c r="G157" s="230" t="s">
        <v>1687</v>
      </c>
      <c r="H157" s="230" t="s">
        <v>1393</v>
      </c>
      <c r="I157" s="230" t="s">
        <v>321</v>
      </c>
      <c r="J157" s="230" t="s">
        <v>296</v>
      </c>
      <c r="K157" s="230">
        <v>2016</v>
      </c>
      <c r="L157" s="230" t="s">
        <v>289</v>
      </c>
    </row>
    <row r="158" spans="1:22" ht="17.25" customHeight="1" x14ac:dyDescent="0.3">
      <c r="A158" s="230">
        <v>425347</v>
      </c>
      <c r="B158" s="230" t="s">
        <v>1846</v>
      </c>
      <c r="C158" s="230" t="s">
        <v>77</v>
      </c>
      <c r="D158" s="230" t="s">
        <v>226</v>
      </c>
      <c r="E158" s="230" t="s">
        <v>141</v>
      </c>
      <c r="F158" s="230">
        <v>32388</v>
      </c>
      <c r="G158" s="230" t="s">
        <v>289</v>
      </c>
      <c r="H158" s="230" t="s">
        <v>1393</v>
      </c>
      <c r="I158" s="230" t="s">
        <v>321</v>
      </c>
      <c r="K158" s="230">
        <v>2007</v>
      </c>
      <c r="L158" s="230" t="s">
        <v>289</v>
      </c>
      <c r="U158" s="230" t="s">
        <v>902</v>
      </c>
      <c r="V158" s="230" t="s">
        <v>902</v>
      </c>
    </row>
    <row r="159" spans="1:22" ht="17.25" customHeight="1" x14ac:dyDescent="0.3">
      <c r="A159" s="230">
        <v>409945</v>
      </c>
      <c r="B159" s="230" t="s">
        <v>1847</v>
      </c>
      <c r="C159" s="230" t="s">
        <v>747</v>
      </c>
      <c r="D159" s="230" t="s">
        <v>1848</v>
      </c>
      <c r="E159" s="230" t="s">
        <v>141</v>
      </c>
      <c r="F159" s="230">
        <v>29012</v>
      </c>
      <c r="G159" s="230" t="s">
        <v>281</v>
      </c>
      <c r="H159" s="230" t="s">
        <v>1393</v>
      </c>
      <c r="I159" s="230" t="s">
        <v>321</v>
      </c>
      <c r="J159" s="230" t="s">
        <v>296</v>
      </c>
      <c r="K159" s="230">
        <v>1997</v>
      </c>
      <c r="L159" s="230" t="s">
        <v>281</v>
      </c>
      <c r="T159" s="230" t="s">
        <v>902</v>
      </c>
      <c r="U159" s="230" t="s">
        <v>902</v>
      </c>
      <c r="V159" s="230" t="s">
        <v>902</v>
      </c>
    </row>
    <row r="160" spans="1:22" ht="17.25" customHeight="1" x14ac:dyDescent="0.3">
      <c r="A160" s="230">
        <v>413974</v>
      </c>
      <c r="B160" s="230" t="s">
        <v>1857</v>
      </c>
      <c r="C160" s="230" t="s">
        <v>64</v>
      </c>
      <c r="D160" s="230" t="s">
        <v>134</v>
      </c>
      <c r="E160" s="230" t="s">
        <v>141</v>
      </c>
      <c r="F160" s="230">
        <v>32039</v>
      </c>
      <c r="G160" s="230" t="s">
        <v>281</v>
      </c>
      <c r="H160" s="230" t="s">
        <v>1393</v>
      </c>
      <c r="I160" s="230" t="s">
        <v>321</v>
      </c>
      <c r="J160" s="230" t="s">
        <v>295</v>
      </c>
      <c r="K160" s="230">
        <v>2005</v>
      </c>
      <c r="L160" s="230" t="s">
        <v>281</v>
      </c>
      <c r="T160" s="230" t="s">
        <v>902</v>
      </c>
      <c r="U160" s="230" t="s">
        <v>902</v>
      </c>
      <c r="V160" s="230" t="s">
        <v>902</v>
      </c>
    </row>
    <row r="161" spans="1:22" ht="17.25" customHeight="1" x14ac:dyDescent="0.3">
      <c r="A161" s="230">
        <v>422471</v>
      </c>
      <c r="B161" s="230" t="s">
        <v>1863</v>
      </c>
      <c r="C161" s="230" t="s">
        <v>441</v>
      </c>
      <c r="D161" s="230" t="s">
        <v>134</v>
      </c>
      <c r="E161" s="230" t="s">
        <v>140</v>
      </c>
      <c r="F161" s="230">
        <v>33736</v>
      </c>
      <c r="G161" s="230" t="s">
        <v>289</v>
      </c>
      <c r="H161" s="230" t="s">
        <v>1393</v>
      </c>
      <c r="I161" s="230" t="s">
        <v>321</v>
      </c>
      <c r="J161" s="230" t="s">
        <v>296</v>
      </c>
      <c r="K161" s="230">
        <v>2010</v>
      </c>
      <c r="L161" s="230" t="s">
        <v>281</v>
      </c>
    </row>
    <row r="162" spans="1:22" ht="17.25" customHeight="1" x14ac:dyDescent="0.3">
      <c r="A162" s="230">
        <v>421471</v>
      </c>
      <c r="B162" s="230" t="s">
        <v>1865</v>
      </c>
      <c r="C162" s="230" t="s">
        <v>74</v>
      </c>
      <c r="D162" s="230" t="s">
        <v>349</v>
      </c>
      <c r="E162" s="230" t="s">
        <v>141</v>
      </c>
      <c r="F162" s="230">
        <v>33801</v>
      </c>
      <c r="G162" s="230" t="s">
        <v>281</v>
      </c>
      <c r="H162" s="230" t="s">
        <v>1393</v>
      </c>
      <c r="I162" s="230" t="s">
        <v>321</v>
      </c>
      <c r="J162" s="230" t="s">
        <v>296</v>
      </c>
      <c r="K162" s="230">
        <v>2011</v>
      </c>
      <c r="L162" s="230" t="s">
        <v>281</v>
      </c>
    </row>
    <row r="163" spans="1:22" ht="17.25" customHeight="1" x14ac:dyDescent="0.3">
      <c r="A163" s="230">
        <v>419625</v>
      </c>
      <c r="B163" s="230" t="s">
        <v>1866</v>
      </c>
      <c r="C163" s="230" t="s">
        <v>1867</v>
      </c>
      <c r="D163" s="230" t="s">
        <v>267</v>
      </c>
      <c r="E163" s="230" t="s">
        <v>140</v>
      </c>
      <c r="F163" s="230">
        <v>34048</v>
      </c>
      <c r="G163" s="230" t="s">
        <v>281</v>
      </c>
      <c r="H163" s="230" t="s">
        <v>1393</v>
      </c>
      <c r="I163" s="230" t="s">
        <v>321</v>
      </c>
      <c r="J163" s="230" t="s">
        <v>296</v>
      </c>
      <c r="K163" s="230">
        <v>2012</v>
      </c>
      <c r="L163" s="230" t="s">
        <v>281</v>
      </c>
    </row>
    <row r="164" spans="1:22" ht="17.25" customHeight="1" x14ac:dyDescent="0.3">
      <c r="A164" s="230">
        <v>417989</v>
      </c>
      <c r="B164" s="230" t="s">
        <v>1869</v>
      </c>
      <c r="C164" s="230" t="s">
        <v>1870</v>
      </c>
      <c r="D164" s="230" t="s">
        <v>218</v>
      </c>
      <c r="E164" s="230" t="s">
        <v>140</v>
      </c>
      <c r="F164" s="230">
        <v>35291</v>
      </c>
      <c r="G164" s="230" t="s">
        <v>281</v>
      </c>
      <c r="H164" s="230" t="s">
        <v>1393</v>
      </c>
      <c r="I164" s="230" t="s">
        <v>321</v>
      </c>
      <c r="J164" s="230" t="s">
        <v>296</v>
      </c>
      <c r="K164" s="230">
        <v>2012</v>
      </c>
      <c r="L164" s="230" t="s">
        <v>281</v>
      </c>
    </row>
    <row r="165" spans="1:22" ht="17.25" customHeight="1" x14ac:dyDescent="0.3">
      <c r="A165" s="230">
        <v>423406</v>
      </c>
      <c r="B165" s="230" t="s">
        <v>1856</v>
      </c>
      <c r="C165" s="230" t="s">
        <v>103</v>
      </c>
      <c r="D165" s="230" t="s">
        <v>625</v>
      </c>
      <c r="E165" s="230" t="s">
        <v>140</v>
      </c>
      <c r="F165" s="230">
        <v>34394</v>
      </c>
      <c r="G165" s="230" t="s">
        <v>281</v>
      </c>
      <c r="H165" s="230" t="s">
        <v>1393</v>
      </c>
      <c r="I165" s="230" t="s">
        <v>321</v>
      </c>
      <c r="J165" s="230" t="s">
        <v>296</v>
      </c>
      <c r="K165" s="230">
        <v>2012</v>
      </c>
      <c r="L165" s="230" t="s">
        <v>281</v>
      </c>
    </row>
    <row r="166" spans="1:22" ht="17.25" customHeight="1" x14ac:dyDescent="0.3">
      <c r="A166" s="230">
        <v>420245</v>
      </c>
      <c r="B166" s="230" t="s">
        <v>1871</v>
      </c>
      <c r="C166" s="230" t="s">
        <v>1872</v>
      </c>
      <c r="D166" s="230" t="s">
        <v>616</v>
      </c>
      <c r="E166" s="230" t="s">
        <v>141</v>
      </c>
      <c r="F166" s="230">
        <v>34834</v>
      </c>
      <c r="G166" s="230" t="s">
        <v>1841</v>
      </c>
      <c r="H166" s="230" t="s">
        <v>1393</v>
      </c>
      <c r="I166" s="230" t="s">
        <v>321</v>
      </c>
      <c r="J166" s="230" t="s">
        <v>296</v>
      </c>
      <c r="K166" s="230">
        <v>2013</v>
      </c>
      <c r="L166" s="230" t="s">
        <v>281</v>
      </c>
    </row>
    <row r="167" spans="1:22" ht="17.25" customHeight="1" x14ac:dyDescent="0.3">
      <c r="A167" s="230">
        <v>417243</v>
      </c>
      <c r="B167" s="230" t="s">
        <v>1873</v>
      </c>
      <c r="C167" s="230" t="s">
        <v>59</v>
      </c>
      <c r="D167" s="230" t="s">
        <v>481</v>
      </c>
      <c r="E167" s="230" t="s">
        <v>140</v>
      </c>
      <c r="F167" s="230">
        <v>34394</v>
      </c>
      <c r="G167" s="230" t="s">
        <v>281</v>
      </c>
      <c r="H167" s="230" t="s">
        <v>1393</v>
      </c>
      <c r="I167" s="230" t="s">
        <v>321</v>
      </c>
      <c r="J167" s="230" t="s">
        <v>296</v>
      </c>
      <c r="K167" s="230">
        <v>2013</v>
      </c>
      <c r="L167" s="230" t="s">
        <v>281</v>
      </c>
    </row>
    <row r="168" spans="1:22" ht="17.25" customHeight="1" x14ac:dyDescent="0.3">
      <c r="A168" s="230">
        <v>425156</v>
      </c>
      <c r="B168" s="230" t="s">
        <v>1874</v>
      </c>
      <c r="C168" s="230" t="s">
        <v>62</v>
      </c>
      <c r="D168" s="230" t="s">
        <v>1875</v>
      </c>
      <c r="E168" s="230" t="s">
        <v>140</v>
      </c>
      <c r="F168" s="230">
        <v>35296</v>
      </c>
      <c r="G168" s="230" t="s">
        <v>281</v>
      </c>
      <c r="H168" s="230" t="s">
        <v>1393</v>
      </c>
      <c r="I168" s="230" t="s">
        <v>321</v>
      </c>
      <c r="J168" s="230" t="s">
        <v>295</v>
      </c>
      <c r="K168" s="230">
        <v>2014</v>
      </c>
      <c r="L168" s="230" t="s">
        <v>281</v>
      </c>
    </row>
    <row r="169" spans="1:22" ht="17.25" customHeight="1" x14ac:dyDescent="0.3">
      <c r="A169" s="230">
        <v>421543</v>
      </c>
      <c r="B169" s="230" t="s">
        <v>1876</v>
      </c>
      <c r="C169" s="230" t="s">
        <v>350</v>
      </c>
      <c r="D169" s="230" t="s">
        <v>1877</v>
      </c>
      <c r="E169" s="230" t="s">
        <v>140</v>
      </c>
      <c r="F169" s="230">
        <v>35435</v>
      </c>
      <c r="G169" s="230" t="s">
        <v>281</v>
      </c>
      <c r="H169" s="230" t="s">
        <v>1393</v>
      </c>
      <c r="I169" s="230" t="s">
        <v>321</v>
      </c>
      <c r="J169" s="230" t="s">
        <v>296</v>
      </c>
      <c r="K169" s="230">
        <v>2014</v>
      </c>
      <c r="L169" s="230" t="s">
        <v>281</v>
      </c>
    </row>
    <row r="170" spans="1:22" ht="17.25" customHeight="1" x14ac:dyDescent="0.3">
      <c r="A170" s="230">
        <v>424309</v>
      </c>
      <c r="B170" s="230" t="s">
        <v>1878</v>
      </c>
      <c r="C170" s="230" t="s">
        <v>115</v>
      </c>
      <c r="D170" s="230" t="s">
        <v>1879</v>
      </c>
      <c r="E170" s="230" t="s">
        <v>141</v>
      </c>
      <c r="F170" s="230">
        <v>35400</v>
      </c>
      <c r="G170" s="230" t="s">
        <v>287</v>
      </c>
      <c r="H170" s="230" t="s">
        <v>1393</v>
      </c>
      <c r="I170" s="230" t="s">
        <v>321</v>
      </c>
      <c r="J170" s="230" t="s">
        <v>296</v>
      </c>
      <c r="K170" s="230">
        <v>2014</v>
      </c>
      <c r="L170" s="230" t="s">
        <v>281</v>
      </c>
    </row>
    <row r="171" spans="1:22" ht="17.25" customHeight="1" x14ac:dyDescent="0.3">
      <c r="A171" s="230">
        <v>424556</v>
      </c>
      <c r="B171" s="230" t="s">
        <v>1880</v>
      </c>
      <c r="C171" s="230" t="s">
        <v>450</v>
      </c>
      <c r="D171" s="230" t="s">
        <v>199</v>
      </c>
      <c r="E171" s="230" t="s">
        <v>141</v>
      </c>
      <c r="F171" s="230">
        <v>35582</v>
      </c>
      <c r="G171" s="230" t="s">
        <v>1656</v>
      </c>
      <c r="H171" s="230" t="s">
        <v>1393</v>
      </c>
      <c r="I171" s="230" t="s">
        <v>321</v>
      </c>
      <c r="J171" s="230" t="s">
        <v>295</v>
      </c>
      <c r="K171" s="230">
        <v>2016</v>
      </c>
      <c r="L171" s="230" t="s">
        <v>281</v>
      </c>
    </row>
    <row r="172" spans="1:22" ht="17.25" customHeight="1" x14ac:dyDescent="0.3">
      <c r="A172" s="230">
        <v>420799</v>
      </c>
      <c r="B172" s="230" t="s">
        <v>1881</v>
      </c>
      <c r="C172" s="230" t="s">
        <v>573</v>
      </c>
      <c r="D172" s="230" t="s">
        <v>1882</v>
      </c>
      <c r="E172" s="230" t="s">
        <v>141</v>
      </c>
      <c r="F172" s="230">
        <v>35980</v>
      </c>
      <c r="G172" s="230" t="s">
        <v>281</v>
      </c>
      <c r="H172" s="230" t="s">
        <v>1393</v>
      </c>
      <c r="I172" s="230" t="s">
        <v>321</v>
      </c>
      <c r="J172" s="230" t="s">
        <v>295</v>
      </c>
      <c r="K172" s="230">
        <v>2016</v>
      </c>
      <c r="L172" s="230" t="s">
        <v>281</v>
      </c>
    </row>
    <row r="173" spans="1:22" ht="17.25" customHeight="1" x14ac:dyDescent="0.3">
      <c r="A173" s="230">
        <v>423044</v>
      </c>
      <c r="B173" s="230" t="s">
        <v>1884</v>
      </c>
      <c r="C173" s="230" t="s">
        <v>65</v>
      </c>
      <c r="D173" s="230" t="s">
        <v>195</v>
      </c>
      <c r="E173" s="230" t="s">
        <v>141</v>
      </c>
      <c r="F173" s="230">
        <v>36555</v>
      </c>
      <c r="G173" s="230" t="s">
        <v>1486</v>
      </c>
      <c r="H173" s="230" t="s">
        <v>1393</v>
      </c>
      <c r="I173" s="230" t="s">
        <v>321</v>
      </c>
      <c r="J173" s="230" t="s">
        <v>296</v>
      </c>
      <c r="K173" s="230">
        <v>2017</v>
      </c>
      <c r="L173" s="230" t="s">
        <v>281</v>
      </c>
    </row>
    <row r="174" spans="1:22" ht="17.25" customHeight="1" x14ac:dyDescent="0.3">
      <c r="A174" s="230">
        <v>423578</v>
      </c>
      <c r="B174" s="230" t="s">
        <v>1885</v>
      </c>
      <c r="C174" s="230" t="s">
        <v>74</v>
      </c>
      <c r="D174" s="230" t="s">
        <v>1886</v>
      </c>
      <c r="E174" s="230" t="s">
        <v>140</v>
      </c>
      <c r="F174" s="230">
        <v>36526</v>
      </c>
      <c r="G174" s="230" t="s">
        <v>289</v>
      </c>
      <c r="H174" s="230" t="s">
        <v>1393</v>
      </c>
      <c r="I174" s="230" t="s">
        <v>321</v>
      </c>
      <c r="J174" s="230" t="s">
        <v>296</v>
      </c>
      <c r="K174" s="230">
        <v>2017</v>
      </c>
      <c r="L174" s="230" t="s">
        <v>281</v>
      </c>
      <c r="V174" s="230" t="s">
        <v>902</v>
      </c>
    </row>
    <row r="175" spans="1:22" ht="17.25" customHeight="1" x14ac:dyDescent="0.3">
      <c r="A175" s="230">
        <v>423674</v>
      </c>
      <c r="B175" s="230" t="s">
        <v>1887</v>
      </c>
      <c r="C175" s="230" t="s">
        <v>466</v>
      </c>
      <c r="D175" s="230" t="s">
        <v>218</v>
      </c>
      <c r="E175" s="230" t="s">
        <v>140</v>
      </c>
      <c r="F175" s="230">
        <v>36220</v>
      </c>
      <c r="G175" s="230" t="s">
        <v>281</v>
      </c>
      <c r="H175" s="230" t="s">
        <v>1393</v>
      </c>
      <c r="I175" s="230" t="s">
        <v>321</v>
      </c>
      <c r="J175" s="230" t="s">
        <v>296</v>
      </c>
      <c r="K175" s="230">
        <v>2018</v>
      </c>
      <c r="L175" s="230" t="s">
        <v>281</v>
      </c>
    </row>
    <row r="176" spans="1:22" ht="17.25" customHeight="1" x14ac:dyDescent="0.3">
      <c r="A176" s="230">
        <v>421328</v>
      </c>
      <c r="B176" s="230" t="s">
        <v>1891</v>
      </c>
      <c r="C176" s="230" t="s">
        <v>1892</v>
      </c>
      <c r="D176" s="230" t="s">
        <v>242</v>
      </c>
      <c r="E176" s="230" t="s">
        <v>141</v>
      </c>
      <c r="F176" s="230">
        <v>32796</v>
      </c>
      <c r="G176" s="230" t="s">
        <v>1893</v>
      </c>
      <c r="H176" s="230" t="s">
        <v>1393</v>
      </c>
      <c r="I176" s="230" t="s">
        <v>321</v>
      </c>
      <c r="J176" s="230" t="s">
        <v>296</v>
      </c>
      <c r="K176" s="230">
        <v>2007</v>
      </c>
      <c r="L176" s="230" t="s">
        <v>286</v>
      </c>
    </row>
    <row r="177" spans="1:22" ht="17.25" customHeight="1" x14ac:dyDescent="0.3">
      <c r="A177" s="230">
        <v>412584</v>
      </c>
      <c r="B177" s="230" t="s">
        <v>1894</v>
      </c>
      <c r="C177" s="230" t="s">
        <v>393</v>
      </c>
      <c r="D177" s="230" t="s">
        <v>1895</v>
      </c>
      <c r="E177" s="230" t="s">
        <v>140</v>
      </c>
      <c r="F177" s="230">
        <v>33458</v>
      </c>
      <c r="G177" s="230" t="s">
        <v>281</v>
      </c>
      <c r="H177" s="230" t="s">
        <v>1393</v>
      </c>
      <c r="I177" s="230" t="s">
        <v>321</v>
      </c>
      <c r="J177" s="230" t="s">
        <v>296</v>
      </c>
      <c r="K177" s="230">
        <v>2008</v>
      </c>
      <c r="L177" s="230" t="s">
        <v>286</v>
      </c>
      <c r="V177" s="230" t="s">
        <v>902</v>
      </c>
    </row>
    <row r="178" spans="1:22" ht="17.25" customHeight="1" x14ac:dyDescent="0.3">
      <c r="A178" s="230">
        <v>418082</v>
      </c>
      <c r="B178" s="230" t="s">
        <v>1897</v>
      </c>
      <c r="C178" s="230" t="s">
        <v>496</v>
      </c>
      <c r="D178" s="230" t="s">
        <v>226</v>
      </c>
      <c r="E178" s="230" t="s">
        <v>140</v>
      </c>
      <c r="F178" s="230">
        <v>35065</v>
      </c>
      <c r="G178" s="230" t="s">
        <v>1486</v>
      </c>
      <c r="H178" s="230" t="s">
        <v>1393</v>
      </c>
      <c r="I178" s="230" t="s">
        <v>321</v>
      </c>
      <c r="J178" s="230" t="s">
        <v>296</v>
      </c>
      <c r="K178" s="230">
        <v>2015</v>
      </c>
      <c r="L178" s="230" t="s">
        <v>286</v>
      </c>
    </row>
    <row r="179" spans="1:22" ht="17.25" customHeight="1" x14ac:dyDescent="0.3">
      <c r="A179" s="230">
        <v>425731</v>
      </c>
      <c r="B179" s="230" t="s">
        <v>1898</v>
      </c>
      <c r="C179" s="230" t="s">
        <v>112</v>
      </c>
      <c r="D179" s="230" t="s">
        <v>862</v>
      </c>
      <c r="E179" s="230" t="s">
        <v>141</v>
      </c>
      <c r="F179" s="230">
        <v>35680</v>
      </c>
      <c r="G179" s="230" t="s">
        <v>1778</v>
      </c>
      <c r="H179" s="230" t="s">
        <v>1393</v>
      </c>
      <c r="I179" s="230" t="s">
        <v>321</v>
      </c>
      <c r="J179" s="230" t="s">
        <v>296</v>
      </c>
      <c r="K179" s="230">
        <v>2015</v>
      </c>
      <c r="L179" s="230" t="s">
        <v>286</v>
      </c>
    </row>
    <row r="180" spans="1:22" ht="17.25" customHeight="1" x14ac:dyDescent="0.3">
      <c r="A180" s="230">
        <v>420775</v>
      </c>
      <c r="B180" s="230" t="s">
        <v>1899</v>
      </c>
      <c r="C180" s="230" t="s">
        <v>64</v>
      </c>
      <c r="D180" s="230" t="s">
        <v>564</v>
      </c>
      <c r="E180" s="230" t="s">
        <v>141</v>
      </c>
      <c r="F180" s="230">
        <v>35719</v>
      </c>
      <c r="G180" s="230" t="s">
        <v>281</v>
      </c>
      <c r="H180" s="230" t="s">
        <v>1393</v>
      </c>
      <c r="I180" s="230" t="s">
        <v>321</v>
      </c>
      <c r="J180" s="230" t="s">
        <v>296</v>
      </c>
      <c r="K180" s="230">
        <v>2016</v>
      </c>
      <c r="L180" s="230" t="s">
        <v>286</v>
      </c>
    </row>
    <row r="181" spans="1:22" ht="17.25" customHeight="1" x14ac:dyDescent="0.3">
      <c r="A181" s="230">
        <v>422881</v>
      </c>
      <c r="B181" s="230" t="s">
        <v>1900</v>
      </c>
      <c r="C181" s="230" t="s">
        <v>74</v>
      </c>
      <c r="D181" s="230" t="s">
        <v>205</v>
      </c>
      <c r="E181" s="230" t="s">
        <v>141</v>
      </c>
      <c r="F181" s="230">
        <v>36457</v>
      </c>
      <c r="G181" s="230" t="s">
        <v>286</v>
      </c>
      <c r="H181" s="230" t="s">
        <v>1393</v>
      </c>
      <c r="I181" s="230" t="s">
        <v>321</v>
      </c>
      <c r="J181" s="230" t="s">
        <v>296</v>
      </c>
      <c r="K181" s="230">
        <v>2017</v>
      </c>
      <c r="L181" s="230" t="s">
        <v>286</v>
      </c>
    </row>
    <row r="182" spans="1:22" ht="17.25" customHeight="1" x14ac:dyDescent="0.3">
      <c r="A182" s="230">
        <v>410507</v>
      </c>
      <c r="B182" s="230" t="s">
        <v>1903</v>
      </c>
      <c r="C182" s="230" t="s">
        <v>64</v>
      </c>
      <c r="D182" s="230" t="s">
        <v>1766</v>
      </c>
      <c r="E182" s="230" t="s">
        <v>141</v>
      </c>
      <c r="F182" s="230">
        <v>30439</v>
      </c>
      <c r="G182" s="230" t="s">
        <v>281</v>
      </c>
      <c r="H182" s="230" t="s">
        <v>1393</v>
      </c>
      <c r="I182" s="230" t="s">
        <v>321</v>
      </c>
      <c r="U182" s="230" t="s">
        <v>902</v>
      </c>
      <c r="V182" s="230" t="s">
        <v>902</v>
      </c>
    </row>
    <row r="183" spans="1:22" ht="17.25" customHeight="1" x14ac:dyDescent="0.3">
      <c r="A183" s="230">
        <v>413963</v>
      </c>
      <c r="B183" s="230" t="s">
        <v>1904</v>
      </c>
      <c r="C183" s="230" t="s">
        <v>628</v>
      </c>
      <c r="D183" s="230" t="s">
        <v>642</v>
      </c>
      <c r="E183" s="230" t="s">
        <v>141</v>
      </c>
      <c r="F183" s="230">
        <v>30682</v>
      </c>
      <c r="G183" s="230" t="s">
        <v>1725</v>
      </c>
      <c r="H183" s="230" t="s">
        <v>1393</v>
      </c>
      <c r="I183" s="230" t="s">
        <v>321</v>
      </c>
    </row>
    <row r="184" spans="1:22" ht="17.25" customHeight="1" x14ac:dyDescent="0.3">
      <c r="A184" s="230">
        <v>408007</v>
      </c>
      <c r="B184" s="230" t="s">
        <v>1905</v>
      </c>
      <c r="C184" s="230" t="s">
        <v>64</v>
      </c>
      <c r="D184" s="230" t="s">
        <v>1906</v>
      </c>
      <c r="E184" s="230" t="s">
        <v>141</v>
      </c>
      <c r="F184" s="230">
        <v>31248</v>
      </c>
      <c r="G184" s="230" t="s">
        <v>281</v>
      </c>
      <c r="H184" s="230" t="s">
        <v>1393</v>
      </c>
      <c r="I184" s="230" t="s">
        <v>321</v>
      </c>
      <c r="R184" s="230" t="s">
        <v>902</v>
      </c>
      <c r="S184" s="230" t="s">
        <v>902</v>
      </c>
      <c r="T184" s="230" t="s">
        <v>902</v>
      </c>
      <c r="U184" s="230" t="s">
        <v>902</v>
      </c>
      <c r="V184" s="230" t="s">
        <v>902</v>
      </c>
    </row>
    <row r="185" spans="1:22" ht="17.25" customHeight="1" x14ac:dyDescent="0.3">
      <c r="A185" s="230">
        <v>412774</v>
      </c>
      <c r="B185" s="230" t="s">
        <v>1907</v>
      </c>
      <c r="C185" s="230" t="s">
        <v>694</v>
      </c>
      <c r="D185" s="230" t="s">
        <v>134</v>
      </c>
      <c r="E185" s="230" t="s">
        <v>140</v>
      </c>
      <c r="F185" s="230">
        <v>31479</v>
      </c>
      <c r="G185" s="230" t="s">
        <v>281</v>
      </c>
      <c r="H185" s="230" t="s">
        <v>1393</v>
      </c>
      <c r="I185" s="230" t="s">
        <v>321</v>
      </c>
    </row>
    <row r="186" spans="1:22" ht="17.25" customHeight="1" x14ac:dyDescent="0.3">
      <c r="A186" s="230">
        <v>412485</v>
      </c>
      <c r="B186" s="230" t="s">
        <v>1916</v>
      </c>
      <c r="C186" s="230" t="s">
        <v>713</v>
      </c>
      <c r="D186" s="230" t="s">
        <v>521</v>
      </c>
      <c r="E186" s="230" t="s">
        <v>140</v>
      </c>
      <c r="F186" s="230">
        <v>27638</v>
      </c>
      <c r="G186" s="230" t="s">
        <v>1917</v>
      </c>
      <c r="H186" s="230" t="s">
        <v>1393</v>
      </c>
      <c r="I186" s="230" t="s">
        <v>321</v>
      </c>
      <c r="J186" s="230" t="s">
        <v>296</v>
      </c>
      <c r="K186" s="230">
        <v>1996</v>
      </c>
      <c r="L186" s="230" t="s">
        <v>281</v>
      </c>
    </row>
    <row r="187" spans="1:22" ht="17.25" customHeight="1" x14ac:dyDescent="0.3">
      <c r="A187" s="230">
        <v>404989</v>
      </c>
      <c r="B187" s="230" t="s">
        <v>1919</v>
      </c>
      <c r="C187" s="230" t="s">
        <v>96</v>
      </c>
      <c r="D187" s="230" t="s">
        <v>1920</v>
      </c>
      <c r="E187" s="230" t="s">
        <v>141</v>
      </c>
      <c r="F187" s="230">
        <v>31922</v>
      </c>
      <c r="G187" s="230" t="s">
        <v>281</v>
      </c>
      <c r="H187" s="230" t="s">
        <v>1393</v>
      </c>
      <c r="I187" s="230" t="s">
        <v>321</v>
      </c>
      <c r="J187" s="230" t="s">
        <v>296</v>
      </c>
      <c r="K187" s="230">
        <v>2005</v>
      </c>
      <c r="L187" s="230" t="s">
        <v>281</v>
      </c>
      <c r="R187" s="230" t="s">
        <v>902</v>
      </c>
      <c r="T187" s="230" t="s">
        <v>902</v>
      </c>
      <c r="U187" s="230" t="s">
        <v>902</v>
      </c>
      <c r="V187" s="230" t="s">
        <v>902</v>
      </c>
    </row>
    <row r="188" spans="1:22" ht="17.25" customHeight="1" x14ac:dyDescent="0.3">
      <c r="A188" s="230">
        <v>404291</v>
      </c>
      <c r="B188" s="230" t="s">
        <v>1921</v>
      </c>
      <c r="C188" s="230" t="s">
        <v>573</v>
      </c>
      <c r="D188" s="230" t="s">
        <v>1922</v>
      </c>
      <c r="E188" s="230" t="s">
        <v>140</v>
      </c>
      <c r="F188" s="230">
        <v>31820</v>
      </c>
      <c r="G188" s="230" t="s">
        <v>281</v>
      </c>
      <c r="H188" s="230" t="s">
        <v>1393</v>
      </c>
      <c r="I188" s="230" t="s">
        <v>321</v>
      </c>
      <c r="J188" s="230" t="s">
        <v>296</v>
      </c>
      <c r="K188" s="230">
        <v>2006</v>
      </c>
      <c r="L188" s="230" t="s">
        <v>281</v>
      </c>
      <c r="T188" s="230" t="s">
        <v>902</v>
      </c>
      <c r="U188" s="230" t="s">
        <v>902</v>
      </c>
      <c r="V188" s="230" t="s">
        <v>902</v>
      </c>
    </row>
    <row r="189" spans="1:22" ht="17.25" customHeight="1" x14ac:dyDescent="0.3">
      <c r="A189" s="230">
        <v>417965</v>
      </c>
      <c r="B189" s="230" t="s">
        <v>1923</v>
      </c>
      <c r="C189" s="230" t="s">
        <v>1924</v>
      </c>
      <c r="D189" s="230" t="s">
        <v>244</v>
      </c>
      <c r="E189" s="230" t="s">
        <v>141</v>
      </c>
      <c r="F189" s="230">
        <v>34362</v>
      </c>
      <c r="G189" s="230" t="s">
        <v>1925</v>
      </c>
      <c r="H189" s="230" t="s">
        <v>1393</v>
      </c>
      <c r="I189" s="230" t="s">
        <v>321</v>
      </c>
      <c r="J189" s="230" t="s">
        <v>296</v>
      </c>
      <c r="K189" s="230">
        <v>2012</v>
      </c>
      <c r="L189" s="230" t="s">
        <v>281</v>
      </c>
      <c r="V189" s="230" t="s">
        <v>902</v>
      </c>
    </row>
    <row r="190" spans="1:22" ht="17.25" customHeight="1" x14ac:dyDescent="0.3">
      <c r="A190" s="230">
        <v>424598</v>
      </c>
      <c r="B190" s="230" t="s">
        <v>1926</v>
      </c>
      <c r="C190" s="230" t="s">
        <v>96</v>
      </c>
      <c r="D190" s="230" t="s">
        <v>1927</v>
      </c>
      <c r="E190" s="230" t="s">
        <v>141</v>
      </c>
      <c r="F190" s="230">
        <v>34753</v>
      </c>
      <c r="G190" s="230" t="s">
        <v>281</v>
      </c>
      <c r="H190" s="230" t="s">
        <v>1393</v>
      </c>
      <c r="I190" s="230" t="s">
        <v>321</v>
      </c>
      <c r="J190" s="230" t="s">
        <v>296</v>
      </c>
      <c r="K190" s="230">
        <v>2013</v>
      </c>
      <c r="L190" s="230" t="s">
        <v>281</v>
      </c>
      <c r="V190" s="230" t="s">
        <v>902</v>
      </c>
    </row>
    <row r="191" spans="1:22" ht="17.25" customHeight="1" x14ac:dyDescent="0.3">
      <c r="A191" s="230">
        <v>422833</v>
      </c>
      <c r="B191" s="230" t="s">
        <v>1937</v>
      </c>
      <c r="C191" s="230" t="s">
        <v>64</v>
      </c>
      <c r="D191" s="230" t="s">
        <v>223</v>
      </c>
      <c r="E191" s="230" t="s">
        <v>141</v>
      </c>
      <c r="F191" s="230">
        <v>35719</v>
      </c>
      <c r="G191" s="230" t="s">
        <v>1938</v>
      </c>
      <c r="H191" s="230" t="s">
        <v>1393</v>
      </c>
      <c r="I191" s="230" t="s">
        <v>321</v>
      </c>
      <c r="J191" s="230" t="s">
        <v>295</v>
      </c>
      <c r="K191" s="230">
        <v>2017</v>
      </c>
      <c r="L191" s="230" t="s">
        <v>281</v>
      </c>
    </row>
    <row r="192" spans="1:22" ht="17.25" customHeight="1" x14ac:dyDescent="0.3">
      <c r="A192" s="230">
        <v>424280</v>
      </c>
      <c r="B192" s="230" t="s">
        <v>1939</v>
      </c>
      <c r="C192" s="230" t="s">
        <v>1940</v>
      </c>
      <c r="D192" s="230" t="s">
        <v>371</v>
      </c>
      <c r="E192" s="230" t="s">
        <v>141</v>
      </c>
      <c r="F192" s="230">
        <v>36175</v>
      </c>
      <c r="G192" s="230" t="s">
        <v>281</v>
      </c>
      <c r="H192" s="230" t="s">
        <v>1393</v>
      </c>
      <c r="I192" s="230" t="s">
        <v>321</v>
      </c>
      <c r="J192" s="230" t="s">
        <v>295</v>
      </c>
      <c r="K192" s="230">
        <v>2017</v>
      </c>
      <c r="L192" s="230" t="s">
        <v>281</v>
      </c>
    </row>
    <row r="193" spans="1:22" ht="17.25" customHeight="1" x14ac:dyDescent="0.3">
      <c r="A193" s="230">
        <v>423765</v>
      </c>
      <c r="B193" s="230" t="s">
        <v>1941</v>
      </c>
      <c r="C193" s="230" t="s">
        <v>95</v>
      </c>
      <c r="D193" s="230" t="s">
        <v>195</v>
      </c>
      <c r="E193" s="230" t="s">
        <v>140</v>
      </c>
      <c r="F193" s="230">
        <v>36526</v>
      </c>
      <c r="G193" s="230" t="s">
        <v>1931</v>
      </c>
      <c r="H193" s="230" t="s">
        <v>1393</v>
      </c>
      <c r="I193" s="230" t="s">
        <v>321</v>
      </c>
      <c r="J193" s="230" t="s">
        <v>295</v>
      </c>
      <c r="K193" s="230">
        <v>2017</v>
      </c>
      <c r="L193" s="230" t="s">
        <v>281</v>
      </c>
    </row>
    <row r="194" spans="1:22" ht="17.25" customHeight="1" x14ac:dyDescent="0.3">
      <c r="A194" s="230">
        <v>423753</v>
      </c>
      <c r="B194" s="230" t="s">
        <v>1944</v>
      </c>
      <c r="C194" s="230" t="s">
        <v>797</v>
      </c>
      <c r="D194" s="230" t="s">
        <v>695</v>
      </c>
      <c r="E194" s="230" t="s">
        <v>140</v>
      </c>
      <c r="F194" s="230">
        <v>36387</v>
      </c>
      <c r="G194" s="230" t="s">
        <v>281</v>
      </c>
      <c r="H194" s="230" t="s">
        <v>1393</v>
      </c>
      <c r="I194" s="230" t="s">
        <v>321</v>
      </c>
      <c r="J194" s="230" t="s">
        <v>296</v>
      </c>
      <c r="K194" s="230">
        <v>2017</v>
      </c>
      <c r="L194" s="230" t="s">
        <v>281</v>
      </c>
    </row>
    <row r="195" spans="1:22" ht="17.25" customHeight="1" x14ac:dyDescent="0.3">
      <c r="A195" s="230">
        <v>426413</v>
      </c>
      <c r="B195" s="230" t="s">
        <v>1945</v>
      </c>
      <c r="C195" s="230" t="s">
        <v>79</v>
      </c>
      <c r="D195" s="230" t="s">
        <v>228</v>
      </c>
      <c r="E195" s="230" t="s">
        <v>140</v>
      </c>
      <c r="F195" s="230">
        <v>35644</v>
      </c>
      <c r="G195" s="230" t="s">
        <v>281</v>
      </c>
      <c r="H195" s="230" t="s">
        <v>1393</v>
      </c>
      <c r="I195" s="230" t="s">
        <v>321</v>
      </c>
      <c r="J195" s="230" t="s">
        <v>295</v>
      </c>
      <c r="K195" s="230" t="s">
        <v>1429</v>
      </c>
      <c r="L195" s="230" t="s">
        <v>281</v>
      </c>
    </row>
    <row r="196" spans="1:22" ht="17.25" customHeight="1" x14ac:dyDescent="0.3">
      <c r="A196" s="230">
        <v>420421</v>
      </c>
      <c r="B196" s="230" t="s">
        <v>1948</v>
      </c>
      <c r="C196" s="230" t="s">
        <v>103</v>
      </c>
      <c r="D196" s="230" t="s">
        <v>195</v>
      </c>
      <c r="E196" s="230" t="s">
        <v>141</v>
      </c>
      <c r="F196" s="230">
        <v>33183</v>
      </c>
      <c r="G196" s="230" t="s">
        <v>1656</v>
      </c>
      <c r="H196" s="230" t="s">
        <v>1393</v>
      </c>
      <c r="I196" s="230" t="s">
        <v>321</v>
      </c>
      <c r="J196" s="230" t="s">
        <v>295</v>
      </c>
      <c r="K196" s="230">
        <v>2010</v>
      </c>
      <c r="L196" s="230" t="s">
        <v>286</v>
      </c>
    </row>
    <row r="197" spans="1:22" ht="17.25" customHeight="1" x14ac:dyDescent="0.3">
      <c r="A197" s="230">
        <v>411815</v>
      </c>
      <c r="B197" s="230" t="s">
        <v>1064</v>
      </c>
      <c r="C197" s="230" t="s">
        <v>82</v>
      </c>
      <c r="D197" s="230" t="s">
        <v>1955</v>
      </c>
      <c r="E197" s="230" t="s">
        <v>140</v>
      </c>
      <c r="F197" s="230">
        <v>31503</v>
      </c>
      <c r="G197" s="230" t="s">
        <v>281</v>
      </c>
      <c r="H197" s="230" t="s">
        <v>1393</v>
      </c>
      <c r="I197" s="230" t="s">
        <v>321</v>
      </c>
    </row>
    <row r="198" spans="1:22" ht="17.25" customHeight="1" x14ac:dyDescent="0.3">
      <c r="A198" s="230">
        <v>410786</v>
      </c>
      <c r="B198" s="230" t="s">
        <v>1956</v>
      </c>
      <c r="C198" s="230" t="s">
        <v>62</v>
      </c>
      <c r="D198" s="230" t="s">
        <v>1957</v>
      </c>
      <c r="E198" s="230" t="s">
        <v>140</v>
      </c>
      <c r="F198" s="230">
        <v>31778</v>
      </c>
      <c r="G198" s="230" t="s">
        <v>288</v>
      </c>
      <c r="H198" s="230" t="s">
        <v>1393</v>
      </c>
      <c r="I198" s="230" t="s">
        <v>321</v>
      </c>
      <c r="R198" s="230" t="s">
        <v>902</v>
      </c>
      <c r="S198" s="230" t="s">
        <v>902</v>
      </c>
      <c r="T198" s="230" t="s">
        <v>902</v>
      </c>
      <c r="U198" s="230" t="s">
        <v>902</v>
      </c>
      <c r="V198" s="230" t="s">
        <v>902</v>
      </c>
    </row>
    <row r="199" spans="1:22" ht="17.25" customHeight="1" x14ac:dyDescent="0.3">
      <c r="A199" s="230">
        <v>414859</v>
      </c>
      <c r="B199" s="230" t="s">
        <v>671</v>
      </c>
      <c r="C199" s="230" t="s">
        <v>473</v>
      </c>
      <c r="D199" s="230" t="s">
        <v>228</v>
      </c>
      <c r="E199" s="230" t="s">
        <v>140</v>
      </c>
      <c r="F199" s="230">
        <v>32509</v>
      </c>
      <c r="G199" s="230" t="s">
        <v>281</v>
      </c>
      <c r="H199" s="230" t="s">
        <v>1393</v>
      </c>
      <c r="I199" s="230" t="s">
        <v>321</v>
      </c>
      <c r="U199" s="230" t="s">
        <v>902</v>
      </c>
      <c r="V199" s="230" t="s">
        <v>902</v>
      </c>
    </row>
    <row r="200" spans="1:22" ht="17.25" customHeight="1" x14ac:dyDescent="0.3">
      <c r="A200" s="230">
        <v>417547</v>
      </c>
      <c r="B200" s="230" t="s">
        <v>1958</v>
      </c>
      <c r="C200" s="230" t="s">
        <v>78</v>
      </c>
      <c r="D200" s="230" t="s">
        <v>250</v>
      </c>
      <c r="E200" s="230" t="s">
        <v>141</v>
      </c>
      <c r="F200" s="230">
        <v>32797</v>
      </c>
      <c r="G200" s="230" t="s">
        <v>1909</v>
      </c>
      <c r="H200" s="230" t="s">
        <v>1393</v>
      </c>
      <c r="I200" s="230" t="s">
        <v>321</v>
      </c>
    </row>
    <row r="201" spans="1:22" ht="17.25" customHeight="1" x14ac:dyDescent="0.3">
      <c r="A201" s="230">
        <v>413884</v>
      </c>
      <c r="B201" s="230" t="s">
        <v>1959</v>
      </c>
      <c r="C201" s="230" t="s">
        <v>93</v>
      </c>
      <c r="D201" s="230" t="s">
        <v>1960</v>
      </c>
      <c r="E201" s="230" t="s">
        <v>140</v>
      </c>
      <c r="F201" s="230">
        <v>33628</v>
      </c>
      <c r="G201" s="230" t="s">
        <v>284</v>
      </c>
      <c r="H201" s="230" t="s">
        <v>1393</v>
      </c>
      <c r="I201" s="230" t="s">
        <v>321</v>
      </c>
      <c r="R201" s="230" t="s">
        <v>902</v>
      </c>
      <c r="S201" s="230" t="s">
        <v>902</v>
      </c>
      <c r="T201" s="230" t="s">
        <v>902</v>
      </c>
      <c r="U201" s="230" t="s">
        <v>902</v>
      </c>
      <c r="V201" s="230" t="s">
        <v>902</v>
      </c>
    </row>
    <row r="202" spans="1:22" ht="17.25" customHeight="1" x14ac:dyDescent="0.3">
      <c r="A202" s="230">
        <v>405467</v>
      </c>
      <c r="B202" s="230" t="s">
        <v>1962</v>
      </c>
      <c r="C202" s="230" t="s">
        <v>348</v>
      </c>
      <c r="D202" s="230" t="s">
        <v>349</v>
      </c>
      <c r="E202" s="230" t="s">
        <v>140</v>
      </c>
      <c r="F202" s="230">
        <v>29104</v>
      </c>
      <c r="G202" s="230" t="s">
        <v>288</v>
      </c>
      <c r="H202" s="230" t="s">
        <v>1393</v>
      </c>
      <c r="I202" s="230" t="s">
        <v>321</v>
      </c>
      <c r="J202" s="230" t="s">
        <v>295</v>
      </c>
      <c r="K202" s="230">
        <v>1996</v>
      </c>
      <c r="L202" s="230" t="s">
        <v>288</v>
      </c>
    </row>
    <row r="203" spans="1:22" ht="17.25" customHeight="1" x14ac:dyDescent="0.3">
      <c r="A203" s="230">
        <v>423521</v>
      </c>
      <c r="B203" s="230" t="s">
        <v>1963</v>
      </c>
      <c r="C203" s="230" t="s">
        <v>82</v>
      </c>
      <c r="D203" s="230" t="s">
        <v>1964</v>
      </c>
      <c r="E203" s="230" t="s">
        <v>141</v>
      </c>
      <c r="F203" s="230">
        <v>32509</v>
      </c>
      <c r="G203" s="230" t="s">
        <v>1965</v>
      </c>
      <c r="H203" s="230" t="s">
        <v>1393</v>
      </c>
      <c r="I203" s="230" t="s">
        <v>321</v>
      </c>
      <c r="J203" s="230" t="s">
        <v>295</v>
      </c>
      <c r="K203" s="230">
        <v>2006</v>
      </c>
      <c r="L203" s="230" t="s">
        <v>288</v>
      </c>
    </row>
    <row r="204" spans="1:22" ht="17.25" customHeight="1" x14ac:dyDescent="0.3">
      <c r="A204" s="230">
        <v>421464</v>
      </c>
      <c r="B204" s="230" t="s">
        <v>1966</v>
      </c>
      <c r="C204" s="230" t="s">
        <v>66</v>
      </c>
      <c r="D204" s="230" t="s">
        <v>1967</v>
      </c>
      <c r="E204" s="230" t="s">
        <v>140</v>
      </c>
      <c r="F204" s="230">
        <v>35796</v>
      </c>
      <c r="G204" s="230" t="s">
        <v>1968</v>
      </c>
      <c r="H204" s="230" t="s">
        <v>1393</v>
      </c>
      <c r="I204" s="230" t="s">
        <v>321</v>
      </c>
      <c r="J204" s="230" t="s">
        <v>295</v>
      </c>
      <c r="K204" s="230">
        <v>2015</v>
      </c>
      <c r="L204" s="230" t="s">
        <v>288</v>
      </c>
    </row>
    <row r="205" spans="1:22" ht="17.25" customHeight="1" x14ac:dyDescent="0.3">
      <c r="A205" s="230">
        <v>424692</v>
      </c>
      <c r="B205" s="230" t="s">
        <v>1969</v>
      </c>
      <c r="C205" s="230" t="s">
        <v>1970</v>
      </c>
      <c r="D205" s="230" t="s">
        <v>1971</v>
      </c>
      <c r="E205" s="230" t="s">
        <v>140</v>
      </c>
      <c r="F205" s="230">
        <v>35078</v>
      </c>
      <c r="G205" s="230" t="s">
        <v>1972</v>
      </c>
      <c r="H205" s="230" t="s">
        <v>1393</v>
      </c>
      <c r="I205" s="230" t="s">
        <v>321</v>
      </c>
      <c r="J205" s="230" t="s">
        <v>296</v>
      </c>
      <c r="K205" s="230">
        <v>2015</v>
      </c>
      <c r="L205" s="230" t="s">
        <v>288</v>
      </c>
    </row>
    <row r="206" spans="1:22" ht="17.25" customHeight="1" x14ac:dyDescent="0.3">
      <c r="A206" s="230">
        <v>417208</v>
      </c>
      <c r="B206" s="230" t="s">
        <v>1973</v>
      </c>
      <c r="C206" s="230" t="s">
        <v>57</v>
      </c>
      <c r="D206" s="230" t="s">
        <v>1974</v>
      </c>
      <c r="E206" s="230" t="s">
        <v>140</v>
      </c>
      <c r="F206" s="230">
        <v>34547</v>
      </c>
      <c r="G206" s="230" t="s">
        <v>1968</v>
      </c>
      <c r="H206" s="230" t="s">
        <v>1393</v>
      </c>
      <c r="I206" s="230" t="s">
        <v>321</v>
      </c>
      <c r="J206" s="230" t="s">
        <v>296</v>
      </c>
      <c r="K206" s="230">
        <v>2012</v>
      </c>
      <c r="L206" s="230" t="s">
        <v>281</v>
      </c>
      <c r="S206" s="230" t="s">
        <v>902</v>
      </c>
      <c r="T206" s="230" t="s">
        <v>902</v>
      </c>
      <c r="U206" s="230" t="s">
        <v>902</v>
      </c>
      <c r="V206" s="230" t="s">
        <v>902</v>
      </c>
    </row>
    <row r="207" spans="1:22" ht="17.25" customHeight="1" x14ac:dyDescent="0.3">
      <c r="A207" s="230">
        <v>418202</v>
      </c>
      <c r="B207" s="230" t="s">
        <v>1975</v>
      </c>
      <c r="C207" s="230" t="s">
        <v>63</v>
      </c>
      <c r="D207" s="230" t="s">
        <v>191</v>
      </c>
      <c r="E207" s="230" t="s">
        <v>140</v>
      </c>
      <c r="F207" s="230">
        <v>33239</v>
      </c>
      <c r="G207" s="230" t="s">
        <v>288</v>
      </c>
      <c r="H207" s="230" t="s">
        <v>1393</v>
      </c>
      <c r="I207" s="230" t="s">
        <v>321</v>
      </c>
      <c r="J207" s="230" t="s">
        <v>295</v>
      </c>
      <c r="K207" s="230">
        <v>2014</v>
      </c>
      <c r="L207" s="230" t="s">
        <v>281</v>
      </c>
    </row>
    <row r="208" spans="1:22" ht="17.25" customHeight="1" x14ac:dyDescent="0.3">
      <c r="A208" s="230">
        <v>421388</v>
      </c>
      <c r="B208" s="230" t="s">
        <v>1976</v>
      </c>
      <c r="C208" s="230" t="s">
        <v>115</v>
      </c>
      <c r="D208" s="230" t="s">
        <v>208</v>
      </c>
      <c r="E208" s="230" t="s">
        <v>140</v>
      </c>
      <c r="F208" s="230">
        <v>35615</v>
      </c>
      <c r="G208" s="230" t="s">
        <v>281</v>
      </c>
      <c r="H208" s="230" t="s">
        <v>1393</v>
      </c>
      <c r="I208" s="230" t="s">
        <v>321</v>
      </c>
      <c r="J208" s="230" t="s">
        <v>296</v>
      </c>
      <c r="K208" s="230">
        <v>2015</v>
      </c>
      <c r="L208" s="230" t="s">
        <v>281</v>
      </c>
    </row>
    <row r="209" spans="1:22" ht="17.25" customHeight="1" x14ac:dyDescent="0.3">
      <c r="A209" s="230">
        <v>422383</v>
      </c>
      <c r="B209" s="230" t="s">
        <v>1982</v>
      </c>
      <c r="C209" s="230" t="s">
        <v>62</v>
      </c>
      <c r="D209" s="230" t="s">
        <v>234</v>
      </c>
      <c r="E209" s="230" t="s">
        <v>141</v>
      </c>
      <c r="F209" s="230">
        <v>35774</v>
      </c>
      <c r="G209" s="230" t="s">
        <v>1968</v>
      </c>
      <c r="H209" s="230" t="s">
        <v>1393</v>
      </c>
      <c r="I209" s="230" t="s">
        <v>321</v>
      </c>
      <c r="J209" s="230" t="s">
        <v>296</v>
      </c>
      <c r="K209" s="230">
        <v>2016</v>
      </c>
      <c r="L209" s="230" t="s">
        <v>281</v>
      </c>
    </row>
    <row r="210" spans="1:22" ht="17.25" customHeight="1" x14ac:dyDescent="0.3">
      <c r="A210" s="230">
        <v>420947</v>
      </c>
      <c r="B210" s="230" t="s">
        <v>1983</v>
      </c>
      <c r="C210" s="230" t="s">
        <v>62</v>
      </c>
      <c r="D210" s="230" t="s">
        <v>263</v>
      </c>
      <c r="E210" s="230" t="s">
        <v>141</v>
      </c>
      <c r="F210" s="230">
        <v>35827</v>
      </c>
      <c r="G210" s="230" t="s">
        <v>281</v>
      </c>
      <c r="H210" s="230" t="s">
        <v>1393</v>
      </c>
      <c r="I210" s="230" t="s">
        <v>321</v>
      </c>
      <c r="J210" s="230" t="s">
        <v>296</v>
      </c>
      <c r="K210" s="230">
        <v>2016</v>
      </c>
      <c r="L210" s="230" t="s">
        <v>281</v>
      </c>
    </row>
    <row r="211" spans="1:22" ht="17.25" customHeight="1" x14ac:dyDescent="0.3">
      <c r="A211" s="230">
        <v>424970</v>
      </c>
      <c r="B211" s="230" t="s">
        <v>1984</v>
      </c>
      <c r="C211" s="230" t="s">
        <v>91</v>
      </c>
      <c r="D211" s="230" t="s">
        <v>232</v>
      </c>
      <c r="E211" s="230" t="s">
        <v>141</v>
      </c>
      <c r="F211" s="230">
        <v>36161</v>
      </c>
      <c r="G211" s="230" t="s">
        <v>281</v>
      </c>
      <c r="H211" s="230" t="s">
        <v>1393</v>
      </c>
      <c r="I211" s="230" t="s">
        <v>321</v>
      </c>
      <c r="J211" s="230" t="s">
        <v>296</v>
      </c>
      <c r="K211" s="230">
        <v>2016</v>
      </c>
      <c r="L211" s="230" t="s">
        <v>281</v>
      </c>
    </row>
    <row r="212" spans="1:22" ht="17.25" customHeight="1" x14ac:dyDescent="0.3">
      <c r="A212" s="230">
        <v>421310</v>
      </c>
      <c r="B212" s="230" t="s">
        <v>1988</v>
      </c>
      <c r="C212" s="230" t="s">
        <v>83</v>
      </c>
      <c r="D212" s="230" t="s">
        <v>213</v>
      </c>
      <c r="E212" s="230" t="s">
        <v>141</v>
      </c>
      <c r="F212" s="230">
        <v>35989</v>
      </c>
      <c r="G212" s="230" t="s">
        <v>281</v>
      </c>
      <c r="H212" s="230" t="s">
        <v>1393</v>
      </c>
      <c r="I212" s="230" t="s">
        <v>321</v>
      </c>
      <c r="J212" s="230" t="s">
        <v>296</v>
      </c>
      <c r="K212" s="230">
        <v>2017</v>
      </c>
      <c r="L212" s="230" t="s">
        <v>281</v>
      </c>
    </row>
    <row r="213" spans="1:22" ht="17.25" customHeight="1" x14ac:dyDescent="0.3">
      <c r="A213" s="230">
        <v>422761</v>
      </c>
      <c r="B213" s="230" t="s">
        <v>1989</v>
      </c>
      <c r="C213" s="230" t="s">
        <v>64</v>
      </c>
      <c r="D213" s="230" t="s">
        <v>492</v>
      </c>
      <c r="E213" s="230" t="s">
        <v>140</v>
      </c>
      <c r="F213" s="230">
        <v>36225</v>
      </c>
      <c r="G213" s="230" t="s">
        <v>281</v>
      </c>
      <c r="H213" s="230" t="s">
        <v>1393</v>
      </c>
      <c r="I213" s="230" t="s">
        <v>321</v>
      </c>
      <c r="J213" s="230" t="s">
        <v>296</v>
      </c>
      <c r="K213" s="230">
        <v>2017</v>
      </c>
      <c r="L213" s="230" t="s">
        <v>281</v>
      </c>
    </row>
    <row r="214" spans="1:22" ht="17.25" customHeight="1" x14ac:dyDescent="0.3">
      <c r="A214" s="230">
        <v>425673</v>
      </c>
      <c r="B214" s="230" t="s">
        <v>1990</v>
      </c>
      <c r="C214" s="230" t="s">
        <v>57</v>
      </c>
      <c r="D214" s="230" t="s">
        <v>205</v>
      </c>
      <c r="E214" s="230" t="s">
        <v>141</v>
      </c>
      <c r="F214" s="230">
        <v>35431</v>
      </c>
      <c r="G214" s="230" t="s">
        <v>1991</v>
      </c>
      <c r="H214" s="230" t="s">
        <v>1393</v>
      </c>
      <c r="I214" s="230" t="s">
        <v>321</v>
      </c>
      <c r="J214" s="230" t="s">
        <v>295</v>
      </c>
      <c r="K214" s="230">
        <v>2015</v>
      </c>
      <c r="L214" s="230" t="s">
        <v>1396</v>
      </c>
    </row>
    <row r="215" spans="1:22" ht="17.25" customHeight="1" x14ac:dyDescent="0.3">
      <c r="A215" s="230">
        <v>425585</v>
      </c>
      <c r="B215" s="230" t="s">
        <v>1992</v>
      </c>
      <c r="C215" s="230" t="s">
        <v>366</v>
      </c>
      <c r="D215" s="230" t="s">
        <v>1993</v>
      </c>
      <c r="E215" s="230" t="s">
        <v>141</v>
      </c>
      <c r="F215" s="230">
        <v>29063</v>
      </c>
      <c r="G215" s="230" t="s">
        <v>288</v>
      </c>
      <c r="H215" s="230" t="s">
        <v>1393</v>
      </c>
      <c r="I215" s="230" t="s">
        <v>321</v>
      </c>
      <c r="K215" s="230">
        <v>1998</v>
      </c>
      <c r="L215" s="230" t="s">
        <v>286</v>
      </c>
    </row>
    <row r="216" spans="1:22" ht="17.25" customHeight="1" x14ac:dyDescent="0.3">
      <c r="A216" s="230">
        <v>426650</v>
      </c>
      <c r="B216" s="230" t="s">
        <v>1995</v>
      </c>
      <c r="C216" s="230" t="s">
        <v>116</v>
      </c>
      <c r="D216" s="230" t="s">
        <v>1996</v>
      </c>
      <c r="E216" s="230" t="s">
        <v>140</v>
      </c>
      <c r="F216" s="230">
        <v>36526</v>
      </c>
      <c r="G216" s="230" t="s">
        <v>1997</v>
      </c>
      <c r="H216" s="230" t="s">
        <v>1393</v>
      </c>
      <c r="I216" s="230" t="s">
        <v>321</v>
      </c>
      <c r="J216" s="230" t="s">
        <v>295</v>
      </c>
      <c r="K216" s="230">
        <v>2017</v>
      </c>
      <c r="L216" s="230" t="s">
        <v>286</v>
      </c>
    </row>
    <row r="217" spans="1:22" ht="17.25" customHeight="1" x14ac:dyDescent="0.3">
      <c r="A217" s="230">
        <v>410124</v>
      </c>
      <c r="B217" s="230" t="s">
        <v>2000</v>
      </c>
      <c r="C217" s="230" t="s">
        <v>559</v>
      </c>
      <c r="D217" s="230" t="s">
        <v>2001</v>
      </c>
      <c r="E217" s="230" t="s">
        <v>140</v>
      </c>
      <c r="F217" s="230">
        <v>31625</v>
      </c>
      <c r="G217" s="230" t="s">
        <v>288</v>
      </c>
      <c r="H217" s="230" t="s">
        <v>1393</v>
      </c>
      <c r="I217" s="230" t="s">
        <v>321</v>
      </c>
      <c r="U217" s="230" t="s">
        <v>902</v>
      </c>
      <c r="V217" s="230" t="s">
        <v>902</v>
      </c>
    </row>
    <row r="218" spans="1:22" ht="17.25" customHeight="1" x14ac:dyDescent="0.3">
      <c r="A218" s="230">
        <v>423943</v>
      </c>
      <c r="B218" s="230" t="s">
        <v>2005</v>
      </c>
      <c r="C218" s="230" t="s">
        <v>96</v>
      </c>
      <c r="D218" s="230" t="s">
        <v>531</v>
      </c>
      <c r="E218" s="230" t="s">
        <v>141</v>
      </c>
      <c r="F218" s="230">
        <v>36554</v>
      </c>
      <c r="G218" s="230" t="s">
        <v>1775</v>
      </c>
      <c r="H218" s="230" t="s">
        <v>1393</v>
      </c>
      <c r="I218" s="230" t="s">
        <v>321</v>
      </c>
      <c r="J218" s="230" t="s">
        <v>295</v>
      </c>
      <c r="K218" s="230">
        <v>2017</v>
      </c>
      <c r="L218" s="230" t="s">
        <v>292</v>
      </c>
    </row>
    <row r="219" spans="1:22" ht="17.25" customHeight="1" x14ac:dyDescent="0.3">
      <c r="A219" s="230">
        <v>414792</v>
      </c>
      <c r="B219" s="230" t="s">
        <v>2006</v>
      </c>
      <c r="C219" s="230" t="s">
        <v>60</v>
      </c>
      <c r="D219" s="230" t="s">
        <v>361</v>
      </c>
      <c r="E219" s="230" t="s">
        <v>140</v>
      </c>
      <c r="F219" s="230">
        <v>29310</v>
      </c>
      <c r="G219" s="230" t="s">
        <v>2007</v>
      </c>
      <c r="H219" s="230" t="s">
        <v>1393</v>
      </c>
      <c r="I219" s="230" t="s">
        <v>321</v>
      </c>
      <c r="J219" s="230" t="s">
        <v>296</v>
      </c>
      <c r="K219" s="230">
        <v>2000</v>
      </c>
      <c r="L219" s="230" t="s">
        <v>284</v>
      </c>
    </row>
    <row r="220" spans="1:22" ht="17.25" customHeight="1" x14ac:dyDescent="0.3">
      <c r="A220" s="230">
        <v>411377</v>
      </c>
      <c r="B220" s="230" t="s">
        <v>2008</v>
      </c>
      <c r="C220" s="230" t="s">
        <v>111</v>
      </c>
      <c r="D220" s="230" t="s">
        <v>218</v>
      </c>
      <c r="E220" s="230" t="s">
        <v>140</v>
      </c>
      <c r="F220" s="230" t="s">
        <v>2009</v>
      </c>
      <c r="G220" s="230" t="s">
        <v>2010</v>
      </c>
      <c r="H220" s="230" t="s">
        <v>1393</v>
      </c>
      <c r="I220" s="230" t="s">
        <v>321</v>
      </c>
      <c r="J220" s="230" t="s">
        <v>1417</v>
      </c>
      <c r="K220" s="230">
        <v>2006</v>
      </c>
      <c r="L220" s="230" t="s">
        <v>284</v>
      </c>
      <c r="V220" s="230" t="s">
        <v>902</v>
      </c>
    </row>
    <row r="221" spans="1:22" ht="17.25" customHeight="1" x14ac:dyDescent="0.3">
      <c r="A221" s="230">
        <v>418945</v>
      </c>
      <c r="B221" s="230" t="s">
        <v>2011</v>
      </c>
      <c r="C221" s="230" t="s">
        <v>424</v>
      </c>
      <c r="D221" s="230" t="s">
        <v>218</v>
      </c>
      <c r="E221" s="230" t="s">
        <v>141</v>
      </c>
      <c r="F221" s="230">
        <v>32509</v>
      </c>
      <c r="H221" s="230" t="s">
        <v>1393</v>
      </c>
      <c r="I221" s="230" t="s">
        <v>321</v>
      </c>
      <c r="J221" s="230" t="s">
        <v>296</v>
      </c>
      <c r="K221" s="230">
        <v>2007</v>
      </c>
      <c r="L221" s="230" t="s">
        <v>284</v>
      </c>
    </row>
    <row r="222" spans="1:22" ht="17.25" customHeight="1" x14ac:dyDescent="0.3">
      <c r="A222" s="230">
        <v>422203</v>
      </c>
      <c r="B222" s="230" t="s">
        <v>2016</v>
      </c>
      <c r="C222" s="230" t="s">
        <v>64</v>
      </c>
      <c r="D222" s="230" t="s">
        <v>467</v>
      </c>
      <c r="E222" s="230" t="s">
        <v>140</v>
      </c>
      <c r="F222" s="230">
        <v>34627</v>
      </c>
      <c r="G222" s="230" t="s">
        <v>2017</v>
      </c>
      <c r="H222" s="230" t="s">
        <v>1393</v>
      </c>
      <c r="I222" s="230" t="s">
        <v>321</v>
      </c>
      <c r="K222" s="230">
        <v>2012</v>
      </c>
      <c r="L222" s="230" t="s">
        <v>284</v>
      </c>
    </row>
    <row r="223" spans="1:22" ht="17.25" customHeight="1" x14ac:dyDescent="0.3">
      <c r="A223" s="230">
        <v>422535</v>
      </c>
      <c r="B223" s="230" t="s">
        <v>2020</v>
      </c>
      <c r="C223" s="230" t="s">
        <v>417</v>
      </c>
      <c r="D223" s="230" t="s">
        <v>228</v>
      </c>
      <c r="E223" s="230" t="s">
        <v>140</v>
      </c>
      <c r="F223" s="230">
        <v>35309</v>
      </c>
      <c r="G223" s="230" t="s">
        <v>2021</v>
      </c>
      <c r="H223" s="230" t="s">
        <v>1393</v>
      </c>
      <c r="I223" s="230" t="s">
        <v>321</v>
      </c>
      <c r="J223" s="230" t="s">
        <v>295</v>
      </c>
      <c r="K223" s="230">
        <v>2014</v>
      </c>
      <c r="L223" s="230" t="s">
        <v>284</v>
      </c>
    </row>
    <row r="224" spans="1:22" ht="17.25" customHeight="1" x14ac:dyDescent="0.3">
      <c r="A224" s="230">
        <v>424641</v>
      </c>
      <c r="B224" s="230" t="s">
        <v>2025</v>
      </c>
      <c r="C224" s="230" t="s">
        <v>381</v>
      </c>
      <c r="D224" s="230" t="s">
        <v>572</v>
      </c>
      <c r="E224" s="230" t="s">
        <v>141</v>
      </c>
      <c r="F224" s="230">
        <v>35909</v>
      </c>
      <c r="G224" s="230" t="s">
        <v>2026</v>
      </c>
      <c r="H224" s="230" t="s">
        <v>1393</v>
      </c>
      <c r="I224" s="230" t="s">
        <v>321</v>
      </c>
      <c r="J224" s="230" t="s">
        <v>296</v>
      </c>
      <c r="K224" s="230">
        <v>2016</v>
      </c>
      <c r="L224" s="230" t="s">
        <v>284</v>
      </c>
    </row>
    <row r="225" spans="1:22" ht="17.25" customHeight="1" x14ac:dyDescent="0.3">
      <c r="A225" s="230">
        <v>424925</v>
      </c>
      <c r="B225" s="230" t="s">
        <v>2027</v>
      </c>
      <c r="C225" s="230" t="s">
        <v>2028</v>
      </c>
      <c r="D225" s="230" t="s">
        <v>380</v>
      </c>
      <c r="E225" s="230" t="s">
        <v>141</v>
      </c>
      <c r="F225" s="230">
        <v>36161</v>
      </c>
      <c r="G225" s="230" t="s">
        <v>2026</v>
      </c>
      <c r="H225" s="230" t="s">
        <v>1393</v>
      </c>
      <c r="I225" s="230" t="s">
        <v>321</v>
      </c>
      <c r="J225" s="230" t="s">
        <v>296</v>
      </c>
      <c r="K225" s="230">
        <v>2016</v>
      </c>
      <c r="L225" s="230" t="s">
        <v>284</v>
      </c>
    </row>
    <row r="226" spans="1:22" ht="17.25" customHeight="1" x14ac:dyDescent="0.3">
      <c r="A226" s="230">
        <v>402694</v>
      </c>
      <c r="B226" s="230" t="s">
        <v>2031</v>
      </c>
      <c r="C226" s="230" t="s">
        <v>57</v>
      </c>
      <c r="D226" s="230" t="s">
        <v>2032</v>
      </c>
      <c r="E226" s="230" t="s">
        <v>140</v>
      </c>
      <c r="F226" s="230">
        <v>29406</v>
      </c>
      <c r="G226" s="230" t="s">
        <v>287</v>
      </c>
      <c r="H226" s="230" t="s">
        <v>1393</v>
      </c>
      <c r="I226" s="230" t="s">
        <v>321</v>
      </c>
      <c r="J226" s="230" t="s">
        <v>296</v>
      </c>
      <c r="K226" s="230">
        <v>1998</v>
      </c>
      <c r="L226" s="230" t="s">
        <v>281</v>
      </c>
    </row>
    <row r="227" spans="1:22" ht="17.25" customHeight="1" x14ac:dyDescent="0.3">
      <c r="A227" s="230">
        <v>410813</v>
      </c>
      <c r="B227" s="230" t="s">
        <v>2034</v>
      </c>
      <c r="C227" s="230" t="s">
        <v>568</v>
      </c>
      <c r="D227" s="230" t="s">
        <v>252</v>
      </c>
      <c r="E227" s="230" t="s">
        <v>140</v>
      </c>
      <c r="F227" s="230">
        <v>31601</v>
      </c>
      <c r="G227" s="230" t="s">
        <v>281</v>
      </c>
      <c r="H227" s="230" t="s">
        <v>1393</v>
      </c>
      <c r="I227" s="230" t="s">
        <v>321</v>
      </c>
      <c r="J227" s="230" t="s">
        <v>295</v>
      </c>
      <c r="K227" s="230">
        <v>2005</v>
      </c>
      <c r="L227" s="230" t="s">
        <v>281</v>
      </c>
      <c r="N227" s="230">
        <v>3142</v>
      </c>
      <c r="O227" s="230">
        <v>44426.395648148151</v>
      </c>
      <c r="P227" s="230">
        <v>33500</v>
      </c>
    </row>
    <row r="228" spans="1:22" ht="17.25" customHeight="1" x14ac:dyDescent="0.3">
      <c r="A228" s="230">
        <v>420357</v>
      </c>
      <c r="B228" s="230" t="s">
        <v>2037</v>
      </c>
      <c r="C228" s="230" t="s">
        <v>702</v>
      </c>
      <c r="D228" s="230" t="s">
        <v>228</v>
      </c>
      <c r="E228" s="230" t="s">
        <v>140</v>
      </c>
      <c r="F228" s="230">
        <v>31770</v>
      </c>
      <c r="G228" s="230" t="s">
        <v>281</v>
      </c>
      <c r="H228" s="230" t="s">
        <v>1393</v>
      </c>
      <c r="I228" s="230" t="s">
        <v>321</v>
      </c>
      <c r="J228" s="230" t="s">
        <v>296</v>
      </c>
      <c r="K228" s="230">
        <v>2005</v>
      </c>
      <c r="L228" s="230" t="s">
        <v>281</v>
      </c>
    </row>
    <row r="229" spans="1:22" ht="17.25" customHeight="1" x14ac:dyDescent="0.3">
      <c r="A229" s="230">
        <v>424159</v>
      </c>
      <c r="B229" s="230" t="s">
        <v>2039</v>
      </c>
      <c r="C229" s="230" t="s">
        <v>100</v>
      </c>
      <c r="D229" s="230" t="s">
        <v>345</v>
      </c>
      <c r="E229" s="230" t="s">
        <v>141</v>
      </c>
      <c r="F229" s="230">
        <v>32509</v>
      </c>
      <c r="G229" s="230" t="s">
        <v>281</v>
      </c>
      <c r="H229" s="230" t="s">
        <v>1393</v>
      </c>
      <c r="I229" s="230" t="s">
        <v>321</v>
      </c>
      <c r="J229" s="230" t="s">
        <v>295</v>
      </c>
      <c r="K229" s="230">
        <v>2008</v>
      </c>
      <c r="L229" s="230" t="s">
        <v>281</v>
      </c>
    </row>
    <row r="230" spans="1:22" ht="17.25" customHeight="1" x14ac:dyDescent="0.3">
      <c r="A230" s="230">
        <v>411067</v>
      </c>
      <c r="B230" s="230" t="s">
        <v>2040</v>
      </c>
      <c r="C230" s="230" t="s">
        <v>384</v>
      </c>
      <c r="D230" s="230" t="s">
        <v>2041</v>
      </c>
      <c r="E230" s="230" t="s">
        <v>141</v>
      </c>
      <c r="F230" s="230">
        <v>32615</v>
      </c>
      <c r="G230" s="230" t="s">
        <v>2042</v>
      </c>
      <c r="H230" s="230" t="s">
        <v>1393</v>
      </c>
      <c r="I230" s="230" t="s">
        <v>321</v>
      </c>
      <c r="J230" s="230" t="s">
        <v>296</v>
      </c>
      <c r="K230" s="230">
        <v>2008</v>
      </c>
      <c r="L230" s="230" t="s">
        <v>281</v>
      </c>
      <c r="V230" s="230" t="s">
        <v>902</v>
      </c>
    </row>
    <row r="231" spans="1:22" ht="17.25" customHeight="1" x14ac:dyDescent="0.3">
      <c r="A231" s="230">
        <v>414651</v>
      </c>
      <c r="B231" s="230" t="s">
        <v>2043</v>
      </c>
      <c r="C231" s="230" t="s">
        <v>93</v>
      </c>
      <c r="D231" s="230" t="s">
        <v>1782</v>
      </c>
      <c r="E231" s="230" t="s">
        <v>141</v>
      </c>
      <c r="F231" s="230">
        <v>33971</v>
      </c>
      <c r="G231" s="230" t="s">
        <v>281</v>
      </c>
      <c r="H231" s="230" t="s">
        <v>1393</v>
      </c>
      <c r="I231" s="230" t="s">
        <v>321</v>
      </c>
      <c r="J231" s="230" t="s">
        <v>295</v>
      </c>
      <c r="K231" s="230">
        <v>2010</v>
      </c>
      <c r="L231" s="230" t="s">
        <v>281</v>
      </c>
    </row>
    <row r="232" spans="1:22" ht="17.25" customHeight="1" x14ac:dyDescent="0.3">
      <c r="A232" s="230">
        <v>424196</v>
      </c>
      <c r="B232" s="230" t="s">
        <v>2044</v>
      </c>
      <c r="C232" s="230" t="s">
        <v>62</v>
      </c>
      <c r="D232" s="230" t="s">
        <v>564</v>
      </c>
      <c r="E232" s="230" t="s">
        <v>141</v>
      </c>
      <c r="F232" s="230">
        <v>33120</v>
      </c>
      <c r="G232" s="230" t="s">
        <v>281</v>
      </c>
      <c r="H232" s="230" t="s">
        <v>1393</v>
      </c>
      <c r="I232" s="230" t="s">
        <v>321</v>
      </c>
      <c r="J232" s="230" t="s">
        <v>295</v>
      </c>
      <c r="K232" s="230">
        <v>2011</v>
      </c>
      <c r="L232" s="230" t="s">
        <v>281</v>
      </c>
    </row>
    <row r="233" spans="1:22" ht="17.25" customHeight="1" x14ac:dyDescent="0.3">
      <c r="A233" s="230">
        <v>417134</v>
      </c>
      <c r="B233" s="230" t="s">
        <v>2045</v>
      </c>
      <c r="C233" s="230" t="s">
        <v>128</v>
      </c>
      <c r="D233" s="230" t="s">
        <v>195</v>
      </c>
      <c r="E233" s="230" t="s">
        <v>140</v>
      </c>
      <c r="F233" s="230">
        <v>34545</v>
      </c>
      <c r="G233" s="230" t="s">
        <v>281</v>
      </c>
      <c r="H233" s="230" t="s">
        <v>1393</v>
      </c>
      <c r="I233" s="230" t="s">
        <v>321</v>
      </c>
      <c r="J233" s="230" t="s">
        <v>296</v>
      </c>
      <c r="K233" s="230">
        <v>2011</v>
      </c>
      <c r="L233" s="230" t="s">
        <v>281</v>
      </c>
      <c r="S233" s="230" t="s">
        <v>902</v>
      </c>
      <c r="U233" s="230" t="s">
        <v>902</v>
      </c>
      <c r="V233" s="230" t="s">
        <v>902</v>
      </c>
    </row>
    <row r="234" spans="1:22" ht="17.25" customHeight="1" x14ac:dyDescent="0.3">
      <c r="A234" s="230">
        <v>419605</v>
      </c>
      <c r="B234" s="230" t="s">
        <v>2046</v>
      </c>
      <c r="C234" s="230" t="s">
        <v>471</v>
      </c>
      <c r="D234" s="230" t="s">
        <v>765</v>
      </c>
      <c r="E234" s="230" t="s">
        <v>141</v>
      </c>
      <c r="F234" s="230">
        <v>34386</v>
      </c>
      <c r="G234" s="230" t="s">
        <v>281</v>
      </c>
      <c r="H234" s="230" t="s">
        <v>1393</v>
      </c>
      <c r="I234" s="230" t="s">
        <v>321</v>
      </c>
      <c r="J234" s="230" t="s">
        <v>295</v>
      </c>
      <c r="K234" s="230">
        <v>2013</v>
      </c>
      <c r="L234" s="230" t="s">
        <v>281</v>
      </c>
    </row>
    <row r="235" spans="1:22" ht="17.25" customHeight="1" x14ac:dyDescent="0.3">
      <c r="A235" s="230">
        <v>421322</v>
      </c>
      <c r="B235" s="230" t="s">
        <v>2049</v>
      </c>
      <c r="C235" s="230" t="s">
        <v>60</v>
      </c>
      <c r="D235" s="230" t="s">
        <v>2050</v>
      </c>
      <c r="E235" s="230" t="s">
        <v>141</v>
      </c>
      <c r="F235" s="230">
        <v>35099</v>
      </c>
      <c r="G235" s="230" t="s">
        <v>281</v>
      </c>
      <c r="H235" s="230" t="s">
        <v>1393</v>
      </c>
      <c r="I235" s="230" t="s">
        <v>321</v>
      </c>
      <c r="J235" s="230" t="s">
        <v>296</v>
      </c>
      <c r="K235" s="230">
        <v>2014</v>
      </c>
      <c r="L235" s="230" t="s">
        <v>281</v>
      </c>
    </row>
    <row r="236" spans="1:22" ht="17.25" customHeight="1" x14ac:dyDescent="0.3">
      <c r="A236" s="230">
        <v>424101</v>
      </c>
      <c r="B236" s="230" t="s">
        <v>2051</v>
      </c>
      <c r="C236" s="230" t="s">
        <v>111</v>
      </c>
      <c r="D236" s="230" t="s">
        <v>2052</v>
      </c>
      <c r="E236" s="230" t="s">
        <v>141</v>
      </c>
      <c r="F236" s="230">
        <v>35450</v>
      </c>
      <c r="G236" s="230" t="s">
        <v>281</v>
      </c>
      <c r="H236" s="230" t="s">
        <v>1393</v>
      </c>
      <c r="I236" s="230" t="s">
        <v>321</v>
      </c>
      <c r="J236" s="230" t="s">
        <v>296</v>
      </c>
      <c r="K236" s="230">
        <v>2014</v>
      </c>
      <c r="L236" s="230" t="s">
        <v>281</v>
      </c>
    </row>
    <row r="237" spans="1:22" ht="17.25" customHeight="1" x14ac:dyDescent="0.3">
      <c r="A237" s="230">
        <v>423618</v>
      </c>
      <c r="B237" s="230" t="s">
        <v>2054</v>
      </c>
      <c r="C237" s="230" t="s">
        <v>382</v>
      </c>
      <c r="D237" s="230" t="s">
        <v>247</v>
      </c>
      <c r="E237" s="230" t="s">
        <v>141</v>
      </c>
      <c r="F237" s="230">
        <v>31778</v>
      </c>
      <c r="G237" s="230" t="s">
        <v>281</v>
      </c>
      <c r="H237" s="230" t="s">
        <v>1393</v>
      </c>
      <c r="I237" s="230" t="s">
        <v>321</v>
      </c>
      <c r="J237" s="230" t="s">
        <v>295</v>
      </c>
      <c r="K237" s="230">
        <v>2016</v>
      </c>
      <c r="L237" s="230" t="s">
        <v>281</v>
      </c>
    </row>
    <row r="238" spans="1:22" ht="17.25" customHeight="1" x14ac:dyDescent="0.3">
      <c r="A238" s="230">
        <v>420834</v>
      </c>
      <c r="B238" s="230" t="s">
        <v>2055</v>
      </c>
      <c r="C238" s="230" t="s">
        <v>2056</v>
      </c>
      <c r="D238" s="230" t="s">
        <v>2057</v>
      </c>
      <c r="E238" s="230" t="s">
        <v>140</v>
      </c>
      <c r="F238" s="230">
        <v>35930</v>
      </c>
      <c r="G238" s="230" t="s">
        <v>281</v>
      </c>
      <c r="H238" s="230" t="s">
        <v>1393</v>
      </c>
      <c r="I238" s="230" t="s">
        <v>321</v>
      </c>
      <c r="J238" s="230" t="s">
        <v>295</v>
      </c>
      <c r="K238" s="230">
        <v>2016</v>
      </c>
      <c r="L238" s="230" t="s">
        <v>281</v>
      </c>
    </row>
    <row r="239" spans="1:22" ht="17.25" customHeight="1" x14ac:dyDescent="0.3">
      <c r="A239" s="230">
        <v>421201</v>
      </c>
      <c r="B239" s="230" t="s">
        <v>2058</v>
      </c>
      <c r="C239" s="230" t="s">
        <v>102</v>
      </c>
      <c r="D239" s="230" t="s">
        <v>570</v>
      </c>
      <c r="E239" s="230" t="s">
        <v>141</v>
      </c>
      <c r="F239" s="230">
        <v>36162</v>
      </c>
      <c r="G239" s="230" t="s">
        <v>2059</v>
      </c>
      <c r="H239" s="230" t="s">
        <v>1393</v>
      </c>
      <c r="I239" s="230" t="s">
        <v>321</v>
      </c>
      <c r="J239" s="230" t="s">
        <v>295</v>
      </c>
      <c r="K239" s="230">
        <v>2016</v>
      </c>
      <c r="L239" s="230" t="s">
        <v>281</v>
      </c>
    </row>
    <row r="240" spans="1:22" ht="17.25" customHeight="1" x14ac:dyDescent="0.3">
      <c r="A240" s="230">
        <v>421303</v>
      </c>
      <c r="B240" s="230" t="s">
        <v>2060</v>
      </c>
      <c r="C240" s="230" t="s">
        <v>427</v>
      </c>
      <c r="D240" s="230" t="s">
        <v>597</v>
      </c>
      <c r="E240" s="230" t="s">
        <v>140</v>
      </c>
      <c r="F240" s="230">
        <v>35123</v>
      </c>
      <c r="G240" s="230" t="s">
        <v>1776</v>
      </c>
      <c r="H240" s="230" t="s">
        <v>1393</v>
      </c>
      <c r="I240" s="230" t="s">
        <v>321</v>
      </c>
      <c r="J240" s="230" t="s">
        <v>296</v>
      </c>
      <c r="K240" s="230">
        <v>2016</v>
      </c>
      <c r="L240" s="230" t="s">
        <v>281</v>
      </c>
    </row>
    <row r="241" spans="1:22" ht="17.25" customHeight="1" x14ac:dyDescent="0.3">
      <c r="A241" s="230">
        <v>422443</v>
      </c>
      <c r="B241" s="230" t="s">
        <v>2062</v>
      </c>
      <c r="C241" s="230" t="s">
        <v>390</v>
      </c>
      <c r="D241" s="230" t="s">
        <v>391</v>
      </c>
      <c r="E241" s="230" t="s">
        <v>140</v>
      </c>
      <c r="F241" s="230">
        <v>35206</v>
      </c>
      <c r="G241" s="230" t="s">
        <v>281</v>
      </c>
      <c r="H241" s="230" t="s">
        <v>1393</v>
      </c>
      <c r="I241" s="230" t="s">
        <v>321</v>
      </c>
      <c r="J241" s="230" t="s">
        <v>296</v>
      </c>
      <c r="K241" s="230">
        <v>2016</v>
      </c>
      <c r="L241" s="230" t="s">
        <v>281</v>
      </c>
    </row>
    <row r="242" spans="1:22" ht="17.25" customHeight="1" x14ac:dyDescent="0.3">
      <c r="A242" s="230">
        <v>421739</v>
      </c>
      <c r="B242" s="230" t="s">
        <v>2063</v>
      </c>
      <c r="C242" s="230" t="s">
        <v>2064</v>
      </c>
      <c r="D242" s="230" t="s">
        <v>258</v>
      </c>
      <c r="E242" s="230" t="s">
        <v>141</v>
      </c>
      <c r="F242" s="230">
        <v>35968</v>
      </c>
      <c r="G242" s="230" t="s">
        <v>1486</v>
      </c>
      <c r="H242" s="230" t="s">
        <v>1393</v>
      </c>
      <c r="I242" s="230" t="s">
        <v>321</v>
      </c>
      <c r="J242" s="230" t="s">
        <v>296</v>
      </c>
      <c r="K242" s="230">
        <v>2016</v>
      </c>
      <c r="L242" s="230" t="s">
        <v>281</v>
      </c>
    </row>
    <row r="243" spans="1:22" ht="17.25" customHeight="1" x14ac:dyDescent="0.3">
      <c r="A243" s="230">
        <v>412562</v>
      </c>
      <c r="B243" s="230" t="s">
        <v>2077</v>
      </c>
      <c r="C243" s="230" t="s">
        <v>62</v>
      </c>
      <c r="D243" s="230" t="s">
        <v>2004</v>
      </c>
      <c r="E243" s="230" t="s">
        <v>140</v>
      </c>
      <c r="F243" s="230">
        <v>32586</v>
      </c>
      <c r="G243" s="230" t="s">
        <v>281</v>
      </c>
      <c r="H243" s="230" t="s">
        <v>1393</v>
      </c>
      <c r="I243" s="230" t="s">
        <v>321</v>
      </c>
      <c r="J243" s="230" t="s">
        <v>295</v>
      </c>
      <c r="K243" s="230">
        <v>2007</v>
      </c>
      <c r="L243" s="230" t="s">
        <v>286</v>
      </c>
      <c r="S243" s="230" t="s">
        <v>902</v>
      </c>
      <c r="T243" s="230" t="s">
        <v>902</v>
      </c>
      <c r="U243" s="230" t="s">
        <v>902</v>
      </c>
      <c r="V243" s="230" t="s">
        <v>902</v>
      </c>
    </row>
    <row r="244" spans="1:22" ht="17.25" customHeight="1" x14ac:dyDescent="0.3">
      <c r="A244" s="230">
        <v>424933</v>
      </c>
      <c r="B244" s="230" t="s">
        <v>2078</v>
      </c>
      <c r="C244" s="230" t="s">
        <v>72</v>
      </c>
      <c r="D244" s="230" t="s">
        <v>1511</v>
      </c>
      <c r="E244" s="230" t="s">
        <v>141</v>
      </c>
      <c r="F244" s="230">
        <v>33399</v>
      </c>
      <c r="G244" s="230" t="s">
        <v>2079</v>
      </c>
      <c r="H244" s="230" t="s">
        <v>1393</v>
      </c>
      <c r="I244" s="230" t="s">
        <v>321</v>
      </c>
      <c r="J244" s="230" t="s">
        <v>295</v>
      </c>
      <c r="K244" s="230">
        <v>2009</v>
      </c>
      <c r="L244" s="230" t="s">
        <v>286</v>
      </c>
    </row>
    <row r="245" spans="1:22" ht="17.25" customHeight="1" x14ac:dyDescent="0.3">
      <c r="A245" s="230">
        <v>422718</v>
      </c>
      <c r="B245" s="230" t="s">
        <v>2082</v>
      </c>
      <c r="C245" s="230" t="s">
        <v>772</v>
      </c>
      <c r="D245" s="230" t="s">
        <v>222</v>
      </c>
      <c r="E245" s="230" t="s">
        <v>141</v>
      </c>
      <c r="F245" s="230">
        <v>33884</v>
      </c>
      <c r="G245" s="230" t="s">
        <v>281</v>
      </c>
      <c r="H245" s="230" t="s">
        <v>1393</v>
      </c>
      <c r="I245" s="230" t="s">
        <v>321</v>
      </c>
      <c r="J245" s="230" t="s">
        <v>295</v>
      </c>
      <c r="K245" s="230">
        <v>2011</v>
      </c>
      <c r="L245" s="230" t="s">
        <v>286</v>
      </c>
      <c r="N245" s="230">
        <v>2851</v>
      </c>
      <c r="O245" s="230">
        <v>44409.426585648151</v>
      </c>
      <c r="P245" s="230">
        <v>12500</v>
      </c>
    </row>
    <row r="246" spans="1:22" ht="17.25" customHeight="1" x14ac:dyDescent="0.3">
      <c r="A246" s="230">
        <v>425548</v>
      </c>
      <c r="B246" s="230" t="s">
        <v>2083</v>
      </c>
      <c r="C246" s="230" t="s">
        <v>110</v>
      </c>
      <c r="D246" s="230" t="s">
        <v>2084</v>
      </c>
      <c r="E246" s="230" t="s">
        <v>140</v>
      </c>
      <c r="F246" s="230">
        <v>34700</v>
      </c>
      <c r="G246" s="230" t="s">
        <v>281</v>
      </c>
      <c r="H246" s="230" t="s">
        <v>1393</v>
      </c>
      <c r="I246" s="230" t="s">
        <v>321</v>
      </c>
      <c r="J246" s="230" t="s">
        <v>296</v>
      </c>
      <c r="K246" s="230">
        <v>2013</v>
      </c>
      <c r="L246" s="230" t="s">
        <v>286</v>
      </c>
    </row>
    <row r="247" spans="1:22" ht="17.25" customHeight="1" x14ac:dyDescent="0.3">
      <c r="A247" s="230">
        <v>422659</v>
      </c>
      <c r="B247" s="230" t="s">
        <v>2086</v>
      </c>
      <c r="C247" s="230" t="s">
        <v>67</v>
      </c>
      <c r="D247" s="230" t="s">
        <v>190</v>
      </c>
      <c r="E247" s="230" t="s">
        <v>141</v>
      </c>
      <c r="F247" s="230">
        <v>35437</v>
      </c>
      <c r="G247" s="230" t="s">
        <v>2087</v>
      </c>
      <c r="H247" s="230" t="s">
        <v>1393</v>
      </c>
      <c r="I247" s="230" t="s">
        <v>321</v>
      </c>
      <c r="J247" s="230" t="s">
        <v>295</v>
      </c>
      <c r="K247" s="230">
        <v>2014</v>
      </c>
      <c r="L247" s="230" t="s">
        <v>286</v>
      </c>
    </row>
    <row r="248" spans="1:22" ht="17.25" customHeight="1" x14ac:dyDescent="0.3">
      <c r="A248" s="230">
        <v>424626</v>
      </c>
      <c r="B248" s="230" t="s">
        <v>2089</v>
      </c>
      <c r="C248" s="230" t="s">
        <v>64</v>
      </c>
      <c r="D248" s="230" t="s">
        <v>2090</v>
      </c>
      <c r="E248" s="230" t="s">
        <v>141</v>
      </c>
      <c r="F248" s="230">
        <v>35461</v>
      </c>
      <c r="G248" s="230" t="s">
        <v>281</v>
      </c>
      <c r="H248" s="230" t="s">
        <v>1393</v>
      </c>
      <c r="I248" s="230" t="s">
        <v>321</v>
      </c>
      <c r="J248" s="230" t="s">
        <v>296</v>
      </c>
      <c r="K248" s="230">
        <v>2014</v>
      </c>
      <c r="L248" s="230" t="s">
        <v>286</v>
      </c>
    </row>
    <row r="249" spans="1:22" ht="17.25" customHeight="1" x14ac:dyDescent="0.3">
      <c r="A249" s="230">
        <v>420150</v>
      </c>
      <c r="B249" s="230" t="s">
        <v>2092</v>
      </c>
      <c r="C249" s="230" t="s">
        <v>78</v>
      </c>
      <c r="D249" s="230" t="s">
        <v>210</v>
      </c>
      <c r="E249" s="230" t="s">
        <v>140</v>
      </c>
      <c r="F249" s="230">
        <v>35560</v>
      </c>
      <c r="G249" s="230" t="s">
        <v>281</v>
      </c>
      <c r="H249" s="230" t="s">
        <v>1393</v>
      </c>
      <c r="I249" s="230" t="s">
        <v>321</v>
      </c>
      <c r="J249" s="230" t="s">
        <v>296</v>
      </c>
      <c r="K249" s="230">
        <v>2015</v>
      </c>
      <c r="L249" s="230" t="s">
        <v>286</v>
      </c>
    </row>
    <row r="250" spans="1:22" ht="17.25" customHeight="1" x14ac:dyDescent="0.3">
      <c r="A250" s="230">
        <v>424213</v>
      </c>
      <c r="B250" s="230" t="s">
        <v>2096</v>
      </c>
      <c r="C250" s="230" t="s">
        <v>2097</v>
      </c>
      <c r="D250" s="230" t="s">
        <v>371</v>
      </c>
      <c r="E250" s="230" t="s">
        <v>140</v>
      </c>
      <c r="F250" s="230">
        <v>36271</v>
      </c>
      <c r="G250" s="230" t="s">
        <v>281</v>
      </c>
      <c r="H250" s="230" t="s">
        <v>1393</v>
      </c>
      <c r="I250" s="230" t="s">
        <v>321</v>
      </c>
      <c r="J250" s="230" t="s">
        <v>295</v>
      </c>
      <c r="K250" s="230">
        <v>2017</v>
      </c>
      <c r="L250" s="230" t="s">
        <v>286</v>
      </c>
    </row>
    <row r="251" spans="1:22" ht="17.25" customHeight="1" x14ac:dyDescent="0.3">
      <c r="A251" s="230">
        <v>422968</v>
      </c>
      <c r="B251" s="230" t="s">
        <v>2099</v>
      </c>
      <c r="C251" s="230" t="s">
        <v>82</v>
      </c>
      <c r="D251" s="230" t="s">
        <v>210</v>
      </c>
      <c r="E251" s="230" t="s">
        <v>140</v>
      </c>
      <c r="F251" s="230">
        <v>36177</v>
      </c>
      <c r="G251" s="230" t="s">
        <v>2100</v>
      </c>
      <c r="H251" s="230" t="s">
        <v>1393</v>
      </c>
      <c r="I251" s="230" t="s">
        <v>321</v>
      </c>
      <c r="J251" s="230" t="s">
        <v>296</v>
      </c>
      <c r="K251" s="230">
        <v>2017</v>
      </c>
      <c r="L251" s="230" t="s">
        <v>286</v>
      </c>
    </row>
    <row r="252" spans="1:22" ht="17.25" customHeight="1" x14ac:dyDescent="0.3">
      <c r="A252" s="230">
        <v>424907</v>
      </c>
      <c r="B252" s="230" t="s">
        <v>2105</v>
      </c>
      <c r="C252" s="230" t="s">
        <v>116</v>
      </c>
      <c r="D252" s="230" t="s">
        <v>248</v>
      </c>
      <c r="E252" s="230" t="s">
        <v>141</v>
      </c>
      <c r="F252" s="230">
        <v>35098</v>
      </c>
      <c r="G252" s="230" t="s">
        <v>281</v>
      </c>
      <c r="H252" s="230" t="s">
        <v>1393</v>
      </c>
      <c r="I252" s="230" t="s">
        <v>321</v>
      </c>
      <c r="J252" s="230" t="s">
        <v>296</v>
      </c>
      <c r="K252" s="230">
        <v>2013</v>
      </c>
      <c r="L252" s="230" t="s">
        <v>1412</v>
      </c>
    </row>
    <row r="253" spans="1:22" ht="17.25" customHeight="1" x14ac:dyDescent="0.3">
      <c r="A253" s="230">
        <v>414159</v>
      </c>
      <c r="B253" s="230" t="s">
        <v>2108</v>
      </c>
      <c r="C253" s="230" t="s">
        <v>65</v>
      </c>
      <c r="D253" s="230" t="s">
        <v>228</v>
      </c>
      <c r="E253" s="230" t="s">
        <v>141</v>
      </c>
      <c r="F253" s="230">
        <v>29759</v>
      </c>
      <c r="G253" s="230" t="s">
        <v>1400</v>
      </c>
      <c r="H253" s="230" t="s">
        <v>1393</v>
      </c>
      <c r="I253" s="230" t="s">
        <v>321</v>
      </c>
      <c r="R253" s="230" t="s">
        <v>902</v>
      </c>
      <c r="T253" s="230" t="s">
        <v>902</v>
      </c>
      <c r="U253" s="230" t="s">
        <v>902</v>
      </c>
      <c r="V253" s="230" t="s">
        <v>902</v>
      </c>
    </row>
    <row r="254" spans="1:22" ht="17.25" customHeight="1" x14ac:dyDescent="0.3">
      <c r="A254" s="230">
        <v>403838</v>
      </c>
      <c r="B254" s="230" t="s">
        <v>2109</v>
      </c>
      <c r="C254" s="230" t="s">
        <v>350</v>
      </c>
      <c r="D254" s="230" t="s">
        <v>2110</v>
      </c>
      <c r="E254" s="230" t="s">
        <v>141</v>
      </c>
      <c r="F254" s="230">
        <v>30274</v>
      </c>
      <c r="G254" s="230" t="s">
        <v>281</v>
      </c>
      <c r="H254" s="230" t="s">
        <v>1393</v>
      </c>
      <c r="I254" s="230" t="s">
        <v>321</v>
      </c>
      <c r="S254" s="230" t="s">
        <v>902</v>
      </c>
      <c r="U254" s="230" t="s">
        <v>902</v>
      </c>
      <c r="V254" s="230" t="s">
        <v>902</v>
      </c>
    </row>
    <row r="255" spans="1:22" ht="17.25" customHeight="1" x14ac:dyDescent="0.3">
      <c r="A255" s="230">
        <v>411993</v>
      </c>
      <c r="B255" s="230" t="s">
        <v>2111</v>
      </c>
      <c r="C255" s="230" t="s">
        <v>70</v>
      </c>
      <c r="D255" s="230" t="s">
        <v>2112</v>
      </c>
      <c r="E255" s="230" t="s">
        <v>141</v>
      </c>
      <c r="F255" s="230">
        <v>31453</v>
      </c>
      <c r="G255" s="230" t="s">
        <v>281</v>
      </c>
      <c r="H255" s="230" t="s">
        <v>1393</v>
      </c>
      <c r="I255" s="230" t="s">
        <v>321</v>
      </c>
    </row>
    <row r="256" spans="1:22" ht="17.25" customHeight="1" x14ac:dyDescent="0.3">
      <c r="A256" s="230">
        <v>402677</v>
      </c>
      <c r="B256" s="230" t="s">
        <v>2113</v>
      </c>
      <c r="C256" s="230" t="s">
        <v>350</v>
      </c>
      <c r="D256" s="230" t="s">
        <v>2114</v>
      </c>
      <c r="E256" s="230" t="s">
        <v>141</v>
      </c>
      <c r="F256" s="230">
        <v>31521</v>
      </c>
      <c r="G256" s="230" t="s">
        <v>281</v>
      </c>
      <c r="H256" s="230" t="s">
        <v>1393</v>
      </c>
      <c r="I256" s="230" t="s">
        <v>321</v>
      </c>
    </row>
    <row r="257" spans="1:22" ht="17.25" customHeight="1" x14ac:dyDescent="0.3">
      <c r="A257" s="230">
        <v>411073</v>
      </c>
      <c r="B257" s="230" t="s">
        <v>2115</v>
      </c>
      <c r="C257" s="230" t="s">
        <v>2116</v>
      </c>
      <c r="D257" s="230" t="s">
        <v>2117</v>
      </c>
      <c r="E257" s="230" t="s">
        <v>141</v>
      </c>
      <c r="F257" s="230">
        <v>31691</v>
      </c>
      <c r="G257" s="230" t="s">
        <v>2118</v>
      </c>
      <c r="H257" s="230" t="s">
        <v>1393</v>
      </c>
      <c r="I257" s="230" t="s">
        <v>321</v>
      </c>
      <c r="T257" s="230" t="s">
        <v>902</v>
      </c>
      <c r="U257" s="230" t="s">
        <v>902</v>
      </c>
      <c r="V257" s="230" t="s">
        <v>902</v>
      </c>
    </row>
    <row r="258" spans="1:22" ht="17.25" customHeight="1" x14ac:dyDescent="0.3">
      <c r="A258" s="230">
        <v>416087</v>
      </c>
      <c r="B258" s="230" t="s">
        <v>2119</v>
      </c>
      <c r="C258" s="230" t="s">
        <v>66</v>
      </c>
      <c r="D258" s="230" t="s">
        <v>247</v>
      </c>
      <c r="E258" s="230" t="s">
        <v>140</v>
      </c>
      <c r="F258" s="230">
        <v>33428</v>
      </c>
      <c r="G258" s="230" t="s">
        <v>281</v>
      </c>
      <c r="H258" s="230" t="s">
        <v>1393</v>
      </c>
      <c r="I258" s="230" t="s">
        <v>321</v>
      </c>
      <c r="R258" s="230" t="s">
        <v>902</v>
      </c>
      <c r="S258" s="230" t="s">
        <v>902</v>
      </c>
      <c r="T258" s="230" t="s">
        <v>902</v>
      </c>
      <c r="U258" s="230" t="s">
        <v>902</v>
      </c>
      <c r="V258" s="230" t="s">
        <v>902</v>
      </c>
    </row>
    <row r="259" spans="1:22" ht="17.25" customHeight="1" x14ac:dyDescent="0.3">
      <c r="A259" s="230">
        <v>418845</v>
      </c>
      <c r="B259" s="230" t="s">
        <v>777</v>
      </c>
      <c r="C259" s="230" t="s">
        <v>82</v>
      </c>
      <c r="D259" s="230" t="s">
        <v>2120</v>
      </c>
      <c r="E259" s="230" t="s">
        <v>140</v>
      </c>
      <c r="F259" s="230">
        <v>33434</v>
      </c>
      <c r="G259" s="230" t="s">
        <v>1400</v>
      </c>
      <c r="H259" s="230" t="s">
        <v>1393</v>
      </c>
      <c r="I259" s="230" t="s">
        <v>321</v>
      </c>
      <c r="U259" s="230" t="s">
        <v>902</v>
      </c>
      <c r="V259" s="230" t="s">
        <v>902</v>
      </c>
    </row>
    <row r="260" spans="1:22" ht="17.25" customHeight="1" x14ac:dyDescent="0.3">
      <c r="A260" s="230">
        <v>410349</v>
      </c>
      <c r="B260" s="230" t="s">
        <v>2121</v>
      </c>
      <c r="C260" s="230" t="s">
        <v>62</v>
      </c>
      <c r="D260" s="230" t="s">
        <v>668</v>
      </c>
      <c r="E260" s="230" t="s">
        <v>141</v>
      </c>
      <c r="F260" s="230" t="s">
        <v>2122</v>
      </c>
      <c r="G260" s="230" t="s">
        <v>281</v>
      </c>
      <c r="H260" s="230" t="s">
        <v>1393</v>
      </c>
      <c r="I260" s="230" t="s">
        <v>321</v>
      </c>
    </row>
    <row r="261" spans="1:22" ht="17.25" customHeight="1" x14ac:dyDescent="0.3">
      <c r="A261" s="230">
        <v>422239</v>
      </c>
      <c r="B261" s="230" t="s">
        <v>2129</v>
      </c>
      <c r="C261" s="230" t="s">
        <v>381</v>
      </c>
      <c r="D261" s="230" t="s">
        <v>228</v>
      </c>
      <c r="E261" s="230" t="s">
        <v>141</v>
      </c>
      <c r="F261" s="230">
        <v>30895</v>
      </c>
      <c r="G261" s="230" t="s">
        <v>287</v>
      </c>
      <c r="H261" s="230" t="s">
        <v>1393</v>
      </c>
      <c r="I261" s="230" t="s">
        <v>321</v>
      </c>
      <c r="J261" s="230" t="s">
        <v>296</v>
      </c>
      <c r="K261" s="230">
        <v>2003</v>
      </c>
      <c r="L261" s="230" t="s">
        <v>287</v>
      </c>
    </row>
    <row r="262" spans="1:22" ht="17.25" customHeight="1" x14ac:dyDescent="0.3">
      <c r="A262" s="230">
        <v>421198</v>
      </c>
      <c r="B262" s="230" t="s">
        <v>2130</v>
      </c>
      <c r="C262" s="230" t="s">
        <v>2124</v>
      </c>
      <c r="D262" s="230" t="s">
        <v>2131</v>
      </c>
      <c r="E262" s="230" t="s">
        <v>141</v>
      </c>
      <c r="F262" s="230">
        <v>32255</v>
      </c>
      <c r="G262" s="230" t="s">
        <v>287</v>
      </c>
      <c r="H262" s="230" t="s">
        <v>1393</v>
      </c>
      <c r="I262" s="230" t="s">
        <v>321</v>
      </c>
      <c r="J262" s="230" t="s">
        <v>296</v>
      </c>
      <c r="K262" s="230">
        <v>2009</v>
      </c>
      <c r="L262" s="230" t="s">
        <v>287</v>
      </c>
      <c r="U262" s="230" t="s">
        <v>902</v>
      </c>
      <c r="V262" s="230" t="s">
        <v>902</v>
      </c>
    </row>
    <row r="263" spans="1:22" ht="17.25" customHeight="1" x14ac:dyDescent="0.3">
      <c r="A263" s="230">
        <v>423627</v>
      </c>
      <c r="B263" s="230" t="s">
        <v>2133</v>
      </c>
      <c r="C263" s="230" t="s">
        <v>586</v>
      </c>
      <c r="D263" s="230" t="s">
        <v>230</v>
      </c>
      <c r="E263" s="230" t="s">
        <v>141</v>
      </c>
      <c r="F263" s="230">
        <v>34700</v>
      </c>
      <c r="G263" s="230" t="s">
        <v>287</v>
      </c>
      <c r="H263" s="230" t="s">
        <v>1393</v>
      </c>
      <c r="I263" s="230" t="s">
        <v>321</v>
      </c>
      <c r="J263" s="230" t="s">
        <v>295</v>
      </c>
      <c r="K263" s="230">
        <v>2012</v>
      </c>
      <c r="L263" s="230" t="s">
        <v>287</v>
      </c>
    </row>
    <row r="264" spans="1:22" ht="17.25" customHeight="1" x14ac:dyDescent="0.3">
      <c r="A264" s="230">
        <v>424861</v>
      </c>
      <c r="B264" s="230" t="s">
        <v>2134</v>
      </c>
      <c r="C264" s="230" t="s">
        <v>2135</v>
      </c>
      <c r="D264" s="230" t="s">
        <v>232</v>
      </c>
      <c r="E264" s="230" t="s">
        <v>140</v>
      </c>
      <c r="F264" s="230">
        <v>34200</v>
      </c>
      <c r="G264" s="230" t="s">
        <v>287</v>
      </c>
      <c r="H264" s="230" t="s">
        <v>1393</v>
      </c>
      <c r="I264" s="230" t="s">
        <v>321</v>
      </c>
      <c r="J264" s="230" t="s">
        <v>296</v>
      </c>
      <c r="K264" s="230">
        <v>2012</v>
      </c>
      <c r="L264" s="230" t="s">
        <v>287</v>
      </c>
    </row>
    <row r="265" spans="1:22" ht="17.25" customHeight="1" x14ac:dyDescent="0.3">
      <c r="A265" s="230">
        <v>421621</v>
      </c>
      <c r="B265" s="230" t="s">
        <v>2139</v>
      </c>
      <c r="C265" s="230" t="s">
        <v>1058</v>
      </c>
      <c r="D265" s="230" t="s">
        <v>2140</v>
      </c>
      <c r="E265" s="230" t="s">
        <v>140</v>
      </c>
      <c r="F265" s="230">
        <v>34782</v>
      </c>
      <c r="G265" s="230" t="s">
        <v>287</v>
      </c>
      <c r="H265" s="230" t="s">
        <v>1393</v>
      </c>
      <c r="I265" s="230" t="s">
        <v>321</v>
      </c>
      <c r="J265" s="230" t="s">
        <v>295</v>
      </c>
      <c r="K265" s="230">
        <v>2013</v>
      </c>
      <c r="L265" s="230" t="s">
        <v>287</v>
      </c>
      <c r="V265" s="230" t="s">
        <v>902</v>
      </c>
    </row>
    <row r="266" spans="1:22" ht="17.25" customHeight="1" x14ac:dyDescent="0.3">
      <c r="A266" s="230">
        <v>425302</v>
      </c>
      <c r="B266" s="230" t="s">
        <v>2143</v>
      </c>
      <c r="C266" s="230" t="s">
        <v>1826</v>
      </c>
      <c r="D266" s="230" t="s">
        <v>521</v>
      </c>
      <c r="E266" s="230" t="s">
        <v>140</v>
      </c>
      <c r="F266" s="230">
        <v>35563</v>
      </c>
      <c r="G266" s="230" t="s">
        <v>281</v>
      </c>
      <c r="H266" s="230" t="s">
        <v>1393</v>
      </c>
      <c r="I266" s="230" t="s">
        <v>321</v>
      </c>
      <c r="J266" s="230" t="s">
        <v>296</v>
      </c>
      <c r="K266" s="230">
        <v>2015</v>
      </c>
      <c r="L266" s="230" t="s">
        <v>287</v>
      </c>
    </row>
    <row r="267" spans="1:22" ht="17.25" customHeight="1" x14ac:dyDescent="0.3">
      <c r="A267" s="230">
        <v>416061</v>
      </c>
      <c r="B267" s="230" t="s">
        <v>2145</v>
      </c>
      <c r="C267" s="230" t="s">
        <v>64</v>
      </c>
      <c r="D267" s="230" t="s">
        <v>2146</v>
      </c>
      <c r="E267" s="230" t="s">
        <v>141</v>
      </c>
      <c r="F267" s="230">
        <v>31054</v>
      </c>
      <c r="G267" s="230" t="s">
        <v>1855</v>
      </c>
      <c r="H267" s="230" t="s">
        <v>1393</v>
      </c>
      <c r="I267" s="230" t="s">
        <v>321</v>
      </c>
      <c r="J267" s="230" t="s">
        <v>296</v>
      </c>
      <c r="K267" s="230">
        <v>2003</v>
      </c>
      <c r="L267" s="230" t="s">
        <v>283</v>
      </c>
      <c r="S267" s="230" t="s">
        <v>902</v>
      </c>
      <c r="U267" s="230" t="s">
        <v>902</v>
      </c>
      <c r="V267" s="230" t="s">
        <v>902</v>
      </c>
    </row>
    <row r="268" spans="1:22" ht="17.25" customHeight="1" x14ac:dyDescent="0.3">
      <c r="A268" s="230">
        <v>420881</v>
      </c>
      <c r="B268" s="230" t="s">
        <v>2147</v>
      </c>
      <c r="C268" s="230" t="s">
        <v>97</v>
      </c>
      <c r="D268" s="230" t="s">
        <v>192</v>
      </c>
      <c r="E268" s="230" t="s">
        <v>140</v>
      </c>
      <c r="F268" s="230">
        <v>35864</v>
      </c>
      <c r="G268" s="230" t="s">
        <v>287</v>
      </c>
      <c r="H268" s="230" t="s">
        <v>1393</v>
      </c>
      <c r="I268" s="230" t="s">
        <v>321</v>
      </c>
      <c r="J268" s="230" t="s">
        <v>295</v>
      </c>
      <c r="K268" s="230">
        <v>2016</v>
      </c>
      <c r="L268" s="230" t="s">
        <v>283</v>
      </c>
    </row>
    <row r="269" spans="1:22" ht="17.25" customHeight="1" x14ac:dyDescent="0.3">
      <c r="A269" s="230">
        <v>409082</v>
      </c>
      <c r="B269" s="230" t="s">
        <v>2148</v>
      </c>
      <c r="C269" s="230" t="s">
        <v>2149</v>
      </c>
      <c r="D269" s="230" t="s">
        <v>2150</v>
      </c>
      <c r="E269" s="230" t="s">
        <v>140</v>
      </c>
      <c r="F269" s="230">
        <v>25302</v>
      </c>
      <c r="G269" s="230" t="s">
        <v>281</v>
      </c>
      <c r="H269" s="230" t="s">
        <v>1393</v>
      </c>
      <c r="I269" s="230" t="s">
        <v>321</v>
      </c>
      <c r="J269" s="230" t="s">
        <v>296</v>
      </c>
      <c r="K269" s="230">
        <v>1988</v>
      </c>
      <c r="L269" s="230" t="s">
        <v>281</v>
      </c>
      <c r="U269" s="230" t="s">
        <v>902</v>
      </c>
      <c r="V269" s="230" t="s">
        <v>902</v>
      </c>
    </row>
    <row r="270" spans="1:22" ht="17.25" customHeight="1" x14ac:dyDescent="0.3">
      <c r="A270" s="230">
        <v>423911</v>
      </c>
      <c r="B270" s="230" t="s">
        <v>2151</v>
      </c>
      <c r="C270" s="230" t="s">
        <v>62</v>
      </c>
      <c r="D270" s="230" t="s">
        <v>203</v>
      </c>
      <c r="E270" s="230" t="s">
        <v>140</v>
      </c>
      <c r="F270" s="230">
        <v>25934</v>
      </c>
      <c r="G270" s="230" t="s">
        <v>1664</v>
      </c>
      <c r="H270" s="230" t="s">
        <v>1393</v>
      </c>
      <c r="I270" s="230" t="s">
        <v>321</v>
      </c>
      <c r="J270" s="230" t="s">
        <v>296</v>
      </c>
      <c r="K270" s="230">
        <v>1992</v>
      </c>
      <c r="L270" s="230" t="s">
        <v>281</v>
      </c>
    </row>
    <row r="271" spans="1:22" ht="17.25" customHeight="1" x14ac:dyDescent="0.3">
      <c r="A271" s="230">
        <v>409914</v>
      </c>
      <c r="B271" s="230" t="s">
        <v>2152</v>
      </c>
      <c r="C271" s="230" t="s">
        <v>1933</v>
      </c>
      <c r="D271" s="230" t="s">
        <v>2153</v>
      </c>
      <c r="E271" s="230" t="s">
        <v>141</v>
      </c>
      <c r="F271" s="230">
        <v>31391</v>
      </c>
      <c r="G271" s="230" t="s">
        <v>281</v>
      </c>
      <c r="H271" s="230" t="s">
        <v>1393</v>
      </c>
      <c r="I271" s="230" t="s">
        <v>321</v>
      </c>
      <c r="J271" s="230" t="s">
        <v>295</v>
      </c>
      <c r="K271" s="230">
        <v>2003</v>
      </c>
      <c r="L271" s="230" t="s">
        <v>281</v>
      </c>
      <c r="U271" s="230" t="s">
        <v>902</v>
      </c>
      <c r="V271" s="230" t="s">
        <v>902</v>
      </c>
    </row>
    <row r="272" spans="1:22" ht="17.25" customHeight="1" x14ac:dyDescent="0.3">
      <c r="A272" s="230">
        <v>425366</v>
      </c>
      <c r="B272" s="230" t="s">
        <v>554</v>
      </c>
      <c r="C272" s="230" t="s">
        <v>666</v>
      </c>
      <c r="D272" s="230" t="s">
        <v>2154</v>
      </c>
      <c r="E272" s="230" t="s">
        <v>141</v>
      </c>
      <c r="F272" s="230">
        <v>31008</v>
      </c>
      <c r="G272" s="230" t="s">
        <v>287</v>
      </c>
      <c r="H272" s="230" t="s">
        <v>1393</v>
      </c>
      <c r="I272" s="230" t="s">
        <v>321</v>
      </c>
      <c r="J272" s="230" t="s">
        <v>296</v>
      </c>
      <c r="K272" s="230">
        <v>2003</v>
      </c>
      <c r="L272" s="230" t="s">
        <v>281</v>
      </c>
    </row>
    <row r="273" spans="1:22" ht="17.25" customHeight="1" x14ac:dyDescent="0.3">
      <c r="A273" s="230">
        <v>403666</v>
      </c>
      <c r="B273" s="230" t="s">
        <v>2155</v>
      </c>
      <c r="C273" s="230" t="s">
        <v>57</v>
      </c>
      <c r="D273" s="230" t="s">
        <v>2156</v>
      </c>
      <c r="E273" s="230" t="s">
        <v>141</v>
      </c>
      <c r="F273" s="230">
        <v>30803</v>
      </c>
      <c r="G273" s="230" t="s">
        <v>1481</v>
      </c>
      <c r="H273" s="230" t="s">
        <v>1393</v>
      </c>
      <c r="I273" s="230" t="s">
        <v>321</v>
      </c>
      <c r="J273" s="230" t="s">
        <v>296</v>
      </c>
      <c r="K273" s="230">
        <v>2003</v>
      </c>
      <c r="L273" s="230" t="s">
        <v>281</v>
      </c>
      <c r="S273" s="230" t="s">
        <v>902</v>
      </c>
      <c r="U273" s="230" t="s">
        <v>902</v>
      </c>
      <c r="V273" s="230" t="s">
        <v>902</v>
      </c>
    </row>
    <row r="274" spans="1:22" ht="17.25" customHeight="1" x14ac:dyDescent="0.3">
      <c r="A274" s="230">
        <v>413247</v>
      </c>
      <c r="B274" s="230" t="s">
        <v>2157</v>
      </c>
      <c r="C274" s="230" t="s">
        <v>57</v>
      </c>
      <c r="D274" s="230" t="s">
        <v>517</v>
      </c>
      <c r="E274" s="230" t="s">
        <v>140</v>
      </c>
      <c r="F274" s="230" t="s">
        <v>2158</v>
      </c>
      <c r="G274" s="230" t="s">
        <v>281</v>
      </c>
      <c r="H274" s="230" t="s">
        <v>1393</v>
      </c>
      <c r="I274" s="230" t="s">
        <v>321</v>
      </c>
      <c r="J274" s="230" t="s">
        <v>295</v>
      </c>
      <c r="K274" s="230">
        <v>2006</v>
      </c>
      <c r="L274" s="230" t="s">
        <v>281</v>
      </c>
    </row>
    <row r="275" spans="1:22" ht="17.25" customHeight="1" x14ac:dyDescent="0.3">
      <c r="A275" s="230">
        <v>423232</v>
      </c>
      <c r="B275" s="230" t="s">
        <v>2159</v>
      </c>
      <c r="C275" s="230" t="s">
        <v>93</v>
      </c>
      <c r="D275" s="230" t="s">
        <v>2160</v>
      </c>
      <c r="E275" s="230" t="s">
        <v>141</v>
      </c>
      <c r="F275" s="230">
        <v>32257</v>
      </c>
      <c r="G275" s="230" t="s">
        <v>2138</v>
      </c>
      <c r="H275" s="230" t="s">
        <v>1393</v>
      </c>
      <c r="I275" s="230" t="s">
        <v>321</v>
      </c>
      <c r="J275" s="230" t="s">
        <v>296</v>
      </c>
      <c r="K275" s="230">
        <v>2007</v>
      </c>
      <c r="L275" s="230" t="s">
        <v>281</v>
      </c>
      <c r="U275" s="230" t="s">
        <v>902</v>
      </c>
      <c r="V275" s="230" t="s">
        <v>902</v>
      </c>
    </row>
    <row r="276" spans="1:22" ht="17.25" customHeight="1" x14ac:dyDescent="0.3">
      <c r="A276" s="230">
        <v>421473</v>
      </c>
      <c r="B276" s="230" t="s">
        <v>2161</v>
      </c>
      <c r="C276" s="230" t="s">
        <v>74</v>
      </c>
      <c r="D276" s="230" t="s">
        <v>2162</v>
      </c>
      <c r="E276" s="230" t="s">
        <v>141</v>
      </c>
      <c r="F276" s="230">
        <v>32403</v>
      </c>
      <c r="G276" s="230" t="s">
        <v>2163</v>
      </c>
      <c r="H276" s="230" t="s">
        <v>1393</v>
      </c>
      <c r="I276" s="230" t="s">
        <v>321</v>
      </c>
      <c r="J276" s="230" t="s">
        <v>296</v>
      </c>
      <c r="K276" s="230">
        <v>2007</v>
      </c>
      <c r="L276" s="230" t="s">
        <v>281</v>
      </c>
    </row>
    <row r="277" spans="1:22" ht="17.25" customHeight="1" x14ac:dyDescent="0.3">
      <c r="A277" s="230">
        <v>413161</v>
      </c>
      <c r="B277" s="230" t="s">
        <v>497</v>
      </c>
      <c r="C277" s="230" t="s">
        <v>63</v>
      </c>
      <c r="D277" s="230" t="s">
        <v>2164</v>
      </c>
      <c r="E277" s="230" t="s">
        <v>140</v>
      </c>
      <c r="F277" s="230">
        <v>33066</v>
      </c>
      <c r="G277" s="230" t="s">
        <v>281</v>
      </c>
      <c r="H277" s="230" t="s">
        <v>1393</v>
      </c>
      <c r="I277" s="230" t="s">
        <v>321</v>
      </c>
      <c r="J277" s="230" t="s">
        <v>296</v>
      </c>
      <c r="K277" s="230">
        <v>2008</v>
      </c>
      <c r="L277" s="230" t="s">
        <v>281</v>
      </c>
      <c r="S277" s="230" t="s">
        <v>902</v>
      </c>
      <c r="T277" s="230" t="s">
        <v>902</v>
      </c>
      <c r="U277" s="230" t="s">
        <v>902</v>
      </c>
      <c r="V277" s="230" t="s">
        <v>902</v>
      </c>
    </row>
    <row r="278" spans="1:22" ht="17.25" customHeight="1" x14ac:dyDescent="0.3">
      <c r="A278" s="230">
        <v>425712</v>
      </c>
      <c r="B278" s="230" t="s">
        <v>2165</v>
      </c>
      <c r="C278" s="230" t="s">
        <v>104</v>
      </c>
      <c r="D278" s="230" t="s">
        <v>238</v>
      </c>
      <c r="E278" s="230" t="s">
        <v>141</v>
      </c>
      <c r="F278" s="230">
        <v>33355</v>
      </c>
      <c r="G278" s="230" t="s">
        <v>281</v>
      </c>
      <c r="H278" s="230" t="s">
        <v>1393</v>
      </c>
      <c r="I278" s="230" t="s">
        <v>321</v>
      </c>
      <c r="J278" s="230" t="s">
        <v>296</v>
      </c>
      <c r="K278" s="230">
        <v>2009</v>
      </c>
      <c r="L278" s="230" t="s">
        <v>281</v>
      </c>
    </row>
    <row r="279" spans="1:22" ht="17.25" customHeight="1" x14ac:dyDescent="0.3">
      <c r="A279" s="230">
        <v>412916</v>
      </c>
      <c r="B279" s="230" t="s">
        <v>2166</v>
      </c>
      <c r="C279" s="230" t="s">
        <v>501</v>
      </c>
      <c r="D279" s="230" t="s">
        <v>481</v>
      </c>
      <c r="E279" s="230" t="s">
        <v>141</v>
      </c>
      <c r="F279" s="230">
        <v>33500</v>
      </c>
      <c r="G279" s="230" t="s">
        <v>281</v>
      </c>
      <c r="H279" s="230" t="s">
        <v>1393</v>
      </c>
      <c r="I279" s="230" t="s">
        <v>321</v>
      </c>
      <c r="J279" s="230" t="s">
        <v>296</v>
      </c>
      <c r="K279" s="230">
        <v>2009</v>
      </c>
      <c r="L279" s="230" t="s">
        <v>281</v>
      </c>
      <c r="V279" s="230" t="s">
        <v>902</v>
      </c>
    </row>
    <row r="280" spans="1:22" ht="17.25" customHeight="1" x14ac:dyDescent="0.3">
      <c r="A280" s="230">
        <v>420052</v>
      </c>
      <c r="B280" s="230" t="s">
        <v>2169</v>
      </c>
      <c r="C280" s="230" t="s">
        <v>424</v>
      </c>
      <c r="D280" s="230" t="s">
        <v>221</v>
      </c>
      <c r="E280" s="230" t="s">
        <v>140</v>
      </c>
      <c r="F280" s="230">
        <v>33932</v>
      </c>
      <c r="G280" s="230" t="s">
        <v>2071</v>
      </c>
      <c r="H280" s="230" t="s">
        <v>1393</v>
      </c>
      <c r="I280" s="230" t="s">
        <v>321</v>
      </c>
      <c r="J280" s="230" t="s">
        <v>296</v>
      </c>
      <c r="K280" s="230">
        <v>2010</v>
      </c>
      <c r="L280" s="230" t="s">
        <v>281</v>
      </c>
    </row>
    <row r="281" spans="1:22" ht="17.25" customHeight="1" x14ac:dyDescent="0.3">
      <c r="A281" s="230">
        <v>422700</v>
      </c>
      <c r="B281" s="230" t="s">
        <v>2170</v>
      </c>
      <c r="C281" s="230" t="s">
        <v>2171</v>
      </c>
      <c r="D281" s="230" t="s">
        <v>2172</v>
      </c>
      <c r="E281" s="230" t="s">
        <v>140</v>
      </c>
      <c r="F281" s="230">
        <v>30201</v>
      </c>
      <c r="G281" s="230" t="s">
        <v>281</v>
      </c>
      <c r="H281" s="230" t="s">
        <v>1393</v>
      </c>
      <c r="I281" s="230" t="s">
        <v>321</v>
      </c>
      <c r="J281" s="230" t="s">
        <v>295</v>
      </c>
      <c r="K281" s="230">
        <v>2011</v>
      </c>
      <c r="L281" s="230" t="s">
        <v>281</v>
      </c>
    </row>
    <row r="282" spans="1:22" ht="17.25" customHeight="1" x14ac:dyDescent="0.3">
      <c r="A282" s="230">
        <v>419836</v>
      </c>
      <c r="B282" s="230" t="s">
        <v>2173</v>
      </c>
      <c r="C282" s="230" t="s">
        <v>2174</v>
      </c>
      <c r="D282" s="230" t="s">
        <v>192</v>
      </c>
      <c r="E282" s="230" t="s">
        <v>141</v>
      </c>
      <c r="F282" s="230">
        <v>33972</v>
      </c>
      <c r="G282" s="230" t="s">
        <v>281</v>
      </c>
      <c r="H282" s="230" t="s">
        <v>1393</v>
      </c>
      <c r="I282" s="230" t="s">
        <v>321</v>
      </c>
      <c r="J282" s="230" t="s">
        <v>296</v>
      </c>
      <c r="K282" s="230">
        <v>2011</v>
      </c>
      <c r="L282" s="230" t="s">
        <v>281</v>
      </c>
    </row>
    <row r="283" spans="1:22" ht="17.25" customHeight="1" x14ac:dyDescent="0.3">
      <c r="A283" s="230">
        <v>421910</v>
      </c>
      <c r="B283" s="230" t="s">
        <v>2177</v>
      </c>
      <c r="C283" s="230" t="s">
        <v>2178</v>
      </c>
      <c r="D283" s="230" t="s">
        <v>422</v>
      </c>
      <c r="E283" s="230" t="s">
        <v>140</v>
      </c>
      <c r="F283" s="230">
        <v>34700</v>
      </c>
      <c r="G283" s="230" t="s">
        <v>2179</v>
      </c>
      <c r="H283" s="230" t="s">
        <v>1393</v>
      </c>
      <c r="I283" s="230" t="s">
        <v>321</v>
      </c>
      <c r="J283" s="230" t="s">
        <v>296</v>
      </c>
      <c r="K283" s="230">
        <v>2013</v>
      </c>
      <c r="L283" s="230" t="s">
        <v>281</v>
      </c>
      <c r="V283" s="230" t="s">
        <v>902</v>
      </c>
    </row>
    <row r="284" spans="1:22" ht="17.25" customHeight="1" x14ac:dyDescent="0.3">
      <c r="A284" s="230">
        <v>421321</v>
      </c>
      <c r="B284" s="230" t="s">
        <v>2180</v>
      </c>
      <c r="C284" s="230" t="s">
        <v>870</v>
      </c>
      <c r="D284" s="230" t="s">
        <v>195</v>
      </c>
      <c r="E284" s="230" t="s">
        <v>141</v>
      </c>
      <c r="F284" s="230">
        <v>35343</v>
      </c>
      <c r="G284" s="230" t="s">
        <v>287</v>
      </c>
      <c r="H284" s="230" t="s">
        <v>1393</v>
      </c>
      <c r="I284" s="230" t="s">
        <v>321</v>
      </c>
      <c r="J284" s="230" t="s">
        <v>295</v>
      </c>
      <c r="K284" s="230">
        <v>2014</v>
      </c>
      <c r="L284" s="230" t="s">
        <v>281</v>
      </c>
    </row>
    <row r="285" spans="1:22" ht="17.25" customHeight="1" x14ac:dyDescent="0.3">
      <c r="A285" s="230">
        <v>422907</v>
      </c>
      <c r="B285" s="230" t="s">
        <v>2185</v>
      </c>
      <c r="C285" s="230" t="s">
        <v>678</v>
      </c>
      <c r="D285" s="230" t="s">
        <v>222</v>
      </c>
      <c r="E285" s="230" t="s">
        <v>140</v>
      </c>
      <c r="F285" s="230">
        <v>36382</v>
      </c>
      <c r="G285" s="230" t="s">
        <v>281</v>
      </c>
      <c r="H285" s="230" t="s">
        <v>1393</v>
      </c>
      <c r="I285" s="230" t="s">
        <v>321</v>
      </c>
      <c r="J285" s="230" t="s">
        <v>296</v>
      </c>
      <c r="K285" s="230">
        <v>2017</v>
      </c>
      <c r="L285" s="230" t="s">
        <v>281</v>
      </c>
      <c r="V285" s="230" t="s">
        <v>902</v>
      </c>
    </row>
    <row r="286" spans="1:22" ht="17.25" customHeight="1" x14ac:dyDescent="0.3">
      <c r="A286" s="230">
        <v>427044</v>
      </c>
      <c r="B286" s="230" t="s">
        <v>2186</v>
      </c>
      <c r="C286" s="230" t="s">
        <v>89</v>
      </c>
      <c r="D286" s="230" t="s">
        <v>200</v>
      </c>
      <c r="E286" s="230" t="s">
        <v>141</v>
      </c>
      <c r="F286" s="230">
        <v>36431</v>
      </c>
      <c r="G286" s="230" t="s">
        <v>1457</v>
      </c>
      <c r="H286" s="230" t="s">
        <v>1393</v>
      </c>
      <c r="I286" s="230" t="s">
        <v>321</v>
      </c>
      <c r="J286" s="230" t="s">
        <v>295</v>
      </c>
      <c r="K286" s="230" t="s">
        <v>1429</v>
      </c>
      <c r="L286" s="230" t="s">
        <v>281</v>
      </c>
      <c r="V286" s="230" t="s">
        <v>902</v>
      </c>
    </row>
    <row r="287" spans="1:22" ht="17.25" customHeight="1" x14ac:dyDescent="0.3">
      <c r="A287" s="230">
        <v>425551</v>
      </c>
      <c r="B287" s="230" t="s">
        <v>2187</v>
      </c>
      <c r="C287" s="230" t="s">
        <v>639</v>
      </c>
      <c r="D287" s="230" t="s">
        <v>2188</v>
      </c>
      <c r="E287" s="230" t="s">
        <v>141</v>
      </c>
      <c r="F287" s="230">
        <v>34366</v>
      </c>
      <c r="G287" s="230" t="s">
        <v>281</v>
      </c>
      <c r="H287" s="230" t="s">
        <v>1393</v>
      </c>
      <c r="I287" s="230" t="s">
        <v>321</v>
      </c>
      <c r="J287" s="230" t="s">
        <v>295</v>
      </c>
      <c r="K287" s="230">
        <v>2012</v>
      </c>
      <c r="L287" s="230" t="s">
        <v>1396</v>
      </c>
      <c r="V287" s="230" t="s">
        <v>902</v>
      </c>
    </row>
    <row r="288" spans="1:22" ht="17.25" customHeight="1" x14ac:dyDescent="0.3">
      <c r="A288" s="230">
        <v>400389</v>
      </c>
      <c r="B288" s="230" t="s">
        <v>2189</v>
      </c>
      <c r="C288" s="230" t="s">
        <v>406</v>
      </c>
      <c r="D288" s="230" t="s">
        <v>216</v>
      </c>
      <c r="E288" s="230" t="s">
        <v>141</v>
      </c>
      <c r="F288" s="230">
        <v>31413</v>
      </c>
      <c r="G288" s="230" t="s">
        <v>281</v>
      </c>
      <c r="H288" s="230" t="s">
        <v>1393</v>
      </c>
      <c r="I288" s="230" t="s">
        <v>321</v>
      </c>
      <c r="J288" s="230" t="s">
        <v>296</v>
      </c>
      <c r="K288" s="230">
        <v>2003</v>
      </c>
      <c r="L288" s="230" t="s">
        <v>286</v>
      </c>
      <c r="S288" s="230" t="s">
        <v>902</v>
      </c>
      <c r="T288" s="230" t="s">
        <v>902</v>
      </c>
      <c r="U288" s="230" t="s">
        <v>902</v>
      </c>
      <c r="V288" s="230" t="s">
        <v>902</v>
      </c>
    </row>
    <row r="289" spans="1:22" ht="17.25" customHeight="1" x14ac:dyDescent="0.3">
      <c r="A289" s="230">
        <v>412608</v>
      </c>
      <c r="B289" s="230" t="s">
        <v>2191</v>
      </c>
      <c r="C289" s="230" t="s">
        <v>62</v>
      </c>
      <c r="D289" s="230" t="s">
        <v>220</v>
      </c>
      <c r="E289" s="230" t="s">
        <v>140</v>
      </c>
      <c r="F289" s="230">
        <v>33345</v>
      </c>
      <c r="G289" s="230" t="s">
        <v>287</v>
      </c>
      <c r="H289" s="230" t="s">
        <v>1393</v>
      </c>
      <c r="I289" s="230" t="s">
        <v>321</v>
      </c>
      <c r="J289" s="230" t="s">
        <v>295</v>
      </c>
      <c r="K289" s="230">
        <v>2010</v>
      </c>
      <c r="L289" s="230" t="s">
        <v>286</v>
      </c>
    </row>
    <row r="290" spans="1:22" ht="17.25" customHeight="1" x14ac:dyDescent="0.3">
      <c r="A290" s="230">
        <v>420570</v>
      </c>
      <c r="B290" s="230" t="s">
        <v>2192</v>
      </c>
      <c r="C290" s="230" t="s">
        <v>789</v>
      </c>
      <c r="D290" s="230" t="s">
        <v>192</v>
      </c>
      <c r="E290" s="230" t="s">
        <v>140</v>
      </c>
      <c r="F290" s="230">
        <v>35403</v>
      </c>
      <c r="G290" s="230" t="s">
        <v>287</v>
      </c>
      <c r="H290" s="230" t="s">
        <v>1393</v>
      </c>
      <c r="I290" s="230" t="s">
        <v>321</v>
      </c>
      <c r="J290" s="230" t="s">
        <v>295</v>
      </c>
      <c r="K290" s="230">
        <v>2015</v>
      </c>
      <c r="L290" s="230" t="s">
        <v>286</v>
      </c>
    </row>
    <row r="291" spans="1:22" ht="17.25" customHeight="1" x14ac:dyDescent="0.3">
      <c r="A291" s="230">
        <v>420559</v>
      </c>
      <c r="B291" s="230" t="s">
        <v>2194</v>
      </c>
      <c r="C291" s="230" t="s">
        <v>64</v>
      </c>
      <c r="D291" s="230" t="s">
        <v>2195</v>
      </c>
      <c r="E291" s="230" t="s">
        <v>140</v>
      </c>
      <c r="F291" s="230">
        <v>36161</v>
      </c>
      <c r="G291" s="230" t="s">
        <v>281</v>
      </c>
      <c r="H291" s="230" t="s">
        <v>1393</v>
      </c>
      <c r="I291" s="230" t="s">
        <v>321</v>
      </c>
      <c r="J291" s="230" t="s">
        <v>296</v>
      </c>
      <c r="K291" s="230">
        <v>2016</v>
      </c>
      <c r="L291" s="230" t="s">
        <v>286</v>
      </c>
    </row>
    <row r="292" spans="1:22" ht="17.25" customHeight="1" x14ac:dyDescent="0.3">
      <c r="A292" s="230">
        <v>403473</v>
      </c>
      <c r="B292" s="230" t="s">
        <v>2197</v>
      </c>
      <c r="C292" s="230" t="s">
        <v>112</v>
      </c>
      <c r="D292" s="230" t="s">
        <v>218</v>
      </c>
      <c r="E292" s="230" t="s">
        <v>141</v>
      </c>
      <c r="F292" s="230">
        <v>30325</v>
      </c>
      <c r="G292" s="230" t="s">
        <v>287</v>
      </c>
      <c r="H292" s="230" t="s">
        <v>1393</v>
      </c>
      <c r="I292" s="230" t="s">
        <v>321</v>
      </c>
      <c r="R292" s="230" t="s">
        <v>902</v>
      </c>
      <c r="S292" s="230" t="s">
        <v>902</v>
      </c>
      <c r="T292" s="230" t="s">
        <v>902</v>
      </c>
      <c r="U292" s="230" t="s">
        <v>902</v>
      </c>
      <c r="V292" s="230" t="s">
        <v>902</v>
      </c>
    </row>
    <row r="293" spans="1:22" ht="17.25" customHeight="1" x14ac:dyDescent="0.3">
      <c r="A293" s="230">
        <v>408018</v>
      </c>
      <c r="B293" s="230" t="s">
        <v>2198</v>
      </c>
      <c r="C293" s="230" t="s">
        <v>785</v>
      </c>
      <c r="D293" s="230" t="s">
        <v>2199</v>
      </c>
      <c r="E293" s="230" t="s">
        <v>140</v>
      </c>
      <c r="F293" s="230">
        <v>31049</v>
      </c>
      <c r="G293" s="230" t="s">
        <v>287</v>
      </c>
      <c r="H293" s="230" t="s">
        <v>1393</v>
      </c>
      <c r="I293" s="230" t="s">
        <v>321</v>
      </c>
      <c r="V293" s="230" t="s">
        <v>902</v>
      </c>
    </row>
    <row r="294" spans="1:22" ht="17.25" customHeight="1" x14ac:dyDescent="0.3">
      <c r="A294" s="230">
        <v>411308</v>
      </c>
      <c r="B294" s="230" t="s">
        <v>2200</v>
      </c>
      <c r="C294" s="230" t="s">
        <v>104</v>
      </c>
      <c r="D294" s="230" t="s">
        <v>2201</v>
      </c>
      <c r="E294" s="230" t="s">
        <v>140</v>
      </c>
      <c r="F294" s="230">
        <v>31896</v>
      </c>
      <c r="G294" s="230" t="s">
        <v>287</v>
      </c>
      <c r="H294" s="230" t="s">
        <v>1393</v>
      </c>
      <c r="I294" s="230" t="s">
        <v>321</v>
      </c>
      <c r="T294" s="230" t="s">
        <v>902</v>
      </c>
      <c r="U294" s="230" t="s">
        <v>902</v>
      </c>
      <c r="V294" s="230" t="s">
        <v>902</v>
      </c>
    </row>
    <row r="295" spans="1:22" ht="17.25" customHeight="1" x14ac:dyDescent="0.3">
      <c r="A295" s="230">
        <v>414825</v>
      </c>
      <c r="B295" s="230" t="s">
        <v>770</v>
      </c>
      <c r="C295" s="230" t="s">
        <v>373</v>
      </c>
      <c r="D295" s="230" t="s">
        <v>228</v>
      </c>
      <c r="E295" s="230" t="s">
        <v>141</v>
      </c>
      <c r="F295" s="230">
        <v>32542</v>
      </c>
      <c r="G295" s="230" t="s">
        <v>281</v>
      </c>
      <c r="H295" s="230" t="s">
        <v>1393</v>
      </c>
      <c r="I295" s="230" t="s">
        <v>321</v>
      </c>
    </row>
    <row r="296" spans="1:22" ht="17.25" customHeight="1" x14ac:dyDescent="0.3">
      <c r="A296" s="230">
        <v>408246</v>
      </c>
      <c r="B296" s="230" t="s">
        <v>2202</v>
      </c>
      <c r="C296" s="230" t="s">
        <v>62</v>
      </c>
      <c r="D296" s="230" t="s">
        <v>2203</v>
      </c>
      <c r="E296" s="230" t="s">
        <v>141</v>
      </c>
      <c r="F296" s="230" t="s">
        <v>2204</v>
      </c>
      <c r="G296" s="230" t="s">
        <v>2137</v>
      </c>
      <c r="H296" s="230" t="s">
        <v>1393</v>
      </c>
      <c r="I296" s="230" t="s">
        <v>321</v>
      </c>
      <c r="U296" s="230" t="s">
        <v>902</v>
      </c>
      <c r="V296" s="230" t="s">
        <v>902</v>
      </c>
    </row>
    <row r="297" spans="1:22" ht="17.25" customHeight="1" x14ac:dyDescent="0.3">
      <c r="A297" s="230">
        <v>425605</v>
      </c>
      <c r="B297" s="230" t="s">
        <v>2210</v>
      </c>
      <c r="C297" s="230" t="s">
        <v>63</v>
      </c>
      <c r="D297" s="230" t="s">
        <v>231</v>
      </c>
      <c r="E297" s="230" t="s">
        <v>140</v>
      </c>
      <c r="F297" s="230">
        <v>34540</v>
      </c>
      <c r="G297" s="230" t="s">
        <v>1664</v>
      </c>
      <c r="H297" s="230" t="s">
        <v>1393</v>
      </c>
      <c r="I297" s="230" t="s">
        <v>321</v>
      </c>
      <c r="J297" s="230" t="s">
        <v>295</v>
      </c>
      <c r="K297" s="230">
        <v>2012</v>
      </c>
      <c r="L297" s="230" t="s">
        <v>292</v>
      </c>
    </row>
    <row r="298" spans="1:22" ht="17.25" customHeight="1" x14ac:dyDescent="0.3">
      <c r="A298" s="230">
        <v>402104</v>
      </c>
      <c r="B298" s="230" t="s">
        <v>2212</v>
      </c>
      <c r="C298" s="230" t="s">
        <v>93</v>
      </c>
      <c r="D298" s="230" t="s">
        <v>1734</v>
      </c>
      <c r="E298" s="230" t="s">
        <v>140</v>
      </c>
      <c r="F298" s="230">
        <v>24061</v>
      </c>
      <c r="G298" s="230" t="s">
        <v>2213</v>
      </c>
      <c r="H298" s="230" t="s">
        <v>1393</v>
      </c>
      <c r="I298" s="230" t="s">
        <v>321</v>
      </c>
      <c r="J298" s="230" t="s">
        <v>296</v>
      </c>
      <c r="K298" s="230">
        <v>1985</v>
      </c>
      <c r="L298" s="230" t="s">
        <v>283</v>
      </c>
      <c r="S298" s="230" t="s">
        <v>902</v>
      </c>
      <c r="T298" s="230" t="s">
        <v>902</v>
      </c>
      <c r="U298" s="230" t="s">
        <v>902</v>
      </c>
      <c r="V298" s="230" t="s">
        <v>902</v>
      </c>
    </row>
    <row r="299" spans="1:22" ht="17.25" customHeight="1" x14ac:dyDescent="0.3">
      <c r="A299" s="230">
        <v>411633</v>
      </c>
      <c r="B299" s="230" t="s">
        <v>2214</v>
      </c>
      <c r="C299" s="230" t="s">
        <v>62</v>
      </c>
      <c r="D299" s="230" t="s">
        <v>483</v>
      </c>
      <c r="E299" s="230" t="s">
        <v>140</v>
      </c>
      <c r="F299" s="230">
        <v>25211</v>
      </c>
      <c r="G299" s="230" t="s">
        <v>1855</v>
      </c>
      <c r="H299" s="230" t="s">
        <v>1393</v>
      </c>
      <c r="I299" s="230" t="s">
        <v>321</v>
      </c>
      <c r="J299" s="230" t="s">
        <v>296</v>
      </c>
      <c r="K299" s="230">
        <v>1987</v>
      </c>
      <c r="L299" s="230" t="s">
        <v>283</v>
      </c>
      <c r="S299" s="230" t="s">
        <v>902</v>
      </c>
      <c r="U299" s="230" t="s">
        <v>902</v>
      </c>
      <c r="V299" s="230" t="s">
        <v>902</v>
      </c>
    </row>
    <row r="300" spans="1:22" ht="17.25" customHeight="1" x14ac:dyDescent="0.3">
      <c r="A300" s="230">
        <v>409365</v>
      </c>
      <c r="B300" s="230" t="s">
        <v>2215</v>
      </c>
      <c r="C300" s="230" t="s">
        <v>785</v>
      </c>
      <c r="D300" s="230" t="s">
        <v>2216</v>
      </c>
      <c r="E300" s="230" t="s">
        <v>141</v>
      </c>
      <c r="F300" s="230">
        <v>29712</v>
      </c>
      <c r="G300" s="230" t="s">
        <v>2217</v>
      </c>
      <c r="H300" s="230" t="s">
        <v>1393</v>
      </c>
      <c r="I300" s="230" t="s">
        <v>321</v>
      </c>
      <c r="J300" s="230" t="s">
        <v>295</v>
      </c>
      <c r="K300" s="230">
        <v>2000</v>
      </c>
      <c r="L300" s="230" t="s">
        <v>283</v>
      </c>
      <c r="S300" s="230" t="s">
        <v>902</v>
      </c>
      <c r="U300" s="230" t="s">
        <v>902</v>
      </c>
      <c r="V300" s="230" t="s">
        <v>902</v>
      </c>
    </row>
    <row r="301" spans="1:22" ht="17.25" customHeight="1" x14ac:dyDescent="0.3">
      <c r="A301" s="230">
        <v>405682</v>
      </c>
      <c r="B301" s="230" t="s">
        <v>2218</v>
      </c>
      <c r="C301" s="230" t="s">
        <v>314</v>
      </c>
      <c r="D301" s="230" t="s">
        <v>203</v>
      </c>
      <c r="E301" s="230" t="s">
        <v>140</v>
      </c>
      <c r="F301" s="230">
        <v>30376</v>
      </c>
      <c r="G301" s="230" t="s">
        <v>2219</v>
      </c>
      <c r="H301" s="230" t="s">
        <v>1393</v>
      </c>
      <c r="I301" s="230" t="s">
        <v>321</v>
      </c>
      <c r="J301" s="230" t="s">
        <v>296</v>
      </c>
      <c r="K301" s="230">
        <v>2000</v>
      </c>
      <c r="L301" s="230" t="s">
        <v>283</v>
      </c>
      <c r="N301" s="230">
        <v>3171</v>
      </c>
      <c r="O301" s="230">
        <v>44426.537129629629</v>
      </c>
      <c r="P301" s="230">
        <v>1000</v>
      </c>
    </row>
    <row r="302" spans="1:22" ht="17.25" customHeight="1" x14ac:dyDescent="0.3">
      <c r="A302" s="230">
        <v>410234</v>
      </c>
      <c r="B302" s="230" t="s">
        <v>2220</v>
      </c>
      <c r="C302" s="230" t="s">
        <v>116</v>
      </c>
      <c r="D302" s="230" t="s">
        <v>221</v>
      </c>
      <c r="E302" s="230" t="s">
        <v>140</v>
      </c>
      <c r="F302" s="230">
        <v>30683</v>
      </c>
      <c r="G302" s="230" t="s">
        <v>2221</v>
      </c>
      <c r="H302" s="230" t="s">
        <v>1393</v>
      </c>
      <c r="I302" s="230" t="s">
        <v>321</v>
      </c>
      <c r="J302" s="230" t="s">
        <v>1417</v>
      </c>
      <c r="K302" s="230">
        <v>2001</v>
      </c>
      <c r="L302" s="230" t="s">
        <v>283</v>
      </c>
      <c r="V302" s="230" t="s">
        <v>902</v>
      </c>
    </row>
    <row r="303" spans="1:22" ht="17.25" customHeight="1" x14ac:dyDescent="0.3">
      <c r="A303" s="230">
        <v>401590</v>
      </c>
      <c r="B303" s="230" t="s">
        <v>2223</v>
      </c>
      <c r="C303" s="230" t="s">
        <v>67</v>
      </c>
      <c r="D303" s="230" t="s">
        <v>2224</v>
      </c>
      <c r="E303" s="230" t="s">
        <v>140</v>
      </c>
      <c r="F303" s="230">
        <v>29884</v>
      </c>
      <c r="G303" s="230" t="s">
        <v>2225</v>
      </c>
      <c r="H303" s="230" t="s">
        <v>1393</v>
      </c>
      <c r="I303" s="230" t="s">
        <v>321</v>
      </c>
      <c r="J303" s="230" t="s">
        <v>295</v>
      </c>
      <c r="K303" s="230">
        <v>2001</v>
      </c>
      <c r="L303" s="230" t="s">
        <v>283</v>
      </c>
      <c r="S303" s="230" t="s">
        <v>902</v>
      </c>
      <c r="U303" s="230" t="s">
        <v>902</v>
      </c>
      <c r="V303" s="230" t="s">
        <v>902</v>
      </c>
    </row>
    <row r="304" spans="1:22" ht="17.25" customHeight="1" x14ac:dyDescent="0.3">
      <c r="A304" s="230">
        <v>407059</v>
      </c>
      <c r="B304" s="230" t="s">
        <v>2227</v>
      </c>
      <c r="C304" s="230" t="s">
        <v>582</v>
      </c>
      <c r="D304" s="230" t="s">
        <v>244</v>
      </c>
      <c r="E304" s="230" t="s">
        <v>140</v>
      </c>
      <c r="F304" s="230">
        <v>30340</v>
      </c>
      <c r="G304" s="230" t="s">
        <v>2228</v>
      </c>
      <c r="H304" s="230" t="s">
        <v>1393</v>
      </c>
      <c r="I304" s="230" t="s">
        <v>321</v>
      </c>
      <c r="J304" s="230" t="s">
        <v>296</v>
      </c>
      <c r="K304" s="230">
        <v>2002</v>
      </c>
      <c r="L304" s="230" t="s">
        <v>283</v>
      </c>
    </row>
    <row r="305" spans="1:22" ht="17.25" customHeight="1" x14ac:dyDescent="0.3">
      <c r="A305" s="230">
        <v>406337</v>
      </c>
      <c r="B305" s="230" t="s">
        <v>2229</v>
      </c>
      <c r="C305" s="230" t="s">
        <v>111</v>
      </c>
      <c r="D305" s="230" t="s">
        <v>630</v>
      </c>
      <c r="E305" s="230" t="s">
        <v>140</v>
      </c>
      <c r="F305" s="230">
        <v>31420</v>
      </c>
      <c r="G305" s="230" t="s">
        <v>2226</v>
      </c>
      <c r="H305" s="230" t="s">
        <v>1393</v>
      </c>
      <c r="I305" s="230" t="s">
        <v>321</v>
      </c>
      <c r="J305" s="230" t="s">
        <v>295</v>
      </c>
      <c r="K305" s="230">
        <v>2003</v>
      </c>
      <c r="L305" s="230" t="s">
        <v>283</v>
      </c>
      <c r="S305" s="230" t="s">
        <v>902</v>
      </c>
      <c r="T305" s="230" t="s">
        <v>902</v>
      </c>
      <c r="U305" s="230" t="s">
        <v>902</v>
      </c>
      <c r="V305" s="230" t="s">
        <v>902</v>
      </c>
    </row>
    <row r="306" spans="1:22" ht="17.25" customHeight="1" x14ac:dyDescent="0.3">
      <c r="A306" s="230">
        <v>423584</v>
      </c>
      <c r="B306" s="230" t="s">
        <v>2232</v>
      </c>
      <c r="C306" s="230" t="s">
        <v>79</v>
      </c>
      <c r="D306" s="230" t="s">
        <v>134</v>
      </c>
      <c r="E306" s="230" t="s">
        <v>141</v>
      </c>
      <c r="F306" s="230">
        <v>31170</v>
      </c>
      <c r="G306" s="230" t="s">
        <v>281</v>
      </c>
      <c r="H306" s="230" t="s">
        <v>1393</v>
      </c>
      <c r="I306" s="230" t="s">
        <v>321</v>
      </c>
      <c r="J306" s="230" t="s">
        <v>296</v>
      </c>
      <c r="K306" s="230">
        <v>2003</v>
      </c>
      <c r="L306" s="230" t="s">
        <v>283</v>
      </c>
    </row>
    <row r="307" spans="1:22" ht="17.25" customHeight="1" x14ac:dyDescent="0.3">
      <c r="A307" s="230">
        <v>401613</v>
      </c>
      <c r="B307" s="230" t="s">
        <v>2233</v>
      </c>
      <c r="C307" s="230" t="s">
        <v>93</v>
      </c>
      <c r="D307" s="230" t="s">
        <v>2234</v>
      </c>
      <c r="E307" s="230" t="s">
        <v>140</v>
      </c>
      <c r="F307" s="230">
        <v>31715</v>
      </c>
      <c r="G307" s="230" t="s">
        <v>283</v>
      </c>
      <c r="H307" s="230" t="s">
        <v>1393</v>
      </c>
      <c r="I307" s="230" t="s">
        <v>321</v>
      </c>
      <c r="J307" s="230" t="s">
        <v>296</v>
      </c>
      <c r="K307" s="230">
        <v>2004</v>
      </c>
      <c r="L307" s="230" t="s">
        <v>283</v>
      </c>
    </row>
    <row r="308" spans="1:22" ht="17.25" customHeight="1" x14ac:dyDescent="0.3">
      <c r="A308" s="230">
        <v>411622</v>
      </c>
      <c r="B308" s="230" t="s">
        <v>2235</v>
      </c>
      <c r="C308" s="230" t="s">
        <v>627</v>
      </c>
      <c r="D308" s="230" t="s">
        <v>380</v>
      </c>
      <c r="E308" s="230" t="s">
        <v>140</v>
      </c>
      <c r="F308" s="230">
        <v>32051</v>
      </c>
      <c r="G308" s="230" t="s">
        <v>2236</v>
      </c>
      <c r="H308" s="230" t="s">
        <v>1393</v>
      </c>
      <c r="I308" s="230" t="s">
        <v>321</v>
      </c>
      <c r="J308" s="230" t="s">
        <v>296</v>
      </c>
      <c r="K308" s="230">
        <v>2005</v>
      </c>
      <c r="L308" s="230" t="s">
        <v>283</v>
      </c>
      <c r="V308" s="230" t="s">
        <v>902</v>
      </c>
    </row>
    <row r="309" spans="1:22" ht="17.25" customHeight="1" x14ac:dyDescent="0.3">
      <c r="A309" s="230">
        <v>414615</v>
      </c>
      <c r="B309" s="230" t="s">
        <v>2239</v>
      </c>
      <c r="C309" s="230" t="s">
        <v>395</v>
      </c>
      <c r="D309" s="230" t="s">
        <v>2240</v>
      </c>
      <c r="E309" s="230" t="s">
        <v>141</v>
      </c>
      <c r="F309" s="230">
        <v>32314</v>
      </c>
      <c r="G309" s="230" t="s">
        <v>1665</v>
      </c>
      <c r="H309" s="230" t="s">
        <v>1393</v>
      </c>
      <c r="I309" s="230" t="s">
        <v>321</v>
      </c>
      <c r="J309" s="230" t="s">
        <v>295</v>
      </c>
      <c r="K309" s="230">
        <v>2010</v>
      </c>
      <c r="L309" s="230" t="s">
        <v>283</v>
      </c>
      <c r="S309" s="230" t="s">
        <v>902</v>
      </c>
      <c r="T309" s="230" t="s">
        <v>902</v>
      </c>
      <c r="U309" s="230" t="s">
        <v>902</v>
      </c>
      <c r="V309" s="230" t="s">
        <v>902</v>
      </c>
    </row>
    <row r="310" spans="1:22" ht="17.25" customHeight="1" x14ac:dyDescent="0.3">
      <c r="A310" s="230">
        <v>424502</v>
      </c>
      <c r="B310" s="230" t="s">
        <v>2241</v>
      </c>
      <c r="C310" s="230" t="s">
        <v>83</v>
      </c>
      <c r="D310" s="230" t="s">
        <v>238</v>
      </c>
      <c r="E310" s="230" t="s">
        <v>140</v>
      </c>
      <c r="F310" s="230">
        <v>33940</v>
      </c>
      <c r="G310" s="230" t="s">
        <v>2231</v>
      </c>
      <c r="H310" s="230" t="s">
        <v>1393</v>
      </c>
      <c r="I310" s="230" t="s">
        <v>321</v>
      </c>
      <c r="K310" s="230">
        <v>2010</v>
      </c>
      <c r="L310" s="230" t="s">
        <v>283</v>
      </c>
    </row>
    <row r="311" spans="1:22" ht="17.25" customHeight="1" x14ac:dyDescent="0.3">
      <c r="A311" s="230">
        <v>415072</v>
      </c>
      <c r="B311" s="230" t="s">
        <v>2242</v>
      </c>
      <c r="C311" s="230" t="s">
        <v>96</v>
      </c>
      <c r="D311" s="230" t="s">
        <v>2243</v>
      </c>
      <c r="E311" s="230" t="s">
        <v>140</v>
      </c>
      <c r="F311" s="230">
        <v>33733</v>
      </c>
      <c r="G311" s="230" t="s">
        <v>2244</v>
      </c>
      <c r="H311" s="230" t="s">
        <v>1393</v>
      </c>
      <c r="I311" s="230" t="s">
        <v>321</v>
      </c>
      <c r="J311" s="230" t="s">
        <v>295</v>
      </c>
      <c r="K311" s="230">
        <v>2011</v>
      </c>
      <c r="L311" s="230" t="s">
        <v>283</v>
      </c>
      <c r="S311" s="230" t="s">
        <v>902</v>
      </c>
      <c r="T311" s="230" t="s">
        <v>902</v>
      </c>
      <c r="U311" s="230" t="s">
        <v>902</v>
      </c>
      <c r="V311" s="230" t="s">
        <v>902</v>
      </c>
    </row>
    <row r="312" spans="1:22" ht="17.25" customHeight="1" x14ac:dyDescent="0.3">
      <c r="A312" s="230">
        <v>415980</v>
      </c>
      <c r="B312" s="230" t="s">
        <v>2245</v>
      </c>
      <c r="C312" s="230" t="s">
        <v>643</v>
      </c>
      <c r="D312" s="230" t="s">
        <v>2246</v>
      </c>
      <c r="E312" s="230" t="s">
        <v>140</v>
      </c>
      <c r="F312" s="230">
        <v>34335</v>
      </c>
      <c r="G312" s="230" t="s">
        <v>563</v>
      </c>
      <c r="H312" s="230" t="s">
        <v>1393</v>
      </c>
      <c r="I312" s="230" t="s">
        <v>321</v>
      </c>
      <c r="J312" s="230" t="s">
        <v>295</v>
      </c>
      <c r="K312" s="230">
        <v>2011</v>
      </c>
      <c r="L312" s="230" t="s">
        <v>283</v>
      </c>
      <c r="S312" s="230" t="s">
        <v>902</v>
      </c>
      <c r="T312" s="230" t="s">
        <v>902</v>
      </c>
      <c r="U312" s="230" t="s">
        <v>902</v>
      </c>
      <c r="V312" s="230" t="s">
        <v>902</v>
      </c>
    </row>
    <row r="313" spans="1:22" ht="17.25" customHeight="1" x14ac:dyDescent="0.3">
      <c r="A313" s="230">
        <v>422069</v>
      </c>
      <c r="B313" s="230" t="s">
        <v>2247</v>
      </c>
      <c r="C313" s="230" t="s">
        <v>60</v>
      </c>
      <c r="D313" s="230" t="s">
        <v>753</v>
      </c>
      <c r="E313" s="230" t="s">
        <v>140</v>
      </c>
      <c r="F313" s="230">
        <v>34717</v>
      </c>
      <c r="G313" s="230" t="s">
        <v>2248</v>
      </c>
      <c r="H313" s="230" t="s">
        <v>1393</v>
      </c>
      <c r="I313" s="230" t="s">
        <v>321</v>
      </c>
      <c r="J313" s="230" t="s">
        <v>295</v>
      </c>
      <c r="K313" s="230">
        <v>2011</v>
      </c>
      <c r="L313" s="230" t="s">
        <v>283</v>
      </c>
    </row>
    <row r="314" spans="1:22" ht="17.25" customHeight="1" x14ac:dyDescent="0.3">
      <c r="A314" s="230">
        <v>421016</v>
      </c>
      <c r="B314" s="230" t="s">
        <v>2249</v>
      </c>
      <c r="C314" s="230" t="s">
        <v>2250</v>
      </c>
      <c r="D314" s="230" t="s">
        <v>2251</v>
      </c>
      <c r="E314" s="230" t="s">
        <v>141</v>
      </c>
      <c r="F314" s="230">
        <v>34053</v>
      </c>
      <c r="G314" s="230" t="s">
        <v>2252</v>
      </c>
      <c r="H314" s="230" t="s">
        <v>1393</v>
      </c>
      <c r="I314" s="230" t="s">
        <v>321</v>
      </c>
      <c r="J314" s="230" t="s">
        <v>296</v>
      </c>
      <c r="K314" s="230">
        <v>2011</v>
      </c>
      <c r="L314" s="230" t="s">
        <v>283</v>
      </c>
    </row>
    <row r="315" spans="1:22" ht="17.25" customHeight="1" x14ac:dyDescent="0.3">
      <c r="A315" s="230">
        <v>425181</v>
      </c>
      <c r="B315" s="230" t="s">
        <v>2254</v>
      </c>
      <c r="C315" s="230" t="s">
        <v>2255</v>
      </c>
      <c r="D315" s="230" t="s">
        <v>190</v>
      </c>
      <c r="E315" s="230" t="s">
        <v>140</v>
      </c>
      <c r="F315" s="230">
        <v>34335</v>
      </c>
      <c r="G315" s="230" t="s">
        <v>2256</v>
      </c>
      <c r="H315" s="230" t="s">
        <v>1393</v>
      </c>
      <c r="I315" s="230" t="s">
        <v>321</v>
      </c>
      <c r="J315" s="230" t="s">
        <v>296</v>
      </c>
      <c r="K315" s="230">
        <v>2012</v>
      </c>
      <c r="L315" s="230" t="s">
        <v>283</v>
      </c>
    </row>
    <row r="316" spans="1:22" ht="17.25" customHeight="1" x14ac:dyDescent="0.3">
      <c r="A316" s="230">
        <v>423401</v>
      </c>
      <c r="B316" s="230" t="s">
        <v>2259</v>
      </c>
      <c r="C316" s="230" t="s">
        <v>78</v>
      </c>
      <c r="D316" s="230" t="s">
        <v>199</v>
      </c>
      <c r="E316" s="230" t="s">
        <v>140</v>
      </c>
      <c r="F316" s="230">
        <v>34048</v>
      </c>
      <c r="G316" s="230" t="s">
        <v>563</v>
      </c>
      <c r="H316" s="230" t="s">
        <v>1393</v>
      </c>
      <c r="I316" s="230" t="s">
        <v>321</v>
      </c>
      <c r="J316" s="230" t="s">
        <v>295</v>
      </c>
      <c r="K316" s="230">
        <v>2013</v>
      </c>
      <c r="L316" s="230" t="s">
        <v>283</v>
      </c>
      <c r="U316" s="230" t="s">
        <v>902</v>
      </c>
      <c r="V316" s="230" t="s">
        <v>902</v>
      </c>
    </row>
    <row r="317" spans="1:22" ht="17.25" customHeight="1" x14ac:dyDescent="0.3">
      <c r="A317" s="230">
        <v>418209</v>
      </c>
      <c r="B317" s="230" t="s">
        <v>2261</v>
      </c>
      <c r="C317" s="230" t="s">
        <v>2262</v>
      </c>
      <c r="D317" s="230" t="s">
        <v>677</v>
      </c>
      <c r="E317" s="230" t="s">
        <v>140</v>
      </c>
      <c r="F317" s="230">
        <v>34709</v>
      </c>
      <c r="G317" s="230" t="s">
        <v>2263</v>
      </c>
      <c r="H317" s="230" t="s">
        <v>1393</v>
      </c>
      <c r="I317" s="230" t="s">
        <v>321</v>
      </c>
      <c r="J317" s="230" t="s">
        <v>295</v>
      </c>
      <c r="K317" s="230">
        <v>2013</v>
      </c>
      <c r="L317" s="230" t="s">
        <v>283</v>
      </c>
    </row>
    <row r="318" spans="1:22" ht="17.25" customHeight="1" x14ac:dyDescent="0.3">
      <c r="A318" s="230">
        <v>425438</v>
      </c>
      <c r="B318" s="230" t="s">
        <v>2264</v>
      </c>
      <c r="C318" s="230" t="s">
        <v>82</v>
      </c>
      <c r="D318" s="230" t="s">
        <v>647</v>
      </c>
      <c r="E318" s="230" t="s">
        <v>140</v>
      </c>
      <c r="F318" s="230">
        <v>34940</v>
      </c>
      <c r="G318" s="230" t="s">
        <v>283</v>
      </c>
      <c r="H318" s="230" t="s">
        <v>1393</v>
      </c>
      <c r="I318" s="230" t="s">
        <v>321</v>
      </c>
      <c r="J318" s="230" t="s">
        <v>295</v>
      </c>
      <c r="K318" s="230">
        <v>2013</v>
      </c>
      <c r="L318" s="230" t="s">
        <v>283</v>
      </c>
    </row>
    <row r="319" spans="1:22" ht="17.25" customHeight="1" x14ac:dyDescent="0.3">
      <c r="A319" s="230">
        <v>418627</v>
      </c>
      <c r="B319" s="230" t="s">
        <v>2269</v>
      </c>
      <c r="C319" s="230" t="s">
        <v>65</v>
      </c>
      <c r="D319" s="230" t="s">
        <v>230</v>
      </c>
      <c r="E319" s="230" t="s">
        <v>140</v>
      </c>
      <c r="F319" s="230">
        <v>35242</v>
      </c>
      <c r="G319" s="230" t="s">
        <v>2270</v>
      </c>
      <c r="H319" s="230" t="s">
        <v>1393</v>
      </c>
      <c r="I319" s="230" t="s">
        <v>321</v>
      </c>
      <c r="J319" s="230" t="s">
        <v>295</v>
      </c>
      <c r="K319" s="230">
        <v>2014</v>
      </c>
      <c r="L319" s="230" t="s">
        <v>283</v>
      </c>
      <c r="V319" s="230" t="s">
        <v>902</v>
      </c>
    </row>
    <row r="320" spans="1:22" ht="17.25" customHeight="1" x14ac:dyDescent="0.3">
      <c r="A320" s="230">
        <v>418496</v>
      </c>
      <c r="B320" s="230" t="s">
        <v>2271</v>
      </c>
      <c r="C320" s="230" t="s">
        <v>62</v>
      </c>
      <c r="D320" s="230" t="s">
        <v>414</v>
      </c>
      <c r="E320" s="230" t="s">
        <v>140</v>
      </c>
      <c r="F320" s="230">
        <v>35304</v>
      </c>
      <c r="G320" s="230" t="s">
        <v>2260</v>
      </c>
      <c r="H320" s="230" t="s">
        <v>1393</v>
      </c>
      <c r="I320" s="230" t="s">
        <v>321</v>
      </c>
      <c r="J320" s="230" t="s">
        <v>295</v>
      </c>
      <c r="K320" s="230">
        <v>2014</v>
      </c>
      <c r="L320" s="230" t="s">
        <v>283</v>
      </c>
    </row>
    <row r="321" spans="1:22" ht="17.25" customHeight="1" x14ac:dyDescent="0.3">
      <c r="A321" s="230">
        <v>422567</v>
      </c>
      <c r="B321" s="230" t="s">
        <v>2272</v>
      </c>
      <c r="C321" s="230" t="s">
        <v>62</v>
      </c>
      <c r="D321" s="230" t="s">
        <v>200</v>
      </c>
      <c r="E321" s="230" t="s">
        <v>140</v>
      </c>
      <c r="F321" s="230">
        <v>35457</v>
      </c>
      <c r="G321" s="230" t="s">
        <v>2222</v>
      </c>
      <c r="H321" s="230" t="s">
        <v>1393</v>
      </c>
      <c r="I321" s="230" t="s">
        <v>321</v>
      </c>
      <c r="J321" s="230" t="s">
        <v>295</v>
      </c>
      <c r="K321" s="230">
        <v>2014</v>
      </c>
      <c r="L321" s="230" t="s">
        <v>283</v>
      </c>
    </row>
    <row r="322" spans="1:22" ht="17.25" customHeight="1" x14ac:dyDescent="0.3">
      <c r="A322" s="230">
        <v>424888</v>
      </c>
      <c r="B322" s="230" t="s">
        <v>2276</v>
      </c>
      <c r="C322" s="230" t="s">
        <v>62</v>
      </c>
      <c r="D322" s="230" t="s">
        <v>1831</v>
      </c>
      <c r="E322" s="230" t="s">
        <v>141</v>
      </c>
      <c r="F322" s="230">
        <v>35074</v>
      </c>
      <c r="G322" s="230" t="s">
        <v>2221</v>
      </c>
      <c r="H322" s="230" t="s">
        <v>1393</v>
      </c>
      <c r="I322" s="230" t="s">
        <v>321</v>
      </c>
      <c r="K322" s="230">
        <v>2014</v>
      </c>
      <c r="L322" s="230" t="s">
        <v>283</v>
      </c>
    </row>
    <row r="323" spans="1:22" ht="17.25" customHeight="1" x14ac:dyDescent="0.3">
      <c r="A323" s="230">
        <v>418141</v>
      </c>
      <c r="B323" s="230" t="s">
        <v>2277</v>
      </c>
      <c r="C323" s="230" t="s">
        <v>91</v>
      </c>
      <c r="D323" s="230" t="s">
        <v>408</v>
      </c>
      <c r="E323" s="230" t="s">
        <v>141</v>
      </c>
      <c r="F323" s="230">
        <v>34335</v>
      </c>
      <c r="G323" s="230" t="s">
        <v>563</v>
      </c>
      <c r="H323" s="230" t="s">
        <v>1393</v>
      </c>
      <c r="I323" s="230" t="s">
        <v>321</v>
      </c>
      <c r="J323" s="230" t="s">
        <v>295</v>
      </c>
      <c r="K323" s="230">
        <v>2015</v>
      </c>
      <c r="L323" s="230" t="s">
        <v>283</v>
      </c>
      <c r="U323" s="230" t="s">
        <v>902</v>
      </c>
      <c r="V323" s="230" t="s">
        <v>902</v>
      </c>
    </row>
    <row r="324" spans="1:22" ht="17.25" customHeight="1" x14ac:dyDescent="0.3">
      <c r="A324" s="230">
        <v>422840</v>
      </c>
      <c r="B324" s="230" t="s">
        <v>2278</v>
      </c>
      <c r="C324" s="230" t="s">
        <v>62</v>
      </c>
      <c r="D324" s="230" t="s">
        <v>218</v>
      </c>
      <c r="E324" s="230" t="s">
        <v>140</v>
      </c>
      <c r="F324" s="230">
        <v>35431</v>
      </c>
      <c r="G324" s="230" t="s">
        <v>563</v>
      </c>
      <c r="H324" s="230" t="s">
        <v>1393</v>
      </c>
      <c r="I324" s="230" t="s">
        <v>321</v>
      </c>
      <c r="J324" s="230" t="s">
        <v>296</v>
      </c>
      <c r="K324" s="230">
        <v>2015</v>
      </c>
      <c r="L324" s="230" t="s">
        <v>283</v>
      </c>
    </row>
    <row r="325" spans="1:22" ht="17.25" customHeight="1" x14ac:dyDescent="0.3">
      <c r="A325" s="230">
        <v>423298</v>
      </c>
      <c r="B325" s="230" t="s">
        <v>2281</v>
      </c>
      <c r="C325" s="230" t="s">
        <v>540</v>
      </c>
      <c r="D325" s="230" t="s">
        <v>247</v>
      </c>
      <c r="E325" s="230" t="s">
        <v>140</v>
      </c>
      <c r="F325" s="230">
        <v>35796</v>
      </c>
      <c r="G325" s="230" t="s">
        <v>2248</v>
      </c>
      <c r="H325" s="230" t="s">
        <v>1393</v>
      </c>
      <c r="I325" s="230" t="s">
        <v>321</v>
      </c>
      <c r="J325" s="230" t="s">
        <v>296</v>
      </c>
      <c r="K325" s="230">
        <v>2015</v>
      </c>
      <c r="L325" s="230" t="s">
        <v>283</v>
      </c>
    </row>
    <row r="326" spans="1:22" ht="17.25" customHeight="1" x14ac:dyDescent="0.3">
      <c r="A326" s="230">
        <v>425596</v>
      </c>
      <c r="B326" s="230" t="s">
        <v>2286</v>
      </c>
      <c r="C326" s="230" t="s">
        <v>916</v>
      </c>
      <c r="D326" s="230" t="s">
        <v>205</v>
      </c>
      <c r="E326" s="230" t="s">
        <v>140</v>
      </c>
      <c r="F326" s="230">
        <v>35643</v>
      </c>
      <c r="G326" s="230" t="s">
        <v>563</v>
      </c>
      <c r="H326" s="230" t="s">
        <v>1393</v>
      </c>
      <c r="I326" s="230" t="s">
        <v>321</v>
      </c>
      <c r="J326" s="230" t="s">
        <v>296</v>
      </c>
      <c r="K326" s="230">
        <v>2016</v>
      </c>
      <c r="L326" s="230" t="s">
        <v>283</v>
      </c>
    </row>
    <row r="327" spans="1:22" ht="17.25" customHeight="1" x14ac:dyDescent="0.3">
      <c r="A327" s="230">
        <v>424284</v>
      </c>
      <c r="B327" s="230" t="s">
        <v>2287</v>
      </c>
      <c r="C327" s="230" t="s">
        <v>1061</v>
      </c>
      <c r="D327" s="230" t="s">
        <v>199</v>
      </c>
      <c r="E327" s="230" t="s">
        <v>140</v>
      </c>
      <c r="F327" s="230">
        <v>36473</v>
      </c>
      <c r="G327" s="230" t="s">
        <v>2231</v>
      </c>
      <c r="H327" s="230" t="s">
        <v>1393</v>
      </c>
      <c r="I327" s="230" t="s">
        <v>321</v>
      </c>
      <c r="J327" s="230" t="s">
        <v>295</v>
      </c>
      <c r="K327" s="230">
        <v>2017</v>
      </c>
      <c r="L327" s="230" t="s">
        <v>283</v>
      </c>
    </row>
    <row r="328" spans="1:22" ht="17.25" customHeight="1" x14ac:dyDescent="0.3">
      <c r="A328" s="230">
        <v>425454</v>
      </c>
      <c r="B328" s="230" t="s">
        <v>2288</v>
      </c>
      <c r="C328" s="230" t="s">
        <v>62</v>
      </c>
      <c r="D328" s="230" t="s">
        <v>517</v>
      </c>
      <c r="E328" s="230" t="s">
        <v>141</v>
      </c>
      <c r="F328" s="230">
        <v>32577</v>
      </c>
      <c r="G328" s="230" t="s">
        <v>2267</v>
      </c>
      <c r="H328" s="230" t="s">
        <v>1393</v>
      </c>
      <c r="I328" s="230" t="s">
        <v>321</v>
      </c>
      <c r="J328" s="230" t="s">
        <v>296</v>
      </c>
      <c r="K328" s="230">
        <v>2008</v>
      </c>
      <c r="L328" s="230" t="s">
        <v>1415</v>
      </c>
    </row>
    <row r="329" spans="1:22" ht="17.25" customHeight="1" x14ac:dyDescent="0.3">
      <c r="A329" s="230">
        <v>412801</v>
      </c>
      <c r="B329" s="230" t="s">
        <v>2291</v>
      </c>
      <c r="C329" s="230" t="s">
        <v>65</v>
      </c>
      <c r="D329" s="230" t="s">
        <v>205</v>
      </c>
      <c r="E329" s="230" t="s">
        <v>141</v>
      </c>
      <c r="F329" s="230">
        <v>31415</v>
      </c>
      <c r="G329" s="230" t="s">
        <v>281</v>
      </c>
      <c r="H329" s="230" t="s">
        <v>1393</v>
      </c>
      <c r="I329" s="230" t="s">
        <v>321</v>
      </c>
      <c r="J329" s="230" t="s">
        <v>295</v>
      </c>
      <c r="K329" s="230">
        <v>2003</v>
      </c>
      <c r="L329" s="230" t="s">
        <v>281</v>
      </c>
    </row>
    <row r="330" spans="1:22" ht="17.25" customHeight="1" x14ac:dyDescent="0.3">
      <c r="A330" s="230">
        <v>411601</v>
      </c>
      <c r="B330" s="230" t="s">
        <v>2292</v>
      </c>
      <c r="C330" s="230" t="s">
        <v>781</v>
      </c>
      <c r="D330" s="230" t="s">
        <v>1999</v>
      </c>
      <c r="E330" s="230" t="s">
        <v>140</v>
      </c>
      <c r="F330" s="230">
        <v>31371</v>
      </c>
      <c r="G330" s="230" t="s">
        <v>281</v>
      </c>
      <c r="H330" s="230" t="s">
        <v>1393</v>
      </c>
      <c r="I330" s="230" t="s">
        <v>321</v>
      </c>
      <c r="J330" s="230" t="s">
        <v>296</v>
      </c>
      <c r="K330" s="230">
        <v>2005</v>
      </c>
      <c r="L330" s="230" t="s">
        <v>281</v>
      </c>
    </row>
    <row r="331" spans="1:22" ht="17.25" customHeight="1" x14ac:dyDescent="0.3">
      <c r="A331" s="230">
        <v>424801</v>
      </c>
      <c r="B331" s="230" t="s">
        <v>2293</v>
      </c>
      <c r="C331" s="230" t="s">
        <v>583</v>
      </c>
      <c r="D331" s="230" t="s">
        <v>228</v>
      </c>
      <c r="E331" s="230" t="s">
        <v>141</v>
      </c>
      <c r="F331" s="230">
        <v>31829</v>
      </c>
      <c r="G331" s="230" t="s">
        <v>281</v>
      </c>
      <c r="H331" s="230" t="s">
        <v>1393</v>
      </c>
      <c r="I331" s="230" t="s">
        <v>321</v>
      </c>
      <c r="J331" s="230" t="s">
        <v>296</v>
      </c>
      <c r="K331" s="230">
        <v>2005</v>
      </c>
      <c r="L331" s="230" t="s">
        <v>281</v>
      </c>
    </row>
    <row r="332" spans="1:22" ht="17.25" customHeight="1" x14ac:dyDescent="0.3">
      <c r="A332" s="230">
        <v>413632</v>
      </c>
      <c r="B332" s="230" t="s">
        <v>2294</v>
      </c>
      <c r="C332" s="230" t="s">
        <v>82</v>
      </c>
      <c r="D332" s="230" t="s">
        <v>2295</v>
      </c>
      <c r="E332" s="230" t="s">
        <v>141</v>
      </c>
      <c r="F332" s="230">
        <v>31749</v>
      </c>
      <c r="G332" s="230" t="s">
        <v>281</v>
      </c>
      <c r="H332" s="230" t="s">
        <v>1393</v>
      </c>
      <c r="I332" s="230" t="s">
        <v>321</v>
      </c>
      <c r="J332" s="230" t="s">
        <v>295</v>
      </c>
      <c r="K332" s="230">
        <v>2006</v>
      </c>
      <c r="L332" s="230" t="s">
        <v>281</v>
      </c>
    </row>
    <row r="333" spans="1:22" ht="17.25" customHeight="1" x14ac:dyDescent="0.3">
      <c r="A333" s="230">
        <v>421230</v>
      </c>
      <c r="B333" s="230" t="s">
        <v>2296</v>
      </c>
      <c r="C333" s="230" t="s">
        <v>62</v>
      </c>
      <c r="D333" s="230" t="s">
        <v>206</v>
      </c>
      <c r="E333" s="230" t="s">
        <v>140</v>
      </c>
      <c r="F333" s="230">
        <v>32515</v>
      </c>
      <c r="G333" s="230" t="s">
        <v>2297</v>
      </c>
      <c r="H333" s="230" t="s">
        <v>1393</v>
      </c>
      <c r="I333" s="230" t="s">
        <v>321</v>
      </c>
      <c r="J333" s="230" t="s">
        <v>296</v>
      </c>
      <c r="K333" s="230">
        <v>2008</v>
      </c>
      <c r="L333" s="230" t="s">
        <v>281</v>
      </c>
    </row>
    <row r="334" spans="1:22" ht="17.25" customHeight="1" x14ac:dyDescent="0.3">
      <c r="A334" s="230">
        <v>425067</v>
      </c>
      <c r="B334" s="230" t="s">
        <v>2298</v>
      </c>
      <c r="C334" s="230" t="s">
        <v>606</v>
      </c>
      <c r="D334" s="230" t="s">
        <v>528</v>
      </c>
      <c r="E334" s="230" t="s">
        <v>141</v>
      </c>
      <c r="F334" s="230">
        <v>33089</v>
      </c>
      <c r="G334" s="230" t="s">
        <v>283</v>
      </c>
      <c r="H334" s="230" t="s">
        <v>1393</v>
      </c>
      <c r="I334" s="230" t="s">
        <v>321</v>
      </c>
      <c r="J334" s="230" t="s">
        <v>296</v>
      </c>
      <c r="K334" s="230">
        <v>2008</v>
      </c>
      <c r="L334" s="230" t="s">
        <v>281</v>
      </c>
    </row>
    <row r="335" spans="1:22" ht="17.25" customHeight="1" x14ac:dyDescent="0.3">
      <c r="A335" s="230">
        <v>412809</v>
      </c>
      <c r="B335" s="230" t="s">
        <v>2300</v>
      </c>
      <c r="C335" s="230" t="s">
        <v>542</v>
      </c>
      <c r="D335" s="230" t="s">
        <v>208</v>
      </c>
      <c r="E335" s="230" t="s">
        <v>141</v>
      </c>
      <c r="F335" s="230">
        <v>33092</v>
      </c>
      <c r="G335" s="230" t="s">
        <v>281</v>
      </c>
      <c r="H335" s="230" t="s">
        <v>1393</v>
      </c>
      <c r="I335" s="230" t="s">
        <v>321</v>
      </c>
      <c r="J335" s="230" t="s">
        <v>295</v>
      </c>
      <c r="K335" s="230">
        <v>2009</v>
      </c>
      <c r="L335" s="230" t="s">
        <v>281</v>
      </c>
    </row>
    <row r="336" spans="1:22" ht="17.25" customHeight="1" x14ac:dyDescent="0.3">
      <c r="A336" s="230">
        <v>412685</v>
      </c>
      <c r="B336" s="230" t="s">
        <v>2301</v>
      </c>
      <c r="C336" s="230" t="s">
        <v>62</v>
      </c>
      <c r="D336" s="230" t="s">
        <v>228</v>
      </c>
      <c r="E336" s="230" t="s">
        <v>140</v>
      </c>
      <c r="F336" s="230">
        <v>33072</v>
      </c>
      <c r="G336" s="230" t="s">
        <v>2211</v>
      </c>
      <c r="H336" s="230" t="s">
        <v>1393</v>
      </c>
      <c r="I336" s="230" t="s">
        <v>321</v>
      </c>
      <c r="J336" s="230" t="s">
        <v>296</v>
      </c>
      <c r="K336" s="230">
        <v>2009</v>
      </c>
      <c r="L336" s="230" t="s">
        <v>281</v>
      </c>
      <c r="S336" s="230" t="s">
        <v>902</v>
      </c>
      <c r="T336" s="230" t="s">
        <v>902</v>
      </c>
      <c r="U336" s="230" t="s">
        <v>902</v>
      </c>
      <c r="V336" s="230" t="s">
        <v>902</v>
      </c>
    </row>
    <row r="337" spans="1:22" ht="17.25" customHeight="1" x14ac:dyDescent="0.3">
      <c r="A337" s="230">
        <v>424816</v>
      </c>
      <c r="B337" s="230" t="s">
        <v>2303</v>
      </c>
      <c r="C337" s="230" t="s">
        <v>764</v>
      </c>
      <c r="D337" s="230" t="s">
        <v>368</v>
      </c>
      <c r="E337" s="230" t="s">
        <v>140</v>
      </c>
      <c r="F337" s="230">
        <v>35065</v>
      </c>
      <c r="G337" s="230" t="s">
        <v>281</v>
      </c>
      <c r="H337" s="230" t="s">
        <v>1393</v>
      </c>
      <c r="I337" s="230" t="s">
        <v>321</v>
      </c>
      <c r="J337" s="230" t="s">
        <v>296</v>
      </c>
      <c r="K337" s="230">
        <v>2013</v>
      </c>
      <c r="L337" s="230" t="s">
        <v>281</v>
      </c>
    </row>
    <row r="338" spans="1:22" ht="17.25" customHeight="1" x14ac:dyDescent="0.3">
      <c r="A338" s="230">
        <v>425398</v>
      </c>
      <c r="B338" s="230" t="s">
        <v>2247</v>
      </c>
      <c r="C338" s="230" t="s">
        <v>1061</v>
      </c>
      <c r="D338" s="230" t="s">
        <v>2304</v>
      </c>
      <c r="E338" s="230" t="s">
        <v>141</v>
      </c>
      <c r="F338" s="230">
        <v>35820</v>
      </c>
      <c r="G338" s="230" t="s">
        <v>1590</v>
      </c>
      <c r="H338" s="230" t="s">
        <v>1393</v>
      </c>
      <c r="I338" s="230" t="s">
        <v>321</v>
      </c>
      <c r="J338" s="230" t="s">
        <v>296</v>
      </c>
      <c r="K338" s="230">
        <v>2016</v>
      </c>
      <c r="L338" s="230" t="s">
        <v>281</v>
      </c>
    </row>
    <row r="339" spans="1:22" ht="17.25" customHeight="1" x14ac:dyDescent="0.3">
      <c r="A339" s="230">
        <v>422957</v>
      </c>
      <c r="B339" s="230" t="s">
        <v>2305</v>
      </c>
      <c r="C339" s="230" t="s">
        <v>2306</v>
      </c>
      <c r="D339" s="230" t="s">
        <v>2307</v>
      </c>
      <c r="E339" s="230" t="s">
        <v>141</v>
      </c>
      <c r="F339" s="230">
        <v>36526</v>
      </c>
      <c r="G339" s="230" t="s">
        <v>1961</v>
      </c>
      <c r="H339" s="230" t="s">
        <v>1393</v>
      </c>
      <c r="I339" s="230" t="s">
        <v>321</v>
      </c>
      <c r="J339" s="230" t="s">
        <v>295</v>
      </c>
      <c r="K339" s="230">
        <v>2017</v>
      </c>
      <c r="L339" s="230" t="s">
        <v>281</v>
      </c>
    </row>
    <row r="340" spans="1:22" ht="17.25" customHeight="1" x14ac:dyDescent="0.3">
      <c r="A340" s="230">
        <v>422949</v>
      </c>
      <c r="B340" s="230" t="s">
        <v>2310</v>
      </c>
      <c r="C340" s="230" t="s">
        <v>106</v>
      </c>
      <c r="D340" s="230" t="s">
        <v>547</v>
      </c>
      <c r="E340" s="230" t="s">
        <v>141</v>
      </c>
      <c r="F340" s="230">
        <v>36448</v>
      </c>
      <c r="G340" s="230" t="s">
        <v>2231</v>
      </c>
      <c r="H340" s="230" t="s">
        <v>1393</v>
      </c>
      <c r="I340" s="230" t="s">
        <v>321</v>
      </c>
      <c r="J340" s="230" t="s">
        <v>296</v>
      </c>
      <c r="K340" s="230">
        <v>2017</v>
      </c>
      <c r="L340" s="230" t="s">
        <v>281</v>
      </c>
    </row>
    <row r="341" spans="1:22" ht="17.25" customHeight="1" x14ac:dyDescent="0.3">
      <c r="A341" s="230">
        <v>410749</v>
      </c>
      <c r="B341" s="230" t="s">
        <v>2313</v>
      </c>
      <c r="C341" s="230" t="s">
        <v>70</v>
      </c>
      <c r="D341" s="230" t="s">
        <v>247</v>
      </c>
      <c r="E341" s="230" t="s">
        <v>140</v>
      </c>
      <c r="F341" s="230">
        <v>32125</v>
      </c>
      <c r="G341" s="230" t="s">
        <v>2290</v>
      </c>
      <c r="H341" s="230" t="s">
        <v>1393</v>
      </c>
      <c r="I341" s="230" t="s">
        <v>321</v>
      </c>
      <c r="J341" s="230" t="s">
        <v>296</v>
      </c>
      <c r="K341" s="230">
        <v>2005</v>
      </c>
      <c r="S341" s="230" t="s">
        <v>902</v>
      </c>
      <c r="U341" s="230" t="s">
        <v>902</v>
      </c>
      <c r="V341" s="230" t="s">
        <v>902</v>
      </c>
    </row>
    <row r="342" spans="1:22" ht="17.25" customHeight="1" x14ac:dyDescent="0.3">
      <c r="A342" s="230">
        <v>410447</v>
      </c>
      <c r="B342" s="230" t="s">
        <v>2316</v>
      </c>
      <c r="C342" s="230" t="s">
        <v>62</v>
      </c>
      <c r="D342" s="230" t="s">
        <v>483</v>
      </c>
      <c r="E342" s="230" t="s">
        <v>140</v>
      </c>
      <c r="F342" s="230">
        <v>29076</v>
      </c>
      <c r="G342" s="230" t="s">
        <v>2226</v>
      </c>
      <c r="H342" s="230" t="s">
        <v>1393</v>
      </c>
      <c r="I342" s="230" t="s">
        <v>321</v>
      </c>
      <c r="U342" s="230" t="s">
        <v>902</v>
      </c>
      <c r="V342" s="230" t="s">
        <v>902</v>
      </c>
    </row>
    <row r="343" spans="1:22" ht="17.25" customHeight="1" x14ac:dyDescent="0.3">
      <c r="A343" s="230">
        <v>409061</v>
      </c>
      <c r="B343" s="230" t="s">
        <v>2317</v>
      </c>
      <c r="C343" s="230" t="s">
        <v>65</v>
      </c>
      <c r="D343" s="230" t="s">
        <v>487</v>
      </c>
      <c r="E343" s="230" t="s">
        <v>140</v>
      </c>
      <c r="F343" s="230">
        <v>30051</v>
      </c>
      <c r="G343" s="230" t="s">
        <v>281</v>
      </c>
      <c r="H343" s="230" t="s">
        <v>1393</v>
      </c>
      <c r="I343" s="230" t="s">
        <v>321</v>
      </c>
      <c r="R343" s="230" t="s">
        <v>902</v>
      </c>
      <c r="S343" s="230" t="s">
        <v>902</v>
      </c>
      <c r="U343" s="230" t="s">
        <v>902</v>
      </c>
      <c r="V343" s="230" t="s">
        <v>902</v>
      </c>
    </row>
    <row r="344" spans="1:22" ht="17.25" customHeight="1" x14ac:dyDescent="0.3">
      <c r="A344" s="230">
        <v>407652</v>
      </c>
      <c r="B344" s="230" t="s">
        <v>2320</v>
      </c>
      <c r="C344" s="230" t="s">
        <v>82</v>
      </c>
      <c r="D344" s="230" t="s">
        <v>228</v>
      </c>
      <c r="E344" s="230" t="s">
        <v>140</v>
      </c>
      <c r="F344" s="230">
        <v>30317</v>
      </c>
      <c r="G344" s="230" t="s">
        <v>1961</v>
      </c>
      <c r="H344" s="230" t="s">
        <v>1393</v>
      </c>
      <c r="I344" s="230" t="s">
        <v>321</v>
      </c>
      <c r="T344" s="230" t="s">
        <v>902</v>
      </c>
      <c r="U344" s="230" t="s">
        <v>902</v>
      </c>
      <c r="V344" s="230" t="s">
        <v>902</v>
      </c>
    </row>
    <row r="345" spans="1:22" ht="17.25" customHeight="1" x14ac:dyDescent="0.3">
      <c r="A345" s="230">
        <v>409363</v>
      </c>
      <c r="B345" s="230" t="s">
        <v>2321</v>
      </c>
      <c r="C345" s="230" t="s">
        <v>1063</v>
      </c>
      <c r="D345" s="230" t="s">
        <v>1757</v>
      </c>
      <c r="E345" s="230" t="s">
        <v>141</v>
      </c>
      <c r="F345" s="230">
        <v>31176</v>
      </c>
      <c r="G345" s="230" t="s">
        <v>2268</v>
      </c>
      <c r="H345" s="230" t="s">
        <v>1393</v>
      </c>
      <c r="I345" s="230" t="s">
        <v>321</v>
      </c>
    </row>
    <row r="346" spans="1:22" ht="17.25" customHeight="1" x14ac:dyDescent="0.3">
      <c r="A346" s="230">
        <v>403419</v>
      </c>
      <c r="B346" s="230" t="s">
        <v>2322</v>
      </c>
      <c r="C346" s="230" t="s">
        <v>62</v>
      </c>
      <c r="D346" s="230" t="s">
        <v>2323</v>
      </c>
      <c r="E346" s="230" t="s">
        <v>140</v>
      </c>
      <c r="F346" s="230">
        <v>31179</v>
      </c>
      <c r="G346" s="230" t="s">
        <v>2222</v>
      </c>
      <c r="H346" s="230" t="s">
        <v>1393</v>
      </c>
      <c r="I346" s="230" t="s">
        <v>321</v>
      </c>
      <c r="N346" s="230">
        <v>2932</v>
      </c>
      <c r="O346" s="230">
        <v>44417.442662037036</v>
      </c>
      <c r="P346" s="230">
        <v>37500</v>
      </c>
    </row>
    <row r="347" spans="1:22" ht="17.25" customHeight="1" x14ac:dyDescent="0.3">
      <c r="A347" s="230">
        <v>408198</v>
      </c>
      <c r="B347" s="230" t="s">
        <v>2324</v>
      </c>
      <c r="C347" s="230" t="s">
        <v>1752</v>
      </c>
      <c r="D347" s="230" t="s">
        <v>364</v>
      </c>
      <c r="E347" s="230" t="s">
        <v>141</v>
      </c>
      <c r="F347" s="230">
        <v>31215</v>
      </c>
      <c r="G347" s="230" t="s">
        <v>283</v>
      </c>
      <c r="H347" s="230" t="s">
        <v>1393</v>
      </c>
      <c r="I347" s="230" t="s">
        <v>321</v>
      </c>
      <c r="U347" s="230" t="s">
        <v>902</v>
      </c>
      <c r="V347" s="230" t="s">
        <v>902</v>
      </c>
    </row>
    <row r="348" spans="1:22" ht="17.25" customHeight="1" x14ac:dyDescent="0.3">
      <c r="A348" s="230">
        <v>412130</v>
      </c>
      <c r="B348" s="230" t="s">
        <v>2325</v>
      </c>
      <c r="C348" s="230" t="s">
        <v>91</v>
      </c>
      <c r="D348" s="230" t="s">
        <v>226</v>
      </c>
      <c r="E348" s="230" t="s">
        <v>141</v>
      </c>
      <c r="F348" s="230">
        <v>31446</v>
      </c>
      <c r="G348" s="230" t="s">
        <v>1396</v>
      </c>
      <c r="H348" s="230" t="s">
        <v>1393</v>
      </c>
      <c r="I348" s="230" t="s">
        <v>321</v>
      </c>
      <c r="N348" s="230">
        <v>3178</v>
      </c>
      <c r="O348" s="230">
        <v>44427.366377314815</v>
      </c>
      <c r="P348" s="230">
        <v>43000</v>
      </c>
    </row>
    <row r="349" spans="1:22" ht="17.25" customHeight="1" x14ac:dyDescent="0.3">
      <c r="A349" s="230">
        <v>402220</v>
      </c>
      <c r="B349" s="230" t="s">
        <v>2326</v>
      </c>
      <c r="C349" s="230" t="s">
        <v>651</v>
      </c>
      <c r="D349" s="230" t="s">
        <v>2327</v>
      </c>
      <c r="E349" s="230" t="s">
        <v>141</v>
      </c>
      <c r="F349" s="230">
        <v>31778</v>
      </c>
      <c r="G349" s="230" t="s">
        <v>1665</v>
      </c>
      <c r="H349" s="230" t="s">
        <v>1393</v>
      </c>
      <c r="I349" s="230" t="s">
        <v>321</v>
      </c>
      <c r="U349" s="230" t="s">
        <v>902</v>
      </c>
      <c r="V349" s="230" t="s">
        <v>902</v>
      </c>
    </row>
    <row r="350" spans="1:22" ht="17.25" customHeight="1" x14ac:dyDescent="0.3">
      <c r="A350" s="230">
        <v>410096</v>
      </c>
      <c r="B350" s="230" t="s">
        <v>1910</v>
      </c>
      <c r="C350" s="230" t="s">
        <v>67</v>
      </c>
      <c r="D350" s="230" t="s">
        <v>478</v>
      </c>
      <c r="E350" s="230" t="s">
        <v>140</v>
      </c>
      <c r="F350" s="230">
        <v>32834</v>
      </c>
      <c r="G350" s="230" t="s">
        <v>1725</v>
      </c>
      <c r="H350" s="230" t="s">
        <v>1393</v>
      </c>
      <c r="I350" s="230" t="s">
        <v>321</v>
      </c>
    </row>
    <row r="351" spans="1:22" ht="17.25" customHeight="1" x14ac:dyDescent="0.3">
      <c r="A351" s="230">
        <v>416197</v>
      </c>
      <c r="B351" s="230" t="s">
        <v>2328</v>
      </c>
      <c r="C351" s="230" t="s">
        <v>69</v>
      </c>
      <c r="D351" s="230" t="s">
        <v>750</v>
      </c>
      <c r="E351" s="230" t="s">
        <v>140</v>
      </c>
      <c r="F351" s="230">
        <v>33319</v>
      </c>
      <c r="G351" s="230" t="s">
        <v>1664</v>
      </c>
      <c r="H351" s="230" t="s">
        <v>1393</v>
      </c>
      <c r="I351" s="230" t="s">
        <v>321</v>
      </c>
      <c r="T351" s="230" t="s">
        <v>902</v>
      </c>
      <c r="U351" s="230" t="s">
        <v>902</v>
      </c>
      <c r="V351" s="230" t="s">
        <v>902</v>
      </c>
    </row>
    <row r="352" spans="1:22" ht="17.25" customHeight="1" x14ac:dyDescent="0.3">
      <c r="A352" s="230">
        <v>416949</v>
      </c>
      <c r="B352" s="230" t="s">
        <v>2329</v>
      </c>
      <c r="C352" s="230" t="s">
        <v>2330</v>
      </c>
      <c r="D352" s="230" t="s">
        <v>649</v>
      </c>
      <c r="E352" s="230" t="s">
        <v>140</v>
      </c>
      <c r="F352" s="230">
        <v>34023</v>
      </c>
      <c r="G352" s="230" t="s">
        <v>281</v>
      </c>
      <c r="H352" s="230" t="s">
        <v>1393</v>
      </c>
      <c r="I352" s="230" t="s">
        <v>321</v>
      </c>
      <c r="T352" s="230" t="s">
        <v>902</v>
      </c>
      <c r="U352" s="230" t="s">
        <v>902</v>
      </c>
      <c r="V352" s="230" t="s">
        <v>902</v>
      </c>
    </row>
    <row r="353" spans="1:22" ht="17.25" customHeight="1" x14ac:dyDescent="0.3">
      <c r="A353" s="230">
        <v>416092</v>
      </c>
      <c r="B353" s="230" t="s">
        <v>2331</v>
      </c>
      <c r="C353" s="230" t="s">
        <v>466</v>
      </c>
      <c r="D353" s="230" t="s">
        <v>2332</v>
      </c>
      <c r="E353" s="230" t="s">
        <v>141</v>
      </c>
      <c r="F353" s="230">
        <v>34335</v>
      </c>
      <c r="G353" s="230" t="s">
        <v>1665</v>
      </c>
      <c r="H353" s="230" t="s">
        <v>1393</v>
      </c>
      <c r="I353" s="230" t="s">
        <v>321</v>
      </c>
      <c r="U353" s="230" t="s">
        <v>902</v>
      </c>
      <c r="V353" s="230" t="s">
        <v>902</v>
      </c>
    </row>
    <row r="354" spans="1:22" ht="17.25" customHeight="1" x14ac:dyDescent="0.3">
      <c r="A354" s="230">
        <v>411665</v>
      </c>
      <c r="B354" s="230" t="s">
        <v>699</v>
      </c>
      <c r="C354" s="230" t="s">
        <v>115</v>
      </c>
      <c r="D354" s="230" t="s">
        <v>2333</v>
      </c>
      <c r="E354" s="230" t="s">
        <v>140</v>
      </c>
      <c r="F354" s="230" t="s">
        <v>2334</v>
      </c>
      <c r="G354" s="230" t="s">
        <v>2238</v>
      </c>
      <c r="H354" s="230" t="s">
        <v>1393</v>
      </c>
      <c r="I354" s="230" t="s">
        <v>321</v>
      </c>
      <c r="U354" s="230" t="s">
        <v>902</v>
      </c>
      <c r="V354" s="230" t="s">
        <v>902</v>
      </c>
    </row>
    <row r="355" spans="1:22" ht="17.25" customHeight="1" x14ac:dyDescent="0.3">
      <c r="A355" s="230">
        <v>421355</v>
      </c>
      <c r="B355" s="230" t="s">
        <v>2342</v>
      </c>
      <c r="C355" s="230" t="s">
        <v>2343</v>
      </c>
      <c r="D355" s="230" t="s">
        <v>223</v>
      </c>
      <c r="E355" s="230" t="s">
        <v>141</v>
      </c>
      <c r="F355" s="230">
        <v>33970</v>
      </c>
      <c r="H355" s="230" t="s">
        <v>1393</v>
      </c>
      <c r="I355" s="230" t="s">
        <v>321</v>
      </c>
      <c r="J355" s="230" t="s">
        <v>296</v>
      </c>
      <c r="K355" s="230">
        <v>2010</v>
      </c>
      <c r="L355" s="230" t="s">
        <v>292</v>
      </c>
    </row>
    <row r="356" spans="1:22" ht="17.25" customHeight="1" x14ac:dyDescent="0.3">
      <c r="A356" s="230">
        <v>421931</v>
      </c>
      <c r="B356" s="230" t="s">
        <v>2346</v>
      </c>
      <c r="C356" s="230" t="s">
        <v>133</v>
      </c>
      <c r="D356" s="230" t="s">
        <v>199</v>
      </c>
      <c r="E356" s="230" t="s">
        <v>140</v>
      </c>
      <c r="F356" s="230">
        <v>34826</v>
      </c>
      <c r="G356" s="230" t="s">
        <v>281</v>
      </c>
      <c r="H356" s="230" t="s">
        <v>1393</v>
      </c>
      <c r="I356" s="230" t="s">
        <v>321</v>
      </c>
      <c r="J356" s="230" t="s">
        <v>295</v>
      </c>
      <c r="K356" s="230">
        <v>2013</v>
      </c>
      <c r="L356" s="230" t="s">
        <v>292</v>
      </c>
    </row>
    <row r="357" spans="1:22" ht="17.25" customHeight="1" x14ac:dyDescent="0.3">
      <c r="A357" s="230">
        <v>422024</v>
      </c>
      <c r="B357" s="230" t="s">
        <v>2347</v>
      </c>
      <c r="C357" s="230" t="s">
        <v>117</v>
      </c>
      <c r="D357" s="230" t="s">
        <v>575</v>
      </c>
      <c r="E357" s="230" t="s">
        <v>140</v>
      </c>
      <c r="F357" s="230">
        <v>35065</v>
      </c>
      <c r="G357" s="230" t="s">
        <v>281</v>
      </c>
      <c r="H357" s="230" t="s">
        <v>1393</v>
      </c>
      <c r="I357" s="230" t="s">
        <v>321</v>
      </c>
      <c r="J357" s="230" t="s">
        <v>295</v>
      </c>
      <c r="K357" s="230">
        <v>2013</v>
      </c>
      <c r="L357" s="230" t="s">
        <v>292</v>
      </c>
      <c r="U357" s="230" t="s">
        <v>902</v>
      </c>
      <c r="V357" s="230" t="s">
        <v>902</v>
      </c>
    </row>
    <row r="358" spans="1:22" ht="17.25" customHeight="1" x14ac:dyDescent="0.3">
      <c r="A358" s="230">
        <v>420084</v>
      </c>
      <c r="B358" s="230" t="s">
        <v>2348</v>
      </c>
      <c r="C358" s="230" t="s">
        <v>97</v>
      </c>
      <c r="D358" s="230" t="s">
        <v>227</v>
      </c>
      <c r="E358" s="230" t="s">
        <v>140</v>
      </c>
      <c r="F358" s="230">
        <v>34896</v>
      </c>
      <c r="G358" s="230" t="s">
        <v>281</v>
      </c>
      <c r="H358" s="230" t="s">
        <v>1393</v>
      </c>
      <c r="I358" s="230" t="s">
        <v>321</v>
      </c>
      <c r="J358" s="230" t="s">
        <v>295</v>
      </c>
      <c r="K358" s="230">
        <v>2014</v>
      </c>
      <c r="L358" s="230" t="s">
        <v>292</v>
      </c>
      <c r="U358" s="230" t="s">
        <v>902</v>
      </c>
      <c r="V358" s="230" t="s">
        <v>902</v>
      </c>
    </row>
    <row r="359" spans="1:22" ht="17.25" customHeight="1" x14ac:dyDescent="0.3">
      <c r="A359" s="230">
        <v>425115</v>
      </c>
      <c r="B359" s="230" t="s">
        <v>2351</v>
      </c>
      <c r="C359" s="230" t="s">
        <v>397</v>
      </c>
      <c r="D359" s="230" t="s">
        <v>485</v>
      </c>
      <c r="E359" s="230" t="s">
        <v>141</v>
      </c>
      <c r="F359" s="230">
        <v>36173</v>
      </c>
      <c r="G359" s="230" t="s">
        <v>281</v>
      </c>
      <c r="H359" s="230" t="s">
        <v>1393</v>
      </c>
      <c r="I359" s="230" t="s">
        <v>321</v>
      </c>
      <c r="J359" s="230" t="s">
        <v>295</v>
      </c>
      <c r="K359" s="230">
        <v>2016</v>
      </c>
      <c r="L359" s="230" t="s">
        <v>292</v>
      </c>
    </row>
    <row r="360" spans="1:22" ht="17.25" customHeight="1" x14ac:dyDescent="0.3">
      <c r="A360" s="230">
        <v>423832</v>
      </c>
      <c r="B360" s="230" t="s">
        <v>2352</v>
      </c>
      <c r="C360" s="230" t="s">
        <v>60</v>
      </c>
      <c r="D360" s="230" t="s">
        <v>240</v>
      </c>
      <c r="E360" s="230" t="s">
        <v>140</v>
      </c>
      <c r="F360" s="230">
        <v>35452</v>
      </c>
      <c r="G360" s="230" t="s">
        <v>281</v>
      </c>
      <c r="H360" s="230" t="s">
        <v>1393</v>
      </c>
      <c r="I360" s="230" t="s">
        <v>321</v>
      </c>
      <c r="J360" s="230" t="s">
        <v>295</v>
      </c>
      <c r="K360" s="230">
        <v>2017</v>
      </c>
      <c r="L360" s="230" t="s">
        <v>292</v>
      </c>
    </row>
    <row r="361" spans="1:22" ht="17.25" customHeight="1" x14ac:dyDescent="0.3">
      <c r="A361" s="230">
        <v>422809</v>
      </c>
      <c r="B361" s="230" t="s">
        <v>2353</v>
      </c>
      <c r="C361" s="230" t="s">
        <v>69</v>
      </c>
      <c r="D361" s="230" t="s">
        <v>198</v>
      </c>
      <c r="E361" s="230" t="s">
        <v>141</v>
      </c>
      <c r="F361" s="230">
        <v>36188</v>
      </c>
      <c r="G361" s="230" t="s">
        <v>281</v>
      </c>
      <c r="H361" s="230" t="s">
        <v>1393</v>
      </c>
      <c r="I361" s="230" t="s">
        <v>321</v>
      </c>
      <c r="J361" s="230" t="s">
        <v>295</v>
      </c>
      <c r="K361" s="230">
        <v>2017</v>
      </c>
      <c r="L361" s="230" t="s">
        <v>292</v>
      </c>
    </row>
    <row r="362" spans="1:22" ht="17.25" customHeight="1" x14ac:dyDescent="0.3">
      <c r="A362" s="230">
        <v>424849</v>
      </c>
      <c r="B362" s="230" t="s">
        <v>2355</v>
      </c>
      <c r="C362" s="230" t="s">
        <v>409</v>
      </c>
      <c r="D362" s="230" t="s">
        <v>380</v>
      </c>
      <c r="E362" s="230" t="s">
        <v>140</v>
      </c>
      <c r="F362" s="230">
        <v>36188</v>
      </c>
      <c r="G362" s="230" t="s">
        <v>281</v>
      </c>
      <c r="H362" s="230" t="s">
        <v>1393</v>
      </c>
      <c r="I362" s="230" t="s">
        <v>321</v>
      </c>
      <c r="J362" s="230" t="s">
        <v>295</v>
      </c>
      <c r="K362" s="230">
        <v>2016</v>
      </c>
      <c r="L362" s="230" t="s">
        <v>289</v>
      </c>
    </row>
    <row r="363" spans="1:22" ht="17.25" customHeight="1" x14ac:dyDescent="0.3">
      <c r="A363" s="230">
        <v>423651</v>
      </c>
      <c r="B363" s="230" t="s">
        <v>2358</v>
      </c>
      <c r="C363" s="230" t="s">
        <v>2359</v>
      </c>
      <c r="D363" s="230" t="s">
        <v>1685</v>
      </c>
      <c r="E363" s="230" t="s">
        <v>141</v>
      </c>
      <c r="F363" s="230">
        <v>25343</v>
      </c>
      <c r="G363" s="230" t="s">
        <v>281</v>
      </c>
      <c r="H363" s="230" t="s">
        <v>1393</v>
      </c>
      <c r="I363" s="230" t="s">
        <v>321</v>
      </c>
      <c r="J363" s="230" t="s">
        <v>295</v>
      </c>
      <c r="K363" s="230">
        <v>1991</v>
      </c>
      <c r="L363" s="230" t="s">
        <v>281</v>
      </c>
    </row>
    <row r="364" spans="1:22" ht="17.25" customHeight="1" x14ac:dyDescent="0.3">
      <c r="A364" s="230">
        <v>420921</v>
      </c>
      <c r="B364" s="230" t="s">
        <v>2360</v>
      </c>
      <c r="C364" s="230" t="s">
        <v>61</v>
      </c>
      <c r="D364" s="230" t="s">
        <v>363</v>
      </c>
      <c r="E364" s="230" t="s">
        <v>140</v>
      </c>
      <c r="F364" s="230">
        <v>26697</v>
      </c>
      <c r="G364" s="230" t="s">
        <v>281</v>
      </c>
      <c r="H364" s="230" t="s">
        <v>1393</v>
      </c>
      <c r="I364" s="230" t="s">
        <v>321</v>
      </c>
      <c r="J364" s="230" t="s">
        <v>295</v>
      </c>
      <c r="K364" s="230">
        <v>1993</v>
      </c>
      <c r="L364" s="230" t="s">
        <v>281</v>
      </c>
      <c r="V364" s="230" t="s">
        <v>902</v>
      </c>
    </row>
    <row r="365" spans="1:22" ht="17.25" customHeight="1" x14ac:dyDescent="0.3">
      <c r="A365" s="230">
        <v>407918</v>
      </c>
      <c r="B365" s="230" t="s">
        <v>2361</v>
      </c>
      <c r="C365" s="230" t="s">
        <v>456</v>
      </c>
      <c r="D365" s="230" t="s">
        <v>462</v>
      </c>
      <c r="E365" s="230" t="s">
        <v>140</v>
      </c>
      <c r="F365" s="230">
        <v>26425</v>
      </c>
      <c r="G365" s="230" t="s">
        <v>281</v>
      </c>
      <c r="H365" s="230" t="s">
        <v>1393</v>
      </c>
      <c r="I365" s="230" t="s">
        <v>321</v>
      </c>
      <c r="J365" s="230" t="s">
        <v>296</v>
      </c>
      <c r="K365" s="230">
        <v>1993</v>
      </c>
      <c r="L365" s="230" t="s">
        <v>281</v>
      </c>
    </row>
    <row r="366" spans="1:22" ht="17.25" customHeight="1" x14ac:dyDescent="0.3">
      <c r="A366" s="230">
        <v>420096</v>
      </c>
      <c r="B366" s="230" t="s">
        <v>2362</v>
      </c>
      <c r="C366" s="230" t="s">
        <v>793</v>
      </c>
      <c r="D366" s="230" t="s">
        <v>225</v>
      </c>
      <c r="E366" s="230" t="s">
        <v>140</v>
      </c>
      <c r="F366" s="230">
        <v>27764</v>
      </c>
      <c r="G366" s="230" t="s">
        <v>281</v>
      </c>
      <c r="H366" s="230" t="s">
        <v>1393</v>
      </c>
      <c r="I366" s="230" t="s">
        <v>321</v>
      </c>
      <c r="J366" s="230" t="s">
        <v>296</v>
      </c>
      <c r="K366" s="230">
        <v>1994</v>
      </c>
      <c r="L366" s="230" t="s">
        <v>281</v>
      </c>
    </row>
    <row r="367" spans="1:22" ht="17.25" customHeight="1" x14ac:dyDescent="0.3">
      <c r="A367" s="230">
        <v>423354</v>
      </c>
      <c r="B367" s="230" t="s">
        <v>2363</v>
      </c>
      <c r="C367" s="230" t="s">
        <v>103</v>
      </c>
      <c r="D367" s="230" t="s">
        <v>231</v>
      </c>
      <c r="E367" s="230" t="s">
        <v>141</v>
      </c>
      <c r="F367" s="230">
        <v>28293</v>
      </c>
      <c r="G367" s="230" t="s">
        <v>281</v>
      </c>
      <c r="H367" s="230" t="s">
        <v>1393</v>
      </c>
      <c r="I367" s="230" t="s">
        <v>321</v>
      </c>
      <c r="J367" s="230" t="s">
        <v>295</v>
      </c>
      <c r="K367" s="230">
        <v>1995</v>
      </c>
      <c r="L367" s="230" t="s">
        <v>281</v>
      </c>
    </row>
    <row r="368" spans="1:22" ht="17.25" customHeight="1" x14ac:dyDescent="0.3">
      <c r="A368" s="230">
        <v>402856</v>
      </c>
      <c r="B368" s="230" t="s">
        <v>2364</v>
      </c>
      <c r="C368" s="230" t="s">
        <v>631</v>
      </c>
      <c r="D368" s="230" t="s">
        <v>2365</v>
      </c>
      <c r="E368" s="230" t="s">
        <v>140</v>
      </c>
      <c r="F368" s="230">
        <v>27395</v>
      </c>
      <c r="G368" s="230" t="s">
        <v>2366</v>
      </c>
      <c r="H368" s="230" t="s">
        <v>1393</v>
      </c>
      <c r="I368" s="230" t="s">
        <v>321</v>
      </c>
      <c r="J368" s="230" t="s">
        <v>296</v>
      </c>
      <c r="K368" s="230">
        <v>1995</v>
      </c>
      <c r="L368" s="230" t="s">
        <v>281</v>
      </c>
      <c r="T368" s="230" t="s">
        <v>902</v>
      </c>
      <c r="U368" s="230" t="s">
        <v>902</v>
      </c>
      <c r="V368" s="230" t="s">
        <v>902</v>
      </c>
    </row>
    <row r="369" spans="1:22" ht="17.25" customHeight="1" x14ac:dyDescent="0.3">
      <c r="A369" s="230">
        <v>419000</v>
      </c>
      <c r="B369" s="230" t="s">
        <v>2367</v>
      </c>
      <c r="C369" s="230" t="s">
        <v>629</v>
      </c>
      <c r="D369" s="230" t="s">
        <v>244</v>
      </c>
      <c r="E369" s="230" t="s">
        <v>141</v>
      </c>
      <c r="F369" s="230">
        <v>34335</v>
      </c>
      <c r="G369" s="230" t="s">
        <v>281</v>
      </c>
      <c r="H369" s="230" t="s">
        <v>1393</v>
      </c>
      <c r="I369" s="230" t="s">
        <v>321</v>
      </c>
      <c r="J369" s="230" t="s">
        <v>295</v>
      </c>
      <c r="K369" s="230">
        <v>1996</v>
      </c>
      <c r="L369" s="230" t="s">
        <v>281</v>
      </c>
    </row>
    <row r="370" spans="1:22" ht="17.25" customHeight="1" x14ac:dyDescent="0.3">
      <c r="A370" s="230">
        <v>421643</v>
      </c>
      <c r="B370" s="230" t="s">
        <v>2369</v>
      </c>
      <c r="C370" s="230" t="s">
        <v>82</v>
      </c>
      <c r="D370" s="230" t="s">
        <v>779</v>
      </c>
      <c r="E370" s="230" t="s">
        <v>141</v>
      </c>
      <c r="F370" s="230">
        <v>28672</v>
      </c>
      <c r="G370" s="230" t="s">
        <v>281</v>
      </c>
      <c r="H370" s="230" t="s">
        <v>1393</v>
      </c>
      <c r="I370" s="230" t="s">
        <v>321</v>
      </c>
      <c r="J370" s="230" t="s">
        <v>296</v>
      </c>
      <c r="K370" s="230">
        <v>1996</v>
      </c>
      <c r="L370" s="230" t="s">
        <v>281</v>
      </c>
    </row>
    <row r="371" spans="1:22" ht="17.25" customHeight="1" x14ac:dyDescent="0.3">
      <c r="A371" s="230">
        <v>401118</v>
      </c>
      <c r="B371" s="230" t="s">
        <v>2370</v>
      </c>
      <c r="C371" s="230" t="s">
        <v>2371</v>
      </c>
      <c r="D371" s="230" t="s">
        <v>508</v>
      </c>
      <c r="E371" s="230" t="s">
        <v>140</v>
      </c>
      <c r="F371" s="230">
        <v>29048</v>
      </c>
      <c r="G371" s="230" t="s">
        <v>281</v>
      </c>
      <c r="H371" s="230" t="s">
        <v>1393</v>
      </c>
      <c r="I371" s="230" t="s">
        <v>321</v>
      </c>
      <c r="J371" s="230" t="s">
        <v>295</v>
      </c>
      <c r="K371" s="230">
        <v>1997</v>
      </c>
      <c r="L371" s="230" t="s">
        <v>281</v>
      </c>
      <c r="T371" s="230" t="s">
        <v>902</v>
      </c>
      <c r="U371" s="230" t="s">
        <v>902</v>
      </c>
      <c r="V371" s="230" t="s">
        <v>902</v>
      </c>
    </row>
    <row r="372" spans="1:22" ht="17.25" customHeight="1" x14ac:dyDescent="0.3">
      <c r="A372" s="230">
        <v>417892</v>
      </c>
      <c r="B372" s="230" t="s">
        <v>2372</v>
      </c>
      <c r="C372" s="230" t="s">
        <v>116</v>
      </c>
      <c r="D372" s="230" t="s">
        <v>134</v>
      </c>
      <c r="E372" s="230" t="s">
        <v>140</v>
      </c>
      <c r="F372" s="230">
        <v>29465</v>
      </c>
      <c r="G372" s="230" t="s">
        <v>281</v>
      </c>
      <c r="H372" s="230" t="s">
        <v>1393</v>
      </c>
      <c r="I372" s="230" t="s">
        <v>321</v>
      </c>
      <c r="J372" s="230" t="s">
        <v>295</v>
      </c>
      <c r="K372" s="230">
        <v>1997</v>
      </c>
      <c r="L372" s="230" t="s">
        <v>281</v>
      </c>
      <c r="U372" s="230" t="s">
        <v>902</v>
      </c>
      <c r="V372" s="230" t="s">
        <v>902</v>
      </c>
    </row>
    <row r="373" spans="1:22" ht="17.25" customHeight="1" x14ac:dyDescent="0.3">
      <c r="A373" s="230">
        <v>411303</v>
      </c>
      <c r="B373" s="230" t="s">
        <v>2373</v>
      </c>
      <c r="C373" s="230" t="s">
        <v>424</v>
      </c>
      <c r="D373" s="230" t="s">
        <v>244</v>
      </c>
      <c r="E373" s="230" t="s">
        <v>141</v>
      </c>
      <c r="F373" s="230">
        <v>28204</v>
      </c>
      <c r="G373" s="230" t="s">
        <v>281</v>
      </c>
      <c r="H373" s="230" t="s">
        <v>1393</v>
      </c>
      <c r="I373" s="230" t="s">
        <v>321</v>
      </c>
      <c r="J373" s="230" t="s">
        <v>295</v>
      </c>
      <c r="K373" s="230">
        <v>1998</v>
      </c>
      <c r="L373" s="230" t="s">
        <v>281</v>
      </c>
      <c r="S373" s="230" t="s">
        <v>902</v>
      </c>
      <c r="T373" s="230" t="s">
        <v>902</v>
      </c>
      <c r="U373" s="230" t="s">
        <v>902</v>
      </c>
      <c r="V373" s="230" t="s">
        <v>902</v>
      </c>
    </row>
    <row r="374" spans="1:22" ht="17.25" customHeight="1" x14ac:dyDescent="0.3">
      <c r="A374" s="230">
        <v>422044</v>
      </c>
      <c r="B374" s="230" t="s">
        <v>2374</v>
      </c>
      <c r="C374" s="230" t="s">
        <v>126</v>
      </c>
      <c r="D374" s="230" t="s">
        <v>197</v>
      </c>
      <c r="E374" s="230" t="s">
        <v>140</v>
      </c>
      <c r="F374" s="230">
        <v>28901</v>
      </c>
      <c r="G374" s="230" t="s">
        <v>281</v>
      </c>
      <c r="H374" s="230" t="s">
        <v>1393</v>
      </c>
      <c r="I374" s="230" t="s">
        <v>321</v>
      </c>
      <c r="J374" s="230" t="s">
        <v>295</v>
      </c>
      <c r="K374" s="230">
        <v>1998</v>
      </c>
      <c r="L374" s="230" t="s">
        <v>281</v>
      </c>
    </row>
    <row r="375" spans="1:22" ht="17.25" customHeight="1" x14ac:dyDescent="0.3">
      <c r="A375" s="230">
        <v>422730</v>
      </c>
      <c r="B375" s="230" t="s">
        <v>2375</v>
      </c>
      <c r="C375" s="230" t="s">
        <v>1454</v>
      </c>
      <c r="D375" s="230" t="s">
        <v>220</v>
      </c>
      <c r="E375" s="230" t="s">
        <v>141</v>
      </c>
      <c r="F375" s="230">
        <v>29428</v>
      </c>
      <c r="G375" s="230" t="s">
        <v>281</v>
      </c>
      <c r="H375" s="230" t="s">
        <v>1393</v>
      </c>
      <c r="I375" s="230" t="s">
        <v>321</v>
      </c>
      <c r="J375" s="230" t="s">
        <v>295</v>
      </c>
      <c r="K375" s="230">
        <v>1998</v>
      </c>
      <c r="L375" s="230" t="s">
        <v>281</v>
      </c>
    </row>
    <row r="376" spans="1:22" ht="17.25" customHeight="1" x14ac:dyDescent="0.3">
      <c r="A376" s="230">
        <v>400745</v>
      </c>
      <c r="B376" s="230" t="s">
        <v>2376</v>
      </c>
      <c r="C376" s="230" t="s">
        <v>62</v>
      </c>
      <c r="D376" s="230" t="s">
        <v>193</v>
      </c>
      <c r="E376" s="230" t="s">
        <v>140</v>
      </c>
      <c r="F376" s="230">
        <v>28669</v>
      </c>
      <c r="G376" s="230" t="s">
        <v>281</v>
      </c>
      <c r="H376" s="230" t="s">
        <v>1393</v>
      </c>
      <c r="I376" s="230" t="s">
        <v>321</v>
      </c>
      <c r="J376" s="230" t="s">
        <v>1417</v>
      </c>
      <c r="K376" s="230">
        <v>1999</v>
      </c>
      <c r="L376" s="230" t="s">
        <v>281</v>
      </c>
      <c r="U376" s="230" t="s">
        <v>902</v>
      </c>
      <c r="V376" s="230" t="s">
        <v>902</v>
      </c>
    </row>
    <row r="377" spans="1:22" ht="17.25" customHeight="1" x14ac:dyDescent="0.3">
      <c r="A377" s="230">
        <v>417188</v>
      </c>
      <c r="B377" s="230" t="s">
        <v>2377</v>
      </c>
      <c r="C377" s="230" t="s">
        <v>60</v>
      </c>
      <c r="D377" s="230" t="s">
        <v>1667</v>
      </c>
      <c r="E377" s="230" t="s">
        <v>140</v>
      </c>
      <c r="F377" s="230">
        <v>29418</v>
      </c>
      <c r="G377" s="230" t="s">
        <v>281</v>
      </c>
      <c r="H377" s="230" t="s">
        <v>1393</v>
      </c>
      <c r="I377" s="230" t="s">
        <v>321</v>
      </c>
      <c r="J377" s="230" t="s">
        <v>1417</v>
      </c>
      <c r="K377" s="230">
        <v>1999</v>
      </c>
      <c r="L377" s="230" t="s">
        <v>281</v>
      </c>
      <c r="V377" s="230" t="s">
        <v>902</v>
      </c>
    </row>
    <row r="378" spans="1:22" ht="17.25" customHeight="1" x14ac:dyDescent="0.3">
      <c r="A378" s="230">
        <v>422355</v>
      </c>
      <c r="B378" s="230" t="s">
        <v>2383</v>
      </c>
      <c r="C378" s="230" t="s">
        <v>1061</v>
      </c>
      <c r="D378" s="230" t="s">
        <v>375</v>
      </c>
      <c r="E378" s="230" t="s">
        <v>141</v>
      </c>
      <c r="F378" s="230">
        <v>29803</v>
      </c>
      <c r="G378" s="230" t="s">
        <v>281</v>
      </c>
      <c r="H378" s="230" t="s">
        <v>1393</v>
      </c>
      <c r="I378" s="230" t="s">
        <v>321</v>
      </c>
      <c r="J378" s="230" t="s">
        <v>295</v>
      </c>
      <c r="K378" s="230">
        <v>2000</v>
      </c>
      <c r="L378" s="230" t="s">
        <v>281</v>
      </c>
    </row>
    <row r="379" spans="1:22" ht="17.25" customHeight="1" x14ac:dyDescent="0.3">
      <c r="A379" s="230">
        <v>404084</v>
      </c>
      <c r="B379" s="230" t="s">
        <v>2384</v>
      </c>
      <c r="C379" s="230" t="s">
        <v>126</v>
      </c>
      <c r="D379" s="230" t="s">
        <v>2385</v>
      </c>
      <c r="E379" s="230" t="s">
        <v>140</v>
      </c>
      <c r="F379" s="230">
        <v>29907</v>
      </c>
      <c r="G379" s="230" t="s">
        <v>281</v>
      </c>
      <c r="H379" s="230" t="s">
        <v>1393</v>
      </c>
      <c r="I379" s="230" t="s">
        <v>321</v>
      </c>
      <c r="J379" s="230" t="s">
        <v>295</v>
      </c>
      <c r="K379" s="230">
        <v>2000</v>
      </c>
      <c r="L379" s="230" t="s">
        <v>281</v>
      </c>
    </row>
    <row r="380" spans="1:22" ht="17.25" customHeight="1" x14ac:dyDescent="0.3">
      <c r="A380" s="230">
        <v>401410</v>
      </c>
      <c r="B380" s="230" t="s">
        <v>2386</v>
      </c>
      <c r="C380" s="230" t="s">
        <v>75</v>
      </c>
      <c r="D380" s="230" t="s">
        <v>2387</v>
      </c>
      <c r="E380" s="230" t="s">
        <v>141</v>
      </c>
      <c r="F380" s="230">
        <v>30756</v>
      </c>
      <c r="G380" s="230" t="s">
        <v>281</v>
      </c>
      <c r="H380" s="230" t="s">
        <v>1393</v>
      </c>
      <c r="I380" s="230" t="s">
        <v>321</v>
      </c>
      <c r="J380" s="230" t="s">
        <v>296</v>
      </c>
      <c r="K380" s="230">
        <v>2000</v>
      </c>
      <c r="L380" s="230" t="s">
        <v>281</v>
      </c>
      <c r="S380" s="230" t="s">
        <v>902</v>
      </c>
      <c r="T380" s="230" t="s">
        <v>902</v>
      </c>
      <c r="U380" s="230" t="s">
        <v>902</v>
      </c>
      <c r="V380" s="230" t="s">
        <v>902</v>
      </c>
    </row>
    <row r="381" spans="1:22" ht="17.25" customHeight="1" x14ac:dyDescent="0.3">
      <c r="A381" s="230">
        <v>414458</v>
      </c>
      <c r="B381" s="230" t="s">
        <v>2388</v>
      </c>
      <c r="C381" s="230" t="s">
        <v>86</v>
      </c>
      <c r="D381" s="230" t="s">
        <v>609</v>
      </c>
      <c r="E381" s="230" t="s">
        <v>140</v>
      </c>
      <c r="F381" s="230">
        <v>30246</v>
      </c>
      <c r="G381" s="230" t="s">
        <v>281</v>
      </c>
      <c r="H381" s="230" t="s">
        <v>1393</v>
      </c>
      <c r="I381" s="230" t="s">
        <v>321</v>
      </c>
      <c r="J381" s="230" t="s">
        <v>295</v>
      </c>
      <c r="K381" s="230">
        <v>2001</v>
      </c>
      <c r="L381" s="230" t="s">
        <v>281</v>
      </c>
      <c r="S381" s="230" t="s">
        <v>902</v>
      </c>
      <c r="T381" s="230" t="s">
        <v>902</v>
      </c>
      <c r="U381" s="230" t="s">
        <v>902</v>
      </c>
      <c r="V381" s="230" t="s">
        <v>902</v>
      </c>
    </row>
    <row r="382" spans="1:22" ht="17.25" customHeight="1" x14ac:dyDescent="0.3">
      <c r="A382" s="230">
        <v>415649</v>
      </c>
      <c r="B382" s="230" t="s">
        <v>2389</v>
      </c>
      <c r="C382" s="230" t="s">
        <v>656</v>
      </c>
      <c r="D382" s="230" t="s">
        <v>221</v>
      </c>
      <c r="E382" s="230" t="s">
        <v>140</v>
      </c>
      <c r="F382" s="230">
        <v>32327</v>
      </c>
      <c r="G382" s="230" t="s">
        <v>281</v>
      </c>
      <c r="H382" s="230" t="s">
        <v>1393</v>
      </c>
      <c r="I382" s="230" t="s">
        <v>321</v>
      </c>
      <c r="J382" s="230" t="s">
        <v>295</v>
      </c>
      <c r="K382" s="230">
        <v>2001</v>
      </c>
      <c r="L382" s="230" t="s">
        <v>281</v>
      </c>
      <c r="T382" s="230" t="s">
        <v>902</v>
      </c>
      <c r="U382" s="230" t="s">
        <v>902</v>
      </c>
      <c r="V382" s="230" t="s">
        <v>902</v>
      </c>
    </row>
    <row r="383" spans="1:22" ht="17.25" customHeight="1" x14ac:dyDescent="0.3">
      <c r="A383" s="230">
        <v>419008</v>
      </c>
      <c r="B383" s="230" t="s">
        <v>2390</v>
      </c>
      <c r="C383" s="230" t="s">
        <v>60</v>
      </c>
      <c r="D383" s="230" t="s">
        <v>230</v>
      </c>
      <c r="E383" s="230" t="s">
        <v>141</v>
      </c>
      <c r="F383" s="230">
        <v>34700</v>
      </c>
      <c r="G383" s="230" t="s">
        <v>286</v>
      </c>
      <c r="H383" s="230" t="s">
        <v>1393</v>
      </c>
      <c r="I383" s="230" t="s">
        <v>321</v>
      </c>
      <c r="J383" s="230" t="s">
        <v>295</v>
      </c>
      <c r="K383" s="230">
        <v>2001</v>
      </c>
      <c r="L383" s="230" t="s">
        <v>281</v>
      </c>
    </row>
    <row r="384" spans="1:22" ht="17.25" customHeight="1" x14ac:dyDescent="0.3">
      <c r="A384" s="230">
        <v>411658</v>
      </c>
      <c r="B384" s="230" t="s">
        <v>2391</v>
      </c>
      <c r="C384" s="230" t="s">
        <v>673</v>
      </c>
      <c r="D384" s="230" t="s">
        <v>2392</v>
      </c>
      <c r="E384" s="230" t="s">
        <v>140</v>
      </c>
      <c r="F384" s="230">
        <v>32509</v>
      </c>
      <c r="G384" s="230" t="s">
        <v>281</v>
      </c>
      <c r="H384" s="230" t="s">
        <v>1393</v>
      </c>
      <c r="I384" s="230" t="s">
        <v>321</v>
      </c>
      <c r="J384" s="230" t="s">
        <v>296</v>
      </c>
      <c r="K384" s="230">
        <v>2001</v>
      </c>
      <c r="L384" s="230" t="s">
        <v>281</v>
      </c>
    </row>
    <row r="385" spans="1:22" ht="17.25" customHeight="1" x14ac:dyDescent="0.3">
      <c r="A385" s="230">
        <v>425491</v>
      </c>
      <c r="B385" s="230" t="s">
        <v>2393</v>
      </c>
      <c r="C385" s="230" t="s">
        <v>62</v>
      </c>
      <c r="D385" s="230" t="s">
        <v>577</v>
      </c>
      <c r="E385" s="230" t="s">
        <v>141</v>
      </c>
      <c r="F385" s="230">
        <v>30682</v>
      </c>
      <c r="G385" s="230" t="s">
        <v>281</v>
      </c>
      <c r="H385" s="230" t="s">
        <v>1393</v>
      </c>
      <c r="I385" s="230" t="s">
        <v>321</v>
      </c>
      <c r="J385" s="230" t="s">
        <v>295</v>
      </c>
      <c r="K385" s="230">
        <v>2002</v>
      </c>
      <c r="L385" s="230" t="s">
        <v>281</v>
      </c>
    </row>
    <row r="386" spans="1:22" ht="17.25" customHeight="1" x14ac:dyDescent="0.3">
      <c r="A386" s="230">
        <v>404388</v>
      </c>
      <c r="B386" s="230" t="s">
        <v>2395</v>
      </c>
      <c r="C386" s="230" t="s">
        <v>378</v>
      </c>
      <c r="D386" s="230" t="s">
        <v>195</v>
      </c>
      <c r="E386" s="230" t="s">
        <v>141</v>
      </c>
      <c r="F386" s="230">
        <v>30682</v>
      </c>
      <c r="G386" s="230" t="s">
        <v>281</v>
      </c>
      <c r="H386" s="230" t="s">
        <v>1393</v>
      </c>
      <c r="I386" s="230" t="s">
        <v>321</v>
      </c>
      <c r="J386" s="230" t="s">
        <v>295</v>
      </c>
      <c r="K386" s="230">
        <v>2002</v>
      </c>
      <c r="L386" s="230" t="s">
        <v>281</v>
      </c>
    </row>
    <row r="387" spans="1:22" ht="17.25" customHeight="1" x14ac:dyDescent="0.3">
      <c r="A387" s="230">
        <v>400420</v>
      </c>
      <c r="B387" s="230" t="s">
        <v>2396</v>
      </c>
      <c r="C387" s="230" t="s">
        <v>113</v>
      </c>
      <c r="D387" s="230" t="s">
        <v>203</v>
      </c>
      <c r="E387" s="230" t="s">
        <v>140</v>
      </c>
      <c r="F387" s="230">
        <v>30683</v>
      </c>
      <c r="G387" s="230" t="s">
        <v>281</v>
      </c>
      <c r="H387" s="230" t="s">
        <v>1393</v>
      </c>
      <c r="I387" s="230" t="s">
        <v>321</v>
      </c>
      <c r="J387" s="230" t="s">
        <v>295</v>
      </c>
      <c r="K387" s="230">
        <v>2002</v>
      </c>
      <c r="L387" s="230" t="s">
        <v>281</v>
      </c>
    </row>
    <row r="388" spans="1:22" ht="17.25" customHeight="1" x14ac:dyDescent="0.3">
      <c r="A388" s="230">
        <v>415727</v>
      </c>
      <c r="B388" s="230" t="s">
        <v>2397</v>
      </c>
      <c r="C388" s="230" t="s">
        <v>61</v>
      </c>
      <c r="D388" s="230" t="s">
        <v>220</v>
      </c>
      <c r="E388" s="230" t="s">
        <v>141</v>
      </c>
      <c r="F388" s="230">
        <v>30870</v>
      </c>
      <c r="G388" s="230" t="s">
        <v>281</v>
      </c>
      <c r="H388" s="230" t="s">
        <v>1393</v>
      </c>
      <c r="I388" s="230" t="s">
        <v>321</v>
      </c>
      <c r="J388" s="230" t="s">
        <v>295</v>
      </c>
      <c r="K388" s="230">
        <v>2002</v>
      </c>
      <c r="L388" s="230" t="s">
        <v>281</v>
      </c>
      <c r="V388" s="230" t="s">
        <v>902</v>
      </c>
    </row>
    <row r="389" spans="1:22" ht="17.25" customHeight="1" x14ac:dyDescent="0.3">
      <c r="A389" s="230">
        <v>419739</v>
      </c>
      <c r="B389" s="230" t="s">
        <v>2399</v>
      </c>
      <c r="C389" s="230" t="s">
        <v>565</v>
      </c>
      <c r="D389" s="230" t="s">
        <v>1719</v>
      </c>
      <c r="E389" s="230" t="s">
        <v>141</v>
      </c>
      <c r="F389" s="230">
        <v>30919</v>
      </c>
      <c r="G389" s="230" t="s">
        <v>281</v>
      </c>
      <c r="H389" s="230" t="s">
        <v>1393</v>
      </c>
      <c r="I389" s="230" t="s">
        <v>321</v>
      </c>
      <c r="J389" s="230" t="s">
        <v>296</v>
      </c>
      <c r="K389" s="230">
        <v>2002</v>
      </c>
      <c r="L389" s="230" t="s">
        <v>281</v>
      </c>
      <c r="N389" s="230">
        <v>3016</v>
      </c>
      <c r="O389" s="230">
        <v>44420.408912037034</v>
      </c>
      <c r="P389" s="230">
        <v>27500</v>
      </c>
    </row>
    <row r="390" spans="1:22" ht="17.25" customHeight="1" x14ac:dyDescent="0.3">
      <c r="A390" s="230">
        <v>421279</v>
      </c>
      <c r="B390" s="230" t="s">
        <v>2405</v>
      </c>
      <c r="C390" s="230" t="s">
        <v>83</v>
      </c>
      <c r="D390" s="230" t="s">
        <v>2406</v>
      </c>
      <c r="E390" s="230" t="s">
        <v>141</v>
      </c>
      <c r="F390" s="230">
        <v>30682</v>
      </c>
      <c r="G390" s="230" t="s">
        <v>281</v>
      </c>
      <c r="H390" s="230" t="s">
        <v>1393</v>
      </c>
      <c r="I390" s="230" t="s">
        <v>321</v>
      </c>
      <c r="J390" s="230" t="s">
        <v>295</v>
      </c>
      <c r="K390" s="230">
        <v>2003</v>
      </c>
      <c r="L390" s="230" t="s">
        <v>281</v>
      </c>
    </row>
    <row r="391" spans="1:22" ht="17.25" customHeight="1" x14ac:dyDescent="0.3">
      <c r="A391" s="230">
        <v>403337</v>
      </c>
      <c r="B391" s="230" t="s">
        <v>2407</v>
      </c>
      <c r="C391" s="230" t="s">
        <v>63</v>
      </c>
      <c r="D391" s="230" t="s">
        <v>223</v>
      </c>
      <c r="E391" s="230" t="s">
        <v>141</v>
      </c>
      <c r="F391" s="230">
        <v>30760</v>
      </c>
      <c r="G391" s="230" t="s">
        <v>281</v>
      </c>
      <c r="H391" s="230" t="s">
        <v>1393</v>
      </c>
      <c r="I391" s="230" t="s">
        <v>321</v>
      </c>
      <c r="J391" s="230" t="s">
        <v>295</v>
      </c>
      <c r="K391" s="230">
        <v>2003</v>
      </c>
      <c r="L391" s="230" t="s">
        <v>281</v>
      </c>
      <c r="U391" s="230" t="s">
        <v>902</v>
      </c>
      <c r="V391" s="230" t="s">
        <v>902</v>
      </c>
    </row>
    <row r="392" spans="1:22" ht="17.25" customHeight="1" x14ac:dyDescent="0.3">
      <c r="A392" s="230">
        <v>415104</v>
      </c>
      <c r="B392" s="230" t="s">
        <v>2408</v>
      </c>
      <c r="C392" s="230" t="s">
        <v>64</v>
      </c>
      <c r="D392" s="230" t="s">
        <v>398</v>
      </c>
      <c r="E392" s="230" t="s">
        <v>141</v>
      </c>
      <c r="F392" s="230">
        <v>31223</v>
      </c>
      <c r="G392" s="230" t="s">
        <v>281</v>
      </c>
      <c r="H392" s="230" t="s">
        <v>1393</v>
      </c>
      <c r="I392" s="230" t="s">
        <v>321</v>
      </c>
      <c r="J392" s="230" t="s">
        <v>295</v>
      </c>
      <c r="K392" s="230">
        <v>2003</v>
      </c>
      <c r="L392" s="230" t="s">
        <v>281</v>
      </c>
      <c r="V392" s="230" t="s">
        <v>902</v>
      </c>
    </row>
    <row r="393" spans="1:22" ht="17.25" customHeight="1" x14ac:dyDescent="0.3">
      <c r="A393" s="230">
        <v>415790</v>
      </c>
      <c r="B393" s="230" t="s">
        <v>2410</v>
      </c>
      <c r="C393" s="230" t="s">
        <v>79</v>
      </c>
      <c r="D393" s="230" t="s">
        <v>247</v>
      </c>
      <c r="E393" s="230" t="s">
        <v>141</v>
      </c>
      <c r="F393" s="230">
        <v>31533</v>
      </c>
      <c r="G393" s="230" t="s">
        <v>281</v>
      </c>
      <c r="H393" s="230" t="s">
        <v>1393</v>
      </c>
      <c r="I393" s="230" t="s">
        <v>321</v>
      </c>
      <c r="J393" s="230" t="s">
        <v>295</v>
      </c>
      <c r="K393" s="230">
        <v>2003</v>
      </c>
      <c r="L393" s="230" t="s">
        <v>281</v>
      </c>
      <c r="S393" s="230" t="s">
        <v>902</v>
      </c>
      <c r="T393" s="230" t="s">
        <v>902</v>
      </c>
      <c r="U393" s="230" t="s">
        <v>902</v>
      </c>
      <c r="V393" s="230" t="s">
        <v>902</v>
      </c>
    </row>
    <row r="394" spans="1:22" ht="17.25" customHeight="1" x14ac:dyDescent="0.3">
      <c r="A394" s="230">
        <v>415552</v>
      </c>
      <c r="B394" s="230" t="s">
        <v>2411</v>
      </c>
      <c r="C394" s="230" t="s">
        <v>69</v>
      </c>
      <c r="D394" s="230" t="s">
        <v>211</v>
      </c>
      <c r="E394" s="230" t="s">
        <v>140</v>
      </c>
      <c r="F394" s="230">
        <v>30879</v>
      </c>
      <c r="G394" s="230" t="s">
        <v>281</v>
      </c>
      <c r="H394" s="230" t="s">
        <v>1393</v>
      </c>
      <c r="I394" s="230" t="s">
        <v>321</v>
      </c>
      <c r="J394" s="230" t="s">
        <v>296</v>
      </c>
      <c r="K394" s="230">
        <v>2003</v>
      </c>
      <c r="L394" s="230" t="s">
        <v>281</v>
      </c>
      <c r="U394" s="230" t="s">
        <v>902</v>
      </c>
      <c r="V394" s="230" t="s">
        <v>902</v>
      </c>
    </row>
    <row r="395" spans="1:22" ht="17.25" customHeight="1" x14ac:dyDescent="0.3">
      <c r="A395" s="230">
        <v>425496</v>
      </c>
      <c r="B395" s="230" t="s">
        <v>2413</v>
      </c>
      <c r="C395" s="230" t="s">
        <v>96</v>
      </c>
      <c r="D395" s="230" t="s">
        <v>2414</v>
      </c>
      <c r="E395" s="230" t="s">
        <v>141</v>
      </c>
      <c r="F395" s="230">
        <v>31146</v>
      </c>
      <c r="G395" s="230" t="s">
        <v>281</v>
      </c>
      <c r="H395" s="230" t="s">
        <v>1393</v>
      </c>
      <c r="I395" s="230" t="s">
        <v>321</v>
      </c>
      <c r="J395" s="230" t="s">
        <v>296</v>
      </c>
      <c r="K395" s="230">
        <v>2003</v>
      </c>
      <c r="L395" s="230" t="s">
        <v>281</v>
      </c>
    </row>
    <row r="396" spans="1:22" ht="17.25" customHeight="1" x14ac:dyDescent="0.3">
      <c r="A396" s="230">
        <v>400630</v>
      </c>
      <c r="B396" s="230" t="s">
        <v>2415</v>
      </c>
      <c r="C396" s="230" t="s">
        <v>393</v>
      </c>
      <c r="D396" s="230" t="s">
        <v>422</v>
      </c>
      <c r="E396" s="230" t="s">
        <v>141</v>
      </c>
      <c r="F396" s="230">
        <v>31444</v>
      </c>
      <c r="G396" s="230" t="s">
        <v>281</v>
      </c>
      <c r="H396" s="230" t="s">
        <v>1393</v>
      </c>
      <c r="I396" s="230" t="s">
        <v>321</v>
      </c>
      <c r="J396" s="230" t="s">
        <v>296</v>
      </c>
      <c r="K396" s="230">
        <v>2003</v>
      </c>
      <c r="L396" s="230" t="s">
        <v>281</v>
      </c>
      <c r="T396" s="230" t="s">
        <v>902</v>
      </c>
      <c r="U396" s="230" t="s">
        <v>902</v>
      </c>
      <c r="V396" s="230" t="s">
        <v>902</v>
      </c>
    </row>
    <row r="397" spans="1:22" ht="17.25" customHeight="1" x14ac:dyDescent="0.3">
      <c r="A397" s="230">
        <v>408012</v>
      </c>
      <c r="B397" s="230" t="s">
        <v>2416</v>
      </c>
      <c r="C397" s="230" t="s">
        <v>62</v>
      </c>
      <c r="D397" s="230" t="s">
        <v>205</v>
      </c>
      <c r="E397" s="230" t="s">
        <v>141</v>
      </c>
      <c r="F397" s="230">
        <v>31124</v>
      </c>
      <c r="G397" s="230" t="s">
        <v>281</v>
      </c>
      <c r="H397" s="230" t="s">
        <v>1393</v>
      </c>
      <c r="I397" s="230" t="s">
        <v>321</v>
      </c>
      <c r="J397" s="230" t="s">
        <v>296</v>
      </c>
      <c r="K397" s="230">
        <v>2003</v>
      </c>
      <c r="L397" s="230" t="s">
        <v>281</v>
      </c>
      <c r="S397" s="230" t="s">
        <v>902</v>
      </c>
      <c r="T397" s="230" t="s">
        <v>902</v>
      </c>
      <c r="U397" s="230" t="s">
        <v>902</v>
      </c>
      <c r="V397" s="230" t="s">
        <v>902</v>
      </c>
    </row>
    <row r="398" spans="1:22" ht="17.25" customHeight="1" x14ac:dyDescent="0.3">
      <c r="A398" s="230">
        <v>422408</v>
      </c>
      <c r="B398" s="230" t="s">
        <v>2417</v>
      </c>
      <c r="C398" s="230" t="s">
        <v>415</v>
      </c>
      <c r="D398" s="230" t="s">
        <v>238</v>
      </c>
      <c r="E398" s="230" t="s">
        <v>141</v>
      </c>
      <c r="F398" s="230">
        <v>31416</v>
      </c>
      <c r="G398" s="230" t="s">
        <v>281</v>
      </c>
      <c r="H398" s="230" t="s">
        <v>1393</v>
      </c>
      <c r="I398" s="230" t="s">
        <v>321</v>
      </c>
      <c r="J398" s="230" t="s">
        <v>295</v>
      </c>
      <c r="K398" s="230">
        <v>2004</v>
      </c>
      <c r="L398" s="230" t="s">
        <v>281</v>
      </c>
    </row>
    <row r="399" spans="1:22" ht="17.25" customHeight="1" x14ac:dyDescent="0.3">
      <c r="A399" s="230">
        <v>403132</v>
      </c>
      <c r="B399" s="230" t="s">
        <v>2418</v>
      </c>
      <c r="C399" s="230" t="s">
        <v>102</v>
      </c>
      <c r="D399" s="230" t="s">
        <v>229</v>
      </c>
      <c r="E399" s="230" t="s">
        <v>140</v>
      </c>
      <c r="F399" s="230">
        <v>31607</v>
      </c>
      <c r="G399" s="230" t="s">
        <v>281</v>
      </c>
      <c r="H399" s="230" t="s">
        <v>1393</v>
      </c>
      <c r="I399" s="230" t="s">
        <v>321</v>
      </c>
      <c r="J399" s="230" t="s">
        <v>295</v>
      </c>
      <c r="K399" s="230">
        <v>2004</v>
      </c>
      <c r="L399" s="230" t="s">
        <v>281</v>
      </c>
      <c r="S399" s="230" t="s">
        <v>902</v>
      </c>
      <c r="T399" s="230" t="s">
        <v>902</v>
      </c>
      <c r="U399" s="230" t="s">
        <v>902</v>
      </c>
      <c r="V399" s="230" t="s">
        <v>902</v>
      </c>
    </row>
    <row r="400" spans="1:22" ht="17.25" customHeight="1" x14ac:dyDescent="0.3">
      <c r="A400" s="230">
        <v>406646</v>
      </c>
      <c r="B400" s="230" t="s">
        <v>2419</v>
      </c>
      <c r="C400" s="230" t="s">
        <v>93</v>
      </c>
      <c r="D400" s="230" t="s">
        <v>198</v>
      </c>
      <c r="E400" s="230" t="s">
        <v>140</v>
      </c>
      <c r="F400" s="230">
        <v>31673</v>
      </c>
      <c r="G400" s="230" t="s">
        <v>281</v>
      </c>
      <c r="H400" s="230" t="s">
        <v>1393</v>
      </c>
      <c r="I400" s="230" t="s">
        <v>321</v>
      </c>
      <c r="J400" s="230" t="s">
        <v>295</v>
      </c>
      <c r="K400" s="230">
        <v>2004</v>
      </c>
      <c r="L400" s="230" t="s">
        <v>281</v>
      </c>
      <c r="U400" s="230" t="s">
        <v>902</v>
      </c>
      <c r="V400" s="230" t="s">
        <v>902</v>
      </c>
    </row>
    <row r="401" spans="1:22" ht="17.25" customHeight="1" x14ac:dyDescent="0.3">
      <c r="A401" s="230">
        <v>407221</v>
      </c>
      <c r="B401" s="230" t="s">
        <v>2420</v>
      </c>
      <c r="C401" s="230" t="s">
        <v>64</v>
      </c>
      <c r="D401" s="230" t="s">
        <v>674</v>
      </c>
      <c r="E401" s="230" t="s">
        <v>140</v>
      </c>
      <c r="F401" s="230">
        <v>31782</v>
      </c>
      <c r="G401" s="230" t="s">
        <v>281</v>
      </c>
      <c r="H401" s="230" t="s">
        <v>1393</v>
      </c>
      <c r="I401" s="230" t="s">
        <v>321</v>
      </c>
      <c r="J401" s="230" t="s">
        <v>295</v>
      </c>
      <c r="K401" s="230">
        <v>2004</v>
      </c>
      <c r="L401" s="230" t="s">
        <v>281</v>
      </c>
    </row>
    <row r="402" spans="1:22" ht="17.25" customHeight="1" x14ac:dyDescent="0.3">
      <c r="A402" s="230">
        <v>405841</v>
      </c>
      <c r="B402" s="230" t="s">
        <v>2421</v>
      </c>
      <c r="C402" s="230" t="s">
        <v>82</v>
      </c>
      <c r="D402" s="230" t="s">
        <v>626</v>
      </c>
      <c r="E402" s="230" t="s">
        <v>140</v>
      </c>
      <c r="F402" s="230">
        <v>31808</v>
      </c>
      <c r="G402" s="230" t="s">
        <v>281</v>
      </c>
      <c r="H402" s="230" t="s">
        <v>1393</v>
      </c>
      <c r="I402" s="230" t="s">
        <v>321</v>
      </c>
      <c r="J402" s="230" t="s">
        <v>295</v>
      </c>
      <c r="K402" s="230">
        <v>2004</v>
      </c>
      <c r="L402" s="230" t="s">
        <v>281</v>
      </c>
    </row>
    <row r="403" spans="1:22" ht="17.25" customHeight="1" x14ac:dyDescent="0.3">
      <c r="A403" s="230">
        <v>403035</v>
      </c>
      <c r="B403" s="230" t="s">
        <v>1260</v>
      </c>
      <c r="C403" s="230" t="s">
        <v>78</v>
      </c>
      <c r="D403" s="230" t="s">
        <v>241</v>
      </c>
      <c r="E403" s="230" t="s">
        <v>141</v>
      </c>
      <c r="F403" s="230">
        <v>31821</v>
      </c>
      <c r="G403" s="230" t="s">
        <v>281</v>
      </c>
      <c r="H403" s="230" t="s">
        <v>1393</v>
      </c>
      <c r="I403" s="230" t="s">
        <v>321</v>
      </c>
      <c r="J403" s="230" t="s">
        <v>295</v>
      </c>
      <c r="K403" s="230">
        <v>2004</v>
      </c>
      <c r="L403" s="230" t="s">
        <v>281</v>
      </c>
    </row>
    <row r="404" spans="1:22" ht="17.25" customHeight="1" x14ac:dyDescent="0.3">
      <c r="A404" s="230">
        <v>423989</v>
      </c>
      <c r="B404" s="230" t="s">
        <v>2423</v>
      </c>
      <c r="C404" s="230" t="s">
        <v>62</v>
      </c>
      <c r="D404" s="230" t="s">
        <v>1593</v>
      </c>
      <c r="E404" s="230" t="s">
        <v>141</v>
      </c>
      <c r="F404" s="230">
        <v>31420</v>
      </c>
      <c r="G404" s="230" t="s">
        <v>281</v>
      </c>
      <c r="H404" s="230" t="s">
        <v>1393</v>
      </c>
      <c r="I404" s="230" t="s">
        <v>321</v>
      </c>
      <c r="J404" s="230" t="s">
        <v>296</v>
      </c>
      <c r="K404" s="230">
        <v>2004</v>
      </c>
      <c r="L404" s="230" t="s">
        <v>281</v>
      </c>
    </row>
    <row r="405" spans="1:22" ht="17.25" customHeight="1" x14ac:dyDescent="0.3">
      <c r="A405" s="230">
        <v>409952</v>
      </c>
      <c r="B405" s="230" t="s">
        <v>2424</v>
      </c>
      <c r="C405" s="230" t="s">
        <v>62</v>
      </c>
      <c r="D405" s="230" t="s">
        <v>2425</v>
      </c>
      <c r="E405" s="230" t="s">
        <v>140</v>
      </c>
      <c r="F405" s="230">
        <v>31206</v>
      </c>
      <c r="G405" s="230" t="s">
        <v>281</v>
      </c>
      <c r="H405" s="230" t="s">
        <v>1393</v>
      </c>
      <c r="I405" s="230" t="s">
        <v>321</v>
      </c>
      <c r="J405" s="230" t="s">
        <v>296</v>
      </c>
      <c r="K405" s="230">
        <v>2004</v>
      </c>
      <c r="L405" s="230" t="s">
        <v>281</v>
      </c>
      <c r="S405" s="230" t="s">
        <v>902</v>
      </c>
      <c r="T405" s="230" t="s">
        <v>902</v>
      </c>
      <c r="U405" s="230" t="s">
        <v>902</v>
      </c>
      <c r="V405" s="230" t="s">
        <v>902</v>
      </c>
    </row>
    <row r="406" spans="1:22" ht="17.25" customHeight="1" x14ac:dyDescent="0.3">
      <c r="A406" s="230">
        <v>420676</v>
      </c>
      <c r="B406" s="230" t="s">
        <v>2426</v>
      </c>
      <c r="C406" s="230" t="s">
        <v>411</v>
      </c>
      <c r="D406" s="230" t="s">
        <v>226</v>
      </c>
      <c r="E406" s="230" t="s">
        <v>141</v>
      </c>
      <c r="F406" s="230">
        <v>31413</v>
      </c>
      <c r="G406" s="230" t="s">
        <v>281</v>
      </c>
      <c r="H406" s="230" t="s">
        <v>1393</v>
      </c>
      <c r="I406" s="230" t="s">
        <v>321</v>
      </c>
      <c r="J406" s="230" t="s">
        <v>295</v>
      </c>
      <c r="K406" s="230">
        <v>2005</v>
      </c>
      <c r="L406" s="230" t="s">
        <v>281</v>
      </c>
    </row>
    <row r="407" spans="1:22" ht="17.25" customHeight="1" x14ac:dyDescent="0.3">
      <c r="A407" s="230">
        <v>415134</v>
      </c>
      <c r="B407" s="230" t="s">
        <v>2427</v>
      </c>
      <c r="C407" s="230" t="s">
        <v>387</v>
      </c>
      <c r="D407" s="230" t="s">
        <v>398</v>
      </c>
      <c r="E407" s="230" t="s">
        <v>141</v>
      </c>
      <c r="F407" s="230">
        <v>31818</v>
      </c>
      <c r="G407" s="230" t="s">
        <v>281</v>
      </c>
      <c r="H407" s="230" t="s">
        <v>1393</v>
      </c>
      <c r="I407" s="230" t="s">
        <v>321</v>
      </c>
      <c r="J407" s="230" t="s">
        <v>295</v>
      </c>
      <c r="K407" s="230">
        <v>2005</v>
      </c>
      <c r="L407" s="230" t="s">
        <v>281</v>
      </c>
      <c r="T407" s="230" t="s">
        <v>902</v>
      </c>
      <c r="U407" s="230" t="s">
        <v>902</v>
      </c>
      <c r="V407" s="230" t="s">
        <v>902</v>
      </c>
    </row>
    <row r="408" spans="1:22" ht="17.25" customHeight="1" x14ac:dyDescent="0.3">
      <c r="A408" s="230">
        <v>405932</v>
      </c>
      <c r="B408" s="230" t="s">
        <v>2429</v>
      </c>
      <c r="C408" s="230" t="s">
        <v>2430</v>
      </c>
      <c r="D408" s="230" t="s">
        <v>266</v>
      </c>
      <c r="E408" s="230" t="s">
        <v>141</v>
      </c>
      <c r="F408" s="230">
        <v>32173</v>
      </c>
      <c r="G408" s="230" t="s">
        <v>281</v>
      </c>
      <c r="H408" s="230" t="s">
        <v>1393</v>
      </c>
      <c r="I408" s="230" t="s">
        <v>321</v>
      </c>
      <c r="J408" s="230" t="s">
        <v>295</v>
      </c>
      <c r="K408" s="230">
        <v>2005</v>
      </c>
      <c r="L408" s="230" t="s">
        <v>281</v>
      </c>
    </row>
    <row r="409" spans="1:22" ht="17.25" customHeight="1" x14ac:dyDescent="0.3">
      <c r="A409" s="230">
        <v>418194</v>
      </c>
      <c r="B409" s="230" t="s">
        <v>2431</v>
      </c>
      <c r="C409" s="230" t="s">
        <v>66</v>
      </c>
      <c r="D409" s="230" t="s">
        <v>2398</v>
      </c>
      <c r="E409" s="230" t="s">
        <v>141</v>
      </c>
      <c r="F409" s="230">
        <v>35796</v>
      </c>
      <c r="G409" s="230" t="s">
        <v>281</v>
      </c>
      <c r="H409" s="230" t="s">
        <v>1393</v>
      </c>
      <c r="I409" s="230" t="s">
        <v>321</v>
      </c>
      <c r="J409" s="230" t="s">
        <v>295</v>
      </c>
      <c r="K409" s="230">
        <v>2005</v>
      </c>
      <c r="L409" s="230" t="s">
        <v>281</v>
      </c>
    </row>
    <row r="410" spans="1:22" ht="17.25" customHeight="1" x14ac:dyDescent="0.3">
      <c r="A410" s="230">
        <v>405643</v>
      </c>
      <c r="B410" s="230" t="s">
        <v>2432</v>
      </c>
      <c r="C410" s="230" t="s">
        <v>63</v>
      </c>
      <c r="D410" s="230" t="s">
        <v>358</v>
      </c>
      <c r="E410" s="230" t="s">
        <v>140</v>
      </c>
      <c r="F410" s="230">
        <v>31899</v>
      </c>
      <c r="G410" s="230" t="s">
        <v>1398</v>
      </c>
      <c r="H410" s="230" t="s">
        <v>1393</v>
      </c>
      <c r="I410" s="230" t="s">
        <v>321</v>
      </c>
      <c r="J410" s="230" t="s">
        <v>296</v>
      </c>
      <c r="K410" s="230">
        <v>2005</v>
      </c>
      <c r="L410" s="230" t="s">
        <v>281</v>
      </c>
    </row>
    <row r="411" spans="1:22" ht="17.25" customHeight="1" x14ac:dyDescent="0.3">
      <c r="A411" s="230">
        <v>405369</v>
      </c>
      <c r="B411" s="230" t="s">
        <v>2433</v>
      </c>
      <c r="C411" s="230" t="s">
        <v>763</v>
      </c>
      <c r="D411" s="230" t="s">
        <v>190</v>
      </c>
      <c r="E411" s="230" t="s">
        <v>141</v>
      </c>
      <c r="F411" s="230">
        <v>31666</v>
      </c>
      <c r="G411" s="230" t="s">
        <v>281</v>
      </c>
      <c r="H411" s="230" t="s">
        <v>1393</v>
      </c>
      <c r="I411" s="230" t="s">
        <v>321</v>
      </c>
      <c r="J411" s="230" t="s">
        <v>296</v>
      </c>
      <c r="K411" s="230">
        <v>2005</v>
      </c>
      <c r="L411" s="230" t="s">
        <v>281</v>
      </c>
    </row>
    <row r="412" spans="1:22" ht="17.25" customHeight="1" x14ac:dyDescent="0.3">
      <c r="A412" s="230">
        <v>410058</v>
      </c>
      <c r="B412" s="230" t="s">
        <v>2434</v>
      </c>
      <c r="C412" s="230" t="s">
        <v>924</v>
      </c>
      <c r="D412" s="230" t="s">
        <v>2435</v>
      </c>
      <c r="E412" s="230" t="s">
        <v>140</v>
      </c>
      <c r="F412" s="230">
        <v>31962</v>
      </c>
      <c r="G412" s="230" t="s">
        <v>281</v>
      </c>
      <c r="H412" s="230" t="s">
        <v>1393</v>
      </c>
      <c r="I412" s="230" t="s">
        <v>321</v>
      </c>
      <c r="J412" s="230" t="s">
        <v>295</v>
      </c>
      <c r="K412" s="230">
        <v>2006</v>
      </c>
      <c r="L412" s="230" t="s">
        <v>281</v>
      </c>
    </row>
    <row r="413" spans="1:22" ht="17.25" customHeight="1" x14ac:dyDescent="0.3">
      <c r="A413" s="230">
        <v>426086</v>
      </c>
      <c r="B413" s="230" t="s">
        <v>2437</v>
      </c>
      <c r="C413" s="230" t="s">
        <v>62</v>
      </c>
      <c r="D413" s="230" t="s">
        <v>229</v>
      </c>
      <c r="E413" s="230" t="s">
        <v>141</v>
      </c>
      <c r="F413" s="230">
        <v>32509</v>
      </c>
      <c r="G413" s="230" t="s">
        <v>281</v>
      </c>
      <c r="H413" s="230" t="s">
        <v>1393</v>
      </c>
      <c r="I413" s="230" t="s">
        <v>321</v>
      </c>
      <c r="J413" s="230" t="s">
        <v>295</v>
      </c>
      <c r="K413" s="230">
        <v>2006</v>
      </c>
      <c r="L413" s="230" t="s">
        <v>281</v>
      </c>
    </row>
    <row r="414" spans="1:22" ht="17.25" customHeight="1" x14ac:dyDescent="0.3">
      <c r="A414" s="230">
        <v>414121</v>
      </c>
      <c r="B414" s="230" t="s">
        <v>2438</v>
      </c>
      <c r="C414" s="230" t="s">
        <v>111</v>
      </c>
      <c r="D414" s="230" t="s">
        <v>2439</v>
      </c>
      <c r="E414" s="230" t="s">
        <v>140</v>
      </c>
      <c r="F414" s="230">
        <v>32509</v>
      </c>
      <c r="G414" s="230" t="s">
        <v>281</v>
      </c>
      <c r="H414" s="230" t="s">
        <v>1393</v>
      </c>
      <c r="I414" s="230" t="s">
        <v>321</v>
      </c>
      <c r="J414" s="230" t="s">
        <v>295</v>
      </c>
      <c r="K414" s="230">
        <v>2006</v>
      </c>
      <c r="L414" s="230" t="s">
        <v>281</v>
      </c>
      <c r="U414" s="230" t="s">
        <v>902</v>
      </c>
      <c r="V414" s="230" t="s">
        <v>902</v>
      </c>
    </row>
    <row r="415" spans="1:22" ht="17.25" customHeight="1" x14ac:dyDescent="0.3">
      <c r="A415" s="230">
        <v>418053</v>
      </c>
      <c r="B415" s="230" t="s">
        <v>2440</v>
      </c>
      <c r="C415" s="230" t="s">
        <v>655</v>
      </c>
      <c r="D415" s="230" t="s">
        <v>239</v>
      </c>
      <c r="E415" s="230" t="s">
        <v>141</v>
      </c>
      <c r="F415" s="230">
        <v>34335</v>
      </c>
      <c r="G415" s="230" t="s">
        <v>281</v>
      </c>
      <c r="H415" s="230" t="s">
        <v>1393</v>
      </c>
      <c r="I415" s="230" t="s">
        <v>321</v>
      </c>
      <c r="J415" s="230" t="s">
        <v>295</v>
      </c>
      <c r="K415" s="230">
        <v>2006</v>
      </c>
      <c r="L415" s="230" t="s">
        <v>281</v>
      </c>
    </row>
    <row r="416" spans="1:22" ht="17.25" customHeight="1" x14ac:dyDescent="0.3">
      <c r="A416" s="230">
        <v>420145</v>
      </c>
      <c r="B416" s="230" t="s">
        <v>2441</v>
      </c>
      <c r="C416" s="230" t="s">
        <v>2442</v>
      </c>
      <c r="D416" s="230" t="s">
        <v>451</v>
      </c>
      <c r="E416" s="230" t="s">
        <v>140</v>
      </c>
      <c r="F416" s="230">
        <v>32352</v>
      </c>
      <c r="G416" s="230" t="s">
        <v>281</v>
      </c>
      <c r="H416" s="230" t="s">
        <v>1393</v>
      </c>
      <c r="I416" s="230" t="s">
        <v>321</v>
      </c>
      <c r="J416" s="230" t="s">
        <v>296</v>
      </c>
      <c r="K416" s="230">
        <v>2006</v>
      </c>
      <c r="L416" s="230" t="s">
        <v>281</v>
      </c>
    </row>
    <row r="417" spans="1:22" ht="17.25" customHeight="1" x14ac:dyDescent="0.3">
      <c r="A417" s="230">
        <v>422164</v>
      </c>
      <c r="B417" s="230" t="s">
        <v>2443</v>
      </c>
      <c r="C417" s="230" t="s">
        <v>310</v>
      </c>
      <c r="D417" s="230" t="s">
        <v>226</v>
      </c>
      <c r="E417" s="230" t="s">
        <v>141</v>
      </c>
      <c r="F417" s="230">
        <v>32282</v>
      </c>
      <c r="G417" s="230" t="s">
        <v>281</v>
      </c>
      <c r="H417" s="230" t="s">
        <v>1393</v>
      </c>
      <c r="I417" s="230" t="s">
        <v>321</v>
      </c>
      <c r="J417" s="230" t="s">
        <v>295</v>
      </c>
      <c r="K417" s="230">
        <v>2007</v>
      </c>
      <c r="L417" s="230" t="s">
        <v>281</v>
      </c>
    </row>
    <row r="418" spans="1:22" ht="17.25" customHeight="1" x14ac:dyDescent="0.3">
      <c r="A418" s="230">
        <v>412136</v>
      </c>
      <c r="B418" s="230" t="s">
        <v>2444</v>
      </c>
      <c r="C418" s="230" t="s">
        <v>450</v>
      </c>
      <c r="D418" s="230" t="s">
        <v>622</v>
      </c>
      <c r="E418" s="230" t="s">
        <v>141</v>
      </c>
      <c r="F418" s="230">
        <v>32408</v>
      </c>
      <c r="G418" s="230" t="s">
        <v>281</v>
      </c>
      <c r="H418" s="230" t="s">
        <v>1393</v>
      </c>
      <c r="I418" s="230" t="s">
        <v>321</v>
      </c>
      <c r="J418" s="230" t="s">
        <v>295</v>
      </c>
      <c r="K418" s="230">
        <v>2007</v>
      </c>
      <c r="L418" s="230" t="s">
        <v>281</v>
      </c>
    </row>
    <row r="419" spans="1:22" ht="17.25" customHeight="1" x14ac:dyDescent="0.3">
      <c r="A419" s="230">
        <v>419267</v>
      </c>
      <c r="B419" s="230" t="s">
        <v>2445</v>
      </c>
      <c r="C419" s="230" t="s">
        <v>261</v>
      </c>
      <c r="D419" s="230" t="s">
        <v>200</v>
      </c>
      <c r="E419" s="230" t="s">
        <v>141</v>
      </c>
      <c r="F419" s="230">
        <v>32509</v>
      </c>
      <c r="G419" s="230" t="s">
        <v>281</v>
      </c>
      <c r="H419" s="230" t="s">
        <v>1393</v>
      </c>
      <c r="I419" s="230" t="s">
        <v>321</v>
      </c>
      <c r="J419" s="230" t="s">
        <v>295</v>
      </c>
      <c r="K419" s="230">
        <v>2007</v>
      </c>
      <c r="L419" s="230" t="s">
        <v>281</v>
      </c>
      <c r="V419" s="230" t="s">
        <v>902</v>
      </c>
    </row>
    <row r="420" spans="1:22" ht="17.25" customHeight="1" x14ac:dyDescent="0.3">
      <c r="A420" s="230">
        <v>414477</v>
      </c>
      <c r="B420" s="230" t="s">
        <v>2446</v>
      </c>
      <c r="C420" s="230" t="s">
        <v>534</v>
      </c>
      <c r="D420" s="230" t="s">
        <v>2447</v>
      </c>
      <c r="E420" s="230" t="s">
        <v>140</v>
      </c>
      <c r="F420" s="230">
        <v>32509</v>
      </c>
      <c r="G420" s="230" t="s">
        <v>281</v>
      </c>
      <c r="H420" s="230" t="s">
        <v>1393</v>
      </c>
      <c r="I420" s="230" t="s">
        <v>321</v>
      </c>
      <c r="J420" s="230" t="s">
        <v>295</v>
      </c>
      <c r="K420" s="230">
        <v>2007</v>
      </c>
      <c r="L420" s="230" t="s">
        <v>281</v>
      </c>
    </row>
    <row r="421" spans="1:22" ht="17.25" customHeight="1" x14ac:dyDescent="0.3">
      <c r="A421" s="230">
        <v>419992</v>
      </c>
      <c r="B421" s="230" t="s">
        <v>2448</v>
      </c>
      <c r="C421" s="230" t="s">
        <v>1473</v>
      </c>
      <c r="D421" s="230" t="s">
        <v>248</v>
      </c>
      <c r="E421" s="230" t="s">
        <v>141</v>
      </c>
      <c r="F421" s="230">
        <v>32536</v>
      </c>
      <c r="G421" s="230" t="s">
        <v>281</v>
      </c>
      <c r="H421" s="230" t="s">
        <v>1393</v>
      </c>
      <c r="I421" s="230" t="s">
        <v>321</v>
      </c>
      <c r="J421" s="230" t="s">
        <v>295</v>
      </c>
      <c r="K421" s="230">
        <v>2007</v>
      </c>
      <c r="L421" s="230" t="s">
        <v>281</v>
      </c>
    </row>
    <row r="422" spans="1:22" ht="17.25" customHeight="1" x14ac:dyDescent="0.3">
      <c r="A422" s="230">
        <v>415658</v>
      </c>
      <c r="B422" s="230" t="s">
        <v>2449</v>
      </c>
      <c r="C422" s="230" t="s">
        <v>86</v>
      </c>
      <c r="D422" s="230" t="s">
        <v>211</v>
      </c>
      <c r="E422" s="230" t="s">
        <v>140</v>
      </c>
      <c r="F422" s="230">
        <v>32905</v>
      </c>
      <c r="G422" s="230" t="s">
        <v>281</v>
      </c>
      <c r="H422" s="230" t="s">
        <v>1393</v>
      </c>
      <c r="I422" s="230" t="s">
        <v>321</v>
      </c>
      <c r="J422" s="230" t="s">
        <v>295</v>
      </c>
      <c r="K422" s="230">
        <v>2007</v>
      </c>
      <c r="L422" s="230" t="s">
        <v>281</v>
      </c>
    </row>
    <row r="423" spans="1:22" ht="17.25" customHeight="1" x14ac:dyDescent="0.3">
      <c r="A423" s="230">
        <v>419898</v>
      </c>
      <c r="B423" s="230" t="s">
        <v>2450</v>
      </c>
      <c r="C423" s="230" t="s">
        <v>61</v>
      </c>
      <c r="D423" s="230" t="s">
        <v>198</v>
      </c>
      <c r="E423" s="230" t="s">
        <v>141</v>
      </c>
      <c r="F423" s="230">
        <v>32509</v>
      </c>
      <c r="G423" s="230" t="s">
        <v>281</v>
      </c>
      <c r="H423" s="230" t="s">
        <v>1393</v>
      </c>
      <c r="I423" s="230" t="s">
        <v>321</v>
      </c>
      <c r="J423" s="230" t="s">
        <v>296</v>
      </c>
      <c r="K423" s="230">
        <v>2007</v>
      </c>
      <c r="L423" s="230" t="s">
        <v>281</v>
      </c>
      <c r="V423" s="230" t="s">
        <v>902</v>
      </c>
    </row>
    <row r="424" spans="1:22" ht="17.25" customHeight="1" x14ac:dyDescent="0.3">
      <c r="A424" s="230">
        <v>422950</v>
      </c>
      <c r="B424" s="230" t="s">
        <v>2451</v>
      </c>
      <c r="C424" s="230" t="s">
        <v>366</v>
      </c>
      <c r="D424" s="230" t="s">
        <v>230</v>
      </c>
      <c r="E424" s="230" t="s">
        <v>141</v>
      </c>
      <c r="F424" s="230">
        <v>32262</v>
      </c>
      <c r="G424" s="230" t="s">
        <v>281</v>
      </c>
      <c r="H424" s="230" t="s">
        <v>1393</v>
      </c>
      <c r="I424" s="230" t="s">
        <v>321</v>
      </c>
      <c r="J424" s="230" t="s">
        <v>295</v>
      </c>
      <c r="K424" s="230">
        <v>2008</v>
      </c>
      <c r="L424" s="230" t="s">
        <v>281</v>
      </c>
    </row>
    <row r="425" spans="1:22" ht="17.25" customHeight="1" x14ac:dyDescent="0.3">
      <c r="A425" s="230">
        <v>421017</v>
      </c>
      <c r="B425" s="230" t="s">
        <v>2452</v>
      </c>
      <c r="C425" s="230" t="s">
        <v>2453</v>
      </c>
      <c r="D425" s="230" t="s">
        <v>659</v>
      </c>
      <c r="E425" s="230" t="s">
        <v>141</v>
      </c>
      <c r="F425" s="230">
        <v>32988</v>
      </c>
      <c r="G425" s="230" t="s">
        <v>281</v>
      </c>
      <c r="H425" s="230" t="s">
        <v>1393</v>
      </c>
      <c r="I425" s="230" t="s">
        <v>321</v>
      </c>
      <c r="J425" s="230" t="s">
        <v>295</v>
      </c>
      <c r="K425" s="230">
        <v>2008</v>
      </c>
      <c r="L425" s="230" t="s">
        <v>281</v>
      </c>
    </row>
    <row r="426" spans="1:22" ht="17.25" customHeight="1" x14ac:dyDescent="0.3">
      <c r="A426" s="230">
        <v>412536</v>
      </c>
      <c r="B426" s="230" t="s">
        <v>2454</v>
      </c>
      <c r="C426" s="230" t="s">
        <v>2306</v>
      </c>
      <c r="D426" s="230" t="s">
        <v>221</v>
      </c>
      <c r="E426" s="230" t="s">
        <v>140</v>
      </c>
      <c r="F426" s="230">
        <v>33166</v>
      </c>
      <c r="G426" s="230" t="s">
        <v>281</v>
      </c>
      <c r="H426" s="230" t="s">
        <v>1393</v>
      </c>
      <c r="I426" s="230" t="s">
        <v>321</v>
      </c>
      <c r="J426" s="230" t="s">
        <v>295</v>
      </c>
      <c r="K426" s="230">
        <v>2008</v>
      </c>
      <c r="L426" s="230" t="s">
        <v>281</v>
      </c>
      <c r="U426" s="230" t="s">
        <v>902</v>
      </c>
      <c r="V426" s="230" t="s">
        <v>902</v>
      </c>
    </row>
    <row r="427" spans="1:22" ht="17.25" customHeight="1" x14ac:dyDescent="0.3">
      <c r="A427" s="230">
        <v>425135</v>
      </c>
      <c r="B427" s="230" t="s">
        <v>2455</v>
      </c>
      <c r="C427" s="230" t="s">
        <v>2456</v>
      </c>
      <c r="D427" s="230" t="s">
        <v>2457</v>
      </c>
      <c r="E427" s="230" t="s">
        <v>140</v>
      </c>
      <c r="F427" s="230">
        <v>32908</v>
      </c>
      <c r="G427" s="230" t="s">
        <v>281</v>
      </c>
      <c r="H427" s="230" t="s">
        <v>1393</v>
      </c>
      <c r="I427" s="230" t="s">
        <v>321</v>
      </c>
      <c r="J427" s="230" t="s">
        <v>296</v>
      </c>
      <c r="K427" s="230">
        <v>2008</v>
      </c>
      <c r="L427" s="230" t="s">
        <v>281</v>
      </c>
    </row>
    <row r="428" spans="1:22" ht="17.25" customHeight="1" x14ac:dyDescent="0.3">
      <c r="A428" s="230">
        <v>425385</v>
      </c>
      <c r="B428" s="230" t="s">
        <v>2458</v>
      </c>
      <c r="C428" s="230" t="s">
        <v>534</v>
      </c>
      <c r="D428" s="230" t="s">
        <v>2459</v>
      </c>
      <c r="E428" s="230" t="s">
        <v>141</v>
      </c>
      <c r="F428" s="230">
        <v>33054</v>
      </c>
      <c r="G428" s="230" t="s">
        <v>281</v>
      </c>
      <c r="H428" s="230" t="s">
        <v>1393</v>
      </c>
      <c r="I428" s="230" t="s">
        <v>321</v>
      </c>
      <c r="J428" s="230" t="s">
        <v>296</v>
      </c>
      <c r="K428" s="230">
        <v>2008</v>
      </c>
      <c r="L428" s="230" t="s">
        <v>281</v>
      </c>
    </row>
    <row r="429" spans="1:22" ht="17.25" customHeight="1" x14ac:dyDescent="0.3">
      <c r="A429" s="230">
        <v>413224</v>
      </c>
      <c r="B429" s="230" t="s">
        <v>2462</v>
      </c>
      <c r="C429" s="230" t="s">
        <v>2463</v>
      </c>
      <c r="D429" s="230" t="s">
        <v>211</v>
      </c>
      <c r="E429" s="230" t="s">
        <v>140</v>
      </c>
      <c r="F429" s="230">
        <v>33302</v>
      </c>
      <c r="G429" s="230" t="s">
        <v>281</v>
      </c>
      <c r="H429" s="230" t="s">
        <v>1393</v>
      </c>
      <c r="I429" s="230" t="s">
        <v>321</v>
      </c>
      <c r="J429" s="230" t="s">
        <v>296</v>
      </c>
      <c r="K429" s="230">
        <v>2008</v>
      </c>
      <c r="L429" s="230" t="s">
        <v>281</v>
      </c>
      <c r="U429" s="230" t="s">
        <v>902</v>
      </c>
      <c r="V429" s="230" t="s">
        <v>902</v>
      </c>
    </row>
    <row r="430" spans="1:22" ht="17.25" customHeight="1" x14ac:dyDescent="0.3">
      <c r="A430" s="230">
        <v>417548</v>
      </c>
      <c r="B430" s="230" t="s">
        <v>2465</v>
      </c>
      <c r="C430" s="230" t="s">
        <v>466</v>
      </c>
      <c r="D430" s="230" t="s">
        <v>349</v>
      </c>
      <c r="E430" s="230" t="s">
        <v>141</v>
      </c>
      <c r="F430" s="230">
        <v>33290</v>
      </c>
      <c r="G430" s="230" t="s">
        <v>281</v>
      </c>
      <c r="H430" s="230" t="s">
        <v>1393</v>
      </c>
      <c r="I430" s="230" t="s">
        <v>321</v>
      </c>
      <c r="J430" s="230" t="s">
        <v>296</v>
      </c>
      <c r="K430" s="230">
        <v>2008</v>
      </c>
      <c r="L430" s="230" t="s">
        <v>281</v>
      </c>
      <c r="S430" s="230" t="s">
        <v>902</v>
      </c>
      <c r="V430" s="230" t="s">
        <v>902</v>
      </c>
    </row>
    <row r="431" spans="1:22" ht="17.25" customHeight="1" x14ac:dyDescent="0.3">
      <c r="A431" s="230">
        <v>414809</v>
      </c>
      <c r="B431" s="230" t="s">
        <v>2468</v>
      </c>
      <c r="C431" s="230" t="s">
        <v>377</v>
      </c>
      <c r="D431" s="230" t="s">
        <v>2469</v>
      </c>
      <c r="E431" s="230" t="s">
        <v>141</v>
      </c>
      <c r="F431" s="230">
        <v>33359</v>
      </c>
      <c r="G431" s="230" t="s">
        <v>281</v>
      </c>
      <c r="H431" s="230" t="s">
        <v>1393</v>
      </c>
      <c r="I431" s="230" t="s">
        <v>321</v>
      </c>
      <c r="J431" s="230" t="s">
        <v>295</v>
      </c>
      <c r="K431" s="230">
        <v>2009</v>
      </c>
      <c r="L431" s="230" t="s">
        <v>281</v>
      </c>
      <c r="S431" s="230" t="s">
        <v>902</v>
      </c>
      <c r="V431" s="230" t="s">
        <v>902</v>
      </c>
    </row>
    <row r="432" spans="1:22" ht="17.25" customHeight="1" x14ac:dyDescent="0.3">
      <c r="A432" s="230">
        <v>416259</v>
      </c>
      <c r="B432" s="230" t="s">
        <v>2470</v>
      </c>
      <c r="C432" s="230" t="s">
        <v>2471</v>
      </c>
      <c r="D432" s="230" t="s">
        <v>2472</v>
      </c>
      <c r="E432" s="230" t="s">
        <v>140</v>
      </c>
      <c r="F432" s="230">
        <v>33414</v>
      </c>
      <c r="G432" s="230" t="s">
        <v>281</v>
      </c>
      <c r="H432" s="230" t="s">
        <v>1393</v>
      </c>
      <c r="I432" s="230" t="s">
        <v>321</v>
      </c>
      <c r="J432" s="230" t="s">
        <v>295</v>
      </c>
      <c r="K432" s="230">
        <v>2009</v>
      </c>
      <c r="L432" s="230" t="s">
        <v>281</v>
      </c>
      <c r="S432" s="230" t="s">
        <v>902</v>
      </c>
      <c r="T432" s="230" t="s">
        <v>902</v>
      </c>
      <c r="U432" s="230" t="s">
        <v>902</v>
      </c>
      <c r="V432" s="230" t="s">
        <v>902</v>
      </c>
    </row>
    <row r="433" spans="1:22" ht="17.25" customHeight="1" x14ac:dyDescent="0.3">
      <c r="A433" s="230">
        <v>423383</v>
      </c>
      <c r="B433" s="230" t="s">
        <v>2473</v>
      </c>
      <c r="C433" s="230" t="s">
        <v>479</v>
      </c>
      <c r="D433" s="230" t="s">
        <v>2474</v>
      </c>
      <c r="E433" s="230" t="s">
        <v>141</v>
      </c>
      <c r="F433" s="230">
        <v>33434</v>
      </c>
      <c r="G433" s="230" t="s">
        <v>281</v>
      </c>
      <c r="H433" s="230" t="s">
        <v>1393</v>
      </c>
      <c r="I433" s="230" t="s">
        <v>321</v>
      </c>
      <c r="J433" s="230" t="s">
        <v>295</v>
      </c>
      <c r="K433" s="230">
        <v>2009</v>
      </c>
      <c r="L433" s="230" t="s">
        <v>281</v>
      </c>
    </row>
    <row r="434" spans="1:22" ht="17.25" customHeight="1" x14ac:dyDescent="0.3">
      <c r="A434" s="230">
        <v>425010</v>
      </c>
      <c r="B434" s="230" t="s">
        <v>2475</v>
      </c>
      <c r="C434" s="230" t="s">
        <v>63</v>
      </c>
      <c r="D434" s="230" t="s">
        <v>380</v>
      </c>
      <c r="E434" s="230" t="s">
        <v>141</v>
      </c>
      <c r="F434" s="230">
        <v>33550</v>
      </c>
      <c r="G434" s="230" t="s">
        <v>281</v>
      </c>
      <c r="H434" s="230" t="s">
        <v>1393</v>
      </c>
      <c r="I434" s="230" t="s">
        <v>321</v>
      </c>
      <c r="J434" s="230" t="s">
        <v>295</v>
      </c>
      <c r="K434" s="230">
        <v>2009</v>
      </c>
      <c r="L434" s="230" t="s">
        <v>281</v>
      </c>
    </row>
    <row r="435" spans="1:22" ht="17.25" customHeight="1" x14ac:dyDescent="0.3">
      <c r="A435" s="230">
        <v>423118</v>
      </c>
      <c r="B435" s="230" t="s">
        <v>2476</v>
      </c>
      <c r="C435" s="230" t="s">
        <v>80</v>
      </c>
      <c r="D435" s="230" t="s">
        <v>1574</v>
      </c>
      <c r="E435" s="230" t="s">
        <v>141</v>
      </c>
      <c r="F435" s="230">
        <v>33565</v>
      </c>
      <c r="G435" s="230" t="s">
        <v>281</v>
      </c>
      <c r="H435" s="230" t="s">
        <v>1393</v>
      </c>
      <c r="I435" s="230" t="s">
        <v>321</v>
      </c>
      <c r="J435" s="230" t="s">
        <v>295</v>
      </c>
      <c r="K435" s="230">
        <v>2009</v>
      </c>
      <c r="L435" s="230" t="s">
        <v>281</v>
      </c>
    </row>
    <row r="436" spans="1:22" ht="17.25" customHeight="1" x14ac:dyDescent="0.3">
      <c r="A436" s="230">
        <v>417640</v>
      </c>
      <c r="B436" s="230" t="s">
        <v>2477</v>
      </c>
      <c r="C436" s="230" t="s">
        <v>586</v>
      </c>
      <c r="D436" s="230" t="s">
        <v>364</v>
      </c>
      <c r="E436" s="230" t="s">
        <v>141</v>
      </c>
      <c r="F436" s="230">
        <v>33604</v>
      </c>
      <c r="G436" s="230" t="s">
        <v>281</v>
      </c>
      <c r="H436" s="230" t="s">
        <v>1393</v>
      </c>
      <c r="I436" s="230" t="s">
        <v>321</v>
      </c>
      <c r="J436" s="230" t="s">
        <v>295</v>
      </c>
      <c r="K436" s="230">
        <v>2009</v>
      </c>
      <c r="L436" s="230" t="s">
        <v>281</v>
      </c>
      <c r="N436" s="230">
        <v>3125</v>
      </c>
      <c r="O436" s="230">
        <v>44425.487719907411</v>
      </c>
      <c r="P436" s="230">
        <v>15000</v>
      </c>
    </row>
    <row r="437" spans="1:22" ht="17.25" customHeight="1" x14ac:dyDescent="0.3">
      <c r="A437" s="230">
        <v>413314</v>
      </c>
      <c r="B437" s="230" t="s">
        <v>2478</v>
      </c>
      <c r="C437" s="230" t="s">
        <v>395</v>
      </c>
      <c r="D437" s="230" t="s">
        <v>224</v>
      </c>
      <c r="E437" s="230" t="s">
        <v>140</v>
      </c>
      <c r="F437" s="230">
        <v>32919</v>
      </c>
      <c r="G437" s="230" t="s">
        <v>281</v>
      </c>
      <c r="H437" s="230" t="s">
        <v>1393</v>
      </c>
      <c r="I437" s="230" t="s">
        <v>321</v>
      </c>
      <c r="J437" s="230" t="s">
        <v>296</v>
      </c>
      <c r="K437" s="230">
        <v>2009</v>
      </c>
      <c r="L437" s="230" t="s">
        <v>281</v>
      </c>
      <c r="U437" s="230" t="s">
        <v>902</v>
      </c>
      <c r="V437" s="230" t="s">
        <v>902</v>
      </c>
    </row>
    <row r="438" spans="1:22" ht="17.25" customHeight="1" x14ac:dyDescent="0.3">
      <c r="A438" s="230">
        <v>425669</v>
      </c>
      <c r="B438" s="230" t="s">
        <v>2479</v>
      </c>
      <c r="C438" s="230" t="s">
        <v>419</v>
      </c>
      <c r="D438" s="230" t="s">
        <v>256</v>
      </c>
      <c r="E438" s="230" t="s">
        <v>141</v>
      </c>
      <c r="F438" s="230">
        <v>33126</v>
      </c>
      <c r="G438" s="230" t="s">
        <v>281</v>
      </c>
      <c r="H438" s="230" t="s">
        <v>1393</v>
      </c>
      <c r="I438" s="230" t="s">
        <v>321</v>
      </c>
      <c r="J438" s="230" t="s">
        <v>296</v>
      </c>
      <c r="K438" s="230">
        <v>2009</v>
      </c>
      <c r="L438" s="230" t="s">
        <v>281</v>
      </c>
    </row>
    <row r="439" spans="1:22" ht="17.25" customHeight="1" x14ac:dyDescent="0.3">
      <c r="A439" s="230">
        <v>424510</v>
      </c>
      <c r="B439" s="230" t="s">
        <v>2480</v>
      </c>
      <c r="C439" s="230" t="s">
        <v>384</v>
      </c>
      <c r="D439" s="230" t="s">
        <v>217</v>
      </c>
      <c r="E439" s="230" t="s">
        <v>141</v>
      </c>
      <c r="F439" s="230">
        <v>33242</v>
      </c>
      <c r="G439" s="230" t="s">
        <v>281</v>
      </c>
      <c r="H439" s="230" t="s">
        <v>1393</v>
      </c>
      <c r="I439" s="230" t="s">
        <v>321</v>
      </c>
      <c r="J439" s="230" t="s">
        <v>296</v>
      </c>
      <c r="K439" s="230">
        <v>2009</v>
      </c>
      <c r="L439" s="230" t="s">
        <v>281</v>
      </c>
      <c r="V439" s="230" t="s">
        <v>902</v>
      </c>
    </row>
    <row r="440" spans="1:22" ht="17.25" customHeight="1" x14ac:dyDescent="0.3">
      <c r="A440" s="230">
        <v>424850</v>
      </c>
      <c r="B440" s="230" t="s">
        <v>2481</v>
      </c>
      <c r="C440" s="230" t="s">
        <v>97</v>
      </c>
      <c r="D440" s="230" t="s">
        <v>1057</v>
      </c>
      <c r="E440" s="230" t="s">
        <v>140</v>
      </c>
      <c r="F440" s="230">
        <v>33401</v>
      </c>
      <c r="G440" s="230" t="s">
        <v>281</v>
      </c>
      <c r="H440" s="230" t="s">
        <v>1393</v>
      </c>
      <c r="I440" s="230" t="s">
        <v>321</v>
      </c>
      <c r="J440" s="230" t="s">
        <v>296</v>
      </c>
      <c r="K440" s="230">
        <v>2009</v>
      </c>
      <c r="L440" s="230" t="s">
        <v>281</v>
      </c>
    </row>
    <row r="441" spans="1:22" ht="17.25" customHeight="1" x14ac:dyDescent="0.3">
      <c r="A441" s="230">
        <v>420365</v>
      </c>
      <c r="B441" s="230" t="s">
        <v>2483</v>
      </c>
      <c r="C441" s="230" t="s">
        <v>348</v>
      </c>
      <c r="D441" s="230" t="s">
        <v>1070</v>
      </c>
      <c r="E441" s="230" t="s">
        <v>141</v>
      </c>
      <c r="F441" s="230">
        <v>33487</v>
      </c>
      <c r="G441" s="230" t="s">
        <v>281</v>
      </c>
      <c r="H441" s="230" t="s">
        <v>1393</v>
      </c>
      <c r="I441" s="230" t="s">
        <v>321</v>
      </c>
      <c r="J441" s="230" t="s">
        <v>296</v>
      </c>
      <c r="K441" s="230">
        <v>2009</v>
      </c>
      <c r="L441" s="230" t="s">
        <v>281</v>
      </c>
    </row>
    <row r="442" spans="1:22" ht="17.25" customHeight="1" x14ac:dyDescent="0.3">
      <c r="A442" s="230">
        <v>413549</v>
      </c>
      <c r="B442" s="230" t="s">
        <v>2484</v>
      </c>
      <c r="C442" s="230" t="s">
        <v>350</v>
      </c>
      <c r="D442" s="230" t="s">
        <v>224</v>
      </c>
      <c r="E442" s="230" t="s">
        <v>140</v>
      </c>
      <c r="F442" s="230">
        <v>33613</v>
      </c>
      <c r="G442" s="230" t="s">
        <v>281</v>
      </c>
      <c r="H442" s="230" t="s">
        <v>1393</v>
      </c>
      <c r="I442" s="230" t="s">
        <v>321</v>
      </c>
      <c r="J442" s="230" t="s">
        <v>296</v>
      </c>
      <c r="K442" s="230">
        <v>2009</v>
      </c>
      <c r="L442" s="230" t="s">
        <v>281</v>
      </c>
      <c r="U442" s="230" t="s">
        <v>902</v>
      </c>
      <c r="V442" s="230" t="s">
        <v>902</v>
      </c>
    </row>
    <row r="443" spans="1:22" ht="17.25" customHeight="1" x14ac:dyDescent="0.3">
      <c r="A443" s="230">
        <v>419282</v>
      </c>
      <c r="B443" s="230" t="s">
        <v>2486</v>
      </c>
      <c r="C443" s="230" t="s">
        <v>106</v>
      </c>
      <c r="D443" s="230" t="s">
        <v>257</v>
      </c>
      <c r="E443" s="230" t="s">
        <v>141</v>
      </c>
      <c r="F443" s="230">
        <v>32684</v>
      </c>
      <c r="G443" s="230" t="s">
        <v>281</v>
      </c>
      <c r="H443" s="230" t="s">
        <v>1393</v>
      </c>
      <c r="I443" s="230" t="s">
        <v>321</v>
      </c>
      <c r="J443" s="230" t="s">
        <v>295</v>
      </c>
      <c r="K443" s="230">
        <v>2010</v>
      </c>
      <c r="L443" s="230" t="s">
        <v>281</v>
      </c>
    </row>
    <row r="444" spans="1:22" ht="17.25" customHeight="1" x14ac:dyDescent="0.3">
      <c r="A444" s="230">
        <v>415450</v>
      </c>
      <c r="B444" s="230" t="s">
        <v>2487</v>
      </c>
      <c r="C444" s="230" t="s">
        <v>62</v>
      </c>
      <c r="D444" s="230" t="s">
        <v>234</v>
      </c>
      <c r="E444" s="230" t="s">
        <v>140</v>
      </c>
      <c r="F444" s="230">
        <v>32881</v>
      </c>
      <c r="G444" s="230" t="s">
        <v>281</v>
      </c>
      <c r="H444" s="230" t="s">
        <v>1393</v>
      </c>
      <c r="I444" s="230" t="s">
        <v>321</v>
      </c>
      <c r="J444" s="230" t="s">
        <v>295</v>
      </c>
      <c r="K444" s="230">
        <v>2010</v>
      </c>
      <c r="L444" s="230" t="s">
        <v>281</v>
      </c>
      <c r="S444" s="230" t="s">
        <v>902</v>
      </c>
      <c r="T444" s="230" t="s">
        <v>902</v>
      </c>
      <c r="U444" s="230" t="s">
        <v>902</v>
      </c>
      <c r="V444" s="230" t="s">
        <v>902</v>
      </c>
    </row>
    <row r="445" spans="1:22" ht="17.25" customHeight="1" x14ac:dyDescent="0.3">
      <c r="A445" s="230">
        <v>416861</v>
      </c>
      <c r="B445" s="230" t="s">
        <v>2488</v>
      </c>
      <c r="C445" s="230" t="s">
        <v>108</v>
      </c>
      <c r="D445" s="230" t="s">
        <v>2489</v>
      </c>
      <c r="E445" s="230" t="s">
        <v>141</v>
      </c>
      <c r="F445" s="230">
        <v>33266</v>
      </c>
      <c r="G445" s="230" t="s">
        <v>281</v>
      </c>
      <c r="H445" s="230" t="s">
        <v>1393</v>
      </c>
      <c r="I445" s="230" t="s">
        <v>321</v>
      </c>
      <c r="J445" s="230" t="s">
        <v>295</v>
      </c>
      <c r="K445" s="230">
        <v>2010</v>
      </c>
      <c r="L445" s="230" t="s">
        <v>281</v>
      </c>
      <c r="R445" s="230" t="s">
        <v>902</v>
      </c>
      <c r="U445" s="230" t="s">
        <v>902</v>
      </c>
      <c r="V445" s="230" t="s">
        <v>902</v>
      </c>
    </row>
    <row r="446" spans="1:22" ht="17.25" customHeight="1" x14ac:dyDescent="0.3">
      <c r="A446" s="230">
        <v>419901</v>
      </c>
      <c r="B446" s="230" t="s">
        <v>2490</v>
      </c>
      <c r="C446" s="230" t="s">
        <v>2491</v>
      </c>
      <c r="D446" s="230" t="s">
        <v>690</v>
      </c>
      <c r="E446" s="230" t="s">
        <v>141</v>
      </c>
      <c r="F446" s="230">
        <v>33755</v>
      </c>
      <c r="G446" s="230" t="s">
        <v>281</v>
      </c>
      <c r="H446" s="230" t="s">
        <v>1393</v>
      </c>
      <c r="I446" s="230" t="s">
        <v>321</v>
      </c>
      <c r="J446" s="230" t="s">
        <v>295</v>
      </c>
      <c r="K446" s="230">
        <v>2010</v>
      </c>
      <c r="L446" s="230" t="s">
        <v>281</v>
      </c>
    </row>
    <row r="447" spans="1:22" ht="17.25" customHeight="1" x14ac:dyDescent="0.3">
      <c r="A447" s="230">
        <v>422196</v>
      </c>
      <c r="B447" s="230" t="s">
        <v>2492</v>
      </c>
      <c r="C447" s="230" t="s">
        <v>675</v>
      </c>
      <c r="D447" s="230" t="s">
        <v>90</v>
      </c>
      <c r="E447" s="230" t="s">
        <v>141</v>
      </c>
      <c r="F447" s="230">
        <v>33975</v>
      </c>
      <c r="G447" s="230" t="s">
        <v>281</v>
      </c>
      <c r="H447" s="230" t="s">
        <v>1393</v>
      </c>
      <c r="I447" s="230" t="s">
        <v>321</v>
      </c>
      <c r="J447" s="230" t="s">
        <v>295</v>
      </c>
      <c r="K447" s="230">
        <v>2010</v>
      </c>
      <c r="L447" s="230" t="s">
        <v>281</v>
      </c>
    </row>
    <row r="448" spans="1:22" ht="17.25" customHeight="1" x14ac:dyDescent="0.3">
      <c r="A448" s="230">
        <v>421470</v>
      </c>
      <c r="B448" s="230" t="s">
        <v>2493</v>
      </c>
      <c r="C448" s="230" t="s">
        <v>62</v>
      </c>
      <c r="D448" s="230" t="s">
        <v>609</v>
      </c>
      <c r="E448" s="230" t="s">
        <v>141</v>
      </c>
      <c r="F448" s="230">
        <v>33980</v>
      </c>
      <c r="G448" s="230" t="s">
        <v>281</v>
      </c>
      <c r="H448" s="230" t="s">
        <v>1393</v>
      </c>
      <c r="I448" s="230" t="s">
        <v>321</v>
      </c>
      <c r="J448" s="230" t="s">
        <v>295</v>
      </c>
      <c r="K448" s="230">
        <v>2010</v>
      </c>
      <c r="L448" s="230" t="s">
        <v>281</v>
      </c>
    </row>
    <row r="449" spans="1:22" ht="17.25" customHeight="1" x14ac:dyDescent="0.3">
      <c r="A449" s="230">
        <v>416798</v>
      </c>
      <c r="B449" s="230" t="s">
        <v>2494</v>
      </c>
      <c r="C449" s="230" t="s">
        <v>121</v>
      </c>
      <c r="D449" s="230" t="s">
        <v>1867</v>
      </c>
      <c r="E449" s="230" t="s">
        <v>140</v>
      </c>
      <c r="F449" s="230">
        <v>33989</v>
      </c>
      <c r="G449" s="230" t="s">
        <v>281</v>
      </c>
      <c r="H449" s="230" t="s">
        <v>1393</v>
      </c>
      <c r="I449" s="230" t="s">
        <v>321</v>
      </c>
      <c r="J449" s="230" t="s">
        <v>295</v>
      </c>
      <c r="K449" s="230">
        <v>2010</v>
      </c>
      <c r="L449" s="230" t="s">
        <v>281</v>
      </c>
      <c r="S449" s="230" t="s">
        <v>902</v>
      </c>
      <c r="T449" s="230" t="s">
        <v>902</v>
      </c>
      <c r="U449" s="230" t="s">
        <v>902</v>
      </c>
      <c r="V449" s="230" t="s">
        <v>902</v>
      </c>
    </row>
    <row r="450" spans="1:22" ht="17.25" customHeight="1" x14ac:dyDescent="0.3">
      <c r="A450" s="230">
        <v>417377</v>
      </c>
      <c r="B450" s="230" t="s">
        <v>2495</v>
      </c>
      <c r="C450" s="230" t="s">
        <v>450</v>
      </c>
      <c r="D450" s="230" t="s">
        <v>677</v>
      </c>
      <c r="E450" s="230" t="s">
        <v>140</v>
      </c>
      <c r="F450" s="230">
        <v>34335</v>
      </c>
      <c r="G450" s="230" t="s">
        <v>281</v>
      </c>
      <c r="H450" s="230" t="s">
        <v>1393</v>
      </c>
      <c r="I450" s="230" t="s">
        <v>321</v>
      </c>
      <c r="J450" s="230" t="s">
        <v>295</v>
      </c>
      <c r="K450" s="230">
        <v>2010</v>
      </c>
      <c r="L450" s="230" t="s">
        <v>281</v>
      </c>
      <c r="N450" s="230">
        <v>3021</v>
      </c>
      <c r="O450" s="230">
        <v>44420.450057870374</v>
      </c>
      <c r="P450" s="230">
        <v>11500</v>
      </c>
    </row>
    <row r="451" spans="1:22" ht="17.25" customHeight="1" x14ac:dyDescent="0.3">
      <c r="A451" s="230">
        <v>418080</v>
      </c>
      <c r="B451" s="230" t="s">
        <v>2496</v>
      </c>
      <c r="C451" s="230" t="s">
        <v>2497</v>
      </c>
      <c r="D451" s="230" t="s">
        <v>2498</v>
      </c>
      <c r="E451" s="230" t="s">
        <v>141</v>
      </c>
      <c r="F451" s="230">
        <v>27760</v>
      </c>
      <c r="G451" s="230" t="s">
        <v>281</v>
      </c>
      <c r="H451" s="230" t="s">
        <v>1393</v>
      </c>
      <c r="I451" s="230" t="s">
        <v>321</v>
      </c>
      <c r="J451" s="230" t="s">
        <v>296</v>
      </c>
      <c r="K451" s="230">
        <v>2010</v>
      </c>
      <c r="L451" s="230" t="s">
        <v>281</v>
      </c>
    </row>
    <row r="452" spans="1:22" ht="17.25" customHeight="1" x14ac:dyDescent="0.3">
      <c r="A452" s="230">
        <v>419808</v>
      </c>
      <c r="B452" s="230" t="s">
        <v>2499</v>
      </c>
      <c r="C452" s="230" t="s">
        <v>385</v>
      </c>
      <c r="D452" s="230" t="s">
        <v>2500</v>
      </c>
      <c r="E452" s="230" t="s">
        <v>140</v>
      </c>
      <c r="F452" s="230">
        <v>33239</v>
      </c>
      <c r="G452" s="230" t="s">
        <v>1760</v>
      </c>
      <c r="H452" s="230" t="s">
        <v>1393</v>
      </c>
      <c r="I452" s="230" t="s">
        <v>321</v>
      </c>
      <c r="J452" s="230" t="s">
        <v>296</v>
      </c>
      <c r="K452" s="230">
        <v>2010</v>
      </c>
      <c r="L452" s="230" t="s">
        <v>281</v>
      </c>
      <c r="R452" s="230" t="s">
        <v>902</v>
      </c>
      <c r="S452" s="230" t="s">
        <v>902</v>
      </c>
      <c r="T452" s="230" t="s">
        <v>902</v>
      </c>
      <c r="U452" s="230" t="s">
        <v>902</v>
      </c>
      <c r="V452" s="230" t="s">
        <v>902</v>
      </c>
    </row>
    <row r="453" spans="1:22" ht="17.25" customHeight="1" x14ac:dyDescent="0.3">
      <c r="A453" s="230">
        <v>424154</v>
      </c>
      <c r="B453" s="230" t="s">
        <v>2501</v>
      </c>
      <c r="C453" s="230" t="s">
        <v>586</v>
      </c>
      <c r="D453" s="230" t="s">
        <v>2502</v>
      </c>
      <c r="E453" s="230" t="s">
        <v>141</v>
      </c>
      <c r="F453" s="230">
        <v>33660</v>
      </c>
      <c r="G453" s="230" t="s">
        <v>281</v>
      </c>
      <c r="H453" s="230" t="s">
        <v>1393</v>
      </c>
      <c r="I453" s="230" t="s">
        <v>321</v>
      </c>
      <c r="J453" s="230" t="s">
        <v>296</v>
      </c>
      <c r="K453" s="230">
        <v>2010</v>
      </c>
      <c r="L453" s="230" t="s">
        <v>281</v>
      </c>
    </row>
    <row r="454" spans="1:22" ht="17.25" customHeight="1" x14ac:dyDescent="0.3">
      <c r="A454" s="230">
        <v>414311</v>
      </c>
      <c r="B454" s="230" t="s">
        <v>2504</v>
      </c>
      <c r="C454" s="230" t="s">
        <v>801</v>
      </c>
      <c r="D454" s="230" t="s">
        <v>418</v>
      </c>
      <c r="E454" s="230" t="s">
        <v>141</v>
      </c>
      <c r="F454" s="230">
        <v>34130</v>
      </c>
      <c r="G454" s="230" t="s">
        <v>281</v>
      </c>
      <c r="H454" s="230" t="s">
        <v>1393</v>
      </c>
      <c r="I454" s="230" t="s">
        <v>321</v>
      </c>
      <c r="J454" s="230" t="s">
        <v>296</v>
      </c>
      <c r="K454" s="230">
        <v>2010</v>
      </c>
      <c r="L454" s="230" t="s">
        <v>281</v>
      </c>
    </row>
    <row r="455" spans="1:22" ht="17.25" customHeight="1" x14ac:dyDescent="0.3">
      <c r="A455" s="230">
        <v>420241</v>
      </c>
      <c r="B455" s="230" t="s">
        <v>2505</v>
      </c>
      <c r="C455" s="230" t="s">
        <v>437</v>
      </c>
      <c r="D455" s="230" t="s">
        <v>195</v>
      </c>
      <c r="E455" s="230" t="s">
        <v>141</v>
      </c>
      <c r="F455" s="230">
        <v>34152</v>
      </c>
      <c r="G455" s="230" t="s">
        <v>281</v>
      </c>
      <c r="H455" s="230" t="s">
        <v>1393</v>
      </c>
      <c r="I455" s="230" t="s">
        <v>321</v>
      </c>
      <c r="J455" s="230" t="s">
        <v>296</v>
      </c>
      <c r="K455" s="230">
        <v>2010</v>
      </c>
      <c r="L455" s="230" t="s">
        <v>281</v>
      </c>
    </row>
    <row r="456" spans="1:22" ht="17.25" customHeight="1" x14ac:dyDescent="0.3">
      <c r="A456" s="230">
        <v>419164</v>
      </c>
      <c r="B456" s="230" t="s">
        <v>2506</v>
      </c>
      <c r="C456" s="230" t="s">
        <v>60</v>
      </c>
      <c r="D456" s="230" t="s">
        <v>516</v>
      </c>
      <c r="E456" s="230" t="s">
        <v>140</v>
      </c>
      <c r="F456" s="230">
        <v>35333</v>
      </c>
      <c r="G456" s="230" t="s">
        <v>281</v>
      </c>
      <c r="H456" s="230" t="s">
        <v>1393</v>
      </c>
      <c r="I456" s="230" t="s">
        <v>321</v>
      </c>
      <c r="J456" s="230" t="s">
        <v>296</v>
      </c>
      <c r="K456" s="230">
        <v>2010</v>
      </c>
      <c r="L456" s="230" t="s">
        <v>281</v>
      </c>
      <c r="S456" s="230" t="s">
        <v>902</v>
      </c>
      <c r="T456" s="230" t="s">
        <v>902</v>
      </c>
      <c r="U456" s="230" t="s">
        <v>902</v>
      </c>
      <c r="V456" s="230" t="s">
        <v>902</v>
      </c>
    </row>
    <row r="457" spans="1:22" ht="17.25" customHeight="1" x14ac:dyDescent="0.3">
      <c r="A457" s="230">
        <v>413810</v>
      </c>
      <c r="B457" s="230" t="s">
        <v>2507</v>
      </c>
      <c r="C457" s="230" t="s">
        <v>798</v>
      </c>
      <c r="D457" s="230" t="s">
        <v>357</v>
      </c>
      <c r="E457" s="230" t="s">
        <v>141</v>
      </c>
      <c r="F457" s="230">
        <v>33970</v>
      </c>
      <c r="G457" s="230" t="s">
        <v>281</v>
      </c>
      <c r="H457" s="230" t="s">
        <v>1393</v>
      </c>
      <c r="I457" s="230" t="s">
        <v>321</v>
      </c>
      <c r="J457" s="230" t="s">
        <v>296</v>
      </c>
      <c r="K457" s="230">
        <v>2010</v>
      </c>
      <c r="L457" s="230" t="s">
        <v>281</v>
      </c>
      <c r="U457" s="230" t="s">
        <v>902</v>
      </c>
      <c r="V457" s="230" t="s">
        <v>902</v>
      </c>
    </row>
    <row r="458" spans="1:22" ht="17.25" customHeight="1" x14ac:dyDescent="0.3">
      <c r="A458" s="230">
        <v>421209</v>
      </c>
      <c r="B458" s="230" t="s">
        <v>2508</v>
      </c>
      <c r="C458" s="230" t="s">
        <v>586</v>
      </c>
      <c r="D458" s="230" t="s">
        <v>205</v>
      </c>
      <c r="E458" s="230" t="s">
        <v>141</v>
      </c>
      <c r="F458" s="230">
        <v>32964</v>
      </c>
      <c r="G458" s="230" t="s">
        <v>281</v>
      </c>
      <c r="H458" s="230" t="s">
        <v>1393</v>
      </c>
      <c r="I458" s="230" t="s">
        <v>321</v>
      </c>
      <c r="K458" s="230">
        <v>2010</v>
      </c>
      <c r="L458" s="230" t="s">
        <v>281</v>
      </c>
    </row>
    <row r="459" spans="1:22" ht="17.25" customHeight="1" x14ac:dyDescent="0.3">
      <c r="A459" s="230">
        <v>414446</v>
      </c>
      <c r="B459" s="230" t="s">
        <v>2509</v>
      </c>
      <c r="C459" s="230" t="s">
        <v>410</v>
      </c>
      <c r="D459" s="230" t="s">
        <v>211</v>
      </c>
      <c r="E459" s="230" t="s">
        <v>140</v>
      </c>
      <c r="F459" s="230">
        <v>33239</v>
      </c>
      <c r="G459" s="230" t="s">
        <v>281</v>
      </c>
      <c r="H459" s="230" t="s">
        <v>1393</v>
      </c>
      <c r="I459" s="230" t="s">
        <v>321</v>
      </c>
      <c r="K459" s="230">
        <v>2010</v>
      </c>
      <c r="L459" s="230" t="s">
        <v>281</v>
      </c>
      <c r="V459" s="230" t="s">
        <v>902</v>
      </c>
    </row>
    <row r="460" spans="1:22" ht="17.25" customHeight="1" x14ac:dyDescent="0.3">
      <c r="A460" s="230">
        <v>418616</v>
      </c>
      <c r="B460" s="230" t="s">
        <v>2510</v>
      </c>
      <c r="C460" s="230" t="s">
        <v>2394</v>
      </c>
      <c r="D460" s="230" t="s">
        <v>222</v>
      </c>
      <c r="E460" s="230" t="s">
        <v>140</v>
      </c>
      <c r="F460" s="230">
        <v>34082</v>
      </c>
      <c r="G460" s="230" t="s">
        <v>281</v>
      </c>
      <c r="H460" s="230" t="s">
        <v>1393</v>
      </c>
      <c r="I460" s="230" t="s">
        <v>321</v>
      </c>
      <c r="K460" s="230">
        <v>2010</v>
      </c>
      <c r="L460" s="230" t="s">
        <v>281</v>
      </c>
    </row>
    <row r="461" spans="1:22" ht="17.25" customHeight="1" x14ac:dyDescent="0.3">
      <c r="A461" s="230">
        <v>418196</v>
      </c>
      <c r="B461" s="230" t="s">
        <v>2512</v>
      </c>
      <c r="C461" s="230" t="s">
        <v>378</v>
      </c>
      <c r="D461" s="230" t="s">
        <v>549</v>
      </c>
      <c r="E461" s="230" t="s">
        <v>140</v>
      </c>
      <c r="F461" s="230">
        <v>33239</v>
      </c>
      <c r="G461" s="230" t="s">
        <v>281</v>
      </c>
      <c r="H461" s="230" t="s">
        <v>1393</v>
      </c>
      <c r="I461" s="230" t="s">
        <v>321</v>
      </c>
      <c r="J461" s="230" t="s">
        <v>295</v>
      </c>
      <c r="K461" s="230">
        <v>2011</v>
      </c>
      <c r="L461" s="230" t="s">
        <v>281</v>
      </c>
      <c r="N461" s="230">
        <v>2812</v>
      </c>
      <c r="O461" s="230">
        <v>44402.487326388888</v>
      </c>
      <c r="P461" s="230">
        <v>15000</v>
      </c>
    </row>
    <row r="462" spans="1:22" ht="17.25" customHeight="1" x14ac:dyDescent="0.3">
      <c r="A462" s="230">
        <v>423501</v>
      </c>
      <c r="B462" s="230" t="s">
        <v>2513</v>
      </c>
      <c r="C462" s="230" t="s">
        <v>75</v>
      </c>
      <c r="D462" s="230" t="s">
        <v>630</v>
      </c>
      <c r="E462" s="230" t="s">
        <v>141</v>
      </c>
      <c r="F462" s="230">
        <v>33604</v>
      </c>
      <c r="G462" s="230" t="s">
        <v>281</v>
      </c>
      <c r="H462" s="230" t="s">
        <v>1393</v>
      </c>
      <c r="I462" s="230" t="s">
        <v>321</v>
      </c>
      <c r="J462" s="230" t="s">
        <v>295</v>
      </c>
      <c r="K462" s="230">
        <v>2011</v>
      </c>
      <c r="L462" s="230" t="s">
        <v>281</v>
      </c>
    </row>
    <row r="463" spans="1:22" ht="17.25" customHeight="1" x14ac:dyDescent="0.3">
      <c r="A463" s="230">
        <v>419096</v>
      </c>
      <c r="B463" s="230" t="s">
        <v>2514</v>
      </c>
      <c r="C463" s="230" t="s">
        <v>400</v>
      </c>
      <c r="D463" s="230" t="s">
        <v>993</v>
      </c>
      <c r="E463" s="230" t="s">
        <v>140</v>
      </c>
      <c r="F463" s="230">
        <v>33604</v>
      </c>
      <c r="G463" s="230" t="s">
        <v>281</v>
      </c>
      <c r="H463" s="230" t="s">
        <v>1393</v>
      </c>
      <c r="I463" s="230" t="s">
        <v>321</v>
      </c>
      <c r="J463" s="230" t="s">
        <v>295</v>
      </c>
      <c r="K463" s="230">
        <v>2011</v>
      </c>
      <c r="L463" s="230" t="s">
        <v>281</v>
      </c>
      <c r="U463" s="230" t="s">
        <v>902</v>
      </c>
      <c r="V463" s="230" t="s">
        <v>902</v>
      </c>
    </row>
    <row r="464" spans="1:22" ht="17.25" customHeight="1" x14ac:dyDescent="0.3">
      <c r="A464" s="230">
        <v>418524</v>
      </c>
      <c r="B464" s="230" t="s">
        <v>2515</v>
      </c>
      <c r="C464" s="230" t="s">
        <v>384</v>
      </c>
      <c r="D464" s="230" t="s">
        <v>192</v>
      </c>
      <c r="E464" s="230" t="s">
        <v>140</v>
      </c>
      <c r="F464" s="230">
        <v>33970</v>
      </c>
      <c r="G464" s="230" t="s">
        <v>2516</v>
      </c>
      <c r="H464" s="230" t="s">
        <v>1393</v>
      </c>
      <c r="I464" s="230" t="s">
        <v>321</v>
      </c>
      <c r="J464" s="230" t="s">
        <v>295</v>
      </c>
      <c r="K464" s="230">
        <v>2011</v>
      </c>
      <c r="L464" s="230" t="s">
        <v>281</v>
      </c>
      <c r="U464" s="230" t="s">
        <v>902</v>
      </c>
      <c r="V464" s="230" t="s">
        <v>902</v>
      </c>
    </row>
    <row r="465" spans="1:22" ht="17.25" customHeight="1" x14ac:dyDescent="0.3">
      <c r="A465" s="230">
        <v>419729</v>
      </c>
      <c r="B465" s="230" t="s">
        <v>2517</v>
      </c>
      <c r="C465" s="230" t="s">
        <v>460</v>
      </c>
      <c r="D465" s="230" t="s">
        <v>993</v>
      </c>
      <c r="E465" s="230" t="s">
        <v>141</v>
      </c>
      <c r="F465" s="230">
        <v>33973</v>
      </c>
      <c r="G465" s="230" t="s">
        <v>2518</v>
      </c>
      <c r="H465" s="230" t="s">
        <v>1393</v>
      </c>
      <c r="I465" s="230" t="s">
        <v>321</v>
      </c>
      <c r="J465" s="230" t="s">
        <v>295</v>
      </c>
      <c r="K465" s="230">
        <v>2011</v>
      </c>
      <c r="L465" s="230" t="s">
        <v>281</v>
      </c>
      <c r="N465" s="230">
        <v>3086</v>
      </c>
      <c r="O465" s="230">
        <v>44424.449467592596</v>
      </c>
      <c r="P465" s="230">
        <v>20000</v>
      </c>
    </row>
    <row r="466" spans="1:22" ht="17.25" customHeight="1" x14ac:dyDescent="0.3">
      <c r="A466" s="230">
        <v>420350</v>
      </c>
      <c r="B466" s="230" t="s">
        <v>2519</v>
      </c>
      <c r="C466" s="230" t="s">
        <v>703</v>
      </c>
      <c r="D466" s="230" t="s">
        <v>718</v>
      </c>
      <c r="E466" s="230" t="s">
        <v>141</v>
      </c>
      <c r="F466" s="230">
        <v>34084</v>
      </c>
      <c r="G466" s="230" t="s">
        <v>281</v>
      </c>
      <c r="H466" s="230" t="s">
        <v>1393</v>
      </c>
      <c r="I466" s="230" t="s">
        <v>321</v>
      </c>
      <c r="J466" s="230" t="s">
        <v>295</v>
      </c>
      <c r="K466" s="230">
        <v>2011</v>
      </c>
      <c r="L466" s="230" t="s">
        <v>281</v>
      </c>
    </row>
    <row r="467" spans="1:22" ht="17.25" customHeight="1" x14ac:dyDescent="0.3">
      <c r="A467" s="230">
        <v>417214</v>
      </c>
      <c r="B467" s="230" t="s">
        <v>2520</v>
      </c>
      <c r="C467" s="230" t="s">
        <v>919</v>
      </c>
      <c r="D467" s="230" t="s">
        <v>1456</v>
      </c>
      <c r="E467" s="230" t="s">
        <v>141</v>
      </c>
      <c r="F467" s="230">
        <v>34097</v>
      </c>
      <c r="G467" s="230" t="s">
        <v>281</v>
      </c>
      <c r="H467" s="230" t="s">
        <v>1393</v>
      </c>
      <c r="I467" s="230" t="s">
        <v>321</v>
      </c>
      <c r="J467" s="230" t="s">
        <v>295</v>
      </c>
      <c r="K467" s="230">
        <v>2011</v>
      </c>
      <c r="L467" s="230" t="s">
        <v>281</v>
      </c>
    </row>
    <row r="468" spans="1:22" ht="17.25" customHeight="1" x14ac:dyDescent="0.3">
      <c r="A468" s="230">
        <v>424245</v>
      </c>
      <c r="B468" s="230" t="s">
        <v>2521</v>
      </c>
      <c r="C468" s="230" t="s">
        <v>631</v>
      </c>
      <c r="D468" s="230" t="s">
        <v>202</v>
      </c>
      <c r="E468" s="230" t="s">
        <v>141</v>
      </c>
      <c r="F468" s="230">
        <v>34142</v>
      </c>
      <c r="G468" s="230" t="s">
        <v>281</v>
      </c>
      <c r="H468" s="230" t="s">
        <v>1393</v>
      </c>
      <c r="I468" s="230" t="s">
        <v>321</v>
      </c>
      <c r="J468" s="230" t="s">
        <v>295</v>
      </c>
      <c r="K468" s="230">
        <v>2011</v>
      </c>
      <c r="L468" s="230" t="s">
        <v>281</v>
      </c>
    </row>
    <row r="469" spans="1:22" ht="17.25" customHeight="1" x14ac:dyDescent="0.3">
      <c r="A469" s="230">
        <v>418820</v>
      </c>
      <c r="B469" s="230" t="s">
        <v>2522</v>
      </c>
      <c r="C469" s="230" t="s">
        <v>402</v>
      </c>
      <c r="D469" s="230" t="s">
        <v>362</v>
      </c>
      <c r="E469" s="230" t="s">
        <v>140</v>
      </c>
      <c r="F469" s="230">
        <v>34231</v>
      </c>
      <c r="G469" s="230" t="s">
        <v>281</v>
      </c>
      <c r="H469" s="230" t="s">
        <v>1393</v>
      </c>
      <c r="I469" s="230" t="s">
        <v>321</v>
      </c>
      <c r="J469" s="230" t="s">
        <v>295</v>
      </c>
      <c r="K469" s="230">
        <v>2011</v>
      </c>
      <c r="L469" s="230" t="s">
        <v>281</v>
      </c>
    </row>
    <row r="470" spans="1:22" ht="17.25" customHeight="1" x14ac:dyDescent="0.3">
      <c r="A470" s="230">
        <v>420691</v>
      </c>
      <c r="B470" s="230" t="s">
        <v>2523</v>
      </c>
      <c r="C470" s="230" t="s">
        <v>369</v>
      </c>
      <c r="D470" s="230" t="s">
        <v>222</v>
      </c>
      <c r="E470" s="230" t="s">
        <v>141</v>
      </c>
      <c r="F470" s="230">
        <v>34335</v>
      </c>
      <c r="G470" s="230" t="s">
        <v>281</v>
      </c>
      <c r="H470" s="230" t="s">
        <v>1393</v>
      </c>
      <c r="I470" s="230" t="s">
        <v>321</v>
      </c>
      <c r="J470" s="230" t="s">
        <v>295</v>
      </c>
      <c r="K470" s="230">
        <v>2011</v>
      </c>
      <c r="L470" s="230" t="s">
        <v>281</v>
      </c>
      <c r="N470" s="230">
        <v>2912</v>
      </c>
      <c r="O470" s="230">
        <v>44413.415381944447</v>
      </c>
      <c r="P470" s="230">
        <v>14000</v>
      </c>
    </row>
    <row r="471" spans="1:22" ht="17.25" customHeight="1" x14ac:dyDescent="0.3">
      <c r="A471" s="230">
        <v>419737</v>
      </c>
      <c r="B471" s="230" t="s">
        <v>2524</v>
      </c>
      <c r="C471" s="230" t="s">
        <v>62</v>
      </c>
      <c r="D471" s="230" t="s">
        <v>625</v>
      </c>
      <c r="E471" s="230" t="s">
        <v>141</v>
      </c>
      <c r="F471" s="230">
        <v>34335</v>
      </c>
      <c r="G471" s="230" t="s">
        <v>281</v>
      </c>
      <c r="H471" s="230" t="s">
        <v>1393</v>
      </c>
      <c r="I471" s="230" t="s">
        <v>321</v>
      </c>
      <c r="J471" s="230" t="s">
        <v>295</v>
      </c>
      <c r="K471" s="230">
        <v>2011</v>
      </c>
      <c r="L471" s="230" t="s">
        <v>281</v>
      </c>
    </row>
    <row r="472" spans="1:22" ht="17.25" customHeight="1" x14ac:dyDescent="0.3">
      <c r="A472" s="230">
        <v>420288</v>
      </c>
      <c r="B472" s="230" t="s">
        <v>2525</v>
      </c>
      <c r="C472" s="230" t="s">
        <v>123</v>
      </c>
      <c r="D472" s="230" t="s">
        <v>364</v>
      </c>
      <c r="E472" s="230" t="s">
        <v>141</v>
      </c>
      <c r="F472" s="230">
        <v>34335</v>
      </c>
      <c r="G472" s="230" t="s">
        <v>281</v>
      </c>
      <c r="H472" s="230" t="s">
        <v>1393</v>
      </c>
      <c r="I472" s="230" t="s">
        <v>321</v>
      </c>
      <c r="J472" s="230" t="s">
        <v>295</v>
      </c>
      <c r="K472" s="230">
        <v>2011</v>
      </c>
      <c r="L472" s="230" t="s">
        <v>281</v>
      </c>
      <c r="S472" s="230" t="s">
        <v>902</v>
      </c>
      <c r="U472" s="230" t="s">
        <v>902</v>
      </c>
      <c r="V472" s="230" t="s">
        <v>902</v>
      </c>
    </row>
    <row r="473" spans="1:22" ht="17.25" customHeight="1" x14ac:dyDescent="0.3">
      <c r="A473" s="230">
        <v>419565</v>
      </c>
      <c r="B473" s="230" t="s">
        <v>2526</v>
      </c>
      <c r="C473" s="230" t="s">
        <v>63</v>
      </c>
      <c r="D473" s="230" t="s">
        <v>605</v>
      </c>
      <c r="E473" s="230" t="s">
        <v>140</v>
      </c>
      <c r="F473" s="230">
        <v>34340</v>
      </c>
      <c r="G473" s="230" t="s">
        <v>281</v>
      </c>
      <c r="H473" s="230" t="s">
        <v>1393</v>
      </c>
      <c r="I473" s="230" t="s">
        <v>321</v>
      </c>
      <c r="J473" s="230" t="s">
        <v>295</v>
      </c>
      <c r="K473" s="230">
        <v>2011</v>
      </c>
      <c r="L473" s="230" t="s">
        <v>281</v>
      </c>
      <c r="S473" s="230" t="s">
        <v>902</v>
      </c>
      <c r="T473" s="230" t="s">
        <v>902</v>
      </c>
      <c r="U473" s="230" t="s">
        <v>902</v>
      </c>
      <c r="V473" s="230" t="s">
        <v>902</v>
      </c>
    </row>
    <row r="474" spans="1:22" ht="17.25" customHeight="1" x14ac:dyDescent="0.3">
      <c r="A474" s="230">
        <v>420453</v>
      </c>
      <c r="B474" s="230" t="s">
        <v>2527</v>
      </c>
      <c r="C474" s="230" t="s">
        <v>262</v>
      </c>
      <c r="D474" s="230" t="s">
        <v>271</v>
      </c>
      <c r="E474" s="230" t="s">
        <v>140</v>
      </c>
      <c r="F474" s="230">
        <v>34344</v>
      </c>
      <c r="G474" s="230" t="s">
        <v>281</v>
      </c>
      <c r="H474" s="230" t="s">
        <v>1393</v>
      </c>
      <c r="I474" s="230" t="s">
        <v>321</v>
      </c>
      <c r="J474" s="230" t="s">
        <v>295</v>
      </c>
      <c r="K474" s="230">
        <v>2011</v>
      </c>
      <c r="L474" s="230" t="s">
        <v>281</v>
      </c>
      <c r="U474" s="230" t="s">
        <v>902</v>
      </c>
      <c r="V474" s="230" t="s">
        <v>902</v>
      </c>
    </row>
    <row r="475" spans="1:22" ht="17.25" customHeight="1" x14ac:dyDescent="0.3">
      <c r="A475" s="230">
        <v>417429</v>
      </c>
      <c r="B475" s="230" t="s">
        <v>2528</v>
      </c>
      <c r="C475" s="230" t="s">
        <v>61</v>
      </c>
      <c r="D475" s="230" t="s">
        <v>408</v>
      </c>
      <c r="E475" s="230" t="s">
        <v>140</v>
      </c>
      <c r="F475" s="230">
        <v>34704</v>
      </c>
      <c r="G475" s="230" t="s">
        <v>281</v>
      </c>
      <c r="H475" s="230" t="s">
        <v>1393</v>
      </c>
      <c r="I475" s="230" t="s">
        <v>321</v>
      </c>
      <c r="J475" s="230" t="s">
        <v>295</v>
      </c>
      <c r="K475" s="230">
        <v>2011</v>
      </c>
      <c r="L475" s="230" t="s">
        <v>281</v>
      </c>
      <c r="R475" s="230" t="s">
        <v>902</v>
      </c>
      <c r="S475" s="230" t="s">
        <v>902</v>
      </c>
      <c r="T475" s="230" t="s">
        <v>902</v>
      </c>
      <c r="U475" s="230" t="s">
        <v>902</v>
      </c>
      <c r="V475" s="230" t="s">
        <v>902</v>
      </c>
    </row>
    <row r="476" spans="1:22" ht="17.25" customHeight="1" x14ac:dyDescent="0.3">
      <c r="A476" s="230">
        <v>418664</v>
      </c>
      <c r="B476" s="230" t="s">
        <v>2529</v>
      </c>
      <c r="C476" s="230" t="s">
        <v>60</v>
      </c>
      <c r="D476" s="230" t="s">
        <v>216</v>
      </c>
      <c r="E476" s="230" t="s">
        <v>140</v>
      </c>
      <c r="F476" s="230">
        <v>35065</v>
      </c>
      <c r="G476" s="230" t="s">
        <v>281</v>
      </c>
      <c r="H476" s="230" t="s">
        <v>1393</v>
      </c>
      <c r="I476" s="230" t="s">
        <v>321</v>
      </c>
      <c r="J476" s="230" t="s">
        <v>295</v>
      </c>
      <c r="K476" s="230">
        <v>2011</v>
      </c>
      <c r="L476" s="230" t="s">
        <v>281</v>
      </c>
      <c r="N476" s="230">
        <v>3065</v>
      </c>
      <c r="O476" s="230">
        <v>44420.564363425925</v>
      </c>
      <c r="P476" s="230">
        <v>12500</v>
      </c>
    </row>
    <row r="477" spans="1:22" ht="17.25" customHeight="1" x14ac:dyDescent="0.3">
      <c r="A477" s="230">
        <v>415286</v>
      </c>
      <c r="B477" s="230" t="s">
        <v>2532</v>
      </c>
      <c r="C477" s="230" t="s">
        <v>128</v>
      </c>
      <c r="D477" s="230" t="s">
        <v>2533</v>
      </c>
      <c r="E477" s="230" t="s">
        <v>140</v>
      </c>
      <c r="F477" s="230">
        <v>33612</v>
      </c>
      <c r="G477" s="230" t="s">
        <v>281</v>
      </c>
      <c r="H477" s="230" t="s">
        <v>1393</v>
      </c>
      <c r="I477" s="230" t="s">
        <v>321</v>
      </c>
      <c r="J477" s="230" t="s">
        <v>296</v>
      </c>
      <c r="K477" s="230">
        <v>2011</v>
      </c>
      <c r="L477" s="230" t="s">
        <v>281</v>
      </c>
    </row>
    <row r="478" spans="1:22" ht="17.25" customHeight="1" x14ac:dyDescent="0.3">
      <c r="A478" s="230">
        <v>424755</v>
      </c>
      <c r="B478" s="230" t="s">
        <v>2534</v>
      </c>
      <c r="C478" s="230" t="s">
        <v>416</v>
      </c>
      <c r="D478" s="230" t="s">
        <v>199</v>
      </c>
      <c r="E478" s="230" t="s">
        <v>140</v>
      </c>
      <c r="F478" s="230">
        <v>33819</v>
      </c>
      <c r="G478" s="230" t="s">
        <v>281</v>
      </c>
      <c r="H478" s="230" t="s">
        <v>1393</v>
      </c>
      <c r="I478" s="230" t="s">
        <v>321</v>
      </c>
      <c r="J478" s="230" t="s">
        <v>296</v>
      </c>
      <c r="K478" s="230">
        <v>2011</v>
      </c>
      <c r="L478" s="230" t="s">
        <v>281</v>
      </c>
    </row>
    <row r="479" spans="1:22" ht="17.25" customHeight="1" x14ac:dyDescent="0.3">
      <c r="A479" s="230">
        <v>416392</v>
      </c>
      <c r="B479" s="230" t="s">
        <v>2537</v>
      </c>
      <c r="C479" s="230" t="s">
        <v>82</v>
      </c>
      <c r="D479" s="230" t="s">
        <v>229</v>
      </c>
      <c r="E479" s="230" t="s">
        <v>140</v>
      </c>
      <c r="F479" s="230">
        <v>33970</v>
      </c>
      <c r="G479" s="230" t="s">
        <v>281</v>
      </c>
      <c r="H479" s="230" t="s">
        <v>1393</v>
      </c>
      <c r="I479" s="230" t="s">
        <v>321</v>
      </c>
      <c r="J479" s="230" t="s">
        <v>296</v>
      </c>
      <c r="K479" s="230">
        <v>2011</v>
      </c>
      <c r="L479" s="230" t="s">
        <v>281</v>
      </c>
      <c r="S479" s="230" t="s">
        <v>902</v>
      </c>
      <c r="T479" s="230" t="s">
        <v>902</v>
      </c>
      <c r="U479" s="230" t="s">
        <v>902</v>
      </c>
      <c r="V479" s="230" t="s">
        <v>902</v>
      </c>
    </row>
    <row r="480" spans="1:22" ht="17.25" customHeight="1" x14ac:dyDescent="0.3">
      <c r="A480" s="230">
        <v>417421</v>
      </c>
      <c r="B480" s="230" t="s">
        <v>2538</v>
      </c>
      <c r="C480" s="230" t="s">
        <v>2539</v>
      </c>
      <c r="D480" s="230" t="s">
        <v>217</v>
      </c>
      <c r="E480" s="230" t="s">
        <v>140</v>
      </c>
      <c r="F480" s="230">
        <v>34183</v>
      </c>
      <c r="G480" s="230" t="s">
        <v>281</v>
      </c>
      <c r="H480" s="230" t="s">
        <v>1393</v>
      </c>
      <c r="I480" s="230" t="s">
        <v>321</v>
      </c>
      <c r="J480" s="230" t="s">
        <v>296</v>
      </c>
      <c r="K480" s="230">
        <v>2011</v>
      </c>
      <c r="L480" s="230" t="s">
        <v>281</v>
      </c>
      <c r="U480" s="230" t="s">
        <v>902</v>
      </c>
      <c r="V480" s="230" t="s">
        <v>902</v>
      </c>
    </row>
    <row r="481" spans="1:22" ht="17.25" customHeight="1" x14ac:dyDescent="0.3">
      <c r="A481" s="230">
        <v>415162</v>
      </c>
      <c r="B481" s="230" t="s">
        <v>2540</v>
      </c>
      <c r="C481" s="230" t="s">
        <v>2541</v>
      </c>
      <c r="D481" s="230" t="s">
        <v>247</v>
      </c>
      <c r="E481" s="230" t="s">
        <v>141</v>
      </c>
      <c r="F481" s="230">
        <v>34209</v>
      </c>
      <c r="G481" s="230" t="s">
        <v>281</v>
      </c>
      <c r="H481" s="230" t="s">
        <v>1393</v>
      </c>
      <c r="I481" s="230" t="s">
        <v>321</v>
      </c>
      <c r="J481" s="230" t="s">
        <v>296</v>
      </c>
      <c r="K481" s="230">
        <v>2011</v>
      </c>
      <c r="L481" s="230" t="s">
        <v>281</v>
      </c>
      <c r="S481" s="230" t="s">
        <v>902</v>
      </c>
      <c r="T481" s="230" t="s">
        <v>902</v>
      </c>
      <c r="U481" s="230" t="s">
        <v>902</v>
      </c>
      <c r="V481" s="230" t="s">
        <v>902</v>
      </c>
    </row>
    <row r="482" spans="1:22" ht="17.25" customHeight="1" x14ac:dyDescent="0.3">
      <c r="A482" s="230">
        <v>422813</v>
      </c>
      <c r="B482" s="230" t="s">
        <v>2542</v>
      </c>
      <c r="C482" s="230" t="s">
        <v>379</v>
      </c>
      <c r="D482" s="230" t="s">
        <v>349</v>
      </c>
      <c r="E482" s="230" t="s">
        <v>141</v>
      </c>
      <c r="F482" s="230">
        <v>34342</v>
      </c>
      <c r="G482" s="230" t="s">
        <v>281</v>
      </c>
      <c r="H482" s="230" t="s">
        <v>1393</v>
      </c>
      <c r="I482" s="230" t="s">
        <v>321</v>
      </c>
      <c r="J482" s="230" t="s">
        <v>296</v>
      </c>
      <c r="K482" s="230">
        <v>2011</v>
      </c>
      <c r="L482" s="230" t="s">
        <v>281</v>
      </c>
      <c r="T482" s="230" t="s">
        <v>902</v>
      </c>
      <c r="U482" s="230" t="s">
        <v>902</v>
      </c>
      <c r="V482" s="230" t="s">
        <v>902</v>
      </c>
    </row>
    <row r="483" spans="1:22" ht="17.25" customHeight="1" x14ac:dyDescent="0.3">
      <c r="A483" s="230">
        <v>418526</v>
      </c>
      <c r="B483" s="230" t="s">
        <v>2544</v>
      </c>
      <c r="C483" s="230" t="s">
        <v>2545</v>
      </c>
      <c r="D483" s="230" t="s">
        <v>249</v>
      </c>
      <c r="E483" s="230" t="s">
        <v>141</v>
      </c>
      <c r="F483" s="230">
        <v>33941</v>
      </c>
      <c r="G483" s="230" t="s">
        <v>281</v>
      </c>
      <c r="H483" s="230" t="s">
        <v>1393</v>
      </c>
      <c r="I483" s="230" t="s">
        <v>321</v>
      </c>
      <c r="J483" s="230" t="s">
        <v>296</v>
      </c>
      <c r="K483" s="230">
        <v>2011</v>
      </c>
      <c r="L483" s="230" t="s">
        <v>281</v>
      </c>
      <c r="V483" s="230" t="s">
        <v>902</v>
      </c>
    </row>
    <row r="484" spans="1:22" ht="17.25" customHeight="1" x14ac:dyDescent="0.3">
      <c r="A484" s="230">
        <v>420678</v>
      </c>
      <c r="B484" s="230" t="s">
        <v>2547</v>
      </c>
      <c r="C484" s="230" t="s">
        <v>122</v>
      </c>
      <c r="D484" s="230" t="s">
        <v>215</v>
      </c>
      <c r="E484" s="230" t="s">
        <v>141</v>
      </c>
      <c r="F484" s="230">
        <v>33719</v>
      </c>
      <c r="G484" s="230" t="s">
        <v>281</v>
      </c>
      <c r="H484" s="230" t="s">
        <v>1393</v>
      </c>
      <c r="I484" s="230" t="s">
        <v>321</v>
      </c>
      <c r="J484" s="230" t="s">
        <v>295</v>
      </c>
      <c r="K484" s="230">
        <v>2012</v>
      </c>
      <c r="L484" s="230" t="s">
        <v>281</v>
      </c>
      <c r="N484" s="230">
        <v>3231</v>
      </c>
      <c r="O484" s="230">
        <v>44430.468599537038</v>
      </c>
      <c r="P484" s="230">
        <v>11500</v>
      </c>
    </row>
    <row r="485" spans="1:22" ht="17.25" customHeight="1" x14ac:dyDescent="0.3">
      <c r="A485" s="230">
        <v>419495</v>
      </c>
      <c r="B485" s="230" t="s">
        <v>2548</v>
      </c>
      <c r="C485" s="230" t="s">
        <v>652</v>
      </c>
      <c r="D485" s="230" t="s">
        <v>536</v>
      </c>
      <c r="E485" s="230" t="s">
        <v>140</v>
      </c>
      <c r="F485" s="230">
        <v>34138</v>
      </c>
      <c r="G485" s="230" t="s">
        <v>281</v>
      </c>
      <c r="H485" s="230" t="s">
        <v>1393</v>
      </c>
      <c r="I485" s="230" t="s">
        <v>321</v>
      </c>
      <c r="J485" s="230" t="s">
        <v>295</v>
      </c>
      <c r="K485" s="230">
        <v>2012</v>
      </c>
      <c r="L485" s="230" t="s">
        <v>281</v>
      </c>
      <c r="V485" s="230" t="s">
        <v>902</v>
      </c>
    </row>
    <row r="486" spans="1:22" ht="17.25" customHeight="1" x14ac:dyDescent="0.3">
      <c r="A486" s="230">
        <v>421071</v>
      </c>
      <c r="B486" s="230" t="s">
        <v>2549</v>
      </c>
      <c r="C486" s="230" t="s">
        <v>388</v>
      </c>
      <c r="D486" s="230" t="s">
        <v>205</v>
      </c>
      <c r="E486" s="230" t="s">
        <v>141</v>
      </c>
      <c r="F486" s="230">
        <v>34417</v>
      </c>
      <c r="G486" s="230" t="s">
        <v>281</v>
      </c>
      <c r="H486" s="230" t="s">
        <v>1393</v>
      </c>
      <c r="I486" s="230" t="s">
        <v>321</v>
      </c>
      <c r="J486" s="230" t="s">
        <v>295</v>
      </c>
      <c r="K486" s="230">
        <v>2012</v>
      </c>
      <c r="L486" s="230" t="s">
        <v>281</v>
      </c>
    </row>
    <row r="487" spans="1:22" ht="17.25" customHeight="1" x14ac:dyDescent="0.3">
      <c r="A487" s="230">
        <v>418620</v>
      </c>
      <c r="B487" s="230" t="s">
        <v>2551</v>
      </c>
      <c r="C487" s="230" t="s">
        <v>237</v>
      </c>
      <c r="D487" s="230" t="s">
        <v>198</v>
      </c>
      <c r="E487" s="230" t="s">
        <v>140</v>
      </c>
      <c r="F487" s="230">
        <v>34495</v>
      </c>
      <c r="G487" s="230" t="s">
        <v>281</v>
      </c>
      <c r="H487" s="230" t="s">
        <v>1393</v>
      </c>
      <c r="I487" s="230" t="s">
        <v>321</v>
      </c>
      <c r="J487" s="230" t="s">
        <v>295</v>
      </c>
      <c r="K487" s="230">
        <v>2012</v>
      </c>
      <c r="L487" s="230" t="s">
        <v>281</v>
      </c>
      <c r="U487" s="230" t="s">
        <v>902</v>
      </c>
      <c r="V487" s="230" t="s">
        <v>902</v>
      </c>
    </row>
    <row r="488" spans="1:22" ht="17.25" customHeight="1" x14ac:dyDescent="0.3">
      <c r="A488" s="230">
        <v>416381</v>
      </c>
      <c r="B488" s="230" t="s">
        <v>2552</v>
      </c>
      <c r="C488" s="230" t="s">
        <v>2553</v>
      </c>
      <c r="D488" s="230" t="s">
        <v>218</v>
      </c>
      <c r="E488" s="230" t="s">
        <v>140</v>
      </c>
      <c r="F488" s="230">
        <v>34516</v>
      </c>
      <c r="G488" s="230" t="s">
        <v>281</v>
      </c>
      <c r="H488" s="230" t="s">
        <v>1393</v>
      </c>
      <c r="I488" s="230" t="s">
        <v>321</v>
      </c>
      <c r="J488" s="230" t="s">
        <v>295</v>
      </c>
      <c r="K488" s="230">
        <v>2012</v>
      </c>
      <c r="L488" s="230" t="s">
        <v>281</v>
      </c>
    </row>
    <row r="489" spans="1:22" ht="17.25" customHeight="1" x14ac:dyDescent="0.3">
      <c r="A489" s="230">
        <v>420216</v>
      </c>
      <c r="B489" s="230" t="s">
        <v>2554</v>
      </c>
      <c r="C489" s="230" t="s">
        <v>486</v>
      </c>
      <c r="D489" s="230" t="s">
        <v>200</v>
      </c>
      <c r="E489" s="230" t="s">
        <v>140</v>
      </c>
      <c r="F489" s="230">
        <v>34538</v>
      </c>
      <c r="G489" s="230" t="s">
        <v>281</v>
      </c>
      <c r="H489" s="230" t="s">
        <v>1393</v>
      </c>
      <c r="I489" s="230" t="s">
        <v>321</v>
      </c>
      <c r="J489" s="230" t="s">
        <v>295</v>
      </c>
      <c r="K489" s="230">
        <v>2012</v>
      </c>
      <c r="L489" s="230" t="s">
        <v>281</v>
      </c>
    </row>
    <row r="490" spans="1:22" ht="17.25" customHeight="1" x14ac:dyDescent="0.3">
      <c r="A490" s="230">
        <v>418320</v>
      </c>
      <c r="B490" s="230" t="s">
        <v>2556</v>
      </c>
      <c r="C490" s="230" t="s">
        <v>2557</v>
      </c>
      <c r="D490" s="230" t="s">
        <v>197</v>
      </c>
      <c r="E490" s="230" t="s">
        <v>140</v>
      </c>
      <c r="F490" s="230">
        <v>34553</v>
      </c>
      <c r="G490" s="230" t="s">
        <v>281</v>
      </c>
      <c r="H490" s="230" t="s">
        <v>1393</v>
      </c>
      <c r="I490" s="230" t="s">
        <v>321</v>
      </c>
      <c r="J490" s="230" t="s">
        <v>295</v>
      </c>
      <c r="K490" s="230">
        <v>2012</v>
      </c>
      <c r="L490" s="230" t="s">
        <v>281</v>
      </c>
      <c r="T490" s="230" t="s">
        <v>902</v>
      </c>
      <c r="V490" s="230" t="s">
        <v>902</v>
      </c>
    </row>
    <row r="491" spans="1:22" ht="17.25" customHeight="1" x14ac:dyDescent="0.3">
      <c r="A491" s="230">
        <v>416405</v>
      </c>
      <c r="B491" s="230" t="s">
        <v>2558</v>
      </c>
      <c r="C491" s="230" t="s">
        <v>102</v>
      </c>
      <c r="D491" s="230" t="s">
        <v>1797</v>
      </c>
      <c r="E491" s="230" t="s">
        <v>140</v>
      </c>
      <c r="F491" s="230">
        <v>34576</v>
      </c>
      <c r="G491" s="230" t="s">
        <v>281</v>
      </c>
      <c r="H491" s="230" t="s">
        <v>1393</v>
      </c>
      <c r="I491" s="230" t="s">
        <v>321</v>
      </c>
      <c r="J491" s="230" t="s">
        <v>295</v>
      </c>
      <c r="K491" s="230">
        <v>2012</v>
      </c>
      <c r="L491" s="230" t="s">
        <v>281</v>
      </c>
      <c r="T491" s="230" t="s">
        <v>902</v>
      </c>
      <c r="U491" s="230" t="s">
        <v>902</v>
      </c>
      <c r="V491" s="230" t="s">
        <v>902</v>
      </c>
    </row>
    <row r="492" spans="1:22" ht="17.25" customHeight="1" x14ac:dyDescent="0.3">
      <c r="A492" s="230">
        <v>419380</v>
      </c>
      <c r="B492" s="230" t="s">
        <v>2559</v>
      </c>
      <c r="C492" s="230" t="s">
        <v>395</v>
      </c>
      <c r="D492" s="230" t="s">
        <v>585</v>
      </c>
      <c r="E492" s="230" t="s">
        <v>141</v>
      </c>
      <c r="F492" s="230">
        <v>34589</v>
      </c>
      <c r="G492" s="230" t="s">
        <v>281</v>
      </c>
      <c r="H492" s="230" t="s">
        <v>1393</v>
      </c>
      <c r="I492" s="230" t="s">
        <v>321</v>
      </c>
      <c r="J492" s="230" t="s">
        <v>295</v>
      </c>
      <c r="K492" s="230">
        <v>2012</v>
      </c>
      <c r="L492" s="230" t="s">
        <v>281</v>
      </c>
    </row>
    <row r="493" spans="1:22" ht="17.25" customHeight="1" x14ac:dyDescent="0.3">
      <c r="A493" s="230">
        <v>417513</v>
      </c>
      <c r="B493" s="230" t="s">
        <v>2560</v>
      </c>
      <c r="C493" s="230" t="s">
        <v>97</v>
      </c>
      <c r="D493" s="230" t="s">
        <v>217</v>
      </c>
      <c r="E493" s="230" t="s">
        <v>140</v>
      </c>
      <c r="F493" s="230">
        <v>34592</v>
      </c>
      <c r="G493" s="230" t="s">
        <v>281</v>
      </c>
      <c r="H493" s="230" t="s">
        <v>1393</v>
      </c>
      <c r="I493" s="230" t="s">
        <v>321</v>
      </c>
      <c r="J493" s="230" t="s">
        <v>295</v>
      </c>
      <c r="K493" s="230">
        <v>2012</v>
      </c>
      <c r="L493" s="230" t="s">
        <v>281</v>
      </c>
    </row>
    <row r="494" spans="1:22" ht="17.25" customHeight="1" x14ac:dyDescent="0.3">
      <c r="A494" s="230">
        <v>419357</v>
      </c>
      <c r="B494" s="230" t="s">
        <v>2561</v>
      </c>
      <c r="C494" s="230" t="s">
        <v>94</v>
      </c>
      <c r="D494" s="230" t="s">
        <v>222</v>
      </c>
      <c r="E494" s="230" t="s">
        <v>141</v>
      </c>
      <c r="F494" s="230">
        <v>34695</v>
      </c>
      <c r="G494" s="230" t="s">
        <v>281</v>
      </c>
      <c r="H494" s="230" t="s">
        <v>1393</v>
      </c>
      <c r="I494" s="230" t="s">
        <v>321</v>
      </c>
      <c r="J494" s="230" t="s">
        <v>295</v>
      </c>
      <c r="K494" s="230">
        <v>2012</v>
      </c>
      <c r="L494" s="230" t="s">
        <v>281</v>
      </c>
      <c r="S494" s="230" t="s">
        <v>902</v>
      </c>
      <c r="T494" s="230" t="s">
        <v>902</v>
      </c>
      <c r="U494" s="230" t="s">
        <v>902</v>
      </c>
      <c r="V494" s="230" t="s">
        <v>902</v>
      </c>
    </row>
    <row r="495" spans="1:22" ht="17.25" customHeight="1" x14ac:dyDescent="0.3">
      <c r="A495" s="230">
        <v>419626</v>
      </c>
      <c r="B495" s="230" t="s">
        <v>2562</v>
      </c>
      <c r="C495" s="230" t="s">
        <v>2563</v>
      </c>
      <c r="D495" s="230" t="s">
        <v>90</v>
      </c>
      <c r="E495" s="230" t="s">
        <v>141</v>
      </c>
      <c r="F495" s="230">
        <v>34700</v>
      </c>
      <c r="G495" s="230" t="s">
        <v>281</v>
      </c>
      <c r="H495" s="230" t="s">
        <v>1393</v>
      </c>
      <c r="I495" s="230" t="s">
        <v>321</v>
      </c>
      <c r="J495" s="230" t="s">
        <v>295</v>
      </c>
      <c r="K495" s="230">
        <v>2012</v>
      </c>
      <c r="L495" s="230" t="s">
        <v>281</v>
      </c>
    </row>
    <row r="496" spans="1:22" ht="17.25" customHeight="1" x14ac:dyDescent="0.3">
      <c r="A496" s="230">
        <v>420801</v>
      </c>
      <c r="B496" s="230" t="s">
        <v>2564</v>
      </c>
      <c r="C496" s="230" t="s">
        <v>2565</v>
      </c>
      <c r="D496" s="230" t="s">
        <v>190</v>
      </c>
      <c r="E496" s="230" t="s">
        <v>141</v>
      </c>
      <c r="F496" s="230">
        <v>34700</v>
      </c>
      <c r="G496" s="230" t="s">
        <v>281</v>
      </c>
      <c r="H496" s="230" t="s">
        <v>1393</v>
      </c>
      <c r="I496" s="230" t="s">
        <v>321</v>
      </c>
      <c r="J496" s="230" t="s">
        <v>295</v>
      </c>
      <c r="K496" s="230">
        <v>2012</v>
      </c>
      <c r="L496" s="230" t="s">
        <v>281</v>
      </c>
    </row>
    <row r="497" spans="1:22" ht="17.25" customHeight="1" x14ac:dyDescent="0.3">
      <c r="A497" s="230">
        <v>420191</v>
      </c>
      <c r="B497" s="230" t="s">
        <v>2566</v>
      </c>
      <c r="C497" s="230" t="s">
        <v>652</v>
      </c>
      <c r="D497" s="230" t="s">
        <v>508</v>
      </c>
      <c r="E497" s="230" t="s">
        <v>140</v>
      </c>
      <c r="F497" s="230">
        <v>34700</v>
      </c>
      <c r="G497" s="230" t="s">
        <v>281</v>
      </c>
      <c r="H497" s="230" t="s">
        <v>1393</v>
      </c>
      <c r="I497" s="230" t="s">
        <v>321</v>
      </c>
      <c r="J497" s="230" t="s">
        <v>295</v>
      </c>
      <c r="K497" s="230">
        <v>2012</v>
      </c>
      <c r="L497" s="230" t="s">
        <v>281</v>
      </c>
      <c r="V497" s="230" t="s">
        <v>902</v>
      </c>
    </row>
    <row r="498" spans="1:22" ht="17.25" customHeight="1" x14ac:dyDescent="0.3">
      <c r="A498" s="230">
        <v>419977</v>
      </c>
      <c r="B498" s="230" t="s">
        <v>2567</v>
      </c>
      <c r="C498" s="230" t="s">
        <v>110</v>
      </c>
      <c r="D498" s="230" t="s">
        <v>371</v>
      </c>
      <c r="E498" s="230" t="s">
        <v>141</v>
      </c>
      <c r="F498" s="230">
        <v>34704</v>
      </c>
      <c r="G498" s="230" t="s">
        <v>281</v>
      </c>
      <c r="H498" s="230" t="s">
        <v>1393</v>
      </c>
      <c r="I498" s="230" t="s">
        <v>321</v>
      </c>
      <c r="J498" s="230" t="s">
        <v>295</v>
      </c>
      <c r="K498" s="230">
        <v>2012</v>
      </c>
      <c r="L498" s="230" t="s">
        <v>281</v>
      </c>
      <c r="N498" s="230">
        <v>2922</v>
      </c>
      <c r="O498" s="230">
        <v>44413.535729166666</v>
      </c>
      <c r="P498" s="230">
        <v>11500</v>
      </c>
    </row>
    <row r="499" spans="1:22" ht="17.25" customHeight="1" x14ac:dyDescent="0.3">
      <c r="A499" s="230">
        <v>419406</v>
      </c>
      <c r="B499" s="230" t="s">
        <v>2568</v>
      </c>
      <c r="C499" s="230" t="s">
        <v>480</v>
      </c>
      <c r="D499" s="230" t="s">
        <v>222</v>
      </c>
      <c r="E499" s="230" t="s">
        <v>141</v>
      </c>
      <c r="F499" s="230">
        <v>34709</v>
      </c>
      <c r="G499" s="230" t="s">
        <v>281</v>
      </c>
      <c r="H499" s="230" t="s">
        <v>1393</v>
      </c>
      <c r="I499" s="230" t="s">
        <v>321</v>
      </c>
      <c r="J499" s="230" t="s">
        <v>295</v>
      </c>
      <c r="K499" s="230">
        <v>2012</v>
      </c>
      <c r="L499" s="230" t="s">
        <v>281</v>
      </c>
      <c r="U499" s="230" t="s">
        <v>902</v>
      </c>
      <c r="V499" s="230" t="s">
        <v>902</v>
      </c>
    </row>
    <row r="500" spans="1:22" ht="17.25" customHeight="1" x14ac:dyDescent="0.3">
      <c r="A500" s="230">
        <v>425374</v>
      </c>
      <c r="B500" s="230" t="s">
        <v>2569</v>
      </c>
      <c r="C500" s="230" t="s">
        <v>91</v>
      </c>
      <c r="D500" s="230" t="s">
        <v>440</v>
      </c>
      <c r="E500" s="230" t="s">
        <v>141</v>
      </c>
      <c r="F500" s="230">
        <v>33662</v>
      </c>
      <c r="G500" s="230" t="s">
        <v>281</v>
      </c>
      <c r="H500" s="230" t="s">
        <v>1393</v>
      </c>
      <c r="I500" s="230" t="s">
        <v>321</v>
      </c>
      <c r="J500" s="230" t="s">
        <v>296</v>
      </c>
      <c r="K500" s="230">
        <v>2012</v>
      </c>
      <c r="L500" s="230" t="s">
        <v>281</v>
      </c>
    </row>
    <row r="501" spans="1:22" ht="17.25" customHeight="1" x14ac:dyDescent="0.3">
      <c r="A501" s="230">
        <v>421508</v>
      </c>
      <c r="B501" s="230" t="s">
        <v>2570</v>
      </c>
      <c r="C501" s="230" t="s">
        <v>81</v>
      </c>
      <c r="D501" s="230" t="s">
        <v>2571</v>
      </c>
      <c r="E501" s="230" t="s">
        <v>141</v>
      </c>
      <c r="F501" s="230">
        <v>34054</v>
      </c>
      <c r="G501" s="230" t="s">
        <v>281</v>
      </c>
      <c r="H501" s="230" t="s">
        <v>1393</v>
      </c>
      <c r="I501" s="230" t="s">
        <v>321</v>
      </c>
      <c r="J501" s="230" t="s">
        <v>296</v>
      </c>
      <c r="K501" s="230">
        <v>2012</v>
      </c>
      <c r="L501" s="230" t="s">
        <v>281</v>
      </c>
    </row>
    <row r="502" spans="1:22" ht="17.25" customHeight="1" x14ac:dyDescent="0.3">
      <c r="A502" s="230">
        <v>420177</v>
      </c>
      <c r="B502" s="230" t="s">
        <v>2572</v>
      </c>
      <c r="C502" s="230" t="s">
        <v>66</v>
      </c>
      <c r="D502" s="230" t="s">
        <v>217</v>
      </c>
      <c r="E502" s="230" t="s">
        <v>140</v>
      </c>
      <c r="F502" s="230">
        <v>34304</v>
      </c>
      <c r="G502" s="230" t="s">
        <v>281</v>
      </c>
      <c r="H502" s="230" t="s">
        <v>1393</v>
      </c>
      <c r="I502" s="230" t="s">
        <v>321</v>
      </c>
      <c r="J502" s="230" t="s">
        <v>296</v>
      </c>
      <c r="K502" s="230">
        <v>2012</v>
      </c>
      <c r="L502" s="230" t="s">
        <v>281</v>
      </c>
      <c r="V502" s="230" t="s">
        <v>902</v>
      </c>
    </row>
    <row r="503" spans="1:22" ht="17.25" customHeight="1" x14ac:dyDescent="0.3">
      <c r="A503" s="230">
        <v>420169</v>
      </c>
      <c r="B503" s="230" t="s">
        <v>2573</v>
      </c>
      <c r="C503" s="230" t="s">
        <v>65</v>
      </c>
      <c r="D503" s="230" t="s">
        <v>570</v>
      </c>
      <c r="E503" s="230" t="s">
        <v>140</v>
      </c>
      <c r="F503" s="230">
        <v>34335</v>
      </c>
      <c r="G503" s="230" t="s">
        <v>281</v>
      </c>
      <c r="H503" s="230" t="s">
        <v>1393</v>
      </c>
      <c r="I503" s="230" t="s">
        <v>321</v>
      </c>
      <c r="J503" s="230" t="s">
        <v>296</v>
      </c>
      <c r="K503" s="230">
        <v>2012</v>
      </c>
      <c r="L503" s="230" t="s">
        <v>281</v>
      </c>
    </row>
    <row r="504" spans="1:22" ht="17.25" customHeight="1" x14ac:dyDescent="0.3">
      <c r="A504" s="230">
        <v>418572</v>
      </c>
      <c r="B504" s="230" t="s">
        <v>2574</v>
      </c>
      <c r="C504" s="230" t="s">
        <v>619</v>
      </c>
      <c r="D504" s="230" t="s">
        <v>210</v>
      </c>
      <c r="E504" s="230" t="s">
        <v>140</v>
      </c>
      <c r="F504" s="230">
        <v>34335</v>
      </c>
      <c r="G504" s="230" t="s">
        <v>281</v>
      </c>
      <c r="H504" s="230" t="s">
        <v>1393</v>
      </c>
      <c r="I504" s="230" t="s">
        <v>321</v>
      </c>
      <c r="J504" s="230" t="s">
        <v>296</v>
      </c>
      <c r="K504" s="230">
        <v>2012</v>
      </c>
      <c r="L504" s="230" t="s">
        <v>281</v>
      </c>
      <c r="V504" s="230" t="s">
        <v>902</v>
      </c>
    </row>
    <row r="505" spans="1:22" ht="17.25" customHeight="1" x14ac:dyDescent="0.3">
      <c r="A505" s="230">
        <v>424146</v>
      </c>
      <c r="B505" s="230" t="s">
        <v>2575</v>
      </c>
      <c r="C505" s="230" t="s">
        <v>60</v>
      </c>
      <c r="D505" s="230" t="s">
        <v>1083</v>
      </c>
      <c r="E505" s="230" t="s">
        <v>141</v>
      </c>
      <c r="F505" s="230">
        <v>34433</v>
      </c>
      <c r="G505" s="230" t="s">
        <v>281</v>
      </c>
      <c r="H505" s="230" t="s">
        <v>1393</v>
      </c>
      <c r="I505" s="230" t="s">
        <v>321</v>
      </c>
      <c r="J505" s="230" t="s">
        <v>296</v>
      </c>
      <c r="K505" s="230">
        <v>2012</v>
      </c>
      <c r="L505" s="230" t="s">
        <v>281</v>
      </c>
    </row>
    <row r="506" spans="1:22" ht="17.25" customHeight="1" x14ac:dyDescent="0.3">
      <c r="A506" s="230">
        <v>417661</v>
      </c>
      <c r="B506" s="230" t="s">
        <v>2577</v>
      </c>
      <c r="C506" s="230" t="s">
        <v>62</v>
      </c>
      <c r="D506" s="230" t="s">
        <v>455</v>
      </c>
      <c r="E506" s="230" t="s">
        <v>141</v>
      </c>
      <c r="F506" s="230">
        <v>34463</v>
      </c>
      <c r="G506" s="230" t="s">
        <v>281</v>
      </c>
      <c r="H506" s="230" t="s">
        <v>1393</v>
      </c>
      <c r="I506" s="230" t="s">
        <v>321</v>
      </c>
      <c r="J506" s="230" t="s">
        <v>296</v>
      </c>
      <c r="K506" s="230">
        <v>2012</v>
      </c>
      <c r="L506" s="230" t="s">
        <v>281</v>
      </c>
    </row>
    <row r="507" spans="1:22" ht="17.25" customHeight="1" x14ac:dyDescent="0.3">
      <c r="A507" s="230">
        <v>419641</v>
      </c>
      <c r="B507" s="230" t="s">
        <v>2578</v>
      </c>
      <c r="C507" s="230" t="s">
        <v>411</v>
      </c>
      <c r="D507" s="230" t="s">
        <v>214</v>
      </c>
      <c r="E507" s="230" t="s">
        <v>141</v>
      </c>
      <c r="F507" s="230">
        <v>34523</v>
      </c>
      <c r="G507" s="230" t="s">
        <v>281</v>
      </c>
      <c r="H507" s="230" t="s">
        <v>1393</v>
      </c>
      <c r="I507" s="230" t="s">
        <v>321</v>
      </c>
      <c r="J507" s="230" t="s">
        <v>296</v>
      </c>
      <c r="K507" s="230">
        <v>2012</v>
      </c>
      <c r="L507" s="230" t="s">
        <v>281</v>
      </c>
      <c r="V507" s="230" t="s">
        <v>902</v>
      </c>
    </row>
    <row r="508" spans="1:22" ht="17.25" customHeight="1" x14ac:dyDescent="0.3">
      <c r="A508" s="230">
        <v>419401</v>
      </c>
      <c r="B508" s="230" t="s">
        <v>2579</v>
      </c>
      <c r="C508" s="230" t="s">
        <v>441</v>
      </c>
      <c r="D508" s="230" t="s">
        <v>2018</v>
      </c>
      <c r="E508" s="230" t="s">
        <v>141</v>
      </c>
      <c r="F508" s="230">
        <v>34700</v>
      </c>
      <c r="G508" s="230" t="s">
        <v>281</v>
      </c>
      <c r="H508" s="230" t="s">
        <v>1393</v>
      </c>
      <c r="I508" s="230" t="s">
        <v>321</v>
      </c>
      <c r="J508" s="230" t="s">
        <v>296</v>
      </c>
      <c r="K508" s="230">
        <v>2012</v>
      </c>
      <c r="L508" s="230" t="s">
        <v>281</v>
      </c>
    </row>
    <row r="509" spans="1:22" ht="17.25" customHeight="1" x14ac:dyDescent="0.3">
      <c r="A509" s="230">
        <v>417141</v>
      </c>
      <c r="B509" s="230" t="s">
        <v>2582</v>
      </c>
      <c r="C509" s="230" t="s">
        <v>91</v>
      </c>
      <c r="D509" s="230" t="s">
        <v>230</v>
      </c>
      <c r="E509" s="230" t="s">
        <v>140</v>
      </c>
      <c r="F509" s="230">
        <v>34700</v>
      </c>
      <c r="G509" s="230" t="s">
        <v>281</v>
      </c>
      <c r="H509" s="230" t="s">
        <v>1393</v>
      </c>
      <c r="I509" s="230" t="s">
        <v>321</v>
      </c>
      <c r="J509" s="230" t="s">
        <v>296</v>
      </c>
      <c r="K509" s="230">
        <v>2012</v>
      </c>
      <c r="L509" s="230" t="s">
        <v>281</v>
      </c>
      <c r="V509" s="230" t="s">
        <v>902</v>
      </c>
    </row>
    <row r="510" spans="1:22" ht="17.25" customHeight="1" x14ac:dyDescent="0.3">
      <c r="A510" s="230">
        <v>419411</v>
      </c>
      <c r="B510" s="230" t="s">
        <v>2583</v>
      </c>
      <c r="C510" s="230" t="s">
        <v>479</v>
      </c>
      <c r="D510" s="230" t="s">
        <v>214</v>
      </c>
      <c r="E510" s="230" t="s">
        <v>141</v>
      </c>
      <c r="F510" s="230">
        <v>34700</v>
      </c>
      <c r="G510" s="230" t="s">
        <v>281</v>
      </c>
      <c r="H510" s="230" t="s">
        <v>1393</v>
      </c>
      <c r="I510" s="230" t="s">
        <v>321</v>
      </c>
      <c r="J510" s="230" t="s">
        <v>296</v>
      </c>
      <c r="K510" s="230">
        <v>2012</v>
      </c>
      <c r="L510" s="230" t="s">
        <v>281</v>
      </c>
      <c r="R510" s="230" t="s">
        <v>902</v>
      </c>
      <c r="S510" s="230" t="s">
        <v>902</v>
      </c>
      <c r="T510" s="230" t="s">
        <v>902</v>
      </c>
      <c r="U510" s="230" t="s">
        <v>902</v>
      </c>
      <c r="V510" s="230" t="s">
        <v>902</v>
      </c>
    </row>
    <row r="511" spans="1:22" ht="17.25" customHeight="1" x14ac:dyDescent="0.3">
      <c r="A511" s="230">
        <v>420703</v>
      </c>
      <c r="B511" s="230" t="s">
        <v>2584</v>
      </c>
      <c r="C511" s="230" t="s">
        <v>69</v>
      </c>
      <c r="D511" s="230" t="s">
        <v>230</v>
      </c>
      <c r="E511" s="230" t="s">
        <v>141</v>
      </c>
      <c r="F511" s="230">
        <v>34715</v>
      </c>
      <c r="G511" s="230" t="s">
        <v>281</v>
      </c>
      <c r="H511" s="230" t="s">
        <v>1393</v>
      </c>
      <c r="I511" s="230" t="s">
        <v>321</v>
      </c>
      <c r="J511" s="230" t="s">
        <v>296</v>
      </c>
      <c r="K511" s="230">
        <v>2012</v>
      </c>
      <c r="L511" s="230" t="s">
        <v>281</v>
      </c>
    </row>
    <row r="512" spans="1:22" ht="17.25" customHeight="1" x14ac:dyDescent="0.3">
      <c r="A512" s="230">
        <v>424902</v>
      </c>
      <c r="B512" s="230" t="s">
        <v>2585</v>
      </c>
      <c r="C512" s="230" t="s">
        <v>74</v>
      </c>
      <c r="D512" s="230" t="s">
        <v>213</v>
      </c>
      <c r="E512" s="230" t="s">
        <v>140</v>
      </c>
      <c r="F512" s="230">
        <v>34820</v>
      </c>
      <c r="G512" s="230" t="s">
        <v>281</v>
      </c>
      <c r="H512" s="230" t="s">
        <v>1393</v>
      </c>
      <c r="I512" s="230" t="s">
        <v>321</v>
      </c>
      <c r="J512" s="230" t="s">
        <v>296</v>
      </c>
      <c r="K512" s="230">
        <v>2012</v>
      </c>
      <c r="L512" s="230" t="s">
        <v>281</v>
      </c>
    </row>
    <row r="513" spans="1:22" ht="17.25" customHeight="1" x14ac:dyDescent="0.3">
      <c r="A513" s="230">
        <v>420081</v>
      </c>
      <c r="B513" s="230" t="s">
        <v>2586</v>
      </c>
      <c r="C513" s="230" t="s">
        <v>60</v>
      </c>
      <c r="D513" s="230" t="s">
        <v>516</v>
      </c>
      <c r="E513" s="230" t="s">
        <v>140</v>
      </c>
      <c r="F513" s="230">
        <v>35065</v>
      </c>
      <c r="G513" s="230" t="s">
        <v>281</v>
      </c>
      <c r="H513" s="230" t="s">
        <v>1393</v>
      </c>
      <c r="I513" s="230" t="s">
        <v>321</v>
      </c>
      <c r="J513" s="230" t="s">
        <v>296</v>
      </c>
      <c r="K513" s="230">
        <v>2012</v>
      </c>
      <c r="L513" s="230" t="s">
        <v>281</v>
      </c>
      <c r="V513" s="230" t="s">
        <v>902</v>
      </c>
    </row>
    <row r="514" spans="1:22" ht="17.25" customHeight="1" x14ac:dyDescent="0.3">
      <c r="A514" s="230">
        <v>417511</v>
      </c>
      <c r="B514" s="230" t="s">
        <v>2588</v>
      </c>
      <c r="C514" s="230" t="s">
        <v>62</v>
      </c>
      <c r="D514" s="230" t="s">
        <v>193</v>
      </c>
      <c r="E514" s="230" t="s">
        <v>140</v>
      </c>
      <c r="F514" s="230">
        <v>34090</v>
      </c>
      <c r="G514" s="230" t="s">
        <v>281</v>
      </c>
      <c r="H514" s="230" t="s">
        <v>1393</v>
      </c>
      <c r="I514" s="230" t="s">
        <v>321</v>
      </c>
      <c r="J514" s="230" t="s">
        <v>296</v>
      </c>
      <c r="K514" s="230">
        <v>2012</v>
      </c>
      <c r="L514" s="230" t="s">
        <v>281</v>
      </c>
      <c r="S514" s="230" t="s">
        <v>902</v>
      </c>
      <c r="T514" s="230" t="s">
        <v>902</v>
      </c>
      <c r="U514" s="230" t="s">
        <v>902</v>
      </c>
      <c r="V514" s="230" t="s">
        <v>902</v>
      </c>
    </row>
    <row r="515" spans="1:22" ht="17.25" customHeight="1" x14ac:dyDescent="0.3">
      <c r="A515" s="230">
        <v>424729</v>
      </c>
      <c r="B515" s="230" t="s">
        <v>2589</v>
      </c>
      <c r="C515" s="230" t="s">
        <v>91</v>
      </c>
      <c r="D515" s="230" t="s">
        <v>207</v>
      </c>
      <c r="E515" s="230" t="s">
        <v>140</v>
      </c>
      <c r="F515" s="230">
        <v>34595</v>
      </c>
      <c r="G515" s="230" t="s">
        <v>281</v>
      </c>
      <c r="H515" s="230" t="s">
        <v>1393</v>
      </c>
      <c r="I515" s="230" t="s">
        <v>321</v>
      </c>
      <c r="J515" s="230" t="s">
        <v>296</v>
      </c>
      <c r="K515" s="230">
        <v>2012</v>
      </c>
      <c r="L515" s="230" t="s">
        <v>281</v>
      </c>
    </row>
    <row r="516" spans="1:22" ht="17.25" customHeight="1" x14ac:dyDescent="0.3">
      <c r="A516" s="230">
        <v>424919</v>
      </c>
      <c r="B516" s="230" t="s">
        <v>2590</v>
      </c>
      <c r="C516" s="230" t="s">
        <v>1039</v>
      </c>
      <c r="D516" s="230" t="s">
        <v>229</v>
      </c>
      <c r="E516" s="230" t="s">
        <v>141</v>
      </c>
      <c r="F516" s="230">
        <v>33978</v>
      </c>
      <c r="G516" s="230" t="s">
        <v>281</v>
      </c>
      <c r="H516" s="230" t="s">
        <v>1393</v>
      </c>
      <c r="I516" s="230" t="s">
        <v>321</v>
      </c>
      <c r="J516" s="230" t="s">
        <v>295</v>
      </c>
      <c r="K516" s="230">
        <v>2013</v>
      </c>
      <c r="L516" s="230" t="s">
        <v>281</v>
      </c>
    </row>
    <row r="517" spans="1:22" ht="17.25" customHeight="1" x14ac:dyDescent="0.3">
      <c r="A517" s="230">
        <v>422053</v>
      </c>
      <c r="B517" s="230" t="s">
        <v>2591</v>
      </c>
      <c r="C517" s="230" t="s">
        <v>118</v>
      </c>
      <c r="D517" s="230" t="s">
        <v>224</v>
      </c>
      <c r="E517" s="230" t="s">
        <v>140</v>
      </c>
      <c r="F517" s="230">
        <v>34335</v>
      </c>
      <c r="G517" s="230" t="s">
        <v>281</v>
      </c>
      <c r="H517" s="230" t="s">
        <v>1393</v>
      </c>
      <c r="I517" s="230" t="s">
        <v>321</v>
      </c>
      <c r="J517" s="230" t="s">
        <v>295</v>
      </c>
      <c r="K517" s="230">
        <v>2013</v>
      </c>
      <c r="L517" s="230" t="s">
        <v>281</v>
      </c>
      <c r="V517" s="230" t="s">
        <v>902</v>
      </c>
    </row>
    <row r="518" spans="1:22" ht="17.25" customHeight="1" x14ac:dyDescent="0.3">
      <c r="A518" s="230">
        <v>419339</v>
      </c>
      <c r="B518" s="230" t="s">
        <v>2592</v>
      </c>
      <c r="C518" s="230" t="s">
        <v>2593</v>
      </c>
      <c r="D518" s="230" t="s">
        <v>1831</v>
      </c>
      <c r="E518" s="230" t="s">
        <v>141</v>
      </c>
      <c r="F518" s="230">
        <v>34443</v>
      </c>
      <c r="G518" s="230" t="s">
        <v>281</v>
      </c>
      <c r="H518" s="230" t="s">
        <v>1393</v>
      </c>
      <c r="I518" s="230" t="s">
        <v>321</v>
      </c>
      <c r="J518" s="230" t="s">
        <v>295</v>
      </c>
      <c r="K518" s="230">
        <v>2013</v>
      </c>
      <c r="L518" s="230" t="s">
        <v>281</v>
      </c>
      <c r="V518" s="230" t="s">
        <v>902</v>
      </c>
    </row>
    <row r="519" spans="1:22" ht="17.25" customHeight="1" x14ac:dyDescent="0.3">
      <c r="A519" s="230">
        <v>424132</v>
      </c>
      <c r="B519" s="230" t="s">
        <v>2594</v>
      </c>
      <c r="C519" s="230" t="s">
        <v>91</v>
      </c>
      <c r="D519" s="230" t="s">
        <v>218</v>
      </c>
      <c r="E519" s="230" t="s">
        <v>141</v>
      </c>
      <c r="F519" s="230">
        <v>34476</v>
      </c>
      <c r="G519" s="230" t="s">
        <v>281</v>
      </c>
      <c r="H519" s="230" t="s">
        <v>1393</v>
      </c>
      <c r="I519" s="230" t="s">
        <v>321</v>
      </c>
      <c r="J519" s="230" t="s">
        <v>295</v>
      </c>
      <c r="K519" s="230">
        <v>2013</v>
      </c>
      <c r="L519" s="230" t="s">
        <v>281</v>
      </c>
    </row>
    <row r="520" spans="1:22" ht="17.25" customHeight="1" x14ac:dyDescent="0.3">
      <c r="A520" s="230">
        <v>420794</v>
      </c>
      <c r="B520" s="230" t="s">
        <v>2595</v>
      </c>
      <c r="C520" s="230" t="s">
        <v>696</v>
      </c>
      <c r="D520" s="230" t="s">
        <v>225</v>
      </c>
      <c r="E520" s="230" t="s">
        <v>141</v>
      </c>
      <c r="F520" s="230">
        <v>34524</v>
      </c>
      <c r="G520" s="230" t="s">
        <v>281</v>
      </c>
      <c r="H520" s="230" t="s">
        <v>1393</v>
      </c>
      <c r="I520" s="230" t="s">
        <v>321</v>
      </c>
      <c r="J520" s="230" t="s">
        <v>295</v>
      </c>
      <c r="K520" s="230">
        <v>2013</v>
      </c>
      <c r="L520" s="230" t="s">
        <v>281</v>
      </c>
      <c r="R520" s="230" t="s">
        <v>902</v>
      </c>
      <c r="U520" s="230" t="s">
        <v>902</v>
      </c>
      <c r="V520" s="230" t="s">
        <v>902</v>
      </c>
    </row>
    <row r="521" spans="1:22" ht="17.25" customHeight="1" x14ac:dyDescent="0.3">
      <c r="A521" s="230">
        <v>424886</v>
      </c>
      <c r="B521" s="230" t="s">
        <v>2596</v>
      </c>
      <c r="C521" s="230" t="s">
        <v>1071</v>
      </c>
      <c r="D521" s="230" t="s">
        <v>2341</v>
      </c>
      <c r="E521" s="230" t="s">
        <v>141</v>
      </c>
      <c r="F521" s="230">
        <v>34700</v>
      </c>
      <c r="G521" s="230" t="s">
        <v>281</v>
      </c>
      <c r="H521" s="230" t="s">
        <v>1393</v>
      </c>
      <c r="I521" s="230" t="s">
        <v>321</v>
      </c>
      <c r="J521" s="230" t="s">
        <v>295</v>
      </c>
      <c r="K521" s="230">
        <v>2013</v>
      </c>
      <c r="L521" s="230" t="s">
        <v>281</v>
      </c>
    </row>
    <row r="522" spans="1:22" ht="17.25" customHeight="1" x14ac:dyDescent="0.3">
      <c r="A522" s="230">
        <v>422054</v>
      </c>
      <c r="B522" s="230" t="s">
        <v>2597</v>
      </c>
      <c r="C522" s="230" t="s">
        <v>2598</v>
      </c>
      <c r="D522" s="230" t="s">
        <v>223</v>
      </c>
      <c r="E522" s="230" t="s">
        <v>140</v>
      </c>
      <c r="F522" s="230">
        <v>34700</v>
      </c>
      <c r="G522" s="230" t="s">
        <v>281</v>
      </c>
      <c r="H522" s="230" t="s">
        <v>1393</v>
      </c>
      <c r="I522" s="230" t="s">
        <v>321</v>
      </c>
      <c r="J522" s="230" t="s">
        <v>295</v>
      </c>
      <c r="K522" s="230">
        <v>2013</v>
      </c>
      <c r="L522" s="230" t="s">
        <v>281</v>
      </c>
      <c r="V522" s="230" t="s">
        <v>902</v>
      </c>
    </row>
    <row r="523" spans="1:22" ht="17.25" customHeight="1" x14ac:dyDescent="0.3">
      <c r="A523" s="230">
        <v>422213</v>
      </c>
      <c r="B523" s="230" t="s">
        <v>2599</v>
      </c>
      <c r="C523" s="230" t="s">
        <v>62</v>
      </c>
      <c r="D523" s="230" t="s">
        <v>228</v>
      </c>
      <c r="E523" s="230" t="s">
        <v>140</v>
      </c>
      <c r="F523" s="230">
        <v>34737</v>
      </c>
      <c r="G523" s="230" t="s">
        <v>281</v>
      </c>
      <c r="H523" s="230" t="s">
        <v>1393</v>
      </c>
      <c r="I523" s="230" t="s">
        <v>321</v>
      </c>
      <c r="J523" s="230" t="s">
        <v>295</v>
      </c>
      <c r="K523" s="230">
        <v>2013</v>
      </c>
      <c r="L523" s="230" t="s">
        <v>281</v>
      </c>
    </row>
    <row r="524" spans="1:22" ht="17.25" customHeight="1" x14ac:dyDescent="0.3">
      <c r="A524" s="230">
        <v>419797</v>
      </c>
      <c r="B524" s="230" t="s">
        <v>2600</v>
      </c>
      <c r="C524" s="230" t="s">
        <v>360</v>
      </c>
      <c r="D524" s="230" t="s">
        <v>2601</v>
      </c>
      <c r="E524" s="230" t="s">
        <v>140</v>
      </c>
      <c r="F524" s="230">
        <v>34750</v>
      </c>
      <c r="G524" s="230" t="s">
        <v>281</v>
      </c>
      <c r="H524" s="230" t="s">
        <v>1393</v>
      </c>
      <c r="I524" s="230" t="s">
        <v>321</v>
      </c>
      <c r="J524" s="230" t="s">
        <v>295</v>
      </c>
      <c r="K524" s="230">
        <v>2013</v>
      </c>
      <c r="L524" s="230" t="s">
        <v>281</v>
      </c>
      <c r="V524" s="230" t="s">
        <v>902</v>
      </c>
    </row>
    <row r="525" spans="1:22" ht="17.25" customHeight="1" x14ac:dyDescent="0.3">
      <c r="A525" s="230">
        <v>418918</v>
      </c>
      <c r="B525" s="230" t="s">
        <v>2602</v>
      </c>
      <c r="C525" s="230" t="s">
        <v>569</v>
      </c>
      <c r="D525" s="230" t="s">
        <v>363</v>
      </c>
      <c r="E525" s="230" t="s">
        <v>140</v>
      </c>
      <c r="F525" s="230">
        <v>34799</v>
      </c>
      <c r="G525" s="230" t="s">
        <v>281</v>
      </c>
      <c r="H525" s="230" t="s">
        <v>1393</v>
      </c>
      <c r="I525" s="230" t="s">
        <v>321</v>
      </c>
      <c r="J525" s="230" t="s">
        <v>295</v>
      </c>
      <c r="K525" s="230">
        <v>2013</v>
      </c>
      <c r="L525" s="230" t="s">
        <v>281</v>
      </c>
      <c r="T525" s="230" t="s">
        <v>902</v>
      </c>
      <c r="U525" s="230" t="s">
        <v>902</v>
      </c>
      <c r="V525" s="230" t="s">
        <v>902</v>
      </c>
    </row>
    <row r="526" spans="1:22" ht="17.25" customHeight="1" x14ac:dyDescent="0.3">
      <c r="A526" s="230">
        <v>420332</v>
      </c>
      <c r="B526" s="230" t="s">
        <v>2603</v>
      </c>
      <c r="C526" s="230" t="s">
        <v>631</v>
      </c>
      <c r="D526" s="230" t="s">
        <v>211</v>
      </c>
      <c r="E526" s="230" t="s">
        <v>141</v>
      </c>
      <c r="F526" s="230">
        <v>34805</v>
      </c>
      <c r="G526" s="230" t="s">
        <v>281</v>
      </c>
      <c r="H526" s="230" t="s">
        <v>1393</v>
      </c>
      <c r="I526" s="230" t="s">
        <v>321</v>
      </c>
      <c r="J526" s="230" t="s">
        <v>295</v>
      </c>
      <c r="K526" s="230">
        <v>2013</v>
      </c>
      <c r="L526" s="230" t="s">
        <v>281</v>
      </c>
    </row>
    <row r="527" spans="1:22" ht="17.25" customHeight="1" x14ac:dyDescent="0.3">
      <c r="A527" s="230">
        <v>419317</v>
      </c>
      <c r="B527" s="230" t="s">
        <v>2604</v>
      </c>
      <c r="C527" s="230" t="s">
        <v>2605</v>
      </c>
      <c r="D527" s="230" t="s">
        <v>215</v>
      </c>
      <c r="E527" s="230" t="s">
        <v>140</v>
      </c>
      <c r="F527" s="230">
        <v>34903</v>
      </c>
      <c r="G527" s="230" t="s">
        <v>281</v>
      </c>
      <c r="H527" s="230" t="s">
        <v>1393</v>
      </c>
      <c r="I527" s="230" t="s">
        <v>321</v>
      </c>
      <c r="J527" s="230" t="s">
        <v>295</v>
      </c>
      <c r="K527" s="230">
        <v>2013</v>
      </c>
      <c r="L527" s="230" t="s">
        <v>281</v>
      </c>
      <c r="N527" s="230">
        <v>2966</v>
      </c>
      <c r="O527" s="230">
        <v>44418.538425925923</v>
      </c>
      <c r="P527" s="230">
        <v>7500</v>
      </c>
    </row>
    <row r="528" spans="1:22" ht="17.25" customHeight="1" x14ac:dyDescent="0.3">
      <c r="A528" s="230">
        <v>422349</v>
      </c>
      <c r="B528" s="230" t="s">
        <v>2607</v>
      </c>
      <c r="C528" s="230" t="s">
        <v>631</v>
      </c>
      <c r="D528" s="230" t="s">
        <v>2608</v>
      </c>
      <c r="E528" s="230" t="s">
        <v>141</v>
      </c>
      <c r="F528" s="230">
        <v>34915</v>
      </c>
      <c r="G528" s="230" t="s">
        <v>281</v>
      </c>
      <c r="H528" s="230" t="s">
        <v>1393</v>
      </c>
      <c r="I528" s="230" t="s">
        <v>321</v>
      </c>
      <c r="J528" s="230" t="s">
        <v>295</v>
      </c>
      <c r="K528" s="230">
        <v>2013</v>
      </c>
      <c r="L528" s="230" t="s">
        <v>281</v>
      </c>
    </row>
    <row r="529" spans="1:22" ht="17.25" customHeight="1" x14ac:dyDescent="0.3">
      <c r="A529" s="230">
        <v>418861</v>
      </c>
      <c r="B529" s="230" t="s">
        <v>2609</v>
      </c>
      <c r="C529" s="230" t="s">
        <v>95</v>
      </c>
      <c r="D529" s="230" t="s">
        <v>218</v>
      </c>
      <c r="E529" s="230" t="s">
        <v>140</v>
      </c>
      <c r="F529" s="230">
        <v>34939</v>
      </c>
      <c r="G529" s="230" t="s">
        <v>281</v>
      </c>
      <c r="H529" s="230" t="s">
        <v>1393</v>
      </c>
      <c r="I529" s="230" t="s">
        <v>321</v>
      </c>
      <c r="J529" s="230" t="s">
        <v>295</v>
      </c>
      <c r="K529" s="230">
        <v>2013</v>
      </c>
      <c r="L529" s="230" t="s">
        <v>281</v>
      </c>
    </row>
    <row r="530" spans="1:22" ht="17.25" customHeight="1" x14ac:dyDescent="0.3">
      <c r="A530" s="230">
        <v>421060</v>
      </c>
      <c r="B530" s="230" t="s">
        <v>2610</v>
      </c>
      <c r="C530" s="230" t="s">
        <v>95</v>
      </c>
      <c r="D530" s="230" t="s">
        <v>527</v>
      </c>
      <c r="E530" s="230" t="s">
        <v>141</v>
      </c>
      <c r="F530" s="230">
        <v>35065</v>
      </c>
      <c r="G530" s="230" t="s">
        <v>281</v>
      </c>
      <c r="H530" s="230" t="s">
        <v>1393</v>
      </c>
      <c r="I530" s="230" t="s">
        <v>321</v>
      </c>
      <c r="J530" s="230" t="s">
        <v>295</v>
      </c>
      <c r="K530" s="230">
        <v>2013</v>
      </c>
      <c r="L530" s="230" t="s">
        <v>281</v>
      </c>
    </row>
    <row r="531" spans="1:22" ht="17.25" customHeight="1" x14ac:dyDescent="0.3">
      <c r="A531" s="230">
        <v>420764</v>
      </c>
      <c r="B531" s="230" t="s">
        <v>2611</v>
      </c>
      <c r="C531" s="230" t="s">
        <v>353</v>
      </c>
      <c r="D531" s="230" t="s">
        <v>2612</v>
      </c>
      <c r="E531" s="230" t="s">
        <v>141</v>
      </c>
      <c r="F531" s="230">
        <v>35158</v>
      </c>
      <c r="G531" s="230" t="s">
        <v>281</v>
      </c>
      <c r="H531" s="230" t="s">
        <v>1393</v>
      </c>
      <c r="I531" s="230" t="s">
        <v>321</v>
      </c>
      <c r="J531" s="230" t="s">
        <v>295</v>
      </c>
      <c r="K531" s="230">
        <v>2013</v>
      </c>
      <c r="L531" s="230" t="s">
        <v>281</v>
      </c>
    </row>
    <row r="532" spans="1:22" ht="17.25" customHeight="1" x14ac:dyDescent="0.3">
      <c r="A532" s="230">
        <v>419288</v>
      </c>
      <c r="B532" s="230" t="s">
        <v>2613</v>
      </c>
      <c r="C532" s="230" t="s">
        <v>102</v>
      </c>
      <c r="D532" s="230" t="s">
        <v>90</v>
      </c>
      <c r="E532" s="230" t="s">
        <v>141</v>
      </c>
      <c r="F532" s="230" t="s">
        <v>2614</v>
      </c>
      <c r="G532" s="230" t="s">
        <v>1396</v>
      </c>
      <c r="H532" s="230" t="s">
        <v>1393</v>
      </c>
      <c r="I532" s="230" t="s">
        <v>321</v>
      </c>
      <c r="J532" s="230" t="s">
        <v>295</v>
      </c>
      <c r="K532" s="230">
        <v>2013</v>
      </c>
      <c r="L532" s="230" t="s">
        <v>281</v>
      </c>
    </row>
    <row r="533" spans="1:22" ht="17.25" customHeight="1" x14ac:dyDescent="0.3">
      <c r="A533" s="230">
        <v>418952</v>
      </c>
      <c r="B533" s="230" t="s">
        <v>2615</v>
      </c>
      <c r="C533" s="230" t="s">
        <v>546</v>
      </c>
      <c r="D533" s="230" t="s">
        <v>396</v>
      </c>
      <c r="E533" s="230" t="s">
        <v>140</v>
      </c>
      <c r="F533" s="230">
        <v>33970</v>
      </c>
      <c r="G533" s="230" t="s">
        <v>291</v>
      </c>
      <c r="H533" s="230" t="s">
        <v>1393</v>
      </c>
      <c r="I533" s="230" t="s">
        <v>321</v>
      </c>
      <c r="J533" s="230" t="s">
        <v>296</v>
      </c>
      <c r="K533" s="230">
        <v>2013</v>
      </c>
      <c r="L533" s="230" t="s">
        <v>281</v>
      </c>
      <c r="U533" s="230" t="s">
        <v>902</v>
      </c>
      <c r="V533" s="230" t="s">
        <v>902</v>
      </c>
    </row>
    <row r="534" spans="1:22" ht="17.25" customHeight="1" x14ac:dyDescent="0.3">
      <c r="A534" s="230">
        <v>420635</v>
      </c>
      <c r="B534" s="230" t="s">
        <v>2616</v>
      </c>
      <c r="C534" s="230" t="s">
        <v>78</v>
      </c>
      <c r="D534" s="230" t="s">
        <v>1035</v>
      </c>
      <c r="E534" s="230" t="s">
        <v>141</v>
      </c>
      <c r="F534" s="230">
        <v>34434</v>
      </c>
      <c r="G534" s="230" t="s">
        <v>281</v>
      </c>
      <c r="H534" s="230" t="s">
        <v>1393</v>
      </c>
      <c r="I534" s="230" t="s">
        <v>321</v>
      </c>
      <c r="J534" s="230" t="s">
        <v>296</v>
      </c>
      <c r="K534" s="230">
        <v>2013</v>
      </c>
      <c r="L534" s="230" t="s">
        <v>281</v>
      </c>
    </row>
    <row r="535" spans="1:22" ht="17.25" customHeight="1" x14ac:dyDescent="0.3">
      <c r="A535" s="230">
        <v>424590</v>
      </c>
      <c r="B535" s="230" t="s">
        <v>2617</v>
      </c>
      <c r="C535" s="230" t="s">
        <v>393</v>
      </c>
      <c r="D535" s="230" t="s">
        <v>217</v>
      </c>
      <c r="E535" s="230" t="s">
        <v>140</v>
      </c>
      <c r="F535" s="230">
        <v>34474</v>
      </c>
      <c r="G535" s="230" t="s">
        <v>281</v>
      </c>
      <c r="H535" s="230" t="s">
        <v>1393</v>
      </c>
      <c r="I535" s="230" t="s">
        <v>321</v>
      </c>
      <c r="J535" s="230" t="s">
        <v>296</v>
      </c>
      <c r="K535" s="230">
        <v>2013</v>
      </c>
      <c r="L535" s="230" t="s">
        <v>281</v>
      </c>
    </row>
    <row r="536" spans="1:22" ht="17.25" customHeight="1" x14ac:dyDescent="0.3">
      <c r="A536" s="230">
        <v>418674</v>
      </c>
      <c r="B536" s="230" t="s">
        <v>2618</v>
      </c>
      <c r="C536" s="230" t="s">
        <v>377</v>
      </c>
      <c r="D536" s="230" t="s">
        <v>243</v>
      </c>
      <c r="E536" s="230" t="s">
        <v>140</v>
      </c>
      <c r="F536" s="230">
        <v>34478</v>
      </c>
      <c r="G536" s="230" t="s">
        <v>281</v>
      </c>
      <c r="H536" s="230" t="s">
        <v>1393</v>
      </c>
      <c r="I536" s="230" t="s">
        <v>321</v>
      </c>
      <c r="J536" s="230" t="s">
        <v>296</v>
      </c>
      <c r="K536" s="230">
        <v>2013</v>
      </c>
      <c r="L536" s="230" t="s">
        <v>281</v>
      </c>
    </row>
    <row r="537" spans="1:22" ht="17.25" customHeight="1" x14ac:dyDescent="0.3">
      <c r="A537" s="230">
        <v>416319</v>
      </c>
      <c r="B537" s="230" t="s">
        <v>2619</v>
      </c>
      <c r="C537" s="230" t="s">
        <v>636</v>
      </c>
      <c r="D537" s="230" t="s">
        <v>199</v>
      </c>
      <c r="E537" s="230" t="s">
        <v>141</v>
      </c>
      <c r="F537" s="230">
        <v>34582</v>
      </c>
      <c r="G537" s="230" t="s">
        <v>281</v>
      </c>
      <c r="H537" s="230" t="s">
        <v>1393</v>
      </c>
      <c r="I537" s="230" t="s">
        <v>321</v>
      </c>
      <c r="J537" s="230" t="s">
        <v>296</v>
      </c>
      <c r="K537" s="230">
        <v>2013</v>
      </c>
      <c r="L537" s="230" t="s">
        <v>281</v>
      </c>
      <c r="U537" s="230" t="s">
        <v>902</v>
      </c>
      <c r="V537" s="230" t="s">
        <v>902</v>
      </c>
    </row>
    <row r="538" spans="1:22" ht="17.25" customHeight="1" x14ac:dyDescent="0.3">
      <c r="A538" s="230">
        <v>423513</v>
      </c>
      <c r="B538" s="230" t="s">
        <v>2620</v>
      </c>
      <c r="C538" s="230" t="s">
        <v>639</v>
      </c>
      <c r="D538" s="230" t="s">
        <v>396</v>
      </c>
      <c r="E538" s="230" t="s">
        <v>140</v>
      </c>
      <c r="F538" s="230">
        <v>34700</v>
      </c>
      <c r="G538" s="230" t="s">
        <v>281</v>
      </c>
      <c r="H538" s="230" t="s">
        <v>1393</v>
      </c>
      <c r="I538" s="230" t="s">
        <v>321</v>
      </c>
      <c r="J538" s="230" t="s">
        <v>296</v>
      </c>
      <c r="K538" s="230">
        <v>2013</v>
      </c>
      <c r="L538" s="230" t="s">
        <v>281</v>
      </c>
    </row>
    <row r="539" spans="1:22" ht="17.25" customHeight="1" x14ac:dyDescent="0.3">
      <c r="A539" s="230">
        <v>417507</v>
      </c>
      <c r="B539" s="230" t="s">
        <v>2621</v>
      </c>
      <c r="C539" s="230" t="s">
        <v>2622</v>
      </c>
      <c r="D539" s="230" t="s">
        <v>457</v>
      </c>
      <c r="E539" s="230" t="s">
        <v>140</v>
      </c>
      <c r="F539" s="230">
        <v>34700</v>
      </c>
      <c r="G539" s="230" t="s">
        <v>281</v>
      </c>
      <c r="H539" s="230" t="s">
        <v>1393</v>
      </c>
      <c r="I539" s="230" t="s">
        <v>321</v>
      </c>
      <c r="J539" s="230" t="s">
        <v>296</v>
      </c>
      <c r="K539" s="230">
        <v>2013</v>
      </c>
      <c r="L539" s="230" t="s">
        <v>281</v>
      </c>
      <c r="S539" s="230" t="s">
        <v>902</v>
      </c>
      <c r="T539" s="230" t="s">
        <v>902</v>
      </c>
      <c r="U539" s="230" t="s">
        <v>902</v>
      </c>
      <c r="V539" s="230" t="s">
        <v>902</v>
      </c>
    </row>
    <row r="540" spans="1:22" ht="17.25" customHeight="1" x14ac:dyDescent="0.3">
      <c r="A540" s="230">
        <v>419573</v>
      </c>
      <c r="B540" s="230" t="s">
        <v>2624</v>
      </c>
      <c r="C540" s="230" t="s">
        <v>2463</v>
      </c>
      <c r="D540" s="230" t="s">
        <v>485</v>
      </c>
      <c r="E540" s="230" t="s">
        <v>141</v>
      </c>
      <c r="F540" s="230">
        <v>34779</v>
      </c>
      <c r="G540" s="230" t="s">
        <v>281</v>
      </c>
      <c r="H540" s="230" t="s">
        <v>1393</v>
      </c>
      <c r="I540" s="230" t="s">
        <v>321</v>
      </c>
      <c r="J540" s="230" t="s">
        <v>296</v>
      </c>
      <c r="K540" s="230">
        <v>2013</v>
      </c>
      <c r="L540" s="230" t="s">
        <v>281</v>
      </c>
    </row>
    <row r="541" spans="1:22" ht="17.25" customHeight="1" x14ac:dyDescent="0.3">
      <c r="A541" s="230">
        <v>421537</v>
      </c>
      <c r="B541" s="230" t="s">
        <v>2625</v>
      </c>
      <c r="C541" s="230" t="s">
        <v>62</v>
      </c>
      <c r="D541" s="230" t="s">
        <v>197</v>
      </c>
      <c r="E541" s="230" t="s">
        <v>140</v>
      </c>
      <c r="F541" s="230">
        <v>34796</v>
      </c>
      <c r="G541" s="230" t="s">
        <v>281</v>
      </c>
      <c r="H541" s="230" t="s">
        <v>1393</v>
      </c>
      <c r="I541" s="230" t="s">
        <v>321</v>
      </c>
      <c r="J541" s="230" t="s">
        <v>296</v>
      </c>
      <c r="K541" s="230">
        <v>2013</v>
      </c>
      <c r="L541" s="230" t="s">
        <v>281</v>
      </c>
    </row>
    <row r="542" spans="1:22" ht="17.25" customHeight="1" x14ac:dyDescent="0.3">
      <c r="A542" s="230">
        <v>424710</v>
      </c>
      <c r="B542" s="230" t="s">
        <v>2626</v>
      </c>
      <c r="C542" s="230" t="s">
        <v>589</v>
      </c>
      <c r="D542" s="230" t="s">
        <v>211</v>
      </c>
      <c r="E542" s="230" t="s">
        <v>141</v>
      </c>
      <c r="F542" s="230">
        <v>34843</v>
      </c>
      <c r="G542" s="230" t="s">
        <v>281</v>
      </c>
      <c r="H542" s="230" t="s">
        <v>1393</v>
      </c>
      <c r="I542" s="230" t="s">
        <v>321</v>
      </c>
      <c r="J542" s="230" t="s">
        <v>296</v>
      </c>
      <c r="K542" s="230">
        <v>2013</v>
      </c>
      <c r="L542" s="230" t="s">
        <v>281</v>
      </c>
      <c r="V542" s="230" t="s">
        <v>902</v>
      </c>
    </row>
    <row r="543" spans="1:22" ht="17.25" customHeight="1" x14ac:dyDescent="0.3">
      <c r="A543" s="230">
        <v>420124</v>
      </c>
      <c r="B543" s="230" t="s">
        <v>2627</v>
      </c>
      <c r="C543" s="230" t="s">
        <v>552</v>
      </c>
      <c r="D543" s="230" t="s">
        <v>243</v>
      </c>
      <c r="E543" s="230" t="s">
        <v>140</v>
      </c>
      <c r="F543" s="230">
        <v>34895</v>
      </c>
      <c r="G543" s="230" t="s">
        <v>281</v>
      </c>
      <c r="H543" s="230" t="s">
        <v>1393</v>
      </c>
      <c r="I543" s="230" t="s">
        <v>321</v>
      </c>
      <c r="J543" s="230" t="s">
        <v>296</v>
      </c>
      <c r="K543" s="230">
        <v>2013</v>
      </c>
      <c r="L543" s="230" t="s">
        <v>281</v>
      </c>
      <c r="V543" s="230" t="s">
        <v>902</v>
      </c>
    </row>
    <row r="544" spans="1:22" ht="17.25" customHeight="1" x14ac:dyDescent="0.3">
      <c r="A544" s="230">
        <v>425242</v>
      </c>
      <c r="B544" s="230" t="s">
        <v>2628</v>
      </c>
      <c r="C544" s="230" t="s">
        <v>678</v>
      </c>
      <c r="D544" s="230" t="s">
        <v>207</v>
      </c>
      <c r="E544" s="230" t="s">
        <v>140</v>
      </c>
      <c r="F544" s="230">
        <v>34975</v>
      </c>
      <c r="G544" s="230" t="s">
        <v>281</v>
      </c>
      <c r="H544" s="230" t="s">
        <v>1393</v>
      </c>
      <c r="I544" s="230" t="s">
        <v>321</v>
      </c>
      <c r="J544" s="230" t="s">
        <v>296</v>
      </c>
      <c r="K544" s="230">
        <v>2013</v>
      </c>
      <c r="L544" s="230" t="s">
        <v>281</v>
      </c>
    </row>
    <row r="545" spans="1:22" ht="17.25" customHeight="1" x14ac:dyDescent="0.3">
      <c r="A545" s="230">
        <v>417654</v>
      </c>
      <c r="B545" s="230" t="s">
        <v>2629</v>
      </c>
      <c r="C545" s="230" t="s">
        <v>2630</v>
      </c>
      <c r="D545" s="230" t="s">
        <v>238</v>
      </c>
      <c r="E545" s="230" t="s">
        <v>141</v>
      </c>
      <c r="F545" s="230">
        <v>35065</v>
      </c>
      <c r="G545" s="230" t="s">
        <v>281</v>
      </c>
      <c r="H545" s="230" t="s">
        <v>1393</v>
      </c>
      <c r="I545" s="230" t="s">
        <v>321</v>
      </c>
      <c r="J545" s="230" t="s">
        <v>296</v>
      </c>
      <c r="K545" s="230">
        <v>2013</v>
      </c>
      <c r="L545" s="230" t="s">
        <v>281</v>
      </c>
    </row>
    <row r="546" spans="1:22" ht="17.25" customHeight="1" x14ac:dyDescent="0.3">
      <c r="A546" s="230">
        <v>424567</v>
      </c>
      <c r="B546" s="230" t="s">
        <v>2631</v>
      </c>
      <c r="C546" s="230" t="s">
        <v>94</v>
      </c>
      <c r="D546" s="230" t="s">
        <v>2632</v>
      </c>
      <c r="E546" s="230" t="s">
        <v>141</v>
      </c>
      <c r="F546" s="230">
        <v>35192</v>
      </c>
      <c r="G546" s="230" t="s">
        <v>281</v>
      </c>
      <c r="H546" s="230" t="s">
        <v>1393</v>
      </c>
      <c r="I546" s="230" t="s">
        <v>321</v>
      </c>
      <c r="J546" s="230" t="s">
        <v>296</v>
      </c>
      <c r="K546" s="230">
        <v>2013</v>
      </c>
      <c r="L546" s="230" t="s">
        <v>281</v>
      </c>
    </row>
    <row r="547" spans="1:22" ht="17.25" customHeight="1" x14ac:dyDescent="0.3">
      <c r="A547" s="230">
        <v>419523</v>
      </c>
      <c r="B547" s="230" t="s">
        <v>2633</v>
      </c>
      <c r="C547" s="230" t="s">
        <v>2634</v>
      </c>
      <c r="D547" s="230" t="s">
        <v>215</v>
      </c>
      <c r="E547" s="230" t="s">
        <v>141</v>
      </c>
      <c r="F547" s="230">
        <v>34341</v>
      </c>
      <c r="G547" s="230" t="s">
        <v>281</v>
      </c>
      <c r="H547" s="230" t="s">
        <v>1393</v>
      </c>
      <c r="I547" s="230" t="s">
        <v>321</v>
      </c>
      <c r="J547" s="230" t="s">
        <v>296</v>
      </c>
      <c r="K547" s="230">
        <v>2013</v>
      </c>
      <c r="L547" s="230" t="s">
        <v>281</v>
      </c>
      <c r="V547" s="230" t="s">
        <v>902</v>
      </c>
    </row>
    <row r="548" spans="1:22" ht="17.25" customHeight="1" x14ac:dyDescent="0.3">
      <c r="A548" s="230">
        <v>417556</v>
      </c>
      <c r="B548" s="230" t="s">
        <v>2635</v>
      </c>
      <c r="C548" s="230" t="s">
        <v>80</v>
      </c>
      <c r="D548" s="230" t="s">
        <v>199</v>
      </c>
      <c r="E548" s="230" t="s">
        <v>141</v>
      </c>
      <c r="F548" s="230">
        <v>34719</v>
      </c>
      <c r="G548" s="230" t="s">
        <v>281</v>
      </c>
      <c r="H548" s="230" t="s">
        <v>1393</v>
      </c>
      <c r="I548" s="230" t="s">
        <v>321</v>
      </c>
      <c r="J548" s="230" t="s">
        <v>296</v>
      </c>
      <c r="K548" s="230">
        <v>2013</v>
      </c>
      <c r="L548" s="230" t="s">
        <v>281</v>
      </c>
      <c r="V548" s="230" t="s">
        <v>902</v>
      </c>
    </row>
    <row r="549" spans="1:22" ht="17.25" customHeight="1" x14ac:dyDescent="0.3">
      <c r="A549" s="230">
        <v>419832</v>
      </c>
      <c r="B549" s="230" t="s">
        <v>2636</v>
      </c>
      <c r="C549" s="230" t="s">
        <v>74</v>
      </c>
      <c r="D549" s="230" t="s">
        <v>228</v>
      </c>
      <c r="E549" s="230" t="s">
        <v>140</v>
      </c>
      <c r="F549" s="230">
        <v>34886</v>
      </c>
      <c r="G549" s="230" t="s">
        <v>281</v>
      </c>
      <c r="H549" s="230" t="s">
        <v>1393</v>
      </c>
      <c r="I549" s="230" t="s">
        <v>321</v>
      </c>
      <c r="J549" s="230" t="s">
        <v>296</v>
      </c>
      <c r="K549" s="230">
        <v>2013</v>
      </c>
      <c r="L549" s="230" t="s">
        <v>281</v>
      </c>
    </row>
    <row r="550" spans="1:22" ht="17.25" customHeight="1" x14ac:dyDescent="0.3">
      <c r="A550" s="230">
        <v>425432</v>
      </c>
      <c r="B550" s="230" t="s">
        <v>2637</v>
      </c>
      <c r="C550" s="230" t="s">
        <v>108</v>
      </c>
      <c r="D550" s="230" t="s">
        <v>129</v>
      </c>
      <c r="E550" s="230" t="s">
        <v>141</v>
      </c>
      <c r="F550" s="230">
        <v>34718</v>
      </c>
      <c r="G550" s="230" t="s">
        <v>281</v>
      </c>
      <c r="H550" s="230" t="s">
        <v>1393</v>
      </c>
      <c r="I550" s="230" t="s">
        <v>321</v>
      </c>
      <c r="K550" s="230">
        <v>2013</v>
      </c>
      <c r="L550" s="230" t="s">
        <v>281</v>
      </c>
    </row>
    <row r="551" spans="1:22" ht="17.25" customHeight="1" x14ac:dyDescent="0.3">
      <c r="A551" s="230">
        <v>425362</v>
      </c>
      <c r="B551" s="230" t="s">
        <v>2638</v>
      </c>
      <c r="C551" s="230" t="s">
        <v>121</v>
      </c>
      <c r="D551" s="230" t="s">
        <v>239</v>
      </c>
      <c r="E551" s="230" t="s">
        <v>141</v>
      </c>
      <c r="F551" s="230">
        <v>34859</v>
      </c>
      <c r="G551" s="230" t="s">
        <v>281</v>
      </c>
      <c r="H551" s="230" t="s">
        <v>1393</v>
      </c>
      <c r="I551" s="230" t="s">
        <v>321</v>
      </c>
      <c r="K551" s="230">
        <v>2013</v>
      </c>
      <c r="L551" s="230" t="s">
        <v>281</v>
      </c>
    </row>
    <row r="552" spans="1:22" ht="17.25" customHeight="1" x14ac:dyDescent="0.3">
      <c r="A552" s="230">
        <v>425344</v>
      </c>
      <c r="B552" s="230" t="s">
        <v>2640</v>
      </c>
      <c r="C552" s="230" t="s">
        <v>392</v>
      </c>
      <c r="D552" s="230" t="s">
        <v>1293</v>
      </c>
      <c r="E552" s="230" t="s">
        <v>140</v>
      </c>
      <c r="F552" s="230">
        <v>34916</v>
      </c>
      <c r="G552" s="230" t="s">
        <v>281</v>
      </c>
      <c r="H552" s="230" t="s">
        <v>1393</v>
      </c>
      <c r="I552" s="230" t="s">
        <v>321</v>
      </c>
      <c r="J552" s="230" t="s">
        <v>295</v>
      </c>
      <c r="K552" s="230">
        <v>2014</v>
      </c>
      <c r="L552" s="230" t="s">
        <v>281</v>
      </c>
    </row>
    <row r="553" spans="1:22" ht="17.25" customHeight="1" x14ac:dyDescent="0.3">
      <c r="A553" s="230">
        <v>418985</v>
      </c>
      <c r="B553" s="230" t="s">
        <v>2641</v>
      </c>
      <c r="C553" s="230" t="s">
        <v>115</v>
      </c>
      <c r="D553" s="230" t="s">
        <v>645</v>
      </c>
      <c r="E553" s="230" t="s">
        <v>141</v>
      </c>
      <c r="F553" s="230">
        <v>29743</v>
      </c>
      <c r="G553" s="230" t="s">
        <v>281</v>
      </c>
      <c r="H553" s="230" t="s">
        <v>1393</v>
      </c>
      <c r="I553" s="230" t="s">
        <v>321</v>
      </c>
      <c r="J553" s="230" t="s">
        <v>295</v>
      </c>
      <c r="K553" s="230">
        <v>2014</v>
      </c>
      <c r="L553" s="230" t="s">
        <v>281</v>
      </c>
    </row>
    <row r="554" spans="1:22" ht="17.25" customHeight="1" x14ac:dyDescent="0.3">
      <c r="A554" s="230">
        <v>418425</v>
      </c>
      <c r="B554" s="230" t="s">
        <v>2642</v>
      </c>
      <c r="C554" s="230" t="s">
        <v>488</v>
      </c>
      <c r="D554" s="230" t="s">
        <v>2643</v>
      </c>
      <c r="E554" s="230" t="s">
        <v>140</v>
      </c>
      <c r="F554" s="230">
        <v>33970</v>
      </c>
      <c r="G554" s="230" t="s">
        <v>286</v>
      </c>
      <c r="H554" s="230" t="s">
        <v>1393</v>
      </c>
      <c r="I554" s="230" t="s">
        <v>321</v>
      </c>
      <c r="J554" s="230" t="s">
        <v>295</v>
      </c>
      <c r="K554" s="230">
        <v>2014</v>
      </c>
      <c r="L554" s="230" t="s">
        <v>281</v>
      </c>
      <c r="V554" s="230" t="s">
        <v>902</v>
      </c>
    </row>
    <row r="555" spans="1:22" ht="17.25" customHeight="1" x14ac:dyDescent="0.3">
      <c r="A555" s="230">
        <v>419296</v>
      </c>
      <c r="B555" s="230" t="s">
        <v>2644</v>
      </c>
      <c r="C555" s="230" t="s">
        <v>2645</v>
      </c>
      <c r="D555" s="230" t="s">
        <v>1083</v>
      </c>
      <c r="E555" s="230" t="s">
        <v>141</v>
      </c>
      <c r="F555" s="230">
        <v>33992</v>
      </c>
      <c r="G555" s="230" t="s">
        <v>281</v>
      </c>
      <c r="H555" s="230" t="s">
        <v>1393</v>
      </c>
      <c r="I555" s="230" t="s">
        <v>321</v>
      </c>
      <c r="J555" s="230" t="s">
        <v>295</v>
      </c>
      <c r="K555" s="230">
        <v>2014</v>
      </c>
      <c r="L555" s="230" t="s">
        <v>281</v>
      </c>
      <c r="N555" s="230">
        <v>3100</v>
      </c>
      <c r="O555" s="230">
        <v>44424.57503472222</v>
      </c>
      <c r="P555" s="230">
        <v>15000</v>
      </c>
    </row>
    <row r="556" spans="1:22" ht="17.25" customHeight="1" x14ac:dyDescent="0.3">
      <c r="A556" s="230">
        <v>418188</v>
      </c>
      <c r="B556" s="230" t="s">
        <v>2647</v>
      </c>
      <c r="C556" s="230" t="s">
        <v>82</v>
      </c>
      <c r="D556" s="230" t="s">
        <v>190</v>
      </c>
      <c r="E556" s="230" t="s">
        <v>141</v>
      </c>
      <c r="F556" s="230">
        <v>34335</v>
      </c>
      <c r="G556" s="230" t="s">
        <v>281</v>
      </c>
      <c r="H556" s="230" t="s">
        <v>1393</v>
      </c>
      <c r="I556" s="230" t="s">
        <v>321</v>
      </c>
      <c r="J556" s="230" t="s">
        <v>295</v>
      </c>
      <c r="K556" s="230">
        <v>2014</v>
      </c>
      <c r="L556" s="230" t="s">
        <v>281</v>
      </c>
    </row>
    <row r="557" spans="1:22" ht="17.25" customHeight="1" x14ac:dyDescent="0.3">
      <c r="A557" s="230">
        <v>418654</v>
      </c>
      <c r="B557" s="230" t="s">
        <v>2648</v>
      </c>
      <c r="C557" s="230" t="s">
        <v>360</v>
      </c>
      <c r="D557" s="230" t="s">
        <v>2649</v>
      </c>
      <c r="E557" s="230" t="s">
        <v>140</v>
      </c>
      <c r="F557" s="230">
        <v>34335</v>
      </c>
      <c r="G557" s="230" t="s">
        <v>281</v>
      </c>
      <c r="H557" s="230" t="s">
        <v>1393</v>
      </c>
      <c r="I557" s="230" t="s">
        <v>321</v>
      </c>
      <c r="J557" s="230" t="s">
        <v>295</v>
      </c>
      <c r="K557" s="230">
        <v>2014</v>
      </c>
      <c r="L557" s="230" t="s">
        <v>281</v>
      </c>
    </row>
    <row r="558" spans="1:22" ht="17.25" customHeight="1" x14ac:dyDescent="0.3">
      <c r="A558" s="230">
        <v>418773</v>
      </c>
      <c r="B558" s="230" t="s">
        <v>2650</v>
      </c>
      <c r="C558" s="230" t="s">
        <v>348</v>
      </c>
      <c r="D558" s="230" t="s">
        <v>198</v>
      </c>
      <c r="E558" s="230" t="s">
        <v>140</v>
      </c>
      <c r="F558" s="230">
        <v>34335</v>
      </c>
      <c r="G558" s="230" t="s">
        <v>281</v>
      </c>
      <c r="H558" s="230" t="s">
        <v>1393</v>
      </c>
      <c r="I558" s="230" t="s">
        <v>321</v>
      </c>
      <c r="J558" s="230" t="s">
        <v>295</v>
      </c>
      <c r="K558" s="230">
        <v>2014</v>
      </c>
      <c r="L558" s="230" t="s">
        <v>281</v>
      </c>
    </row>
    <row r="559" spans="1:22" ht="17.25" customHeight="1" x14ac:dyDescent="0.3">
      <c r="A559" s="230">
        <v>418795</v>
      </c>
      <c r="B559" s="230" t="s">
        <v>2651</v>
      </c>
      <c r="C559" s="230" t="s">
        <v>655</v>
      </c>
      <c r="D559" s="230" t="s">
        <v>371</v>
      </c>
      <c r="E559" s="230" t="s">
        <v>140</v>
      </c>
      <c r="F559" s="230">
        <v>34335</v>
      </c>
      <c r="G559" s="230" t="s">
        <v>286</v>
      </c>
      <c r="H559" s="230" t="s">
        <v>1393</v>
      </c>
      <c r="I559" s="230" t="s">
        <v>321</v>
      </c>
      <c r="J559" s="230" t="s">
        <v>295</v>
      </c>
      <c r="K559" s="230">
        <v>2014</v>
      </c>
      <c r="L559" s="230" t="s">
        <v>281</v>
      </c>
      <c r="V559" s="230" t="s">
        <v>902</v>
      </c>
    </row>
    <row r="560" spans="1:22" ht="17.25" customHeight="1" x14ac:dyDescent="0.3">
      <c r="A560" s="230">
        <v>418074</v>
      </c>
      <c r="B560" s="230" t="s">
        <v>2652</v>
      </c>
      <c r="C560" s="230" t="s">
        <v>2653</v>
      </c>
      <c r="D560" s="230" t="s">
        <v>2654</v>
      </c>
      <c r="E560" s="230" t="s">
        <v>141</v>
      </c>
      <c r="F560" s="230">
        <v>34489</v>
      </c>
      <c r="G560" s="230" t="s">
        <v>281</v>
      </c>
      <c r="H560" s="230" t="s">
        <v>1393</v>
      </c>
      <c r="I560" s="230" t="s">
        <v>321</v>
      </c>
      <c r="J560" s="230" t="s">
        <v>295</v>
      </c>
      <c r="K560" s="230">
        <v>2014</v>
      </c>
      <c r="L560" s="230" t="s">
        <v>281</v>
      </c>
    </row>
    <row r="561" spans="1:22" ht="17.25" customHeight="1" x14ac:dyDescent="0.3">
      <c r="A561" s="230">
        <v>420213</v>
      </c>
      <c r="B561" s="230" t="s">
        <v>2655</v>
      </c>
      <c r="C561" s="230" t="s">
        <v>1077</v>
      </c>
      <c r="D561" s="230" t="s">
        <v>199</v>
      </c>
      <c r="E561" s="230" t="s">
        <v>140</v>
      </c>
      <c r="F561" s="230">
        <v>34608</v>
      </c>
      <c r="G561" s="230" t="s">
        <v>281</v>
      </c>
      <c r="H561" s="230" t="s">
        <v>1393</v>
      </c>
      <c r="I561" s="230" t="s">
        <v>321</v>
      </c>
      <c r="J561" s="230" t="s">
        <v>295</v>
      </c>
      <c r="K561" s="230">
        <v>2014</v>
      </c>
      <c r="L561" s="230" t="s">
        <v>281</v>
      </c>
      <c r="V561" s="230" t="s">
        <v>902</v>
      </c>
    </row>
    <row r="562" spans="1:22" ht="17.25" customHeight="1" x14ac:dyDescent="0.3">
      <c r="A562" s="230">
        <v>423587</v>
      </c>
      <c r="B562" s="230" t="s">
        <v>2656</v>
      </c>
      <c r="C562" s="230" t="s">
        <v>89</v>
      </c>
      <c r="D562" s="230" t="s">
        <v>557</v>
      </c>
      <c r="E562" s="230" t="s">
        <v>141</v>
      </c>
      <c r="F562" s="230">
        <v>34637</v>
      </c>
      <c r="G562" s="230" t="s">
        <v>281</v>
      </c>
      <c r="H562" s="230" t="s">
        <v>1393</v>
      </c>
      <c r="I562" s="230" t="s">
        <v>321</v>
      </c>
      <c r="J562" s="230" t="s">
        <v>295</v>
      </c>
      <c r="K562" s="230">
        <v>2014</v>
      </c>
      <c r="L562" s="230" t="s">
        <v>281</v>
      </c>
    </row>
    <row r="563" spans="1:22" ht="17.25" customHeight="1" x14ac:dyDescent="0.3">
      <c r="A563" s="230">
        <v>422230</v>
      </c>
      <c r="B563" s="230" t="s">
        <v>2658</v>
      </c>
      <c r="C563" s="230" t="s">
        <v>110</v>
      </c>
      <c r="D563" s="230" t="s">
        <v>211</v>
      </c>
      <c r="E563" s="230" t="s">
        <v>141</v>
      </c>
      <c r="F563" s="230">
        <v>34702</v>
      </c>
      <c r="G563" s="230" t="s">
        <v>281</v>
      </c>
      <c r="H563" s="230" t="s">
        <v>1393</v>
      </c>
      <c r="I563" s="230" t="s">
        <v>321</v>
      </c>
      <c r="J563" s="230" t="s">
        <v>295</v>
      </c>
      <c r="K563" s="230">
        <v>2014</v>
      </c>
      <c r="L563" s="230" t="s">
        <v>281</v>
      </c>
    </row>
    <row r="564" spans="1:22" ht="17.25" customHeight="1" x14ac:dyDescent="0.3">
      <c r="A564" s="230">
        <v>418686</v>
      </c>
      <c r="B564" s="230" t="s">
        <v>412</v>
      </c>
      <c r="C564" s="230" t="s">
        <v>378</v>
      </c>
      <c r="D564" s="230" t="s">
        <v>247</v>
      </c>
      <c r="E564" s="230" t="s">
        <v>140</v>
      </c>
      <c r="F564" s="230">
        <v>34797</v>
      </c>
      <c r="G564" s="230" t="s">
        <v>281</v>
      </c>
      <c r="H564" s="230" t="s">
        <v>1393</v>
      </c>
      <c r="I564" s="230" t="s">
        <v>321</v>
      </c>
      <c r="J564" s="230" t="s">
        <v>295</v>
      </c>
      <c r="K564" s="230">
        <v>2014</v>
      </c>
      <c r="L564" s="230" t="s">
        <v>281</v>
      </c>
    </row>
    <row r="565" spans="1:22" ht="17.25" customHeight="1" x14ac:dyDescent="0.3">
      <c r="A565" s="230">
        <v>423608</v>
      </c>
      <c r="B565" s="230" t="s">
        <v>2659</v>
      </c>
      <c r="C565" s="230" t="s">
        <v>64</v>
      </c>
      <c r="D565" s="230" t="s">
        <v>2660</v>
      </c>
      <c r="E565" s="230" t="s">
        <v>141</v>
      </c>
      <c r="F565" s="230">
        <v>34851</v>
      </c>
      <c r="G565" s="230" t="s">
        <v>281</v>
      </c>
      <c r="H565" s="230" t="s">
        <v>1393</v>
      </c>
      <c r="I565" s="230" t="s">
        <v>321</v>
      </c>
      <c r="J565" s="230" t="s">
        <v>295</v>
      </c>
      <c r="K565" s="230">
        <v>2014</v>
      </c>
      <c r="L565" s="230" t="s">
        <v>281</v>
      </c>
    </row>
    <row r="566" spans="1:22" ht="17.25" customHeight="1" x14ac:dyDescent="0.3">
      <c r="A566" s="230">
        <v>420659</v>
      </c>
      <c r="B566" s="230" t="s">
        <v>2661</v>
      </c>
      <c r="C566" s="230" t="s">
        <v>81</v>
      </c>
      <c r="D566" s="230" t="s">
        <v>196</v>
      </c>
      <c r="E566" s="230" t="s">
        <v>141</v>
      </c>
      <c r="F566" s="230">
        <v>34853</v>
      </c>
      <c r="G566" s="230" t="s">
        <v>281</v>
      </c>
      <c r="H566" s="230" t="s">
        <v>1393</v>
      </c>
      <c r="I566" s="230" t="s">
        <v>321</v>
      </c>
      <c r="J566" s="230" t="s">
        <v>295</v>
      </c>
      <c r="K566" s="230">
        <v>2014</v>
      </c>
      <c r="L566" s="230" t="s">
        <v>281</v>
      </c>
      <c r="V566" s="230" t="s">
        <v>902</v>
      </c>
    </row>
    <row r="567" spans="1:22" ht="17.25" customHeight="1" x14ac:dyDescent="0.3">
      <c r="A567" s="230">
        <v>419916</v>
      </c>
      <c r="B567" s="230" t="s">
        <v>2662</v>
      </c>
      <c r="C567" s="230" t="s">
        <v>105</v>
      </c>
      <c r="D567" s="230" t="s">
        <v>352</v>
      </c>
      <c r="E567" s="230" t="s">
        <v>140</v>
      </c>
      <c r="F567" s="230">
        <v>34864</v>
      </c>
      <c r="G567" s="230" t="s">
        <v>281</v>
      </c>
      <c r="H567" s="230" t="s">
        <v>1393</v>
      </c>
      <c r="I567" s="230" t="s">
        <v>321</v>
      </c>
      <c r="J567" s="230" t="s">
        <v>295</v>
      </c>
      <c r="K567" s="230">
        <v>2014</v>
      </c>
      <c r="L567" s="230" t="s">
        <v>281</v>
      </c>
    </row>
    <row r="568" spans="1:22" ht="17.25" customHeight="1" x14ac:dyDescent="0.3">
      <c r="A568" s="230">
        <v>418978</v>
      </c>
      <c r="B568" s="230" t="s">
        <v>2663</v>
      </c>
      <c r="C568" s="230" t="s">
        <v>62</v>
      </c>
      <c r="D568" s="230" t="s">
        <v>222</v>
      </c>
      <c r="E568" s="230" t="s">
        <v>141</v>
      </c>
      <c r="F568" s="230">
        <v>35085</v>
      </c>
      <c r="G568" s="230" t="s">
        <v>281</v>
      </c>
      <c r="H568" s="230" t="s">
        <v>1393</v>
      </c>
      <c r="I568" s="230" t="s">
        <v>321</v>
      </c>
      <c r="J568" s="230" t="s">
        <v>295</v>
      </c>
      <c r="K568" s="230">
        <v>2014</v>
      </c>
      <c r="L568" s="230" t="s">
        <v>281</v>
      </c>
    </row>
    <row r="569" spans="1:22" ht="17.25" customHeight="1" x14ac:dyDescent="0.3">
      <c r="A569" s="230">
        <v>418778</v>
      </c>
      <c r="B569" s="230" t="s">
        <v>2664</v>
      </c>
      <c r="C569" s="230" t="s">
        <v>403</v>
      </c>
      <c r="D569" s="230" t="s">
        <v>248</v>
      </c>
      <c r="E569" s="230" t="s">
        <v>140</v>
      </c>
      <c r="F569" s="230">
        <v>35129</v>
      </c>
      <c r="G569" s="230" t="s">
        <v>281</v>
      </c>
      <c r="H569" s="230" t="s">
        <v>1393</v>
      </c>
      <c r="I569" s="230" t="s">
        <v>321</v>
      </c>
      <c r="J569" s="230" t="s">
        <v>295</v>
      </c>
      <c r="K569" s="230">
        <v>2014</v>
      </c>
      <c r="L569" s="230" t="s">
        <v>281</v>
      </c>
      <c r="N569" s="230">
        <v>2971</v>
      </c>
      <c r="O569" s="230">
        <v>44419.395972222221</v>
      </c>
      <c r="P569" s="230">
        <v>45000</v>
      </c>
    </row>
    <row r="570" spans="1:22" ht="17.25" customHeight="1" x14ac:dyDescent="0.3">
      <c r="A570" s="230">
        <v>418656</v>
      </c>
      <c r="B570" s="230" t="s">
        <v>2665</v>
      </c>
      <c r="C570" s="230" t="s">
        <v>821</v>
      </c>
      <c r="D570" s="230" t="s">
        <v>364</v>
      </c>
      <c r="E570" s="230" t="s">
        <v>140</v>
      </c>
      <c r="F570" s="230">
        <v>35135</v>
      </c>
      <c r="G570" s="230" t="s">
        <v>281</v>
      </c>
      <c r="H570" s="230" t="s">
        <v>1393</v>
      </c>
      <c r="I570" s="230" t="s">
        <v>321</v>
      </c>
      <c r="J570" s="230" t="s">
        <v>295</v>
      </c>
      <c r="K570" s="230">
        <v>2014</v>
      </c>
      <c r="L570" s="230" t="s">
        <v>281</v>
      </c>
    </row>
    <row r="571" spans="1:22" ht="17.25" customHeight="1" x14ac:dyDescent="0.3">
      <c r="A571" s="230">
        <v>423485</v>
      </c>
      <c r="B571" s="230" t="s">
        <v>2667</v>
      </c>
      <c r="C571" s="230" t="s">
        <v>62</v>
      </c>
      <c r="D571" s="230" t="s">
        <v>258</v>
      </c>
      <c r="E571" s="230" t="s">
        <v>141</v>
      </c>
      <c r="F571" s="230">
        <v>35153</v>
      </c>
      <c r="G571" s="230" t="s">
        <v>281</v>
      </c>
      <c r="H571" s="230" t="s">
        <v>1393</v>
      </c>
      <c r="I571" s="230" t="s">
        <v>321</v>
      </c>
      <c r="J571" s="230" t="s">
        <v>295</v>
      </c>
      <c r="K571" s="230">
        <v>2014</v>
      </c>
      <c r="L571" s="230" t="s">
        <v>281</v>
      </c>
    </row>
    <row r="572" spans="1:22" ht="17.25" customHeight="1" x14ac:dyDescent="0.3">
      <c r="A572" s="230">
        <v>424128</v>
      </c>
      <c r="B572" s="230" t="s">
        <v>2668</v>
      </c>
      <c r="C572" s="230" t="s">
        <v>710</v>
      </c>
      <c r="D572" s="230" t="s">
        <v>2669</v>
      </c>
      <c r="E572" s="230" t="s">
        <v>141</v>
      </c>
      <c r="F572" s="230">
        <v>35179</v>
      </c>
      <c r="G572" s="230" t="s">
        <v>281</v>
      </c>
      <c r="H572" s="230" t="s">
        <v>1393</v>
      </c>
      <c r="I572" s="230" t="s">
        <v>321</v>
      </c>
      <c r="J572" s="230" t="s">
        <v>295</v>
      </c>
      <c r="K572" s="230">
        <v>2014</v>
      </c>
      <c r="L572" s="230" t="s">
        <v>281</v>
      </c>
      <c r="U572" s="230" t="s">
        <v>902</v>
      </c>
      <c r="V572" s="230" t="s">
        <v>902</v>
      </c>
    </row>
    <row r="573" spans="1:22" ht="17.25" customHeight="1" x14ac:dyDescent="0.3">
      <c r="A573" s="230">
        <v>420976</v>
      </c>
      <c r="B573" s="230" t="s">
        <v>2670</v>
      </c>
      <c r="C573" s="230" t="s">
        <v>73</v>
      </c>
      <c r="D573" s="230" t="s">
        <v>349</v>
      </c>
      <c r="E573" s="230" t="s">
        <v>140</v>
      </c>
      <c r="F573" s="230">
        <v>35187</v>
      </c>
      <c r="G573" s="230" t="s">
        <v>281</v>
      </c>
      <c r="H573" s="230" t="s">
        <v>1393</v>
      </c>
      <c r="I573" s="230" t="s">
        <v>321</v>
      </c>
      <c r="J573" s="230" t="s">
        <v>295</v>
      </c>
      <c r="K573" s="230">
        <v>2014</v>
      </c>
      <c r="L573" s="230" t="s">
        <v>281</v>
      </c>
    </row>
    <row r="574" spans="1:22" ht="17.25" customHeight="1" x14ac:dyDescent="0.3">
      <c r="A574" s="230">
        <v>423561</v>
      </c>
      <c r="B574" s="230" t="s">
        <v>2671</v>
      </c>
      <c r="C574" s="230" t="s">
        <v>98</v>
      </c>
      <c r="D574" s="230" t="s">
        <v>819</v>
      </c>
      <c r="E574" s="230" t="s">
        <v>141</v>
      </c>
      <c r="F574" s="230">
        <v>35242</v>
      </c>
      <c r="G574" s="230" t="s">
        <v>281</v>
      </c>
      <c r="H574" s="230" t="s">
        <v>1393</v>
      </c>
      <c r="I574" s="230" t="s">
        <v>321</v>
      </c>
      <c r="J574" s="230" t="s">
        <v>295</v>
      </c>
      <c r="K574" s="230">
        <v>2014</v>
      </c>
      <c r="L574" s="230" t="s">
        <v>281</v>
      </c>
    </row>
    <row r="575" spans="1:22" ht="17.25" customHeight="1" x14ac:dyDescent="0.3">
      <c r="A575" s="230">
        <v>422998</v>
      </c>
      <c r="B575" s="230" t="s">
        <v>2672</v>
      </c>
      <c r="C575" s="230" t="s">
        <v>112</v>
      </c>
      <c r="D575" s="230" t="s">
        <v>633</v>
      </c>
      <c r="E575" s="230" t="s">
        <v>141</v>
      </c>
      <c r="F575" s="230">
        <v>35244</v>
      </c>
      <c r="G575" s="230" t="s">
        <v>281</v>
      </c>
      <c r="H575" s="230" t="s">
        <v>1393</v>
      </c>
      <c r="I575" s="230" t="s">
        <v>321</v>
      </c>
      <c r="J575" s="230" t="s">
        <v>295</v>
      </c>
      <c r="K575" s="230">
        <v>2014</v>
      </c>
      <c r="L575" s="230" t="s">
        <v>281</v>
      </c>
    </row>
    <row r="576" spans="1:22" ht="17.25" customHeight="1" x14ac:dyDescent="0.3">
      <c r="A576" s="230">
        <v>421226</v>
      </c>
      <c r="B576" s="230" t="s">
        <v>2673</v>
      </c>
      <c r="C576" s="230" t="s">
        <v>102</v>
      </c>
      <c r="D576" s="230" t="s">
        <v>362</v>
      </c>
      <c r="E576" s="230" t="s">
        <v>140</v>
      </c>
      <c r="F576" s="230">
        <v>35247</v>
      </c>
      <c r="G576" s="230" t="s">
        <v>281</v>
      </c>
      <c r="H576" s="230" t="s">
        <v>1393</v>
      </c>
      <c r="I576" s="230" t="s">
        <v>321</v>
      </c>
      <c r="J576" s="230" t="s">
        <v>295</v>
      </c>
      <c r="K576" s="230">
        <v>2014</v>
      </c>
      <c r="L576" s="230" t="s">
        <v>281</v>
      </c>
    </row>
    <row r="577" spans="1:22" ht="17.25" customHeight="1" x14ac:dyDescent="0.3">
      <c r="A577" s="230">
        <v>421958</v>
      </c>
      <c r="B577" s="230" t="s">
        <v>2674</v>
      </c>
      <c r="C577" s="230" t="s">
        <v>2675</v>
      </c>
      <c r="D577" s="230" t="s">
        <v>570</v>
      </c>
      <c r="E577" s="230" t="s">
        <v>140</v>
      </c>
      <c r="F577" s="230">
        <v>35307</v>
      </c>
      <c r="G577" s="230" t="s">
        <v>281</v>
      </c>
      <c r="H577" s="230" t="s">
        <v>1393</v>
      </c>
      <c r="I577" s="230" t="s">
        <v>321</v>
      </c>
      <c r="J577" s="230" t="s">
        <v>295</v>
      </c>
      <c r="K577" s="230">
        <v>2014</v>
      </c>
      <c r="L577" s="230" t="s">
        <v>281</v>
      </c>
      <c r="U577" s="230" t="s">
        <v>902</v>
      </c>
      <c r="V577" s="230" t="s">
        <v>902</v>
      </c>
    </row>
    <row r="578" spans="1:22" ht="17.25" customHeight="1" x14ac:dyDescent="0.3">
      <c r="A578" s="230">
        <v>421623</v>
      </c>
      <c r="B578" s="230" t="s">
        <v>2676</v>
      </c>
      <c r="C578" s="230" t="s">
        <v>133</v>
      </c>
      <c r="D578" s="230" t="s">
        <v>197</v>
      </c>
      <c r="E578" s="230" t="s">
        <v>140</v>
      </c>
      <c r="F578" s="230">
        <v>35318</v>
      </c>
      <c r="G578" s="230" t="s">
        <v>281</v>
      </c>
      <c r="H578" s="230" t="s">
        <v>1393</v>
      </c>
      <c r="I578" s="230" t="s">
        <v>321</v>
      </c>
      <c r="J578" s="230" t="s">
        <v>295</v>
      </c>
      <c r="K578" s="230">
        <v>2014</v>
      </c>
      <c r="L578" s="230" t="s">
        <v>281</v>
      </c>
    </row>
    <row r="579" spans="1:22" ht="17.25" customHeight="1" x14ac:dyDescent="0.3">
      <c r="A579" s="230">
        <v>422531</v>
      </c>
      <c r="B579" s="230" t="s">
        <v>2677</v>
      </c>
      <c r="C579" s="230" t="s">
        <v>406</v>
      </c>
      <c r="D579" s="230" t="s">
        <v>129</v>
      </c>
      <c r="E579" s="230" t="s">
        <v>140</v>
      </c>
      <c r="F579" s="230">
        <v>35431</v>
      </c>
      <c r="G579" s="230" t="s">
        <v>2678</v>
      </c>
      <c r="H579" s="230" t="s">
        <v>1393</v>
      </c>
      <c r="I579" s="230" t="s">
        <v>321</v>
      </c>
      <c r="J579" s="230" t="s">
        <v>295</v>
      </c>
      <c r="K579" s="230">
        <v>2014</v>
      </c>
      <c r="L579" s="230" t="s">
        <v>281</v>
      </c>
    </row>
    <row r="580" spans="1:22" ht="17.25" customHeight="1" x14ac:dyDescent="0.3">
      <c r="A580" s="230">
        <v>418231</v>
      </c>
      <c r="B580" s="230" t="s">
        <v>2680</v>
      </c>
      <c r="C580" s="230" t="s">
        <v>439</v>
      </c>
      <c r="D580" s="230" t="s">
        <v>248</v>
      </c>
      <c r="E580" s="230" t="s">
        <v>141</v>
      </c>
      <c r="F580" s="230">
        <v>35431</v>
      </c>
      <c r="G580" s="230" t="s">
        <v>281</v>
      </c>
      <c r="H580" s="230" t="s">
        <v>1393</v>
      </c>
      <c r="I580" s="230" t="s">
        <v>321</v>
      </c>
      <c r="J580" s="230" t="s">
        <v>295</v>
      </c>
      <c r="K580" s="230">
        <v>2014</v>
      </c>
      <c r="L580" s="230" t="s">
        <v>281</v>
      </c>
    </row>
    <row r="581" spans="1:22" ht="17.25" customHeight="1" x14ac:dyDescent="0.3">
      <c r="A581" s="230">
        <v>421173</v>
      </c>
      <c r="B581" s="230" t="s">
        <v>2681</v>
      </c>
      <c r="C581" s="230" t="s">
        <v>2682</v>
      </c>
      <c r="D581" s="230" t="s">
        <v>195</v>
      </c>
      <c r="E581" s="230" t="s">
        <v>141</v>
      </c>
      <c r="F581" s="230">
        <v>35431</v>
      </c>
      <c r="G581" s="230" t="s">
        <v>281</v>
      </c>
      <c r="H581" s="230" t="s">
        <v>1393</v>
      </c>
      <c r="I581" s="230" t="s">
        <v>321</v>
      </c>
      <c r="J581" s="230" t="s">
        <v>295</v>
      </c>
      <c r="K581" s="230">
        <v>2014</v>
      </c>
      <c r="L581" s="230" t="s">
        <v>281</v>
      </c>
    </row>
    <row r="582" spans="1:22" ht="17.25" customHeight="1" x14ac:dyDescent="0.3">
      <c r="A582" s="230">
        <v>418290</v>
      </c>
      <c r="B582" s="230" t="s">
        <v>2683</v>
      </c>
      <c r="C582" s="230" t="s">
        <v>126</v>
      </c>
      <c r="D582" s="230" t="s">
        <v>457</v>
      </c>
      <c r="E582" s="230" t="s">
        <v>140</v>
      </c>
      <c r="F582" s="230">
        <v>35431</v>
      </c>
      <c r="G582" s="230" t="s">
        <v>281</v>
      </c>
      <c r="H582" s="230" t="s">
        <v>1393</v>
      </c>
      <c r="I582" s="230" t="s">
        <v>321</v>
      </c>
      <c r="J582" s="230" t="s">
        <v>295</v>
      </c>
      <c r="K582" s="230">
        <v>2014</v>
      </c>
      <c r="L582" s="230" t="s">
        <v>281</v>
      </c>
    </row>
    <row r="583" spans="1:22" ht="17.25" customHeight="1" x14ac:dyDescent="0.3">
      <c r="A583" s="230">
        <v>418379</v>
      </c>
      <c r="B583" s="230" t="s">
        <v>2684</v>
      </c>
      <c r="C583" s="230" t="s">
        <v>378</v>
      </c>
      <c r="D583" s="230" t="s">
        <v>585</v>
      </c>
      <c r="E583" s="230" t="s">
        <v>140</v>
      </c>
      <c r="F583" s="230">
        <v>35431</v>
      </c>
      <c r="G583" s="230" t="s">
        <v>281</v>
      </c>
      <c r="H583" s="230" t="s">
        <v>1393</v>
      </c>
      <c r="I583" s="230" t="s">
        <v>321</v>
      </c>
      <c r="J583" s="230" t="s">
        <v>295</v>
      </c>
      <c r="K583" s="230">
        <v>2014</v>
      </c>
      <c r="L583" s="230" t="s">
        <v>281</v>
      </c>
    </row>
    <row r="584" spans="1:22" ht="17.25" customHeight="1" x14ac:dyDescent="0.3">
      <c r="A584" s="230">
        <v>420297</v>
      </c>
      <c r="B584" s="230" t="s">
        <v>2685</v>
      </c>
      <c r="C584" s="230" t="s">
        <v>79</v>
      </c>
      <c r="D584" s="230" t="s">
        <v>243</v>
      </c>
      <c r="E584" s="230" t="s">
        <v>140</v>
      </c>
      <c r="F584" s="230">
        <v>35431</v>
      </c>
      <c r="G584" s="230" t="s">
        <v>281</v>
      </c>
      <c r="H584" s="230" t="s">
        <v>1393</v>
      </c>
      <c r="I584" s="230" t="s">
        <v>321</v>
      </c>
      <c r="J584" s="230" t="s">
        <v>295</v>
      </c>
      <c r="K584" s="230">
        <v>2014</v>
      </c>
      <c r="L584" s="230" t="s">
        <v>281</v>
      </c>
    </row>
    <row r="585" spans="1:22" ht="17.25" customHeight="1" x14ac:dyDescent="0.3">
      <c r="A585" s="230">
        <v>424349</v>
      </c>
      <c r="B585" s="230" t="s">
        <v>2686</v>
      </c>
      <c r="C585" s="230" t="s">
        <v>402</v>
      </c>
      <c r="D585" s="230" t="s">
        <v>2687</v>
      </c>
      <c r="E585" s="230" t="s">
        <v>140</v>
      </c>
      <c r="F585" s="230">
        <v>35431</v>
      </c>
      <c r="G585" s="230" t="s">
        <v>281</v>
      </c>
      <c r="H585" s="230" t="s">
        <v>1393</v>
      </c>
      <c r="I585" s="230" t="s">
        <v>321</v>
      </c>
      <c r="J585" s="230" t="s">
        <v>295</v>
      </c>
      <c r="K585" s="230">
        <v>2014</v>
      </c>
      <c r="L585" s="230" t="s">
        <v>281</v>
      </c>
    </row>
    <row r="586" spans="1:22" ht="17.25" customHeight="1" x14ac:dyDescent="0.3">
      <c r="A586" s="230">
        <v>418940</v>
      </c>
      <c r="B586" s="230" t="s">
        <v>2689</v>
      </c>
      <c r="C586" s="230" t="s">
        <v>80</v>
      </c>
      <c r="D586" s="230" t="s">
        <v>2690</v>
      </c>
      <c r="E586" s="230" t="s">
        <v>140</v>
      </c>
      <c r="F586" s="230">
        <v>35437</v>
      </c>
      <c r="G586" s="230" t="s">
        <v>281</v>
      </c>
      <c r="H586" s="230" t="s">
        <v>1393</v>
      </c>
      <c r="I586" s="230" t="s">
        <v>321</v>
      </c>
      <c r="J586" s="230" t="s">
        <v>295</v>
      </c>
      <c r="K586" s="230">
        <v>2014</v>
      </c>
      <c r="L586" s="230" t="s">
        <v>281</v>
      </c>
      <c r="V586" s="230" t="s">
        <v>902</v>
      </c>
    </row>
    <row r="587" spans="1:22" ht="17.25" customHeight="1" x14ac:dyDescent="0.3">
      <c r="A587" s="230">
        <v>422158</v>
      </c>
      <c r="B587" s="230" t="s">
        <v>2691</v>
      </c>
      <c r="C587" s="230" t="s">
        <v>2056</v>
      </c>
      <c r="D587" s="230" t="s">
        <v>362</v>
      </c>
      <c r="E587" s="230" t="s">
        <v>141</v>
      </c>
      <c r="F587" s="230">
        <v>35455</v>
      </c>
      <c r="G587" s="230" t="s">
        <v>281</v>
      </c>
      <c r="H587" s="230" t="s">
        <v>1393</v>
      </c>
      <c r="I587" s="230" t="s">
        <v>321</v>
      </c>
      <c r="J587" s="230" t="s">
        <v>295</v>
      </c>
      <c r="K587" s="230">
        <v>2014</v>
      </c>
      <c r="L587" s="230" t="s">
        <v>281</v>
      </c>
      <c r="U587" s="230" t="s">
        <v>902</v>
      </c>
      <c r="V587" s="230" t="s">
        <v>902</v>
      </c>
    </row>
    <row r="588" spans="1:22" ht="17.25" customHeight="1" x14ac:dyDescent="0.3">
      <c r="A588" s="230">
        <v>419758</v>
      </c>
      <c r="B588" s="230" t="s">
        <v>2692</v>
      </c>
      <c r="C588" s="230" t="s">
        <v>80</v>
      </c>
      <c r="D588" s="230" t="s">
        <v>2693</v>
      </c>
      <c r="E588" s="230" t="s">
        <v>140</v>
      </c>
      <c r="F588" s="230">
        <v>35461</v>
      </c>
      <c r="G588" s="230" t="s">
        <v>281</v>
      </c>
      <c r="H588" s="230" t="s">
        <v>1393</v>
      </c>
      <c r="I588" s="230" t="s">
        <v>321</v>
      </c>
      <c r="J588" s="230" t="s">
        <v>295</v>
      </c>
      <c r="K588" s="230">
        <v>2014</v>
      </c>
      <c r="L588" s="230" t="s">
        <v>281</v>
      </c>
    </row>
    <row r="589" spans="1:22" ht="17.25" customHeight="1" x14ac:dyDescent="0.3">
      <c r="A589" s="230">
        <v>423001</v>
      </c>
      <c r="B589" s="230" t="s">
        <v>2694</v>
      </c>
      <c r="C589" s="230" t="s">
        <v>678</v>
      </c>
      <c r="D589" s="230" t="s">
        <v>217</v>
      </c>
      <c r="E589" s="230" t="s">
        <v>140</v>
      </c>
      <c r="F589" s="230">
        <v>35524</v>
      </c>
      <c r="G589" s="230" t="s">
        <v>281</v>
      </c>
      <c r="H589" s="230" t="s">
        <v>1393</v>
      </c>
      <c r="I589" s="230" t="s">
        <v>321</v>
      </c>
      <c r="J589" s="230" t="s">
        <v>295</v>
      </c>
      <c r="K589" s="230">
        <v>2014</v>
      </c>
      <c r="L589" s="230" t="s">
        <v>281</v>
      </c>
    </row>
    <row r="590" spans="1:22" ht="17.25" customHeight="1" x14ac:dyDescent="0.3">
      <c r="A590" s="230">
        <v>418310</v>
      </c>
      <c r="B590" s="230" t="s">
        <v>2695</v>
      </c>
      <c r="C590" s="230" t="s">
        <v>2696</v>
      </c>
      <c r="D590" s="230" t="s">
        <v>192</v>
      </c>
      <c r="E590" s="230" t="s">
        <v>140</v>
      </c>
      <c r="F590" s="230">
        <v>33604</v>
      </c>
      <c r="G590" s="230" t="s">
        <v>281</v>
      </c>
      <c r="H590" s="230" t="s">
        <v>1393</v>
      </c>
      <c r="I590" s="230" t="s">
        <v>321</v>
      </c>
      <c r="J590" s="230" t="s">
        <v>296</v>
      </c>
      <c r="K590" s="230">
        <v>2014</v>
      </c>
      <c r="L590" s="230" t="s">
        <v>281</v>
      </c>
    </row>
    <row r="591" spans="1:22" ht="17.25" customHeight="1" x14ac:dyDescent="0.3">
      <c r="A591" s="230">
        <v>417826</v>
      </c>
      <c r="B591" s="230" t="s">
        <v>2697</v>
      </c>
      <c r="C591" s="230" t="s">
        <v>658</v>
      </c>
      <c r="D591" s="230" t="s">
        <v>234</v>
      </c>
      <c r="E591" s="230" t="s">
        <v>141</v>
      </c>
      <c r="F591" s="230">
        <v>34700</v>
      </c>
      <c r="G591" s="230" t="s">
        <v>281</v>
      </c>
      <c r="H591" s="230" t="s">
        <v>1393</v>
      </c>
      <c r="I591" s="230" t="s">
        <v>321</v>
      </c>
      <c r="J591" s="230" t="s">
        <v>296</v>
      </c>
      <c r="K591" s="230">
        <v>2014</v>
      </c>
      <c r="L591" s="230" t="s">
        <v>281</v>
      </c>
    </row>
    <row r="592" spans="1:22" ht="17.25" customHeight="1" x14ac:dyDescent="0.3">
      <c r="A592" s="230">
        <v>419409</v>
      </c>
      <c r="B592" s="230" t="s">
        <v>2701</v>
      </c>
      <c r="C592" s="230" t="s">
        <v>63</v>
      </c>
      <c r="D592" s="230" t="s">
        <v>461</v>
      </c>
      <c r="E592" s="230" t="s">
        <v>141</v>
      </c>
      <c r="F592" s="230">
        <v>34895</v>
      </c>
      <c r="G592" s="230" t="s">
        <v>281</v>
      </c>
      <c r="H592" s="230" t="s">
        <v>1393</v>
      </c>
      <c r="I592" s="230" t="s">
        <v>321</v>
      </c>
      <c r="J592" s="230" t="s">
        <v>296</v>
      </c>
      <c r="K592" s="230">
        <v>2014</v>
      </c>
      <c r="L592" s="230" t="s">
        <v>281</v>
      </c>
    </row>
    <row r="593" spans="1:22" ht="17.25" customHeight="1" x14ac:dyDescent="0.3">
      <c r="A593" s="230">
        <v>425325</v>
      </c>
      <c r="B593" s="230" t="s">
        <v>2702</v>
      </c>
      <c r="C593" s="230" t="s">
        <v>62</v>
      </c>
      <c r="D593" s="230" t="s">
        <v>548</v>
      </c>
      <c r="E593" s="230" t="s">
        <v>140</v>
      </c>
      <c r="F593" s="230">
        <v>34905</v>
      </c>
      <c r="G593" s="230" t="s">
        <v>281</v>
      </c>
      <c r="H593" s="230" t="s">
        <v>1393</v>
      </c>
      <c r="I593" s="230" t="s">
        <v>321</v>
      </c>
      <c r="J593" s="230" t="s">
        <v>296</v>
      </c>
      <c r="K593" s="230">
        <v>2014</v>
      </c>
      <c r="L593" s="230" t="s">
        <v>281</v>
      </c>
      <c r="V593" s="230" t="s">
        <v>902</v>
      </c>
    </row>
    <row r="594" spans="1:22" ht="17.25" customHeight="1" x14ac:dyDescent="0.3">
      <c r="A594" s="230">
        <v>425593</v>
      </c>
      <c r="B594" s="230" t="s">
        <v>2703</v>
      </c>
      <c r="C594" s="230" t="s">
        <v>428</v>
      </c>
      <c r="D594" s="230" t="s">
        <v>215</v>
      </c>
      <c r="E594" s="230" t="s">
        <v>141</v>
      </c>
      <c r="F594" s="230">
        <v>35065</v>
      </c>
      <c r="G594" s="230" t="s">
        <v>281</v>
      </c>
      <c r="H594" s="230" t="s">
        <v>1393</v>
      </c>
      <c r="I594" s="230" t="s">
        <v>321</v>
      </c>
      <c r="J594" s="230" t="s">
        <v>296</v>
      </c>
      <c r="K594" s="230">
        <v>2014</v>
      </c>
      <c r="L594" s="230" t="s">
        <v>281</v>
      </c>
    </row>
    <row r="595" spans="1:22" ht="17.25" customHeight="1" x14ac:dyDescent="0.3">
      <c r="A595" s="230">
        <v>417821</v>
      </c>
      <c r="B595" s="230" t="s">
        <v>2704</v>
      </c>
      <c r="C595" s="230" t="s">
        <v>64</v>
      </c>
      <c r="D595" s="230" t="s">
        <v>196</v>
      </c>
      <c r="E595" s="230" t="s">
        <v>140</v>
      </c>
      <c r="F595" s="230">
        <v>35066</v>
      </c>
      <c r="G595" s="230" t="s">
        <v>281</v>
      </c>
      <c r="H595" s="230" t="s">
        <v>1393</v>
      </c>
      <c r="I595" s="230" t="s">
        <v>321</v>
      </c>
      <c r="J595" s="230" t="s">
        <v>296</v>
      </c>
      <c r="K595" s="230">
        <v>2014</v>
      </c>
      <c r="L595" s="230" t="s">
        <v>281</v>
      </c>
      <c r="V595" s="230" t="s">
        <v>902</v>
      </c>
    </row>
    <row r="596" spans="1:22" ht="17.25" customHeight="1" x14ac:dyDescent="0.3">
      <c r="A596" s="230">
        <v>425963</v>
      </c>
      <c r="B596" s="230" t="s">
        <v>2705</v>
      </c>
      <c r="C596" s="230" t="s">
        <v>117</v>
      </c>
      <c r="D596" s="230" t="s">
        <v>246</v>
      </c>
      <c r="E596" s="230" t="s">
        <v>141</v>
      </c>
      <c r="F596" s="230">
        <v>35096</v>
      </c>
      <c r="G596" s="230" t="s">
        <v>281</v>
      </c>
      <c r="H596" s="230" t="s">
        <v>1393</v>
      </c>
      <c r="I596" s="230" t="s">
        <v>321</v>
      </c>
      <c r="J596" s="230" t="s">
        <v>296</v>
      </c>
      <c r="K596" s="230">
        <v>2014</v>
      </c>
      <c r="L596" s="230" t="s">
        <v>281</v>
      </c>
    </row>
    <row r="597" spans="1:22" ht="17.25" customHeight="1" x14ac:dyDescent="0.3">
      <c r="A597" s="230">
        <v>421084</v>
      </c>
      <c r="B597" s="230" t="s">
        <v>2706</v>
      </c>
      <c r="C597" s="230" t="s">
        <v>378</v>
      </c>
      <c r="D597" s="230" t="s">
        <v>536</v>
      </c>
      <c r="E597" s="230" t="s">
        <v>140</v>
      </c>
      <c r="F597" s="230">
        <v>35150</v>
      </c>
      <c r="G597" s="230" t="s">
        <v>281</v>
      </c>
      <c r="H597" s="230" t="s">
        <v>1393</v>
      </c>
      <c r="I597" s="230" t="s">
        <v>321</v>
      </c>
      <c r="J597" s="230" t="s">
        <v>296</v>
      </c>
      <c r="K597" s="230">
        <v>2014</v>
      </c>
      <c r="L597" s="230" t="s">
        <v>281</v>
      </c>
      <c r="U597" s="230" t="s">
        <v>902</v>
      </c>
      <c r="V597" s="230" t="s">
        <v>902</v>
      </c>
    </row>
    <row r="598" spans="1:22" ht="17.25" customHeight="1" x14ac:dyDescent="0.3">
      <c r="A598" s="230">
        <v>424720</v>
      </c>
      <c r="B598" s="230" t="s">
        <v>2707</v>
      </c>
      <c r="C598" s="230" t="s">
        <v>91</v>
      </c>
      <c r="D598" s="230" t="s">
        <v>349</v>
      </c>
      <c r="E598" s="230" t="s">
        <v>141</v>
      </c>
      <c r="F598" s="230">
        <v>35189</v>
      </c>
      <c r="G598" s="230" t="s">
        <v>281</v>
      </c>
      <c r="H598" s="230" t="s">
        <v>1393</v>
      </c>
      <c r="I598" s="230" t="s">
        <v>321</v>
      </c>
      <c r="J598" s="230" t="s">
        <v>296</v>
      </c>
      <c r="K598" s="230">
        <v>2014</v>
      </c>
      <c r="L598" s="230" t="s">
        <v>281</v>
      </c>
    </row>
    <row r="599" spans="1:22" ht="17.25" customHeight="1" x14ac:dyDescent="0.3">
      <c r="A599" s="230">
        <v>424704</v>
      </c>
      <c r="B599" s="230" t="s">
        <v>2708</v>
      </c>
      <c r="C599" s="230" t="s">
        <v>419</v>
      </c>
      <c r="D599" s="230" t="s">
        <v>371</v>
      </c>
      <c r="E599" s="230" t="s">
        <v>141</v>
      </c>
      <c r="F599" s="230">
        <v>35222</v>
      </c>
      <c r="G599" s="230" t="s">
        <v>1827</v>
      </c>
      <c r="H599" s="230" t="s">
        <v>1393</v>
      </c>
      <c r="I599" s="230" t="s">
        <v>321</v>
      </c>
      <c r="J599" s="230" t="s">
        <v>296</v>
      </c>
      <c r="K599" s="230">
        <v>2014</v>
      </c>
      <c r="L599" s="230" t="s">
        <v>281</v>
      </c>
    </row>
    <row r="600" spans="1:22" ht="17.25" customHeight="1" x14ac:dyDescent="0.3">
      <c r="A600" s="230">
        <v>420564</v>
      </c>
      <c r="B600" s="230" t="s">
        <v>2709</v>
      </c>
      <c r="C600" s="230" t="s">
        <v>74</v>
      </c>
      <c r="D600" s="230" t="s">
        <v>235</v>
      </c>
      <c r="E600" s="230" t="s">
        <v>140</v>
      </c>
      <c r="F600" s="230">
        <v>35321</v>
      </c>
      <c r="G600" s="230" t="s">
        <v>281</v>
      </c>
      <c r="H600" s="230" t="s">
        <v>1393</v>
      </c>
      <c r="I600" s="230" t="s">
        <v>321</v>
      </c>
      <c r="J600" s="230" t="s">
        <v>296</v>
      </c>
      <c r="K600" s="230">
        <v>2014</v>
      </c>
      <c r="L600" s="230" t="s">
        <v>281</v>
      </c>
    </row>
    <row r="601" spans="1:22" ht="17.25" customHeight="1" x14ac:dyDescent="0.3">
      <c r="A601" s="230">
        <v>425025</v>
      </c>
      <c r="B601" s="230" t="s">
        <v>2710</v>
      </c>
      <c r="C601" s="230" t="s">
        <v>404</v>
      </c>
      <c r="D601" s="230" t="s">
        <v>213</v>
      </c>
      <c r="E601" s="230" t="s">
        <v>140</v>
      </c>
      <c r="F601" s="230">
        <v>35343</v>
      </c>
      <c r="G601" s="230" t="s">
        <v>281</v>
      </c>
      <c r="H601" s="230" t="s">
        <v>1393</v>
      </c>
      <c r="I601" s="230" t="s">
        <v>321</v>
      </c>
      <c r="J601" s="230" t="s">
        <v>296</v>
      </c>
      <c r="K601" s="230">
        <v>2014</v>
      </c>
      <c r="L601" s="230" t="s">
        <v>281</v>
      </c>
      <c r="V601" s="230" t="s">
        <v>902</v>
      </c>
    </row>
    <row r="602" spans="1:22" ht="17.25" customHeight="1" x14ac:dyDescent="0.3">
      <c r="A602" s="230">
        <v>424490</v>
      </c>
      <c r="B602" s="230" t="s">
        <v>2711</v>
      </c>
      <c r="C602" s="230" t="s">
        <v>97</v>
      </c>
      <c r="D602" s="230" t="s">
        <v>485</v>
      </c>
      <c r="E602" s="230" t="s">
        <v>141</v>
      </c>
      <c r="F602" s="230">
        <v>35431</v>
      </c>
      <c r="G602" s="230" t="s">
        <v>281</v>
      </c>
      <c r="H602" s="230" t="s">
        <v>1393</v>
      </c>
      <c r="I602" s="230" t="s">
        <v>321</v>
      </c>
      <c r="J602" s="230" t="s">
        <v>296</v>
      </c>
      <c r="K602" s="230">
        <v>2014</v>
      </c>
      <c r="L602" s="230" t="s">
        <v>281</v>
      </c>
    </row>
    <row r="603" spans="1:22" ht="17.25" customHeight="1" x14ac:dyDescent="0.3">
      <c r="A603" s="230">
        <v>421636</v>
      </c>
      <c r="B603" s="230" t="s">
        <v>2712</v>
      </c>
      <c r="C603" s="230" t="s">
        <v>410</v>
      </c>
      <c r="D603" s="230" t="s">
        <v>190</v>
      </c>
      <c r="E603" s="230" t="s">
        <v>140</v>
      </c>
      <c r="F603" s="230">
        <v>35435</v>
      </c>
      <c r="G603" s="230" t="s">
        <v>281</v>
      </c>
      <c r="H603" s="230" t="s">
        <v>1393</v>
      </c>
      <c r="I603" s="230" t="s">
        <v>321</v>
      </c>
      <c r="J603" s="230" t="s">
        <v>296</v>
      </c>
      <c r="K603" s="230">
        <v>2014</v>
      </c>
      <c r="L603" s="230" t="s">
        <v>281</v>
      </c>
    </row>
    <row r="604" spans="1:22" ht="17.25" customHeight="1" x14ac:dyDescent="0.3">
      <c r="A604" s="230">
        <v>421616</v>
      </c>
      <c r="B604" s="230" t="s">
        <v>2713</v>
      </c>
      <c r="C604" s="230" t="s">
        <v>393</v>
      </c>
      <c r="D604" s="230" t="s">
        <v>222</v>
      </c>
      <c r="E604" s="230" t="s">
        <v>141</v>
      </c>
      <c r="F604" s="230">
        <v>35456</v>
      </c>
      <c r="G604" s="230" t="s">
        <v>281</v>
      </c>
      <c r="H604" s="230" t="s">
        <v>1393</v>
      </c>
      <c r="I604" s="230" t="s">
        <v>321</v>
      </c>
      <c r="J604" s="230" t="s">
        <v>296</v>
      </c>
      <c r="K604" s="230">
        <v>2014</v>
      </c>
      <c r="L604" s="230" t="s">
        <v>281</v>
      </c>
      <c r="N604" s="230">
        <v>2956</v>
      </c>
      <c r="O604" s="230">
        <v>44418.479618055557</v>
      </c>
      <c r="P604" s="230">
        <v>10000</v>
      </c>
    </row>
    <row r="605" spans="1:22" ht="17.25" customHeight="1" x14ac:dyDescent="0.3">
      <c r="A605" s="230">
        <v>422788</v>
      </c>
      <c r="B605" s="230" t="s">
        <v>2715</v>
      </c>
      <c r="C605" s="230" t="s">
        <v>78</v>
      </c>
      <c r="D605" s="230" t="s">
        <v>263</v>
      </c>
      <c r="E605" s="230" t="s">
        <v>141</v>
      </c>
      <c r="F605" s="230">
        <v>35066</v>
      </c>
      <c r="G605" s="230" t="s">
        <v>281</v>
      </c>
      <c r="H605" s="230" t="s">
        <v>1393</v>
      </c>
      <c r="I605" s="230" t="s">
        <v>321</v>
      </c>
      <c r="J605" s="230" t="s">
        <v>296</v>
      </c>
      <c r="K605" s="230">
        <v>2014</v>
      </c>
      <c r="L605" s="230" t="s">
        <v>281</v>
      </c>
      <c r="V605" s="230" t="s">
        <v>902</v>
      </c>
    </row>
    <row r="606" spans="1:22" ht="17.25" customHeight="1" x14ac:dyDescent="0.3">
      <c r="A606" s="230">
        <v>420582</v>
      </c>
      <c r="B606" s="230" t="s">
        <v>2716</v>
      </c>
      <c r="C606" s="230" t="s">
        <v>366</v>
      </c>
      <c r="D606" s="230" t="s">
        <v>2717</v>
      </c>
      <c r="E606" s="230" t="s">
        <v>140</v>
      </c>
      <c r="F606" s="230">
        <v>35434</v>
      </c>
      <c r="G606" s="230" t="s">
        <v>281</v>
      </c>
      <c r="H606" s="230" t="s">
        <v>1393</v>
      </c>
      <c r="I606" s="230" t="s">
        <v>321</v>
      </c>
      <c r="J606" s="230" t="s">
        <v>296</v>
      </c>
      <c r="K606" s="230">
        <v>2014</v>
      </c>
      <c r="L606" s="230" t="s">
        <v>281</v>
      </c>
    </row>
    <row r="607" spans="1:22" ht="17.25" customHeight="1" x14ac:dyDescent="0.3">
      <c r="A607" s="230">
        <v>424458</v>
      </c>
      <c r="B607" s="230" t="s">
        <v>2718</v>
      </c>
      <c r="C607" s="230" t="s">
        <v>2719</v>
      </c>
      <c r="D607" s="230" t="s">
        <v>549</v>
      </c>
      <c r="E607" s="230" t="s">
        <v>141</v>
      </c>
      <c r="F607" s="230">
        <v>34700</v>
      </c>
      <c r="G607" s="230" t="s">
        <v>281</v>
      </c>
      <c r="H607" s="230" t="s">
        <v>1393</v>
      </c>
      <c r="I607" s="230" t="s">
        <v>321</v>
      </c>
      <c r="K607" s="230">
        <v>2014</v>
      </c>
      <c r="L607" s="230" t="s">
        <v>281</v>
      </c>
    </row>
    <row r="608" spans="1:22" ht="17.25" customHeight="1" x14ac:dyDescent="0.3">
      <c r="A608" s="230">
        <v>424683</v>
      </c>
      <c r="B608" s="230" t="s">
        <v>2720</v>
      </c>
      <c r="C608" s="230" t="s">
        <v>64</v>
      </c>
      <c r="D608" s="230" t="s">
        <v>230</v>
      </c>
      <c r="E608" s="230" t="s">
        <v>141</v>
      </c>
      <c r="F608" s="230">
        <v>34997</v>
      </c>
      <c r="G608" s="230" t="s">
        <v>281</v>
      </c>
      <c r="H608" s="230" t="s">
        <v>1393</v>
      </c>
      <c r="I608" s="230" t="s">
        <v>321</v>
      </c>
      <c r="J608" s="230" t="s">
        <v>295</v>
      </c>
      <c r="K608" s="230">
        <v>2015</v>
      </c>
      <c r="L608" s="230" t="s">
        <v>281</v>
      </c>
    </row>
    <row r="609" spans="1:22" ht="17.25" customHeight="1" x14ac:dyDescent="0.3">
      <c r="A609" s="230">
        <v>425322</v>
      </c>
      <c r="B609" s="230" t="s">
        <v>2721</v>
      </c>
      <c r="C609" s="230" t="s">
        <v>449</v>
      </c>
      <c r="D609" s="230" t="s">
        <v>222</v>
      </c>
      <c r="E609" s="230" t="s">
        <v>141</v>
      </c>
      <c r="F609" s="230">
        <v>35065</v>
      </c>
      <c r="G609" s="230" t="s">
        <v>281</v>
      </c>
      <c r="H609" s="230" t="s">
        <v>1393</v>
      </c>
      <c r="I609" s="230" t="s">
        <v>321</v>
      </c>
      <c r="J609" s="230" t="s">
        <v>295</v>
      </c>
      <c r="K609" s="230">
        <v>2015</v>
      </c>
      <c r="L609" s="230" t="s">
        <v>281</v>
      </c>
    </row>
    <row r="610" spans="1:22" ht="17.25" customHeight="1" x14ac:dyDescent="0.3">
      <c r="A610" s="230">
        <v>425132</v>
      </c>
      <c r="B610" s="230" t="s">
        <v>2722</v>
      </c>
      <c r="C610" s="230" t="s">
        <v>489</v>
      </c>
      <c r="D610" s="230" t="s">
        <v>380</v>
      </c>
      <c r="E610" s="230" t="s">
        <v>140</v>
      </c>
      <c r="F610" s="230">
        <v>35431</v>
      </c>
      <c r="H610" s="230" t="s">
        <v>1393</v>
      </c>
      <c r="I610" s="230" t="s">
        <v>321</v>
      </c>
      <c r="J610" s="230" t="s">
        <v>295</v>
      </c>
      <c r="K610" s="230">
        <v>2015</v>
      </c>
      <c r="L610" s="230" t="s">
        <v>281</v>
      </c>
    </row>
    <row r="611" spans="1:22" ht="17.25" customHeight="1" x14ac:dyDescent="0.3">
      <c r="A611" s="230">
        <v>425144</v>
      </c>
      <c r="B611" s="230" t="s">
        <v>2725</v>
      </c>
      <c r="C611" s="230" t="s">
        <v>370</v>
      </c>
      <c r="D611" s="230" t="s">
        <v>248</v>
      </c>
      <c r="E611" s="230" t="s">
        <v>141</v>
      </c>
      <c r="F611" s="230" t="s">
        <v>2726</v>
      </c>
      <c r="G611" s="230" t="s">
        <v>281</v>
      </c>
      <c r="H611" s="230" t="s">
        <v>1393</v>
      </c>
      <c r="I611" s="230" t="s">
        <v>321</v>
      </c>
      <c r="J611" s="230" t="s">
        <v>295</v>
      </c>
      <c r="K611" s="230">
        <v>2015</v>
      </c>
      <c r="L611" s="230" t="s">
        <v>281</v>
      </c>
    </row>
    <row r="612" spans="1:22" ht="17.25" customHeight="1" x14ac:dyDescent="0.3">
      <c r="A612" s="230">
        <v>420322</v>
      </c>
      <c r="B612" s="230" t="s">
        <v>2727</v>
      </c>
      <c r="C612" s="230" t="s">
        <v>68</v>
      </c>
      <c r="D612" s="230" t="s">
        <v>371</v>
      </c>
      <c r="E612" s="230" t="s">
        <v>141</v>
      </c>
      <c r="F612" s="230">
        <v>34420</v>
      </c>
      <c r="G612" s="230" t="s">
        <v>281</v>
      </c>
      <c r="H612" s="230" t="s">
        <v>1393</v>
      </c>
      <c r="I612" s="230" t="s">
        <v>321</v>
      </c>
      <c r="J612" s="230" t="s">
        <v>295</v>
      </c>
      <c r="K612" s="230">
        <v>2015</v>
      </c>
      <c r="L612" s="230" t="s">
        <v>281</v>
      </c>
      <c r="V612" s="230" t="s">
        <v>902</v>
      </c>
    </row>
    <row r="613" spans="1:22" ht="17.25" customHeight="1" x14ac:dyDescent="0.3">
      <c r="A613" s="230">
        <v>418702</v>
      </c>
      <c r="B613" s="230" t="s">
        <v>2728</v>
      </c>
      <c r="C613" s="230" t="s">
        <v>2729</v>
      </c>
      <c r="D613" s="230" t="s">
        <v>451</v>
      </c>
      <c r="E613" s="230" t="s">
        <v>140</v>
      </c>
      <c r="F613" s="230">
        <v>34700</v>
      </c>
      <c r="G613" s="230" t="s">
        <v>281</v>
      </c>
      <c r="H613" s="230" t="s">
        <v>1393</v>
      </c>
      <c r="I613" s="230" t="s">
        <v>321</v>
      </c>
      <c r="J613" s="230" t="s">
        <v>295</v>
      </c>
      <c r="K613" s="230">
        <v>2015</v>
      </c>
      <c r="L613" s="230" t="s">
        <v>281</v>
      </c>
    </row>
    <row r="614" spans="1:22" ht="17.25" customHeight="1" x14ac:dyDescent="0.3">
      <c r="A614" s="230">
        <v>423685</v>
      </c>
      <c r="B614" s="230" t="s">
        <v>2730</v>
      </c>
      <c r="C614" s="230" t="s">
        <v>60</v>
      </c>
      <c r="D614" s="230" t="s">
        <v>215</v>
      </c>
      <c r="E614" s="230" t="s">
        <v>140</v>
      </c>
      <c r="F614" s="230">
        <v>34786</v>
      </c>
      <c r="G614" s="230" t="s">
        <v>281</v>
      </c>
      <c r="H614" s="230" t="s">
        <v>1393</v>
      </c>
      <c r="I614" s="230" t="s">
        <v>321</v>
      </c>
      <c r="J614" s="230" t="s">
        <v>295</v>
      </c>
      <c r="K614" s="230">
        <v>2015</v>
      </c>
      <c r="L614" s="230" t="s">
        <v>281</v>
      </c>
    </row>
    <row r="615" spans="1:22" ht="17.25" customHeight="1" x14ac:dyDescent="0.3">
      <c r="A615" s="230">
        <v>420056</v>
      </c>
      <c r="B615" s="230" t="s">
        <v>2731</v>
      </c>
      <c r="C615" s="230" t="s">
        <v>777</v>
      </c>
      <c r="D615" s="230" t="s">
        <v>241</v>
      </c>
      <c r="E615" s="230" t="s">
        <v>140</v>
      </c>
      <c r="F615" s="230">
        <v>34790</v>
      </c>
      <c r="G615" s="230" t="s">
        <v>281</v>
      </c>
      <c r="H615" s="230" t="s">
        <v>1393</v>
      </c>
      <c r="I615" s="230" t="s">
        <v>321</v>
      </c>
      <c r="J615" s="230" t="s">
        <v>295</v>
      </c>
      <c r="K615" s="230">
        <v>2015</v>
      </c>
      <c r="L615" s="230" t="s">
        <v>281</v>
      </c>
      <c r="V615" s="230" t="s">
        <v>902</v>
      </c>
    </row>
    <row r="616" spans="1:22" ht="17.25" customHeight="1" x14ac:dyDescent="0.3">
      <c r="A616" s="230">
        <v>420014</v>
      </c>
      <c r="B616" s="230" t="s">
        <v>2732</v>
      </c>
      <c r="C616" s="230" t="s">
        <v>2733</v>
      </c>
      <c r="D616" s="230" t="s">
        <v>213</v>
      </c>
      <c r="E616" s="230" t="s">
        <v>140</v>
      </c>
      <c r="F616" s="230">
        <v>34900</v>
      </c>
      <c r="G616" s="230" t="s">
        <v>281</v>
      </c>
      <c r="H616" s="230" t="s">
        <v>1393</v>
      </c>
      <c r="I616" s="230" t="s">
        <v>321</v>
      </c>
      <c r="J616" s="230" t="s">
        <v>295</v>
      </c>
      <c r="K616" s="230">
        <v>2015</v>
      </c>
      <c r="L616" s="230" t="s">
        <v>281</v>
      </c>
    </row>
    <row r="617" spans="1:22" ht="17.25" customHeight="1" x14ac:dyDescent="0.3">
      <c r="A617" s="230">
        <v>423825</v>
      </c>
      <c r="B617" s="230" t="s">
        <v>2734</v>
      </c>
      <c r="C617" s="230" t="s">
        <v>505</v>
      </c>
      <c r="D617" s="230" t="s">
        <v>214</v>
      </c>
      <c r="E617" s="230" t="s">
        <v>140</v>
      </c>
      <c r="F617" s="230">
        <v>35065</v>
      </c>
      <c r="G617" s="230" t="s">
        <v>281</v>
      </c>
      <c r="H617" s="230" t="s">
        <v>1393</v>
      </c>
      <c r="I617" s="230" t="s">
        <v>321</v>
      </c>
      <c r="J617" s="230" t="s">
        <v>295</v>
      </c>
      <c r="K617" s="230">
        <v>2015</v>
      </c>
      <c r="L617" s="230" t="s">
        <v>281</v>
      </c>
    </row>
    <row r="618" spans="1:22" ht="17.25" customHeight="1" x14ac:dyDescent="0.3">
      <c r="A618" s="230">
        <v>419515</v>
      </c>
      <c r="B618" s="230" t="s">
        <v>2737</v>
      </c>
      <c r="C618" s="230" t="s">
        <v>2738</v>
      </c>
      <c r="D618" s="230" t="s">
        <v>235</v>
      </c>
      <c r="E618" s="230" t="s">
        <v>141</v>
      </c>
      <c r="F618" s="230">
        <v>35217</v>
      </c>
      <c r="G618" s="230" t="s">
        <v>281</v>
      </c>
      <c r="H618" s="230" t="s">
        <v>1393</v>
      </c>
      <c r="I618" s="230" t="s">
        <v>321</v>
      </c>
      <c r="J618" s="230" t="s">
        <v>295</v>
      </c>
      <c r="K618" s="230">
        <v>2015</v>
      </c>
      <c r="L618" s="230" t="s">
        <v>281</v>
      </c>
      <c r="V618" s="230" t="s">
        <v>902</v>
      </c>
    </row>
    <row r="619" spans="1:22" ht="17.25" customHeight="1" x14ac:dyDescent="0.3">
      <c r="A619" s="230">
        <v>419587</v>
      </c>
      <c r="B619" s="230" t="s">
        <v>2739</v>
      </c>
      <c r="C619" s="230" t="s">
        <v>74</v>
      </c>
      <c r="D619" s="230" t="s">
        <v>2740</v>
      </c>
      <c r="E619" s="230" t="s">
        <v>141</v>
      </c>
      <c r="F619" s="230">
        <v>35256</v>
      </c>
      <c r="G619" s="230" t="s">
        <v>281</v>
      </c>
      <c r="H619" s="230" t="s">
        <v>1393</v>
      </c>
      <c r="I619" s="230" t="s">
        <v>321</v>
      </c>
      <c r="J619" s="230" t="s">
        <v>295</v>
      </c>
      <c r="K619" s="230">
        <v>2015</v>
      </c>
      <c r="L619" s="230" t="s">
        <v>281</v>
      </c>
    </row>
    <row r="620" spans="1:22" ht="17.25" customHeight="1" x14ac:dyDescent="0.3">
      <c r="A620" s="230">
        <v>420104</v>
      </c>
      <c r="B620" s="230" t="s">
        <v>2741</v>
      </c>
      <c r="C620" s="230" t="s">
        <v>103</v>
      </c>
      <c r="D620" s="230" t="s">
        <v>834</v>
      </c>
      <c r="E620" s="230" t="s">
        <v>140</v>
      </c>
      <c r="F620" s="230">
        <v>35431</v>
      </c>
      <c r="G620" s="230" t="s">
        <v>281</v>
      </c>
      <c r="H620" s="230" t="s">
        <v>1393</v>
      </c>
      <c r="I620" s="230" t="s">
        <v>321</v>
      </c>
      <c r="J620" s="230" t="s">
        <v>295</v>
      </c>
      <c r="K620" s="230">
        <v>2015</v>
      </c>
      <c r="L620" s="230" t="s">
        <v>281</v>
      </c>
    </row>
    <row r="621" spans="1:22" ht="17.25" customHeight="1" x14ac:dyDescent="0.3">
      <c r="A621" s="230">
        <v>422773</v>
      </c>
      <c r="B621" s="230" t="s">
        <v>2742</v>
      </c>
      <c r="C621" s="230" t="s">
        <v>581</v>
      </c>
      <c r="D621" s="230" t="s">
        <v>192</v>
      </c>
      <c r="E621" s="230" t="s">
        <v>140</v>
      </c>
      <c r="F621" s="230">
        <v>35431</v>
      </c>
      <c r="G621" s="230" t="s">
        <v>281</v>
      </c>
      <c r="H621" s="230" t="s">
        <v>1393</v>
      </c>
      <c r="I621" s="230" t="s">
        <v>321</v>
      </c>
      <c r="J621" s="230" t="s">
        <v>295</v>
      </c>
      <c r="K621" s="230">
        <v>2015</v>
      </c>
      <c r="L621" s="230" t="s">
        <v>281</v>
      </c>
    </row>
    <row r="622" spans="1:22" ht="17.25" customHeight="1" x14ac:dyDescent="0.3">
      <c r="A622" s="230">
        <v>421573</v>
      </c>
      <c r="B622" s="230" t="s">
        <v>2743</v>
      </c>
      <c r="C622" s="230" t="s">
        <v>128</v>
      </c>
      <c r="D622" s="230" t="s">
        <v>224</v>
      </c>
      <c r="E622" s="230" t="s">
        <v>140</v>
      </c>
      <c r="F622" s="230">
        <v>35431</v>
      </c>
      <c r="G622" s="230" t="s">
        <v>281</v>
      </c>
      <c r="H622" s="230" t="s">
        <v>1393</v>
      </c>
      <c r="I622" s="230" t="s">
        <v>321</v>
      </c>
      <c r="J622" s="230" t="s">
        <v>295</v>
      </c>
      <c r="K622" s="230">
        <v>2015</v>
      </c>
      <c r="L622" s="230" t="s">
        <v>281</v>
      </c>
      <c r="V622" s="230" t="s">
        <v>902</v>
      </c>
    </row>
    <row r="623" spans="1:22" ht="17.25" customHeight="1" x14ac:dyDescent="0.3">
      <c r="A623" s="230">
        <v>420152</v>
      </c>
      <c r="B623" s="230" t="s">
        <v>2744</v>
      </c>
      <c r="C623" s="230" t="s">
        <v>65</v>
      </c>
      <c r="D623" s="230" t="s">
        <v>210</v>
      </c>
      <c r="E623" s="230" t="s">
        <v>140</v>
      </c>
      <c r="F623" s="230">
        <v>35455</v>
      </c>
      <c r="G623" s="230" t="s">
        <v>281</v>
      </c>
      <c r="H623" s="230" t="s">
        <v>1393</v>
      </c>
      <c r="I623" s="230" t="s">
        <v>321</v>
      </c>
      <c r="J623" s="230" t="s">
        <v>295</v>
      </c>
      <c r="K623" s="230">
        <v>2015</v>
      </c>
      <c r="L623" s="230" t="s">
        <v>281</v>
      </c>
    </row>
    <row r="624" spans="1:22" ht="17.25" customHeight="1" x14ac:dyDescent="0.3">
      <c r="A624" s="230">
        <v>420368</v>
      </c>
      <c r="B624" s="230" t="s">
        <v>2746</v>
      </c>
      <c r="C624" s="230" t="s">
        <v>61</v>
      </c>
      <c r="D624" s="230" t="s">
        <v>193</v>
      </c>
      <c r="E624" s="230" t="s">
        <v>141</v>
      </c>
      <c r="F624" s="230">
        <v>35477</v>
      </c>
      <c r="G624" s="230" t="s">
        <v>281</v>
      </c>
      <c r="H624" s="230" t="s">
        <v>1393</v>
      </c>
      <c r="I624" s="230" t="s">
        <v>321</v>
      </c>
      <c r="J624" s="230" t="s">
        <v>295</v>
      </c>
      <c r="K624" s="230">
        <v>2015</v>
      </c>
      <c r="L624" s="230" t="s">
        <v>281</v>
      </c>
    </row>
    <row r="625" spans="1:22" ht="17.25" customHeight="1" x14ac:dyDescent="0.3">
      <c r="A625" s="230">
        <v>423752</v>
      </c>
      <c r="B625" s="230" t="s">
        <v>2747</v>
      </c>
      <c r="C625" s="230" t="s">
        <v>98</v>
      </c>
      <c r="D625" s="230" t="s">
        <v>250</v>
      </c>
      <c r="E625" s="230" t="s">
        <v>140</v>
      </c>
      <c r="F625" s="230">
        <v>35498</v>
      </c>
      <c r="G625" s="230" t="s">
        <v>281</v>
      </c>
      <c r="H625" s="230" t="s">
        <v>1393</v>
      </c>
      <c r="I625" s="230" t="s">
        <v>321</v>
      </c>
      <c r="J625" s="230" t="s">
        <v>295</v>
      </c>
      <c r="K625" s="230">
        <v>2015</v>
      </c>
      <c r="L625" s="230" t="s">
        <v>281</v>
      </c>
    </row>
    <row r="626" spans="1:22" ht="17.25" customHeight="1" x14ac:dyDescent="0.3">
      <c r="A626" s="230">
        <v>420269</v>
      </c>
      <c r="B626" s="230" t="s">
        <v>2748</v>
      </c>
      <c r="C626" s="230" t="s">
        <v>2657</v>
      </c>
      <c r="D626" s="230" t="s">
        <v>217</v>
      </c>
      <c r="E626" s="230" t="s">
        <v>140</v>
      </c>
      <c r="F626" s="230">
        <v>35512</v>
      </c>
      <c r="G626" s="230" t="s">
        <v>281</v>
      </c>
      <c r="H626" s="230" t="s">
        <v>1393</v>
      </c>
      <c r="I626" s="230" t="s">
        <v>321</v>
      </c>
      <c r="J626" s="230" t="s">
        <v>295</v>
      </c>
      <c r="K626" s="230">
        <v>2015</v>
      </c>
      <c r="L626" s="230" t="s">
        <v>281</v>
      </c>
      <c r="V626" s="230" t="s">
        <v>902</v>
      </c>
    </row>
    <row r="627" spans="1:22" ht="17.25" customHeight="1" x14ac:dyDescent="0.3">
      <c r="A627" s="230">
        <v>419936</v>
      </c>
      <c r="B627" s="230" t="s">
        <v>2749</v>
      </c>
      <c r="C627" s="230" t="s">
        <v>2750</v>
      </c>
      <c r="D627" s="230" t="s">
        <v>2751</v>
      </c>
      <c r="E627" s="230" t="s">
        <v>141</v>
      </c>
      <c r="F627" s="230">
        <v>35533</v>
      </c>
      <c r="G627" s="230" t="s">
        <v>281</v>
      </c>
      <c r="H627" s="230" t="s">
        <v>1393</v>
      </c>
      <c r="I627" s="230" t="s">
        <v>321</v>
      </c>
      <c r="J627" s="230" t="s">
        <v>295</v>
      </c>
      <c r="K627" s="230">
        <v>2015</v>
      </c>
      <c r="L627" s="230" t="s">
        <v>281</v>
      </c>
      <c r="V627" s="230" t="s">
        <v>902</v>
      </c>
    </row>
    <row r="628" spans="1:22" ht="17.25" customHeight="1" x14ac:dyDescent="0.3">
      <c r="A628" s="230">
        <v>421986</v>
      </c>
      <c r="B628" s="230" t="s">
        <v>2752</v>
      </c>
      <c r="C628" s="230" t="s">
        <v>70</v>
      </c>
      <c r="D628" s="230" t="s">
        <v>2753</v>
      </c>
      <c r="E628" s="230" t="s">
        <v>140</v>
      </c>
      <c r="F628" s="230">
        <v>35578</v>
      </c>
      <c r="G628" s="230" t="s">
        <v>281</v>
      </c>
      <c r="H628" s="230" t="s">
        <v>1393</v>
      </c>
      <c r="I628" s="230" t="s">
        <v>321</v>
      </c>
      <c r="J628" s="230" t="s">
        <v>295</v>
      </c>
      <c r="K628" s="230">
        <v>2015</v>
      </c>
      <c r="L628" s="230" t="s">
        <v>281</v>
      </c>
    </row>
    <row r="629" spans="1:22" ht="17.25" customHeight="1" x14ac:dyDescent="0.3">
      <c r="A629" s="230">
        <v>420222</v>
      </c>
      <c r="B629" s="230" t="s">
        <v>2754</v>
      </c>
      <c r="C629" s="230" t="s">
        <v>91</v>
      </c>
      <c r="D629" s="230" t="s">
        <v>238</v>
      </c>
      <c r="E629" s="230" t="s">
        <v>140</v>
      </c>
      <c r="F629" s="230">
        <v>35607</v>
      </c>
      <c r="G629" s="230" t="s">
        <v>281</v>
      </c>
      <c r="H629" s="230" t="s">
        <v>1393</v>
      </c>
      <c r="I629" s="230" t="s">
        <v>321</v>
      </c>
      <c r="J629" s="230" t="s">
        <v>295</v>
      </c>
      <c r="K629" s="230">
        <v>2015</v>
      </c>
      <c r="L629" s="230" t="s">
        <v>281</v>
      </c>
      <c r="U629" s="230" t="s">
        <v>902</v>
      </c>
      <c r="V629" s="230" t="s">
        <v>902</v>
      </c>
    </row>
    <row r="630" spans="1:22" ht="17.25" customHeight="1" x14ac:dyDescent="0.3">
      <c r="A630" s="230">
        <v>425411</v>
      </c>
      <c r="B630" s="230" t="s">
        <v>2755</v>
      </c>
      <c r="C630" s="230" t="s">
        <v>2756</v>
      </c>
      <c r="D630" s="230" t="s">
        <v>438</v>
      </c>
      <c r="E630" s="230" t="s">
        <v>141</v>
      </c>
      <c r="F630" s="230">
        <v>35613</v>
      </c>
      <c r="G630" s="230" t="s">
        <v>281</v>
      </c>
      <c r="H630" s="230" t="s">
        <v>1393</v>
      </c>
      <c r="I630" s="230" t="s">
        <v>321</v>
      </c>
      <c r="J630" s="230" t="s">
        <v>295</v>
      </c>
      <c r="K630" s="230">
        <v>2015</v>
      </c>
      <c r="L630" s="230" t="s">
        <v>281</v>
      </c>
    </row>
    <row r="631" spans="1:22" ht="17.25" customHeight="1" x14ac:dyDescent="0.3">
      <c r="A631" s="230">
        <v>419350</v>
      </c>
      <c r="B631" s="230" t="s">
        <v>2757</v>
      </c>
      <c r="C631" s="230" t="s">
        <v>1042</v>
      </c>
      <c r="D631" s="230" t="s">
        <v>2758</v>
      </c>
      <c r="E631" s="230" t="s">
        <v>140</v>
      </c>
      <c r="F631" s="230">
        <v>35638</v>
      </c>
      <c r="G631" s="230" t="s">
        <v>281</v>
      </c>
      <c r="H631" s="230" t="s">
        <v>1393</v>
      </c>
      <c r="I631" s="230" t="s">
        <v>321</v>
      </c>
      <c r="J631" s="230" t="s">
        <v>295</v>
      </c>
      <c r="K631" s="230">
        <v>2015</v>
      </c>
      <c r="L631" s="230" t="s">
        <v>281</v>
      </c>
    </row>
    <row r="632" spans="1:22" ht="17.25" customHeight="1" x14ac:dyDescent="0.3">
      <c r="A632" s="230">
        <v>420374</v>
      </c>
      <c r="B632" s="230" t="s">
        <v>2759</v>
      </c>
      <c r="C632" s="230" t="s">
        <v>74</v>
      </c>
      <c r="D632" s="230" t="s">
        <v>557</v>
      </c>
      <c r="E632" s="230" t="s">
        <v>141</v>
      </c>
      <c r="F632" s="230">
        <v>35641</v>
      </c>
      <c r="G632" s="230" t="s">
        <v>281</v>
      </c>
      <c r="H632" s="230" t="s">
        <v>1393</v>
      </c>
      <c r="I632" s="230" t="s">
        <v>321</v>
      </c>
      <c r="J632" s="230" t="s">
        <v>295</v>
      </c>
      <c r="K632" s="230">
        <v>2015</v>
      </c>
      <c r="L632" s="230" t="s">
        <v>281</v>
      </c>
      <c r="V632" s="230" t="s">
        <v>902</v>
      </c>
    </row>
    <row r="633" spans="1:22" ht="17.25" customHeight="1" x14ac:dyDescent="0.3">
      <c r="A633" s="230">
        <v>423483</v>
      </c>
      <c r="B633" s="230" t="s">
        <v>2760</v>
      </c>
      <c r="C633" s="230" t="s">
        <v>115</v>
      </c>
      <c r="D633" s="230" t="s">
        <v>350</v>
      </c>
      <c r="E633" s="230" t="s">
        <v>141</v>
      </c>
      <c r="F633" s="230">
        <v>35690</v>
      </c>
      <c r="G633" s="230" t="s">
        <v>281</v>
      </c>
      <c r="H633" s="230" t="s">
        <v>1393</v>
      </c>
      <c r="I633" s="230" t="s">
        <v>321</v>
      </c>
      <c r="J633" s="230" t="s">
        <v>295</v>
      </c>
      <c r="K633" s="230">
        <v>2015</v>
      </c>
      <c r="L633" s="230" t="s">
        <v>281</v>
      </c>
    </row>
    <row r="634" spans="1:22" ht="17.25" customHeight="1" x14ac:dyDescent="0.3">
      <c r="A634" s="230">
        <v>420162</v>
      </c>
      <c r="B634" s="230" t="s">
        <v>2761</v>
      </c>
      <c r="C634" s="230" t="s">
        <v>2345</v>
      </c>
      <c r="D634" s="230" t="s">
        <v>226</v>
      </c>
      <c r="E634" s="230" t="s">
        <v>140</v>
      </c>
      <c r="F634" s="230">
        <v>35740</v>
      </c>
      <c r="G634" s="230" t="s">
        <v>281</v>
      </c>
      <c r="H634" s="230" t="s">
        <v>1393</v>
      </c>
      <c r="I634" s="230" t="s">
        <v>321</v>
      </c>
      <c r="J634" s="230" t="s">
        <v>295</v>
      </c>
      <c r="K634" s="230">
        <v>2015</v>
      </c>
      <c r="L634" s="230" t="s">
        <v>281</v>
      </c>
      <c r="N634" s="230">
        <v>3191</v>
      </c>
      <c r="O634" s="230">
        <v>44427.443368055552</v>
      </c>
      <c r="P634" s="230">
        <v>10000</v>
      </c>
    </row>
    <row r="635" spans="1:22" ht="17.25" customHeight="1" x14ac:dyDescent="0.3">
      <c r="A635" s="230">
        <v>420149</v>
      </c>
      <c r="B635" s="230" t="s">
        <v>2762</v>
      </c>
      <c r="C635" s="230" t="s">
        <v>128</v>
      </c>
      <c r="D635" s="230" t="s">
        <v>1981</v>
      </c>
      <c r="E635" s="230" t="s">
        <v>140</v>
      </c>
      <c r="F635" s="230">
        <v>35745</v>
      </c>
      <c r="G635" s="230" t="s">
        <v>281</v>
      </c>
      <c r="H635" s="230" t="s">
        <v>1393</v>
      </c>
      <c r="I635" s="230" t="s">
        <v>321</v>
      </c>
      <c r="J635" s="230" t="s">
        <v>295</v>
      </c>
      <c r="K635" s="230">
        <v>2015</v>
      </c>
      <c r="L635" s="230" t="s">
        <v>281</v>
      </c>
    </row>
    <row r="636" spans="1:22" ht="17.25" customHeight="1" x14ac:dyDescent="0.3">
      <c r="A636" s="230">
        <v>422990</v>
      </c>
      <c r="B636" s="230" t="s">
        <v>2763</v>
      </c>
      <c r="C636" s="230" t="s">
        <v>2764</v>
      </c>
      <c r="D636" s="230" t="s">
        <v>222</v>
      </c>
      <c r="E636" s="230" t="s">
        <v>141</v>
      </c>
      <c r="F636" s="230">
        <v>35796</v>
      </c>
      <c r="G636" s="230" t="s">
        <v>281</v>
      </c>
      <c r="H636" s="230" t="s">
        <v>1393</v>
      </c>
      <c r="I636" s="230" t="s">
        <v>321</v>
      </c>
      <c r="J636" s="230" t="s">
        <v>295</v>
      </c>
      <c r="K636" s="230">
        <v>2015</v>
      </c>
      <c r="L636" s="230" t="s">
        <v>281</v>
      </c>
    </row>
    <row r="637" spans="1:22" ht="17.25" customHeight="1" x14ac:dyDescent="0.3">
      <c r="A637" s="230">
        <v>421382</v>
      </c>
      <c r="B637" s="230" t="s">
        <v>2765</v>
      </c>
      <c r="C637" s="230" t="s">
        <v>110</v>
      </c>
      <c r="D637" s="230" t="s">
        <v>2766</v>
      </c>
      <c r="E637" s="230" t="s">
        <v>140</v>
      </c>
      <c r="F637" s="230">
        <v>35796</v>
      </c>
      <c r="G637" s="230" t="s">
        <v>281</v>
      </c>
      <c r="H637" s="230" t="s">
        <v>1393</v>
      </c>
      <c r="I637" s="230" t="s">
        <v>321</v>
      </c>
      <c r="J637" s="230" t="s">
        <v>295</v>
      </c>
      <c r="K637" s="230">
        <v>2015</v>
      </c>
      <c r="L637" s="230" t="s">
        <v>281</v>
      </c>
    </row>
    <row r="638" spans="1:22" ht="17.25" customHeight="1" x14ac:dyDescent="0.3">
      <c r="A638" s="230">
        <v>423856</v>
      </c>
      <c r="B638" s="230" t="s">
        <v>2767</v>
      </c>
      <c r="C638" s="230" t="s">
        <v>2002</v>
      </c>
      <c r="D638" s="230" t="s">
        <v>485</v>
      </c>
      <c r="E638" s="230" t="s">
        <v>140</v>
      </c>
      <c r="F638" s="230">
        <v>35796</v>
      </c>
      <c r="G638" s="230" t="s">
        <v>281</v>
      </c>
      <c r="H638" s="230" t="s">
        <v>1393</v>
      </c>
      <c r="I638" s="230" t="s">
        <v>321</v>
      </c>
      <c r="J638" s="230" t="s">
        <v>295</v>
      </c>
      <c r="K638" s="230">
        <v>2015</v>
      </c>
      <c r="L638" s="230" t="s">
        <v>281</v>
      </c>
    </row>
    <row r="639" spans="1:22" ht="17.25" customHeight="1" x14ac:dyDescent="0.3">
      <c r="A639" s="230">
        <v>422003</v>
      </c>
      <c r="B639" s="230" t="s">
        <v>2769</v>
      </c>
      <c r="C639" s="230" t="s">
        <v>660</v>
      </c>
      <c r="D639" s="230" t="s">
        <v>516</v>
      </c>
      <c r="E639" s="230" t="s">
        <v>140</v>
      </c>
      <c r="F639" s="230">
        <v>35796</v>
      </c>
      <c r="G639" s="230" t="s">
        <v>281</v>
      </c>
      <c r="H639" s="230" t="s">
        <v>1393</v>
      </c>
      <c r="I639" s="230" t="s">
        <v>321</v>
      </c>
      <c r="J639" s="230" t="s">
        <v>295</v>
      </c>
      <c r="K639" s="230">
        <v>2015</v>
      </c>
      <c r="L639" s="230" t="s">
        <v>281</v>
      </c>
      <c r="V639" s="230" t="s">
        <v>902</v>
      </c>
    </row>
    <row r="640" spans="1:22" ht="17.25" customHeight="1" x14ac:dyDescent="0.3">
      <c r="A640" s="230">
        <v>419303</v>
      </c>
      <c r="B640" s="230" t="s">
        <v>2770</v>
      </c>
      <c r="C640" s="230" t="s">
        <v>60</v>
      </c>
      <c r="D640" s="230" t="s">
        <v>217</v>
      </c>
      <c r="E640" s="230" t="s">
        <v>141</v>
      </c>
      <c r="F640" s="230">
        <v>35798</v>
      </c>
      <c r="G640" s="230" t="s">
        <v>281</v>
      </c>
      <c r="H640" s="230" t="s">
        <v>1393</v>
      </c>
      <c r="I640" s="230" t="s">
        <v>321</v>
      </c>
      <c r="J640" s="230" t="s">
        <v>295</v>
      </c>
      <c r="K640" s="230">
        <v>2015</v>
      </c>
      <c r="L640" s="230" t="s">
        <v>281</v>
      </c>
    </row>
    <row r="641" spans="1:22" ht="17.25" customHeight="1" x14ac:dyDescent="0.3">
      <c r="A641" s="230">
        <v>419547</v>
      </c>
      <c r="B641" s="230" t="s">
        <v>2771</v>
      </c>
      <c r="C641" s="230" t="s">
        <v>97</v>
      </c>
      <c r="D641" s="230" t="s">
        <v>715</v>
      </c>
      <c r="E641" s="230" t="s">
        <v>141</v>
      </c>
      <c r="F641" s="230">
        <v>35808</v>
      </c>
      <c r="G641" s="230" t="s">
        <v>281</v>
      </c>
      <c r="H641" s="230" t="s">
        <v>1393</v>
      </c>
      <c r="I641" s="230" t="s">
        <v>321</v>
      </c>
      <c r="J641" s="230" t="s">
        <v>295</v>
      </c>
      <c r="K641" s="230">
        <v>2015</v>
      </c>
      <c r="L641" s="230" t="s">
        <v>281</v>
      </c>
    </row>
    <row r="642" spans="1:22" ht="17.25" customHeight="1" x14ac:dyDescent="0.3">
      <c r="A642" s="230">
        <v>421941</v>
      </c>
      <c r="B642" s="230" t="s">
        <v>2773</v>
      </c>
      <c r="C642" s="230" t="s">
        <v>793</v>
      </c>
      <c r="D642" s="230" t="s">
        <v>214</v>
      </c>
      <c r="E642" s="230" t="s">
        <v>140</v>
      </c>
      <c r="F642" s="230">
        <v>36161</v>
      </c>
      <c r="G642" s="230" t="s">
        <v>281</v>
      </c>
      <c r="H642" s="230" t="s">
        <v>1393</v>
      </c>
      <c r="I642" s="230" t="s">
        <v>321</v>
      </c>
      <c r="J642" s="230" t="s">
        <v>295</v>
      </c>
      <c r="K642" s="230">
        <v>2015</v>
      </c>
      <c r="L642" s="230" t="s">
        <v>281</v>
      </c>
    </row>
    <row r="643" spans="1:22" ht="17.25" customHeight="1" x14ac:dyDescent="0.3">
      <c r="A643" s="230">
        <v>422805</v>
      </c>
      <c r="B643" s="230" t="s">
        <v>2774</v>
      </c>
      <c r="C643" s="230" t="s">
        <v>2775</v>
      </c>
      <c r="D643" s="230" t="s">
        <v>358</v>
      </c>
      <c r="E643" s="230" t="s">
        <v>141</v>
      </c>
      <c r="F643" s="230">
        <v>36189</v>
      </c>
      <c r="G643" s="230" t="s">
        <v>281</v>
      </c>
      <c r="H643" s="230" t="s">
        <v>1393</v>
      </c>
      <c r="I643" s="230" t="s">
        <v>321</v>
      </c>
      <c r="J643" s="230" t="s">
        <v>295</v>
      </c>
      <c r="K643" s="230">
        <v>2015</v>
      </c>
      <c r="L643" s="230" t="s">
        <v>281</v>
      </c>
    </row>
    <row r="644" spans="1:22" ht="17.25" customHeight="1" x14ac:dyDescent="0.3">
      <c r="A644" s="230">
        <v>420846</v>
      </c>
      <c r="B644" s="230" t="s">
        <v>2777</v>
      </c>
      <c r="C644" s="230" t="s">
        <v>68</v>
      </c>
      <c r="D644" s="230" t="s">
        <v>217</v>
      </c>
      <c r="E644" s="230" t="s">
        <v>141</v>
      </c>
      <c r="F644" s="230">
        <v>35065</v>
      </c>
      <c r="G644" s="230" t="s">
        <v>281</v>
      </c>
      <c r="H644" s="230" t="s">
        <v>1393</v>
      </c>
      <c r="I644" s="230" t="s">
        <v>321</v>
      </c>
      <c r="J644" s="230" t="s">
        <v>296</v>
      </c>
      <c r="K644" s="230">
        <v>2015</v>
      </c>
      <c r="L644" s="230" t="s">
        <v>281</v>
      </c>
      <c r="R644" s="230" t="s">
        <v>902</v>
      </c>
      <c r="S644" s="230" t="s">
        <v>902</v>
      </c>
      <c r="T644" s="230" t="s">
        <v>902</v>
      </c>
      <c r="U644" s="230" t="s">
        <v>902</v>
      </c>
      <c r="V644" s="230" t="s">
        <v>902</v>
      </c>
    </row>
    <row r="645" spans="1:22" ht="17.25" customHeight="1" x14ac:dyDescent="0.3">
      <c r="A645" s="230">
        <v>424899</v>
      </c>
      <c r="B645" s="230" t="s">
        <v>2779</v>
      </c>
      <c r="C645" s="230" t="s">
        <v>64</v>
      </c>
      <c r="D645" s="230" t="s">
        <v>238</v>
      </c>
      <c r="E645" s="230" t="s">
        <v>140</v>
      </c>
      <c r="F645" s="230">
        <v>35433</v>
      </c>
      <c r="G645" s="230" t="s">
        <v>281</v>
      </c>
      <c r="H645" s="230" t="s">
        <v>1393</v>
      </c>
      <c r="I645" s="230" t="s">
        <v>321</v>
      </c>
      <c r="J645" s="230" t="s">
        <v>296</v>
      </c>
      <c r="K645" s="230">
        <v>2015</v>
      </c>
      <c r="L645" s="230" t="s">
        <v>281</v>
      </c>
    </row>
    <row r="646" spans="1:22" ht="17.25" customHeight="1" x14ac:dyDescent="0.3">
      <c r="A646" s="230">
        <v>419601</v>
      </c>
      <c r="B646" s="230" t="s">
        <v>2783</v>
      </c>
      <c r="C646" s="230" t="s">
        <v>1947</v>
      </c>
      <c r="D646" s="230" t="s">
        <v>205</v>
      </c>
      <c r="E646" s="230" t="s">
        <v>141</v>
      </c>
      <c r="F646" s="230">
        <v>35612</v>
      </c>
      <c r="G646" s="230" t="s">
        <v>281</v>
      </c>
      <c r="H646" s="230" t="s">
        <v>1393</v>
      </c>
      <c r="I646" s="230" t="s">
        <v>321</v>
      </c>
      <c r="J646" s="230" t="s">
        <v>296</v>
      </c>
      <c r="K646" s="230">
        <v>2015</v>
      </c>
      <c r="L646" s="230" t="s">
        <v>281</v>
      </c>
    </row>
    <row r="647" spans="1:22" ht="17.25" customHeight="1" x14ac:dyDescent="0.3">
      <c r="A647" s="230">
        <v>423438</v>
      </c>
      <c r="B647" s="230" t="s">
        <v>2784</v>
      </c>
      <c r="C647" s="230" t="s">
        <v>831</v>
      </c>
      <c r="D647" s="230" t="s">
        <v>2785</v>
      </c>
      <c r="E647" s="230" t="s">
        <v>140</v>
      </c>
      <c r="F647" s="230">
        <v>35704</v>
      </c>
      <c r="G647" s="230" t="s">
        <v>281</v>
      </c>
      <c r="H647" s="230" t="s">
        <v>1393</v>
      </c>
      <c r="I647" s="230" t="s">
        <v>321</v>
      </c>
      <c r="J647" s="230" t="s">
        <v>296</v>
      </c>
      <c r="K647" s="230">
        <v>2015</v>
      </c>
      <c r="L647" s="230" t="s">
        <v>281</v>
      </c>
    </row>
    <row r="648" spans="1:22" ht="17.25" customHeight="1" x14ac:dyDescent="0.3">
      <c r="A648" s="230">
        <v>420586</v>
      </c>
      <c r="B648" s="230" t="s">
        <v>2787</v>
      </c>
      <c r="C648" s="230" t="s">
        <v>102</v>
      </c>
      <c r="D648" s="230" t="s">
        <v>508</v>
      </c>
      <c r="E648" s="230" t="s">
        <v>140</v>
      </c>
      <c r="F648" s="230">
        <v>35796</v>
      </c>
      <c r="G648" s="230" t="s">
        <v>281</v>
      </c>
      <c r="H648" s="230" t="s">
        <v>1393</v>
      </c>
      <c r="I648" s="230" t="s">
        <v>321</v>
      </c>
      <c r="J648" s="230" t="s">
        <v>296</v>
      </c>
      <c r="K648" s="230">
        <v>2015</v>
      </c>
      <c r="L648" s="230" t="s">
        <v>281</v>
      </c>
      <c r="U648" s="230" t="s">
        <v>902</v>
      </c>
      <c r="V648" s="230" t="s">
        <v>902</v>
      </c>
    </row>
    <row r="649" spans="1:22" ht="17.25" customHeight="1" x14ac:dyDescent="0.3">
      <c r="A649" s="230">
        <v>423336</v>
      </c>
      <c r="B649" s="230" t="s">
        <v>2788</v>
      </c>
      <c r="C649" s="230" t="s">
        <v>124</v>
      </c>
      <c r="D649" s="230" t="s">
        <v>239</v>
      </c>
      <c r="E649" s="230" t="s">
        <v>140</v>
      </c>
      <c r="F649" s="230">
        <v>35796</v>
      </c>
      <c r="G649" s="230" t="s">
        <v>281</v>
      </c>
      <c r="H649" s="230" t="s">
        <v>1393</v>
      </c>
      <c r="I649" s="230" t="s">
        <v>321</v>
      </c>
      <c r="J649" s="230" t="s">
        <v>296</v>
      </c>
      <c r="K649" s="230">
        <v>2015</v>
      </c>
      <c r="L649" s="230" t="s">
        <v>281</v>
      </c>
      <c r="V649" s="230" t="s">
        <v>902</v>
      </c>
    </row>
    <row r="650" spans="1:22" ht="17.25" customHeight="1" x14ac:dyDescent="0.3">
      <c r="A650" s="230">
        <v>420816</v>
      </c>
      <c r="B650" s="230" t="s">
        <v>2789</v>
      </c>
      <c r="C650" s="230" t="s">
        <v>490</v>
      </c>
      <c r="D650" s="230" t="s">
        <v>716</v>
      </c>
      <c r="E650" s="230" t="s">
        <v>140</v>
      </c>
      <c r="F650" s="230">
        <v>35802</v>
      </c>
      <c r="G650" s="230" t="s">
        <v>281</v>
      </c>
      <c r="H650" s="230" t="s">
        <v>1393</v>
      </c>
      <c r="I650" s="230" t="s">
        <v>321</v>
      </c>
      <c r="J650" s="230" t="s">
        <v>296</v>
      </c>
      <c r="K650" s="230">
        <v>2015</v>
      </c>
      <c r="L650" s="230" t="s">
        <v>281</v>
      </c>
      <c r="V650" s="230" t="s">
        <v>902</v>
      </c>
    </row>
    <row r="651" spans="1:22" ht="17.25" customHeight="1" x14ac:dyDescent="0.3">
      <c r="A651" s="230">
        <v>424605</v>
      </c>
      <c r="B651" s="230" t="s">
        <v>2790</v>
      </c>
      <c r="C651" s="230" t="s">
        <v>395</v>
      </c>
      <c r="D651" s="230" t="s">
        <v>485</v>
      </c>
      <c r="E651" s="230" t="s">
        <v>141</v>
      </c>
      <c r="F651" s="230">
        <v>35822</v>
      </c>
      <c r="G651" s="230" t="s">
        <v>281</v>
      </c>
      <c r="H651" s="230" t="s">
        <v>1393</v>
      </c>
      <c r="I651" s="230" t="s">
        <v>321</v>
      </c>
      <c r="J651" s="230" t="s">
        <v>296</v>
      </c>
      <c r="K651" s="230">
        <v>2015</v>
      </c>
      <c r="L651" s="230" t="s">
        <v>281</v>
      </c>
    </row>
    <row r="652" spans="1:22" ht="17.25" customHeight="1" x14ac:dyDescent="0.3">
      <c r="A652" s="230">
        <v>421935</v>
      </c>
      <c r="B652" s="230" t="s">
        <v>2791</v>
      </c>
      <c r="C652" s="230" t="s">
        <v>64</v>
      </c>
      <c r="D652" s="230" t="s">
        <v>208</v>
      </c>
      <c r="E652" s="230" t="s">
        <v>140</v>
      </c>
      <c r="F652" s="230">
        <v>35941</v>
      </c>
      <c r="G652" s="230" t="s">
        <v>281</v>
      </c>
      <c r="H652" s="230" t="s">
        <v>1393</v>
      </c>
      <c r="I652" s="230" t="s">
        <v>321</v>
      </c>
      <c r="J652" s="230" t="s">
        <v>296</v>
      </c>
      <c r="K652" s="230">
        <v>2015</v>
      </c>
      <c r="L652" s="230" t="s">
        <v>281</v>
      </c>
    </row>
    <row r="653" spans="1:22" ht="17.25" customHeight="1" x14ac:dyDescent="0.3">
      <c r="A653" s="230">
        <v>419628</v>
      </c>
      <c r="B653" s="230" t="s">
        <v>2793</v>
      </c>
      <c r="C653" s="230" t="s">
        <v>348</v>
      </c>
      <c r="D653" s="230" t="s">
        <v>229</v>
      </c>
      <c r="E653" s="230" t="s">
        <v>141</v>
      </c>
      <c r="F653" s="230">
        <v>34289</v>
      </c>
      <c r="G653" s="230" t="s">
        <v>281</v>
      </c>
      <c r="H653" s="230" t="s">
        <v>1393</v>
      </c>
      <c r="I653" s="230" t="s">
        <v>321</v>
      </c>
      <c r="K653" s="230">
        <v>2015</v>
      </c>
      <c r="L653" s="230" t="s">
        <v>281</v>
      </c>
    </row>
    <row r="654" spans="1:22" ht="17.25" customHeight="1" x14ac:dyDescent="0.3">
      <c r="A654" s="230">
        <v>424558</v>
      </c>
      <c r="B654" s="230" t="s">
        <v>2795</v>
      </c>
      <c r="C654" s="230" t="s">
        <v>1041</v>
      </c>
      <c r="D654" s="230" t="s">
        <v>610</v>
      </c>
      <c r="E654" s="230" t="s">
        <v>141</v>
      </c>
      <c r="F654" s="230">
        <v>35211</v>
      </c>
      <c r="G654" s="230" t="s">
        <v>281</v>
      </c>
      <c r="H654" s="230" t="s">
        <v>1393</v>
      </c>
      <c r="I654" s="230" t="s">
        <v>321</v>
      </c>
      <c r="J654" s="230" t="s">
        <v>295</v>
      </c>
      <c r="K654" s="230">
        <v>2016</v>
      </c>
      <c r="L654" s="230" t="s">
        <v>281</v>
      </c>
    </row>
    <row r="655" spans="1:22" ht="17.25" customHeight="1" x14ac:dyDescent="0.3">
      <c r="A655" s="230">
        <v>424439</v>
      </c>
      <c r="B655" s="230" t="s">
        <v>2797</v>
      </c>
      <c r="C655" s="230" t="s">
        <v>366</v>
      </c>
      <c r="D655" s="230" t="s">
        <v>195</v>
      </c>
      <c r="E655" s="230" t="s">
        <v>141</v>
      </c>
      <c r="F655" s="230">
        <v>36182</v>
      </c>
      <c r="G655" s="230" t="s">
        <v>281</v>
      </c>
      <c r="H655" s="230" t="s">
        <v>1393</v>
      </c>
      <c r="I655" s="230" t="s">
        <v>321</v>
      </c>
      <c r="J655" s="230" t="s">
        <v>295</v>
      </c>
      <c r="K655" s="230">
        <v>2016</v>
      </c>
      <c r="L655" s="230" t="s">
        <v>281</v>
      </c>
    </row>
    <row r="656" spans="1:22" ht="17.25" customHeight="1" x14ac:dyDescent="0.3">
      <c r="A656" s="230">
        <v>403587</v>
      </c>
      <c r="B656" s="230" t="s">
        <v>2799</v>
      </c>
      <c r="C656" s="230" t="s">
        <v>378</v>
      </c>
      <c r="D656" s="230" t="s">
        <v>2800</v>
      </c>
      <c r="E656" s="230" t="s">
        <v>141</v>
      </c>
      <c r="F656" s="230">
        <v>31807</v>
      </c>
      <c r="G656" s="230" t="s">
        <v>281</v>
      </c>
      <c r="H656" s="230" t="s">
        <v>1393</v>
      </c>
      <c r="I656" s="230" t="s">
        <v>321</v>
      </c>
      <c r="J656" s="230" t="s">
        <v>295</v>
      </c>
      <c r="K656" s="230">
        <v>2016</v>
      </c>
      <c r="L656" s="230" t="s">
        <v>281</v>
      </c>
    </row>
    <row r="657" spans="1:22" ht="17.25" customHeight="1" x14ac:dyDescent="0.3">
      <c r="A657" s="230">
        <v>419963</v>
      </c>
      <c r="B657" s="230" t="s">
        <v>2802</v>
      </c>
      <c r="C657" s="230" t="s">
        <v>68</v>
      </c>
      <c r="D657" s="230" t="s">
        <v>243</v>
      </c>
      <c r="E657" s="230" t="s">
        <v>140</v>
      </c>
      <c r="F657" s="230">
        <v>35087</v>
      </c>
      <c r="G657" s="230" t="s">
        <v>281</v>
      </c>
      <c r="H657" s="230" t="s">
        <v>1393</v>
      </c>
      <c r="I657" s="230" t="s">
        <v>321</v>
      </c>
      <c r="J657" s="230" t="s">
        <v>295</v>
      </c>
      <c r="K657" s="230">
        <v>2016</v>
      </c>
      <c r="L657" s="230" t="s">
        <v>281</v>
      </c>
    </row>
    <row r="658" spans="1:22" ht="17.25" customHeight="1" x14ac:dyDescent="0.3">
      <c r="A658" s="230">
        <v>422061</v>
      </c>
      <c r="B658" s="230" t="s">
        <v>2803</v>
      </c>
      <c r="C658" s="230" t="s">
        <v>2804</v>
      </c>
      <c r="D658" s="230" t="s">
        <v>422</v>
      </c>
      <c r="E658" s="230" t="s">
        <v>140</v>
      </c>
      <c r="F658" s="230">
        <v>35431</v>
      </c>
      <c r="G658" s="230" t="s">
        <v>281</v>
      </c>
      <c r="H658" s="230" t="s">
        <v>1393</v>
      </c>
      <c r="I658" s="230" t="s">
        <v>321</v>
      </c>
      <c r="J658" s="230" t="s">
        <v>295</v>
      </c>
      <c r="K658" s="230">
        <v>2016</v>
      </c>
      <c r="L658" s="230" t="s">
        <v>281</v>
      </c>
    </row>
    <row r="659" spans="1:22" ht="17.25" customHeight="1" x14ac:dyDescent="0.3">
      <c r="A659" s="230">
        <v>422171</v>
      </c>
      <c r="B659" s="230" t="s">
        <v>2806</v>
      </c>
      <c r="C659" s="230" t="s">
        <v>2807</v>
      </c>
      <c r="D659" s="230" t="s">
        <v>630</v>
      </c>
      <c r="E659" s="230" t="s">
        <v>141</v>
      </c>
      <c r="F659" s="230">
        <v>35444</v>
      </c>
      <c r="G659" s="230" t="s">
        <v>281</v>
      </c>
      <c r="H659" s="230" t="s">
        <v>1393</v>
      </c>
      <c r="I659" s="230" t="s">
        <v>321</v>
      </c>
      <c r="J659" s="230" t="s">
        <v>295</v>
      </c>
      <c r="K659" s="230">
        <v>2016</v>
      </c>
      <c r="L659" s="230" t="s">
        <v>281</v>
      </c>
      <c r="V659" s="230" t="s">
        <v>902</v>
      </c>
    </row>
    <row r="660" spans="1:22" ht="17.25" customHeight="1" x14ac:dyDescent="0.3">
      <c r="A660" s="230">
        <v>421457</v>
      </c>
      <c r="B660" s="230" t="s">
        <v>2808</v>
      </c>
      <c r="C660" s="230" t="s">
        <v>366</v>
      </c>
      <c r="D660" s="230" t="s">
        <v>2809</v>
      </c>
      <c r="E660" s="230" t="s">
        <v>140</v>
      </c>
      <c r="F660" s="230">
        <v>35544</v>
      </c>
      <c r="G660" s="230" t="s">
        <v>281</v>
      </c>
      <c r="H660" s="230" t="s">
        <v>1393</v>
      </c>
      <c r="I660" s="230" t="s">
        <v>321</v>
      </c>
      <c r="J660" s="230" t="s">
        <v>295</v>
      </c>
      <c r="K660" s="230">
        <v>2016</v>
      </c>
      <c r="L660" s="230" t="s">
        <v>281</v>
      </c>
      <c r="V660" s="230" t="s">
        <v>902</v>
      </c>
    </row>
    <row r="661" spans="1:22" ht="17.25" customHeight="1" x14ac:dyDescent="0.3">
      <c r="A661" s="230">
        <v>423216</v>
      </c>
      <c r="B661" s="230" t="s">
        <v>2810</v>
      </c>
      <c r="C661" s="230" t="s">
        <v>314</v>
      </c>
      <c r="D661" s="230" t="s">
        <v>420</v>
      </c>
      <c r="E661" s="230" t="s">
        <v>141</v>
      </c>
      <c r="F661" s="230">
        <v>35560</v>
      </c>
      <c r="G661" s="230" t="s">
        <v>281</v>
      </c>
      <c r="H661" s="230" t="s">
        <v>1393</v>
      </c>
      <c r="I661" s="230" t="s">
        <v>321</v>
      </c>
      <c r="J661" s="230" t="s">
        <v>295</v>
      </c>
      <c r="K661" s="230">
        <v>2016</v>
      </c>
      <c r="L661" s="230" t="s">
        <v>281</v>
      </c>
    </row>
    <row r="662" spans="1:22" ht="17.25" customHeight="1" x14ac:dyDescent="0.3">
      <c r="A662" s="230">
        <v>422000</v>
      </c>
      <c r="B662" s="230" t="s">
        <v>2812</v>
      </c>
      <c r="C662" s="230" t="s">
        <v>479</v>
      </c>
      <c r="D662" s="230" t="s">
        <v>461</v>
      </c>
      <c r="E662" s="230" t="s">
        <v>140</v>
      </c>
      <c r="F662" s="230">
        <v>35602</v>
      </c>
      <c r="G662" s="230" t="s">
        <v>281</v>
      </c>
      <c r="H662" s="230" t="s">
        <v>1393</v>
      </c>
      <c r="I662" s="230" t="s">
        <v>321</v>
      </c>
      <c r="J662" s="230" t="s">
        <v>295</v>
      </c>
      <c r="K662" s="230">
        <v>2016</v>
      </c>
      <c r="L662" s="230" t="s">
        <v>281</v>
      </c>
    </row>
    <row r="663" spans="1:22" ht="17.25" customHeight="1" x14ac:dyDescent="0.3">
      <c r="A663" s="230">
        <v>421738</v>
      </c>
      <c r="B663" s="230" t="s">
        <v>2813</v>
      </c>
      <c r="C663" s="230" t="s">
        <v>62</v>
      </c>
      <c r="D663" s="230" t="s">
        <v>371</v>
      </c>
      <c r="E663" s="230" t="s">
        <v>141</v>
      </c>
      <c r="F663" s="230">
        <v>35613</v>
      </c>
      <c r="G663" s="230" t="s">
        <v>281</v>
      </c>
      <c r="H663" s="230" t="s">
        <v>1393</v>
      </c>
      <c r="I663" s="230" t="s">
        <v>321</v>
      </c>
      <c r="J663" s="230" t="s">
        <v>295</v>
      </c>
      <c r="K663" s="230">
        <v>2016</v>
      </c>
      <c r="L663" s="230" t="s">
        <v>281</v>
      </c>
    </row>
    <row r="664" spans="1:22" ht="17.25" customHeight="1" x14ac:dyDescent="0.3">
      <c r="A664" s="230">
        <v>422058</v>
      </c>
      <c r="B664" s="230" t="s">
        <v>2814</v>
      </c>
      <c r="C664" s="230" t="s">
        <v>2394</v>
      </c>
      <c r="D664" s="230" t="s">
        <v>609</v>
      </c>
      <c r="E664" s="230" t="s">
        <v>140</v>
      </c>
      <c r="F664" s="230">
        <v>35706</v>
      </c>
      <c r="G664" s="230" t="s">
        <v>281</v>
      </c>
      <c r="H664" s="230" t="s">
        <v>1393</v>
      </c>
      <c r="I664" s="230" t="s">
        <v>321</v>
      </c>
      <c r="J664" s="230" t="s">
        <v>295</v>
      </c>
      <c r="K664" s="230">
        <v>2016</v>
      </c>
      <c r="L664" s="230" t="s">
        <v>281</v>
      </c>
    </row>
    <row r="665" spans="1:22" ht="17.25" customHeight="1" x14ac:dyDescent="0.3">
      <c r="A665" s="230">
        <v>420039</v>
      </c>
      <c r="B665" s="230" t="s">
        <v>2815</v>
      </c>
      <c r="C665" s="230" t="s">
        <v>623</v>
      </c>
      <c r="D665" s="230" t="s">
        <v>359</v>
      </c>
      <c r="E665" s="230" t="s">
        <v>140</v>
      </c>
      <c r="F665" s="230">
        <v>35708</v>
      </c>
      <c r="G665" s="230" t="s">
        <v>281</v>
      </c>
      <c r="H665" s="230" t="s">
        <v>1393</v>
      </c>
      <c r="I665" s="230" t="s">
        <v>321</v>
      </c>
      <c r="J665" s="230" t="s">
        <v>295</v>
      </c>
      <c r="K665" s="230">
        <v>2016</v>
      </c>
      <c r="L665" s="230" t="s">
        <v>281</v>
      </c>
    </row>
    <row r="666" spans="1:22" ht="17.25" customHeight="1" x14ac:dyDescent="0.3">
      <c r="A666" s="230">
        <v>419603</v>
      </c>
      <c r="B666" s="230" t="s">
        <v>2816</v>
      </c>
      <c r="C666" s="230" t="s">
        <v>619</v>
      </c>
      <c r="D666" s="230" t="s">
        <v>2817</v>
      </c>
      <c r="E666" s="230" t="s">
        <v>141</v>
      </c>
      <c r="F666" s="230">
        <v>35796</v>
      </c>
      <c r="G666" s="230" t="s">
        <v>281</v>
      </c>
      <c r="H666" s="230" t="s">
        <v>1393</v>
      </c>
      <c r="I666" s="230" t="s">
        <v>321</v>
      </c>
      <c r="J666" s="230" t="s">
        <v>295</v>
      </c>
      <c r="K666" s="230">
        <v>2016</v>
      </c>
      <c r="L666" s="230" t="s">
        <v>281</v>
      </c>
    </row>
    <row r="667" spans="1:22" ht="17.25" customHeight="1" x14ac:dyDescent="0.3">
      <c r="A667" s="230">
        <v>421311</v>
      </c>
      <c r="B667" s="230" t="s">
        <v>2818</v>
      </c>
      <c r="C667" s="230" t="s">
        <v>74</v>
      </c>
      <c r="D667" s="230" t="s">
        <v>2819</v>
      </c>
      <c r="E667" s="230" t="s">
        <v>141</v>
      </c>
      <c r="F667" s="230">
        <v>35796</v>
      </c>
      <c r="G667" s="230" t="s">
        <v>281</v>
      </c>
      <c r="H667" s="230" t="s">
        <v>1393</v>
      </c>
      <c r="I667" s="230" t="s">
        <v>321</v>
      </c>
      <c r="J667" s="230" t="s">
        <v>295</v>
      </c>
      <c r="K667" s="230">
        <v>2016</v>
      </c>
      <c r="L667" s="230" t="s">
        <v>281</v>
      </c>
    </row>
    <row r="668" spans="1:22" ht="17.25" customHeight="1" x14ac:dyDescent="0.3">
      <c r="A668" s="230">
        <v>421817</v>
      </c>
      <c r="B668" s="230" t="s">
        <v>2820</v>
      </c>
      <c r="C668" s="230" t="s">
        <v>60</v>
      </c>
      <c r="D668" s="230" t="s">
        <v>408</v>
      </c>
      <c r="E668" s="230" t="s">
        <v>140</v>
      </c>
      <c r="F668" s="230">
        <v>35800</v>
      </c>
      <c r="G668" s="230" t="s">
        <v>281</v>
      </c>
      <c r="H668" s="230" t="s">
        <v>1393</v>
      </c>
      <c r="I668" s="230" t="s">
        <v>321</v>
      </c>
      <c r="J668" s="230" t="s">
        <v>295</v>
      </c>
      <c r="K668" s="230">
        <v>2016</v>
      </c>
      <c r="L668" s="230" t="s">
        <v>281</v>
      </c>
    </row>
    <row r="669" spans="1:22" ht="17.25" customHeight="1" x14ac:dyDescent="0.3">
      <c r="A669" s="230">
        <v>423770</v>
      </c>
      <c r="B669" s="230" t="s">
        <v>2821</v>
      </c>
      <c r="C669" s="230" t="s">
        <v>87</v>
      </c>
      <c r="D669" s="230" t="s">
        <v>245</v>
      </c>
      <c r="E669" s="230" t="s">
        <v>140</v>
      </c>
      <c r="F669" s="230">
        <v>35825</v>
      </c>
      <c r="G669" s="230" t="s">
        <v>281</v>
      </c>
      <c r="H669" s="230" t="s">
        <v>1393</v>
      </c>
      <c r="I669" s="230" t="s">
        <v>321</v>
      </c>
      <c r="J669" s="230" t="s">
        <v>295</v>
      </c>
      <c r="K669" s="230">
        <v>2016</v>
      </c>
      <c r="L669" s="230" t="s">
        <v>281</v>
      </c>
    </row>
    <row r="670" spans="1:22" ht="17.25" customHeight="1" x14ac:dyDescent="0.3">
      <c r="A670" s="230">
        <v>422175</v>
      </c>
      <c r="B670" s="230" t="s">
        <v>2822</v>
      </c>
      <c r="C670" s="230" t="s">
        <v>410</v>
      </c>
      <c r="D670" s="230" t="s">
        <v>248</v>
      </c>
      <c r="E670" s="230" t="s">
        <v>140</v>
      </c>
      <c r="F670" s="230">
        <v>35826</v>
      </c>
      <c r="G670" s="230" t="s">
        <v>281</v>
      </c>
      <c r="H670" s="230" t="s">
        <v>1393</v>
      </c>
      <c r="I670" s="230" t="s">
        <v>321</v>
      </c>
      <c r="J670" s="230" t="s">
        <v>295</v>
      </c>
      <c r="K670" s="230">
        <v>2016</v>
      </c>
      <c r="L670" s="230" t="s">
        <v>281</v>
      </c>
      <c r="V670" s="230" t="s">
        <v>902</v>
      </c>
    </row>
    <row r="671" spans="1:22" ht="17.25" customHeight="1" x14ac:dyDescent="0.3">
      <c r="A671" s="230">
        <v>421890</v>
      </c>
      <c r="B671" s="230" t="s">
        <v>2823</v>
      </c>
      <c r="C671" s="230" t="s">
        <v>488</v>
      </c>
      <c r="D671" s="230" t="s">
        <v>860</v>
      </c>
      <c r="E671" s="230" t="s">
        <v>140</v>
      </c>
      <c r="F671" s="230">
        <v>35831</v>
      </c>
      <c r="G671" s="230" t="s">
        <v>281</v>
      </c>
      <c r="H671" s="230" t="s">
        <v>1393</v>
      </c>
      <c r="I671" s="230" t="s">
        <v>321</v>
      </c>
      <c r="J671" s="230" t="s">
        <v>295</v>
      </c>
      <c r="K671" s="230">
        <v>2016</v>
      </c>
      <c r="L671" s="230" t="s">
        <v>281</v>
      </c>
    </row>
    <row r="672" spans="1:22" ht="17.25" customHeight="1" x14ac:dyDescent="0.3">
      <c r="A672" s="230">
        <v>425644</v>
      </c>
      <c r="B672" s="230" t="s">
        <v>2824</v>
      </c>
      <c r="C672" s="230" t="s">
        <v>74</v>
      </c>
      <c r="D672" s="230" t="s">
        <v>2093</v>
      </c>
      <c r="E672" s="230" t="s">
        <v>141</v>
      </c>
      <c r="F672" s="230">
        <v>35832</v>
      </c>
      <c r="G672" s="230" t="s">
        <v>281</v>
      </c>
      <c r="H672" s="230" t="s">
        <v>1393</v>
      </c>
      <c r="I672" s="230" t="s">
        <v>321</v>
      </c>
      <c r="J672" s="230" t="s">
        <v>295</v>
      </c>
      <c r="K672" s="230">
        <v>2016</v>
      </c>
      <c r="L672" s="230" t="s">
        <v>281</v>
      </c>
    </row>
    <row r="673" spans="1:16" ht="17.25" customHeight="1" x14ac:dyDescent="0.3">
      <c r="A673" s="230">
        <v>420524</v>
      </c>
      <c r="B673" s="230" t="s">
        <v>2825</v>
      </c>
      <c r="C673" s="230" t="s">
        <v>378</v>
      </c>
      <c r="D673" s="230" t="s">
        <v>2826</v>
      </c>
      <c r="E673" s="230" t="s">
        <v>140</v>
      </c>
      <c r="F673" s="230">
        <v>35837</v>
      </c>
      <c r="G673" s="230" t="s">
        <v>281</v>
      </c>
      <c r="H673" s="230" t="s">
        <v>1393</v>
      </c>
      <c r="I673" s="230" t="s">
        <v>321</v>
      </c>
      <c r="J673" s="230" t="s">
        <v>295</v>
      </c>
      <c r="K673" s="230">
        <v>2016</v>
      </c>
      <c r="L673" s="230" t="s">
        <v>281</v>
      </c>
    </row>
    <row r="674" spans="1:16" ht="17.25" customHeight="1" x14ac:dyDescent="0.3">
      <c r="A674" s="230">
        <v>423160</v>
      </c>
      <c r="B674" s="230" t="s">
        <v>2829</v>
      </c>
      <c r="C674" s="230" t="s">
        <v>515</v>
      </c>
      <c r="D674" s="230" t="s">
        <v>193</v>
      </c>
      <c r="E674" s="230" t="s">
        <v>141</v>
      </c>
      <c r="F674" s="230">
        <v>35862</v>
      </c>
      <c r="G674" s="230" t="s">
        <v>281</v>
      </c>
      <c r="H674" s="230" t="s">
        <v>1393</v>
      </c>
      <c r="I674" s="230" t="s">
        <v>321</v>
      </c>
      <c r="J674" s="230" t="s">
        <v>295</v>
      </c>
      <c r="K674" s="230">
        <v>2016</v>
      </c>
      <c r="L674" s="230" t="s">
        <v>281</v>
      </c>
    </row>
    <row r="675" spans="1:16" ht="17.25" customHeight="1" x14ac:dyDescent="0.3">
      <c r="A675" s="230">
        <v>420861</v>
      </c>
      <c r="B675" s="230" t="s">
        <v>2830</v>
      </c>
      <c r="C675" s="230" t="s">
        <v>103</v>
      </c>
      <c r="D675" s="230" t="s">
        <v>363</v>
      </c>
      <c r="E675" s="230" t="s">
        <v>141</v>
      </c>
      <c r="F675" s="230">
        <v>35881</v>
      </c>
      <c r="G675" s="230" t="s">
        <v>281</v>
      </c>
      <c r="H675" s="230" t="s">
        <v>1393</v>
      </c>
      <c r="I675" s="230" t="s">
        <v>321</v>
      </c>
      <c r="J675" s="230" t="s">
        <v>295</v>
      </c>
      <c r="K675" s="230">
        <v>2016</v>
      </c>
      <c r="L675" s="230" t="s">
        <v>281</v>
      </c>
    </row>
    <row r="676" spans="1:16" ht="17.25" customHeight="1" x14ac:dyDescent="0.3">
      <c r="A676" s="230">
        <v>422093</v>
      </c>
      <c r="B676" s="230" t="s">
        <v>2831</v>
      </c>
      <c r="C676" s="230" t="s">
        <v>2832</v>
      </c>
      <c r="D676" s="230" t="s">
        <v>229</v>
      </c>
      <c r="E676" s="230" t="s">
        <v>140</v>
      </c>
      <c r="F676" s="230">
        <v>35904</v>
      </c>
      <c r="G676" s="230" t="s">
        <v>281</v>
      </c>
      <c r="H676" s="230" t="s">
        <v>1393</v>
      </c>
      <c r="I676" s="230" t="s">
        <v>321</v>
      </c>
      <c r="J676" s="230" t="s">
        <v>295</v>
      </c>
      <c r="K676" s="230">
        <v>2016</v>
      </c>
      <c r="L676" s="230" t="s">
        <v>281</v>
      </c>
    </row>
    <row r="677" spans="1:16" ht="17.25" customHeight="1" x14ac:dyDescent="0.3">
      <c r="A677" s="230">
        <v>420592</v>
      </c>
      <c r="B677" s="230" t="s">
        <v>2833</v>
      </c>
      <c r="C677" s="230" t="s">
        <v>75</v>
      </c>
      <c r="D677" s="230" t="s">
        <v>197</v>
      </c>
      <c r="E677" s="230" t="s">
        <v>140</v>
      </c>
      <c r="F677" s="230">
        <v>35923</v>
      </c>
      <c r="G677" s="230" t="s">
        <v>281</v>
      </c>
      <c r="H677" s="230" t="s">
        <v>1393</v>
      </c>
      <c r="I677" s="230" t="s">
        <v>321</v>
      </c>
      <c r="J677" s="230" t="s">
        <v>295</v>
      </c>
      <c r="K677" s="230">
        <v>2016</v>
      </c>
      <c r="L677" s="230" t="s">
        <v>281</v>
      </c>
    </row>
    <row r="678" spans="1:16" ht="17.25" customHeight="1" x14ac:dyDescent="0.3">
      <c r="A678" s="230">
        <v>423876</v>
      </c>
      <c r="B678" s="230" t="s">
        <v>2835</v>
      </c>
      <c r="C678" s="230" t="s">
        <v>115</v>
      </c>
      <c r="D678" s="230" t="s">
        <v>371</v>
      </c>
      <c r="E678" s="230" t="s">
        <v>140</v>
      </c>
      <c r="F678" s="230">
        <v>35931</v>
      </c>
      <c r="G678" s="230" t="s">
        <v>281</v>
      </c>
      <c r="H678" s="230" t="s">
        <v>1393</v>
      </c>
      <c r="I678" s="230" t="s">
        <v>321</v>
      </c>
      <c r="J678" s="230" t="s">
        <v>295</v>
      </c>
      <c r="K678" s="230">
        <v>2016</v>
      </c>
      <c r="L678" s="230" t="s">
        <v>281</v>
      </c>
    </row>
    <row r="679" spans="1:16" ht="17.25" customHeight="1" x14ac:dyDescent="0.3">
      <c r="A679" s="230">
        <v>421589</v>
      </c>
      <c r="B679" s="230" t="s">
        <v>2838</v>
      </c>
      <c r="C679" s="230" t="s">
        <v>593</v>
      </c>
      <c r="D679" s="230" t="s">
        <v>255</v>
      </c>
      <c r="E679" s="230" t="s">
        <v>140</v>
      </c>
      <c r="F679" s="230">
        <v>35948</v>
      </c>
      <c r="G679" s="230" t="s">
        <v>281</v>
      </c>
      <c r="H679" s="230" t="s">
        <v>1393</v>
      </c>
      <c r="I679" s="230" t="s">
        <v>321</v>
      </c>
      <c r="J679" s="230" t="s">
        <v>295</v>
      </c>
      <c r="K679" s="230">
        <v>2016</v>
      </c>
      <c r="L679" s="230" t="s">
        <v>281</v>
      </c>
    </row>
    <row r="680" spans="1:16" ht="17.25" customHeight="1" x14ac:dyDescent="0.3">
      <c r="A680" s="230">
        <v>421815</v>
      </c>
      <c r="B680" s="230" t="s">
        <v>2839</v>
      </c>
      <c r="C680" s="230" t="s">
        <v>824</v>
      </c>
      <c r="D680" s="230" t="s">
        <v>240</v>
      </c>
      <c r="E680" s="230" t="s">
        <v>140</v>
      </c>
      <c r="F680" s="230">
        <v>35950</v>
      </c>
      <c r="G680" s="230" t="s">
        <v>281</v>
      </c>
      <c r="H680" s="230" t="s">
        <v>1393</v>
      </c>
      <c r="I680" s="230" t="s">
        <v>321</v>
      </c>
      <c r="J680" s="230" t="s">
        <v>295</v>
      </c>
      <c r="K680" s="230">
        <v>2016</v>
      </c>
      <c r="L680" s="230" t="s">
        <v>281</v>
      </c>
      <c r="N680" s="230">
        <v>3025</v>
      </c>
      <c r="O680" s="230">
        <v>44420.459155092591</v>
      </c>
      <c r="P680" s="230">
        <v>15000</v>
      </c>
    </row>
    <row r="681" spans="1:16" ht="17.25" customHeight="1" x14ac:dyDescent="0.3">
      <c r="A681" s="230">
        <v>423444</v>
      </c>
      <c r="B681" s="230" t="s">
        <v>2840</v>
      </c>
      <c r="C681" s="230" t="s">
        <v>62</v>
      </c>
      <c r="D681" s="230" t="s">
        <v>2841</v>
      </c>
      <c r="E681" s="230" t="s">
        <v>140</v>
      </c>
      <c r="F681" s="230">
        <v>35968</v>
      </c>
      <c r="G681" s="230" t="s">
        <v>281</v>
      </c>
      <c r="H681" s="230" t="s">
        <v>1393</v>
      </c>
      <c r="I681" s="230" t="s">
        <v>321</v>
      </c>
      <c r="J681" s="230" t="s">
        <v>295</v>
      </c>
      <c r="K681" s="230">
        <v>2016</v>
      </c>
      <c r="L681" s="230" t="s">
        <v>281</v>
      </c>
    </row>
    <row r="682" spans="1:16" ht="17.25" customHeight="1" x14ac:dyDescent="0.3">
      <c r="A682" s="230">
        <v>421160</v>
      </c>
      <c r="B682" s="230" t="s">
        <v>2842</v>
      </c>
      <c r="C682" s="230" t="s">
        <v>128</v>
      </c>
      <c r="D682" s="230" t="s">
        <v>548</v>
      </c>
      <c r="E682" s="230" t="s">
        <v>141</v>
      </c>
      <c r="F682" s="230">
        <v>35974</v>
      </c>
      <c r="G682" s="230" t="s">
        <v>281</v>
      </c>
      <c r="H682" s="230" t="s">
        <v>1393</v>
      </c>
      <c r="I682" s="230" t="s">
        <v>321</v>
      </c>
      <c r="J682" s="230" t="s">
        <v>295</v>
      </c>
      <c r="K682" s="230">
        <v>2016</v>
      </c>
      <c r="L682" s="230" t="s">
        <v>281</v>
      </c>
    </row>
    <row r="683" spans="1:16" ht="17.25" customHeight="1" x14ac:dyDescent="0.3">
      <c r="A683" s="230">
        <v>422447</v>
      </c>
      <c r="B683" s="230" t="s">
        <v>2845</v>
      </c>
      <c r="C683" s="230" t="s">
        <v>82</v>
      </c>
      <c r="D683" s="230" t="s">
        <v>485</v>
      </c>
      <c r="E683" s="230" t="s">
        <v>140</v>
      </c>
      <c r="F683" s="230">
        <v>35992</v>
      </c>
      <c r="G683" s="230" t="s">
        <v>281</v>
      </c>
      <c r="H683" s="230" t="s">
        <v>1393</v>
      </c>
      <c r="I683" s="230" t="s">
        <v>321</v>
      </c>
      <c r="J683" s="230" t="s">
        <v>295</v>
      </c>
      <c r="K683" s="230">
        <v>2016</v>
      </c>
      <c r="L683" s="230" t="s">
        <v>281</v>
      </c>
    </row>
    <row r="684" spans="1:16" ht="17.25" customHeight="1" x14ac:dyDescent="0.3">
      <c r="A684" s="230">
        <v>421246</v>
      </c>
      <c r="B684" s="230" t="s">
        <v>2846</v>
      </c>
      <c r="C684" s="230" t="s">
        <v>748</v>
      </c>
      <c r="D684" s="230" t="s">
        <v>223</v>
      </c>
      <c r="E684" s="230" t="s">
        <v>141</v>
      </c>
      <c r="F684" s="230">
        <v>35999</v>
      </c>
      <c r="G684" s="230" t="s">
        <v>281</v>
      </c>
      <c r="H684" s="230" t="s">
        <v>1393</v>
      </c>
      <c r="I684" s="230" t="s">
        <v>321</v>
      </c>
      <c r="J684" s="230" t="s">
        <v>295</v>
      </c>
      <c r="K684" s="230">
        <v>2016</v>
      </c>
      <c r="L684" s="230" t="s">
        <v>281</v>
      </c>
    </row>
    <row r="685" spans="1:16" ht="17.25" customHeight="1" x14ac:dyDescent="0.3">
      <c r="A685" s="230">
        <v>421969</v>
      </c>
      <c r="B685" s="230" t="s">
        <v>2847</v>
      </c>
      <c r="C685" s="230" t="s">
        <v>63</v>
      </c>
      <c r="D685" s="230" t="s">
        <v>2785</v>
      </c>
      <c r="E685" s="230" t="s">
        <v>140</v>
      </c>
      <c r="F685" s="230">
        <v>36000</v>
      </c>
      <c r="G685" s="230" t="s">
        <v>281</v>
      </c>
      <c r="H685" s="230" t="s">
        <v>1393</v>
      </c>
      <c r="I685" s="230" t="s">
        <v>321</v>
      </c>
      <c r="J685" s="230" t="s">
        <v>295</v>
      </c>
      <c r="K685" s="230">
        <v>2016</v>
      </c>
      <c r="L685" s="230" t="s">
        <v>281</v>
      </c>
    </row>
    <row r="686" spans="1:16" ht="17.25" customHeight="1" x14ac:dyDescent="0.3">
      <c r="A686" s="230">
        <v>420807</v>
      </c>
      <c r="B686" s="230" t="s">
        <v>2848</v>
      </c>
      <c r="C686" s="230" t="s">
        <v>709</v>
      </c>
      <c r="D686" s="230" t="s">
        <v>396</v>
      </c>
      <c r="E686" s="230" t="s">
        <v>140</v>
      </c>
      <c r="F686" s="230">
        <v>36005</v>
      </c>
      <c r="G686" s="230" t="s">
        <v>1664</v>
      </c>
      <c r="H686" s="230" t="s">
        <v>1393</v>
      </c>
      <c r="I686" s="230" t="s">
        <v>321</v>
      </c>
      <c r="J686" s="230" t="s">
        <v>295</v>
      </c>
      <c r="K686" s="230">
        <v>2016</v>
      </c>
      <c r="L686" s="230" t="s">
        <v>281</v>
      </c>
    </row>
    <row r="687" spans="1:16" ht="17.25" customHeight="1" x14ac:dyDescent="0.3">
      <c r="A687" s="230">
        <v>420551</v>
      </c>
      <c r="B687" s="230" t="s">
        <v>2849</v>
      </c>
      <c r="C687" s="230" t="s">
        <v>377</v>
      </c>
      <c r="D687" s="230" t="s">
        <v>211</v>
      </c>
      <c r="E687" s="230" t="s">
        <v>140</v>
      </c>
      <c r="F687" s="230">
        <v>36022</v>
      </c>
      <c r="G687" s="230" t="s">
        <v>281</v>
      </c>
      <c r="H687" s="230" t="s">
        <v>1393</v>
      </c>
      <c r="I687" s="230" t="s">
        <v>321</v>
      </c>
      <c r="J687" s="230" t="s">
        <v>295</v>
      </c>
      <c r="K687" s="230">
        <v>2016</v>
      </c>
      <c r="L687" s="230" t="s">
        <v>281</v>
      </c>
    </row>
    <row r="688" spans="1:16" ht="17.25" customHeight="1" x14ac:dyDescent="0.3">
      <c r="A688" s="230">
        <v>420855</v>
      </c>
      <c r="B688" s="230" t="s">
        <v>2850</v>
      </c>
      <c r="C688" s="230" t="s">
        <v>123</v>
      </c>
      <c r="D688" s="230" t="s">
        <v>215</v>
      </c>
      <c r="E688" s="230" t="s">
        <v>141</v>
      </c>
      <c r="F688" s="230">
        <v>36025</v>
      </c>
      <c r="G688" s="230" t="s">
        <v>281</v>
      </c>
      <c r="H688" s="230" t="s">
        <v>1393</v>
      </c>
      <c r="I688" s="230" t="s">
        <v>321</v>
      </c>
      <c r="J688" s="230" t="s">
        <v>295</v>
      </c>
      <c r="K688" s="230">
        <v>2016</v>
      </c>
      <c r="L688" s="230" t="s">
        <v>281</v>
      </c>
    </row>
    <row r="689" spans="1:22" ht="17.25" customHeight="1" x14ac:dyDescent="0.3">
      <c r="A689" s="230">
        <v>421947</v>
      </c>
      <c r="B689" s="230" t="s">
        <v>2853</v>
      </c>
      <c r="C689" s="230" t="s">
        <v>93</v>
      </c>
      <c r="D689" s="230" t="s">
        <v>692</v>
      </c>
      <c r="E689" s="230" t="s">
        <v>140</v>
      </c>
      <c r="F689" s="230">
        <v>36064</v>
      </c>
      <c r="G689" s="230" t="s">
        <v>281</v>
      </c>
      <c r="H689" s="230" t="s">
        <v>1393</v>
      </c>
      <c r="I689" s="230" t="s">
        <v>321</v>
      </c>
      <c r="J689" s="230" t="s">
        <v>295</v>
      </c>
      <c r="K689" s="230">
        <v>2016</v>
      </c>
      <c r="L689" s="230" t="s">
        <v>281</v>
      </c>
      <c r="N689" s="230">
        <v>3095</v>
      </c>
      <c r="O689" s="230">
        <v>44424.502650462964</v>
      </c>
      <c r="P689" s="230">
        <v>10000</v>
      </c>
    </row>
    <row r="690" spans="1:22" ht="17.25" customHeight="1" x14ac:dyDescent="0.3">
      <c r="A690" s="230">
        <v>420737</v>
      </c>
      <c r="B690" s="230" t="s">
        <v>2854</v>
      </c>
      <c r="C690" s="230" t="s">
        <v>82</v>
      </c>
      <c r="D690" s="230" t="s">
        <v>263</v>
      </c>
      <c r="E690" s="230" t="s">
        <v>141</v>
      </c>
      <c r="F690" s="230">
        <v>36091</v>
      </c>
      <c r="G690" s="230" t="s">
        <v>281</v>
      </c>
      <c r="H690" s="230" t="s">
        <v>1393</v>
      </c>
      <c r="I690" s="230" t="s">
        <v>321</v>
      </c>
      <c r="J690" s="230" t="s">
        <v>295</v>
      </c>
      <c r="K690" s="230">
        <v>2016</v>
      </c>
      <c r="L690" s="230" t="s">
        <v>281</v>
      </c>
      <c r="V690" s="230" t="s">
        <v>902</v>
      </c>
    </row>
    <row r="691" spans="1:22" ht="17.25" customHeight="1" x14ac:dyDescent="0.3">
      <c r="A691" s="230">
        <v>424259</v>
      </c>
      <c r="B691" s="230" t="s">
        <v>2855</v>
      </c>
      <c r="C691" s="230" t="s">
        <v>1940</v>
      </c>
      <c r="D691" s="230" t="s">
        <v>233</v>
      </c>
      <c r="E691" s="230" t="s">
        <v>140</v>
      </c>
      <c r="F691" s="230">
        <v>36138</v>
      </c>
      <c r="G691" s="230" t="s">
        <v>1504</v>
      </c>
      <c r="H691" s="230" t="s">
        <v>1393</v>
      </c>
      <c r="I691" s="230" t="s">
        <v>321</v>
      </c>
      <c r="J691" s="230" t="s">
        <v>295</v>
      </c>
      <c r="K691" s="230">
        <v>2016</v>
      </c>
      <c r="L691" s="230" t="s">
        <v>281</v>
      </c>
    </row>
    <row r="692" spans="1:22" ht="17.25" customHeight="1" x14ac:dyDescent="0.3">
      <c r="A692" s="230">
        <v>421857</v>
      </c>
      <c r="B692" s="230" t="s">
        <v>2768</v>
      </c>
      <c r="C692" s="230" t="s">
        <v>87</v>
      </c>
      <c r="D692" s="230" t="s">
        <v>192</v>
      </c>
      <c r="E692" s="230" t="s">
        <v>140</v>
      </c>
      <c r="F692" s="230">
        <v>36161</v>
      </c>
      <c r="G692" s="230" t="s">
        <v>281</v>
      </c>
      <c r="H692" s="230" t="s">
        <v>1393</v>
      </c>
      <c r="I692" s="230" t="s">
        <v>321</v>
      </c>
      <c r="J692" s="230" t="s">
        <v>295</v>
      </c>
      <c r="K692" s="230">
        <v>2016</v>
      </c>
      <c r="L692" s="230" t="s">
        <v>281</v>
      </c>
    </row>
    <row r="693" spans="1:22" ht="17.25" customHeight="1" x14ac:dyDescent="0.3">
      <c r="A693" s="230">
        <v>421885</v>
      </c>
      <c r="B693" s="230" t="s">
        <v>2860</v>
      </c>
      <c r="C693" s="230" t="s">
        <v>2530</v>
      </c>
      <c r="D693" s="230" t="s">
        <v>683</v>
      </c>
      <c r="E693" s="230" t="s">
        <v>140</v>
      </c>
      <c r="F693" s="230">
        <v>36161</v>
      </c>
      <c r="G693" s="230" t="s">
        <v>281</v>
      </c>
      <c r="H693" s="230" t="s">
        <v>1393</v>
      </c>
      <c r="I693" s="230" t="s">
        <v>321</v>
      </c>
      <c r="J693" s="230" t="s">
        <v>295</v>
      </c>
      <c r="K693" s="230">
        <v>2016</v>
      </c>
      <c r="L693" s="230" t="s">
        <v>281</v>
      </c>
    </row>
    <row r="694" spans="1:22" ht="17.25" customHeight="1" x14ac:dyDescent="0.3">
      <c r="A694" s="230">
        <v>421964</v>
      </c>
      <c r="B694" s="230" t="s">
        <v>2861</v>
      </c>
      <c r="C694" s="230" t="s">
        <v>793</v>
      </c>
      <c r="D694" s="230" t="s">
        <v>214</v>
      </c>
      <c r="E694" s="230" t="s">
        <v>140</v>
      </c>
      <c r="F694" s="230">
        <v>36161</v>
      </c>
      <c r="G694" s="230" t="s">
        <v>281</v>
      </c>
      <c r="H694" s="230" t="s">
        <v>1393</v>
      </c>
      <c r="I694" s="230" t="s">
        <v>321</v>
      </c>
      <c r="J694" s="230" t="s">
        <v>295</v>
      </c>
      <c r="K694" s="230">
        <v>2016</v>
      </c>
      <c r="L694" s="230" t="s">
        <v>281</v>
      </c>
    </row>
    <row r="695" spans="1:22" ht="17.25" customHeight="1" x14ac:dyDescent="0.3">
      <c r="A695" s="230">
        <v>422325</v>
      </c>
      <c r="B695" s="230" t="s">
        <v>2862</v>
      </c>
      <c r="C695" s="230" t="s">
        <v>776</v>
      </c>
      <c r="D695" s="230" t="s">
        <v>363</v>
      </c>
      <c r="E695" s="230" t="s">
        <v>141</v>
      </c>
      <c r="F695" s="230">
        <v>36162</v>
      </c>
      <c r="G695" s="230" t="s">
        <v>281</v>
      </c>
      <c r="H695" s="230" t="s">
        <v>1393</v>
      </c>
      <c r="I695" s="230" t="s">
        <v>321</v>
      </c>
      <c r="J695" s="230" t="s">
        <v>295</v>
      </c>
      <c r="K695" s="230">
        <v>2016</v>
      </c>
      <c r="L695" s="230" t="s">
        <v>281</v>
      </c>
    </row>
    <row r="696" spans="1:22" ht="17.25" customHeight="1" x14ac:dyDescent="0.3">
      <c r="A696" s="230">
        <v>421121</v>
      </c>
      <c r="B696" s="230" t="s">
        <v>2863</v>
      </c>
      <c r="C696" s="230" t="s">
        <v>66</v>
      </c>
      <c r="D696" s="230" t="s">
        <v>380</v>
      </c>
      <c r="E696" s="230" t="s">
        <v>140</v>
      </c>
      <c r="F696" s="230">
        <v>36162</v>
      </c>
      <c r="G696" s="230" t="s">
        <v>281</v>
      </c>
      <c r="H696" s="230" t="s">
        <v>1393</v>
      </c>
      <c r="I696" s="230" t="s">
        <v>321</v>
      </c>
      <c r="J696" s="230" t="s">
        <v>295</v>
      </c>
      <c r="K696" s="230">
        <v>2016</v>
      </c>
      <c r="L696" s="230" t="s">
        <v>281</v>
      </c>
    </row>
    <row r="697" spans="1:22" ht="17.25" customHeight="1" x14ac:dyDescent="0.3">
      <c r="A697" s="230">
        <v>421551</v>
      </c>
      <c r="B697" s="230" t="s">
        <v>2864</v>
      </c>
      <c r="C697" s="230" t="s">
        <v>844</v>
      </c>
      <c r="D697" s="230" t="s">
        <v>362</v>
      </c>
      <c r="E697" s="230" t="s">
        <v>140</v>
      </c>
      <c r="F697" s="230">
        <v>36170</v>
      </c>
      <c r="G697" s="230" t="s">
        <v>281</v>
      </c>
      <c r="H697" s="230" t="s">
        <v>1393</v>
      </c>
      <c r="I697" s="230" t="s">
        <v>321</v>
      </c>
      <c r="J697" s="230" t="s">
        <v>295</v>
      </c>
      <c r="K697" s="230">
        <v>2016</v>
      </c>
      <c r="L697" s="230" t="s">
        <v>281</v>
      </c>
    </row>
    <row r="698" spans="1:22" ht="17.25" customHeight="1" x14ac:dyDescent="0.3">
      <c r="A698" s="230">
        <v>420721</v>
      </c>
      <c r="B698" s="230" t="s">
        <v>2865</v>
      </c>
      <c r="C698" s="230" t="s">
        <v>62</v>
      </c>
      <c r="D698" s="230" t="s">
        <v>199</v>
      </c>
      <c r="E698" s="230" t="s">
        <v>140</v>
      </c>
      <c r="F698" s="230">
        <v>36180</v>
      </c>
      <c r="G698" s="230" t="s">
        <v>281</v>
      </c>
      <c r="H698" s="230" t="s">
        <v>1393</v>
      </c>
      <c r="I698" s="230" t="s">
        <v>321</v>
      </c>
      <c r="J698" s="230" t="s">
        <v>295</v>
      </c>
      <c r="K698" s="230">
        <v>2016</v>
      </c>
      <c r="L698" s="230" t="s">
        <v>281</v>
      </c>
    </row>
    <row r="699" spans="1:22" ht="17.25" customHeight="1" x14ac:dyDescent="0.3">
      <c r="A699" s="230">
        <v>420833</v>
      </c>
      <c r="B699" s="230" t="s">
        <v>2866</v>
      </c>
      <c r="C699" s="230" t="s">
        <v>96</v>
      </c>
      <c r="D699" s="230" t="s">
        <v>222</v>
      </c>
      <c r="E699" s="230" t="s">
        <v>140</v>
      </c>
      <c r="F699" s="230">
        <v>36180</v>
      </c>
      <c r="G699" s="230" t="s">
        <v>281</v>
      </c>
      <c r="H699" s="230" t="s">
        <v>1393</v>
      </c>
      <c r="I699" s="230" t="s">
        <v>321</v>
      </c>
      <c r="J699" s="230" t="s">
        <v>295</v>
      </c>
      <c r="K699" s="230">
        <v>2016</v>
      </c>
      <c r="L699" s="230" t="s">
        <v>281</v>
      </c>
    </row>
    <row r="700" spans="1:22" ht="17.25" customHeight="1" x14ac:dyDescent="0.3">
      <c r="A700" s="230">
        <v>422081</v>
      </c>
      <c r="B700" s="230" t="s">
        <v>2867</v>
      </c>
      <c r="C700" s="230" t="s">
        <v>453</v>
      </c>
      <c r="D700" s="230" t="s">
        <v>2868</v>
      </c>
      <c r="E700" s="230" t="s">
        <v>140</v>
      </c>
      <c r="F700" s="230">
        <v>36185</v>
      </c>
      <c r="G700" s="230" t="s">
        <v>281</v>
      </c>
      <c r="H700" s="230" t="s">
        <v>1393</v>
      </c>
      <c r="I700" s="230" t="s">
        <v>321</v>
      </c>
      <c r="J700" s="230" t="s">
        <v>295</v>
      </c>
      <c r="K700" s="230">
        <v>2016</v>
      </c>
      <c r="L700" s="230" t="s">
        <v>281</v>
      </c>
    </row>
    <row r="701" spans="1:22" ht="17.25" customHeight="1" x14ac:dyDescent="0.3">
      <c r="A701" s="230">
        <v>421091</v>
      </c>
      <c r="B701" s="230" t="s">
        <v>2869</v>
      </c>
      <c r="C701" s="230" t="s">
        <v>475</v>
      </c>
      <c r="D701" s="230" t="s">
        <v>199</v>
      </c>
      <c r="E701" s="230" t="s">
        <v>141</v>
      </c>
      <c r="F701" s="230">
        <v>36188</v>
      </c>
      <c r="G701" s="230" t="s">
        <v>281</v>
      </c>
      <c r="H701" s="230" t="s">
        <v>1393</v>
      </c>
      <c r="I701" s="230" t="s">
        <v>321</v>
      </c>
      <c r="J701" s="230" t="s">
        <v>295</v>
      </c>
      <c r="K701" s="230">
        <v>2016</v>
      </c>
      <c r="L701" s="230" t="s">
        <v>281</v>
      </c>
    </row>
    <row r="702" spans="1:22" ht="17.25" customHeight="1" x14ac:dyDescent="0.3">
      <c r="A702" s="230">
        <v>420814</v>
      </c>
      <c r="B702" s="230" t="s">
        <v>2870</v>
      </c>
      <c r="C702" s="230" t="s">
        <v>2871</v>
      </c>
      <c r="D702" s="230" t="s">
        <v>536</v>
      </c>
      <c r="E702" s="230" t="s">
        <v>141</v>
      </c>
      <c r="F702" s="230">
        <v>36190</v>
      </c>
      <c r="G702" s="230" t="s">
        <v>281</v>
      </c>
      <c r="H702" s="230" t="s">
        <v>1393</v>
      </c>
      <c r="I702" s="230" t="s">
        <v>321</v>
      </c>
      <c r="J702" s="230" t="s">
        <v>295</v>
      </c>
      <c r="K702" s="230">
        <v>2016</v>
      </c>
      <c r="L702" s="230" t="s">
        <v>281</v>
      </c>
      <c r="U702" s="230" t="s">
        <v>902</v>
      </c>
      <c r="V702" s="230" t="s">
        <v>902</v>
      </c>
    </row>
    <row r="703" spans="1:22" ht="17.25" customHeight="1" x14ac:dyDescent="0.3">
      <c r="A703" s="230">
        <v>420900</v>
      </c>
      <c r="B703" s="230" t="s">
        <v>2872</v>
      </c>
      <c r="C703" s="230" t="s">
        <v>636</v>
      </c>
      <c r="D703" s="230" t="s">
        <v>211</v>
      </c>
      <c r="E703" s="230" t="s">
        <v>141</v>
      </c>
      <c r="F703" s="230">
        <v>36219</v>
      </c>
      <c r="G703" s="230" t="s">
        <v>281</v>
      </c>
      <c r="H703" s="230" t="s">
        <v>1393</v>
      </c>
      <c r="I703" s="230" t="s">
        <v>321</v>
      </c>
      <c r="J703" s="230" t="s">
        <v>295</v>
      </c>
      <c r="K703" s="230">
        <v>2016</v>
      </c>
      <c r="L703" s="230" t="s">
        <v>281</v>
      </c>
    </row>
    <row r="704" spans="1:22" ht="17.25" customHeight="1" x14ac:dyDescent="0.3">
      <c r="A704" s="230">
        <v>420991</v>
      </c>
      <c r="B704" s="230" t="s">
        <v>2873</v>
      </c>
      <c r="C704" s="230" t="s">
        <v>114</v>
      </c>
      <c r="D704" s="230" t="s">
        <v>345</v>
      </c>
      <c r="E704" s="230" t="s">
        <v>141</v>
      </c>
      <c r="F704" s="230">
        <v>36220</v>
      </c>
      <c r="G704" s="230" t="s">
        <v>281</v>
      </c>
      <c r="H704" s="230" t="s">
        <v>1393</v>
      </c>
      <c r="I704" s="230" t="s">
        <v>321</v>
      </c>
      <c r="J704" s="230" t="s">
        <v>295</v>
      </c>
      <c r="K704" s="230">
        <v>2016</v>
      </c>
      <c r="L704" s="230" t="s">
        <v>281</v>
      </c>
    </row>
    <row r="705" spans="1:22" ht="17.25" customHeight="1" x14ac:dyDescent="0.3">
      <c r="A705" s="230">
        <v>426006</v>
      </c>
      <c r="B705" s="230" t="s">
        <v>2874</v>
      </c>
      <c r="C705" s="230" t="s">
        <v>110</v>
      </c>
      <c r="D705" s="230" t="s">
        <v>2875</v>
      </c>
      <c r="E705" s="230" t="s">
        <v>141</v>
      </c>
      <c r="F705" s="230" t="s">
        <v>2144</v>
      </c>
      <c r="G705" s="230" t="s">
        <v>281</v>
      </c>
      <c r="H705" s="230" t="s">
        <v>1393</v>
      </c>
      <c r="I705" s="230" t="s">
        <v>321</v>
      </c>
      <c r="J705" s="230" t="s">
        <v>295</v>
      </c>
      <c r="K705" s="230">
        <v>2016</v>
      </c>
      <c r="L705" s="230" t="s">
        <v>281</v>
      </c>
    </row>
    <row r="706" spans="1:22" ht="17.25" customHeight="1" x14ac:dyDescent="0.3">
      <c r="A706" s="230">
        <v>426223</v>
      </c>
      <c r="B706" s="230" t="s">
        <v>2876</v>
      </c>
      <c r="C706" s="230" t="s">
        <v>82</v>
      </c>
      <c r="D706" s="230" t="s">
        <v>233</v>
      </c>
      <c r="E706" s="230" t="s">
        <v>141</v>
      </c>
      <c r="F706" s="230" t="s">
        <v>2877</v>
      </c>
      <c r="G706" s="230" t="s">
        <v>1396</v>
      </c>
      <c r="H706" s="230" t="s">
        <v>1393</v>
      </c>
      <c r="I706" s="230" t="s">
        <v>321</v>
      </c>
      <c r="J706" s="230" t="s">
        <v>295</v>
      </c>
      <c r="K706" s="230">
        <v>2016</v>
      </c>
      <c r="L706" s="230" t="s">
        <v>281</v>
      </c>
    </row>
    <row r="707" spans="1:22" ht="17.25" customHeight="1" x14ac:dyDescent="0.3">
      <c r="A707" s="230">
        <v>425524</v>
      </c>
      <c r="B707" s="230" t="s">
        <v>2878</v>
      </c>
      <c r="C707" s="230" t="s">
        <v>127</v>
      </c>
      <c r="D707" s="230" t="s">
        <v>531</v>
      </c>
      <c r="E707" s="230" t="s">
        <v>141</v>
      </c>
      <c r="F707" s="230">
        <v>34350</v>
      </c>
      <c r="G707" s="230" t="s">
        <v>281</v>
      </c>
      <c r="H707" s="230" t="s">
        <v>1393</v>
      </c>
      <c r="I707" s="230" t="s">
        <v>321</v>
      </c>
      <c r="J707" s="230" t="s">
        <v>296</v>
      </c>
      <c r="K707" s="230">
        <v>2016</v>
      </c>
      <c r="L707" s="230" t="s">
        <v>281</v>
      </c>
    </row>
    <row r="708" spans="1:22" ht="17.25" customHeight="1" x14ac:dyDescent="0.3">
      <c r="A708" s="230">
        <v>422115</v>
      </c>
      <c r="B708" s="230" t="s">
        <v>2880</v>
      </c>
      <c r="C708" s="230" t="s">
        <v>2881</v>
      </c>
      <c r="D708" s="230" t="s">
        <v>198</v>
      </c>
      <c r="E708" s="230" t="s">
        <v>140</v>
      </c>
      <c r="F708" s="230">
        <v>35469</v>
      </c>
      <c r="G708" s="230" t="s">
        <v>281</v>
      </c>
      <c r="H708" s="230" t="s">
        <v>1393</v>
      </c>
      <c r="I708" s="230" t="s">
        <v>321</v>
      </c>
      <c r="J708" s="230" t="s">
        <v>296</v>
      </c>
      <c r="K708" s="230">
        <v>2016</v>
      </c>
      <c r="L708" s="230" t="s">
        <v>281</v>
      </c>
    </row>
    <row r="709" spans="1:22" ht="17.25" customHeight="1" x14ac:dyDescent="0.3">
      <c r="A709" s="230">
        <v>420792</v>
      </c>
      <c r="B709" s="230" t="s">
        <v>2882</v>
      </c>
      <c r="C709" s="230" t="s">
        <v>2883</v>
      </c>
      <c r="D709" s="230" t="s">
        <v>129</v>
      </c>
      <c r="E709" s="230" t="s">
        <v>141</v>
      </c>
      <c r="F709" s="230">
        <v>35479</v>
      </c>
      <c r="G709" s="230" t="s">
        <v>281</v>
      </c>
      <c r="H709" s="230" t="s">
        <v>1393</v>
      </c>
      <c r="I709" s="230" t="s">
        <v>321</v>
      </c>
      <c r="J709" s="230" t="s">
        <v>296</v>
      </c>
      <c r="K709" s="230">
        <v>2016</v>
      </c>
      <c r="L709" s="230" t="s">
        <v>281</v>
      </c>
    </row>
    <row r="710" spans="1:22" ht="17.25" customHeight="1" x14ac:dyDescent="0.3">
      <c r="A710" s="230">
        <v>421822</v>
      </c>
      <c r="B710" s="230" t="s">
        <v>2884</v>
      </c>
      <c r="C710" s="230" t="s">
        <v>1729</v>
      </c>
      <c r="D710" s="230" t="s">
        <v>125</v>
      </c>
      <c r="E710" s="230" t="s">
        <v>140</v>
      </c>
      <c r="F710" s="230">
        <v>35555</v>
      </c>
      <c r="G710" s="230" t="s">
        <v>281</v>
      </c>
      <c r="H710" s="230" t="s">
        <v>1393</v>
      </c>
      <c r="I710" s="230" t="s">
        <v>321</v>
      </c>
      <c r="J710" s="230" t="s">
        <v>296</v>
      </c>
      <c r="K710" s="230">
        <v>2016</v>
      </c>
      <c r="L710" s="230" t="s">
        <v>281</v>
      </c>
    </row>
    <row r="711" spans="1:22" ht="17.25" customHeight="1" x14ac:dyDescent="0.3">
      <c r="A711" s="230">
        <v>422306</v>
      </c>
      <c r="B711" s="230" t="s">
        <v>2885</v>
      </c>
      <c r="C711" s="230" t="s">
        <v>2886</v>
      </c>
      <c r="D711" s="230" t="s">
        <v>224</v>
      </c>
      <c r="E711" s="230" t="s">
        <v>141</v>
      </c>
      <c r="F711" s="230">
        <v>35559</v>
      </c>
      <c r="G711" s="230" t="s">
        <v>281</v>
      </c>
      <c r="H711" s="230" t="s">
        <v>1393</v>
      </c>
      <c r="I711" s="230" t="s">
        <v>321</v>
      </c>
      <c r="J711" s="230" t="s">
        <v>296</v>
      </c>
      <c r="K711" s="230">
        <v>2016</v>
      </c>
      <c r="L711" s="230" t="s">
        <v>281</v>
      </c>
    </row>
    <row r="712" spans="1:22" ht="17.25" customHeight="1" x14ac:dyDescent="0.3">
      <c r="A712" s="230">
        <v>424512</v>
      </c>
      <c r="B712" s="230" t="s">
        <v>2887</v>
      </c>
      <c r="C712" s="230" t="s">
        <v>2657</v>
      </c>
      <c r="D712" s="230" t="s">
        <v>200</v>
      </c>
      <c r="E712" s="230" t="s">
        <v>141</v>
      </c>
      <c r="F712" s="230">
        <v>35588</v>
      </c>
      <c r="G712" s="230" t="s">
        <v>281</v>
      </c>
      <c r="H712" s="230" t="s">
        <v>1393</v>
      </c>
      <c r="I712" s="230" t="s">
        <v>321</v>
      </c>
      <c r="J712" s="230" t="s">
        <v>296</v>
      </c>
      <c r="K712" s="230">
        <v>2016</v>
      </c>
      <c r="L712" s="230" t="s">
        <v>281</v>
      </c>
    </row>
    <row r="713" spans="1:22" ht="17.25" customHeight="1" x14ac:dyDescent="0.3">
      <c r="A713" s="230">
        <v>425087</v>
      </c>
      <c r="B713" s="230" t="s">
        <v>2888</v>
      </c>
      <c r="C713" s="230" t="s">
        <v>63</v>
      </c>
      <c r="D713" s="230" t="s">
        <v>408</v>
      </c>
      <c r="E713" s="230" t="s">
        <v>140</v>
      </c>
      <c r="F713" s="230">
        <v>35613</v>
      </c>
      <c r="G713" s="230" t="s">
        <v>281</v>
      </c>
      <c r="H713" s="230" t="s">
        <v>1393</v>
      </c>
      <c r="I713" s="230" t="s">
        <v>321</v>
      </c>
      <c r="J713" s="230" t="s">
        <v>296</v>
      </c>
      <c r="K713" s="230">
        <v>2016</v>
      </c>
      <c r="L713" s="230" t="s">
        <v>281</v>
      </c>
      <c r="V713" s="230" t="s">
        <v>902</v>
      </c>
    </row>
    <row r="714" spans="1:22" ht="17.25" customHeight="1" x14ac:dyDescent="0.3">
      <c r="A714" s="230">
        <v>425324</v>
      </c>
      <c r="B714" s="230" t="s">
        <v>2889</v>
      </c>
      <c r="C714" s="230" t="s">
        <v>705</v>
      </c>
      <c r="D714" s="230" t="s">
        <v>230</v>
      </c>
      <c r="E714" s="230" t="s">
        <v>140</v>
      </c>
      <c r="F714" s="230">
        <v>35617</v>
      </c>
      <c r="G714" s="230" t="s">
        <v>281</v>
      </c>
      <c r="H714" s="230" t="s">
        <v>1393</v>
      </c>
      <c r="I714" s="230" t="s">
        <v>321</v>
      </c>
      <c r="J714" s="230" t="s">
        <v>296</v>
      </c>
      <c r="K714" s="230">
        <v>2016</v>
      </c>
      <c r="L714" s="230" t="s">
        <v>281</v>
      </c>
    </row>
    <row r="715" spans="1:22" ht="17.25" customHeight="1" x14ac:dyDescent="0.3">
      <c r="A715" s="230">
        <v>420589</v>
      </c>
      <c r="B715" s="230" t="s">
        <v>2890</v>
      </c>
      <c r="C715" s="230" t="s">
        <v>381</v>
      </c>
      <c r="D715" s="230" t="s">
        <v>232</v>
      </c>
      <c r="E715" s="230" t="s">
        <v>140</v>
      </c>
      <c r="F715" s="230">
        <v>35705</v>
      </c>
      <c r="G715" s="230" t="s">
        <v>281</v>
      </c>
      <c r="H715" s="230" t="s">
        <v>1393</v>
      </c>
      <c r="I715" s="230" t="s">
        <v>321</v>
      </c>
      <c r="J715" s="230" t="s">
        <v>296</v>
      </c>
      <c r="K715" s="230">
        <v>2016</v>
      </c>
      <c r="L715" s="230" t="s">
        <v>281</v>
      </c>
    </row>
    <row r="716" spans="1:22" ht="17.25" customHeight="1" x14ac:dyDescent="0.3">
      <c r="A716" s="230">
        <v>420927</v>
      </c>
      <c r="B716" s="230" t="s">
        <v>2891</v>
      </c>
      <c r="C716" s="230" t="s">
        <v>477</v>
      </c>
      <c r="D716" s="230" t="s">
        <v>211</v>
      </c>
      <c r="E716" s="230" t="s">
        <v>140</v>
      </c>
      <c r="F716" s="230">
        <v>35740</v>
      </c>
      <c r="G716" s="230" t="s">
        <v>281</v>
      </c>
      <c r="H716" s="230" t="s">
        <v>1393</v>
      </c>
      <c r="I716" s="230" t="s">
        <v>321</v>
      </c>
      <c r="J716" s="230" t="s">
        <v>296</v>
      </c>
      <c r="K716" s="230">
        <v>2016</v>
      </c>
      <c r="L716" s="230" t="s">
        <v>281</v>
      </c>
    </row>
    <row r="717" spans="1:22" ht="17.25" customHeight="1" x14ac:dyDescent="0.3">
      <c r="A717" s="230">
        <v>422422</v>
      </c>
      <c r="B717" s="230" t="s">
        <v>2893</v>
      </c>
      <c r="C717" s="230" t="s">
        <v>110</v>
      </c>
      <c r="D717" s="230" t="s">
        <v>371</v>
      </c>
      <c r="E717" s="230" t="s">
        <v>141</v>
      </c>
      <c r="F717" s="230">
        <v>35798</v>
      </c>
      <c r="G717" s="230" t="s">
        <v>281</v>
      </c>
      <c r="H717" s="230" t="s">
        <v>1393</v>
      </c>
      <c r="I717" s="230" t="s">
        <v>321</v>
      </c>
      <c r="J717" s="230" t="s">
        <v>296</v>
      </c>
      <c r="K717" s="230">
        <v>2016</v>
      </c>
      <c r="L717" s="230" t="s">
        <v>281</v>
      </c>
      <c r="U717" s="230" t="s">
        <v>902</v>
      </c>
      <c r="V717" s="230" t="s">
        <v>902</v>
      </c>
    </row>
    <row r="718" spans="1:22" ht="17.25" customHeight="1" x14ac:dyDescent="0.3">
      <c r="A718" s="230">
        <v>425197</v>
      </c>
      <c r="B718" s="230" t="s">
        <v>2894</v>
      </c>
      <c r="C718" s="230" t="s">
        <v>599</v>
      </c>
      <c r="D718" s="230" t="s">
        <v>194</v>
      </c>
      <c r="E718" s="230" t="s">
        <v>140</v>
      </c>
      <c r="F718" s="230">
        <v>35802</v>
      </c>
      <c r="G718" s="230" t="s">
        <v>281</v>
      </c>
      <c r="H718" s="230" t="s">
        <v>1393</v>
      </c>
      <c r="I718" s="230" t="s">
        <v>321</v>
      </c>
      <c r="J718" s="230" t="s">
        <v>296</v>
      </c>
      <c r="K718" s="230">
        <v>2016</v>
      </c>
      <c r="L718" s="230" t="s">
        <v>281</v>
      </c>
    </row>
    <row r="719" spans="1:22" ht="17.25" customHeight="1" x14ac:dyDescent="0.3">
      <c r="A719" s="230">
        <v>420567</v>
      </c>
      <c r="B719" s="230" t="s">
        <v>2895</v>
      </c>
      <c r="C719" s="230" t="s">
        <v>778</v>
      </c>
      <c r="D719" s="230" t="s">
        <v>2896</v>
      </c>
      <c r="E719" s="230" t="s">
        <v>140</v>
      </c>
      <c r="F719" s="230">
        <v>35803</v>
      </c>
      <c r="G719" s="230" t="s">
        <v>281</v>
      </c>
      <c r="H719" s="230" t="s">
        <v>1393</v>
      </c>
      <c r="I719" s="230" t="s">
        <v>321</v>
      </c>
      <c r="J719" s="230" t="s">
        <v>296</v>
      </c>
      <c r="K719" s="230">
        <v>2016</v>
      </c>
      <c r="L719" s="230" t="s">
        <v>281</v>
      </c>
    </row>
    <row r="720" spans="1:22" ht="17.25" customHeight="1" x14ac:dyDescent="0.3">
      <c r="A720" s="230">
        <v>422822</v>
      </c>
      <c r="B720" s="230" t="s">
        <v>2897</v>
      </c>
      <c r="C720" s="230" t="s">
        <v>60</v>
      </c>
      <c r="D720" s="230" t="s">
        <v>224</v>
      </c>
      <c r="E720" s="230" t="s">
        <v>141</v>
      </c>
      <c r="F720" s="230">
        <v>35831</v>
      </c>
      <c r="G720" s="230" t="s">
        <v>281</v>
      </c>
      <c r="H720" s="230" t="s">
        <v>1393</v>
      </c>
      <c r="I720" s="230" t="s">
        <v>321</v>
      </c>
      <c r="J720" s="230" t="s">
        <v>296</v>
      </c>
      <c r="K720" s="230">
        <v>2016</v>
      </c>
      <c r="L720" s="230" t="s">
        <v>281</v>
      </c>
    </row>
    <row r="721" spans="1:16" ht="17.25" customHeight="1" x14ac:dyDescent="0.3">
      <c r="A721" s="230">
        <v>421087</v>
      </c>
      <c r="B721" s="230" t="s">
        <v>2898</v>
      </c>
      <c r="C721" s="230" t="s">
        <v>69</v>
      </c>
      <c r="D721" s="230" t="s">
        <v>1883</v>
      </c>
      <c r="E721" s="230" t="s">
        <v>140</v>
      </c>
      <c r="F721" s="230">
        <v>35864</v>
      </c>
      <c r="G721" s="230" t="s">
        <v>281</v>
      </c>
      <c r="H721" s="230" t="s">
        <v>1393</v>
      </c>
      <c r="I721" s="230" t="s">
        <v>321</v>
      </c>
      <c r="J721" s="230" t="s">
        <v>296</v>
      </c>
      <c r="K721" s="230">
        <v>2016</v>
      </c>
      <c r="L721" s="230" t="s">
        <v>281</v>
      </c>
    </row>
    <row r="722" spans="1:16" ht="17.25" customHeight="1" x14ac:dyDescent="0.3">
      <c r="A722" s="230">
        <v>422131</v>
      </c>
      <c r="B722" s="230" t="s">
        <v>2899</v>
      </c>
      <c r="C722" s="230" t="s">
        <v>1495</v>
      </c>
      <c r="D722" s="230" t="s">
        <v>396</v>
      </c>
      <c r="E722" s="230" t="s">
        <v>141</v>
      </c>
      <c r="F722" s="230">
        <v>35870</v>
      </c>
      <c r="G722" s="230" t="s">
        <v>281</v>
      </c>
      <c r="H722" s="230" t="s">
        <v>1393</v>
      </c>
      <c r="I722" s="230" t="s">
        <v>321</v>
      </c>
      <c r="J722" s="230" t="s">
        <v>296</v>
      </c>
      <c r="K722" s="230">
        <v>2016</v>
      </c>
      <c r="L722" s="230" t="s">
        <v>281</v>
      </c>
    </row>
    <row r="723" spans="1:16" ht="17.25" customHeight="1" x14ac:dyDescent="0.3">
      <c r="A723" s="230">
        <v>425629</v>
      </c>
      <c r="B723" s="230" t="s">
        <v>2900</v>
      </c>
      <c r="C723" s="230" t="s">
        <v>128</v>
      </c>
      <c r="D723" s="230" t="s">
        <v>235</v>
      </c>
      <c r="E723" s="230" t="s">
        <v>141</v>
      </c>
      <c r="F723" s="230">
        <v>35910</v>
      </c>
      <c r="G723" s="230" t="s">
        <v>281</v>
      </c>
      <c r="H723" s="230" t="s">
        <v>1393</v>
      </c>
      <c r="I723" s="230" t="s">
        <v>321</v>
      </c>
      <c r="J723" s="230" t="s">
        <v>296</v>
      </c>
      <c r="K723" s="230">
        <v>2016</v>
      </c>
      <c r="L723" s="230" t="s">
        <v>281</v>
      </c>
    </row>
    <row r="724" spans="1:16" ht="17.25" customHeight="1" x14ac:dyDescent="0.3">
      <c r="A724" s="230">
        <v>422094</v>
      </c>
      <c r="B724" s="230" t="s">
        <v>2901</v>
      </c>
      <c r="C724" s="230" t="s">
        <v>569</v>
      </c>
      <c r="D724" s="230" t="s">
        <v>214</v>
      </c>
      <c r="E724" s="230" t="s">
        <v>140</v>
      </c>
      <c r="F724" s="230">
        <v>35924</v>
      </c>
      <c r="G724" s="230" t="s">
        <v>281</v>
      </c>
      <c r="H724" s="230" t="s">
        <v>1393</v>
      </c>
      <c r="I724" s="230" t="s">
        <v>321</v>
      </c>
      <c r="J724" s="230" t="s">
        <v>296</v>
      </c>
      <c r="K724" s="230">
        <v>2016</v>
      </c>
      <c r="L724" s="230" t="s">
        <v>281</v>
      </c>
      <c r="N724" s="230">
        <v>2807</v>
      </c>
      <c r="O724" s="230">
        <v>44402.429097222222</v>
      </c>
      <c r="P724" s="230">
        <v>10000</v>
      </c>
    </row>
    <row r="725" spans="1:16" ht="17.25" customHeight="1" x14ac:dyDescent="0.3">
      <c r="A725" s="230">
        <v>420670</v>
      </c>
      <c r="B725" s="230" t="s">
        <v>2902</v>
      </c>
      <c r="C725" s="230" t="s">
        <v>114</v>
      </c>
      <c r="D725" s="230" t="s">
        <v>205</v>
      </c>
      <c r="E725" s="230" t="s">
        <v>141</v>
      </c>
      <c r="F725" s="230">
        <v>35925</v>
      </c>
      <c r="G725" s="230" t="s">
        <v>281</v>
      </c>
      <c r="H725" s="230" t="s">
        <v>1393</v>
      </c>
      <c r="I725" s="230" t="s">
        <v>321</v>
      </c>
      <c r="J725" s="230" t="s">
        <v>296</v>
      </c>
      <c r="K725" s="230">
        <v>2016</v>
      </c>
      <c r="L725" s="230" t="s">
        <v>281</v>
      </c>
    </row>
    <row r="726" spans="1:16" ht="17.25" customHeight="1" x14ac:dyDescent="0.3">
      <c r="A726" s="230">
        <v>422348</v>
      </c>
      <c r="B726" s="230" t="s">
        <v>2903</v>
      </c>
      <c r="C726" s="230" t="s">
        <v>360</v>
      </c>
      <c r="D726" s="230" t="s">
        <v>706</v>
      </c>
      <c r="E726" s="230" t="s">
        <v>141</v>
      </c>
      <c r="F726" s="230">
        <v>35955</v>
      </c>
      <c r="G726" s="230" t="s">
        <v>281</v>
      </c>
      <c r="H726" s="230" t="s">
        <v>1393</v>
      </c>
      <c r="I726" s="230" t="s">
        <v>321</v>
      </c>
      <c r="J726" s="230" t="s">
        <v>296</v>
      </c>
      <c r="K726" s="230">
        <v>2016</v>
      </c>
      <c r="L726" s="230" t="s">
        <v>281</v>
      </c>
    </row>
    <row r="727" spans="1:16" ht="17.25" customHeight="1" x14ac:dyDescent="0.3">
      <c r="A727" s="230">
        <v>425076</v>
      </c>
      <c r="B727" s="230" t="s">
        <v>2904</v>
      </c>
      <c r="C727" s="230" t="s">
        <v>123</v>
      </c>
      <c r="D727" s="230" t="s">
        <v>2905</v>
      </c>
      <c r="E727" s="230" t="s">
        <v>141</v>
      </c>
      <c r="F727" s="230">
        <v>35962</v>
      </c>
      <c r="G727" s="230" t="s">
        <v>281</v>
      </c>
      <c r="H727" s="230" t="s">
        <v>1393</v>
      </c>
      <c r="I727" s="230" t="s">
        <v>321</v>
      </c>
      <c r="J727" s="230" t="s">
        <v>296</v>
      </c>
      <c r="K727" s="230">
        <v>2016</v>
      </c>
      <c r="L727" s="230" t="s">
        <v>281</v>
      </c>
    </row>
    <row r="728" spans="1:16" ht="17.25" customHeight="1" x14ac:dyDescent="0.3">
      <c r="A728" s="230">
        <v>422444</v>
      </c>
      <c r="B728" s="230" t="s">
        <v>2906</v>
      </c>
      <c r="C728" s="230" t="s">
        <v>678</v>
      </c>
      <c r="D728" s="230" t="s">
        <v>2162</v>
      </c>
      <c r="E728" s="230" t="s">
        <v>140</v>
      </c>
      <c r="F728" s="230">
        <v>35990</v>
      </c>
      <c r="G728" s="230" t="s">
        <v>281</v>
      </c>
      <c r="H728" s="230" t="s">
        <v>1393</v>
      </c>
      <c r="I728" s="230" t="s">
        <v>321</v>
      </c>
      <c r="J728" s="230" t="s">
        <v>296</v>
      </c>
      <c r="K728" s="230">
        <v>2016</v>
      </c>
      <c r="L728" s="230" t="s">
        <v>281</v>
      </c>
    </row>
    <row r="729" spans="1:16" ht="17.25" customHeight="1" x14ac:dyDescent="0.3">
      <c r="A729" s="230">
        <v>424892</v>
      </c>
      <c r="B729" s="230" t="s">
        <v>2907</v>
      </c>
      <c r="C729" s="230" t="s">
        <v>2908</v>
      </c>
      <c r="D729" s="230" t="s">
        <v>224</v>
      </c>
      <c r="E729" s="230" t="s">
        <v>140</v>
      </c>
      <c r="F729" s="230">
        <v>35995</v>
      </c>
      <c r="G729" s="230" t="s">
        <v>281</v>
      </c>
      <c r="H729" s="230" t="s">
        <v>1393</v>
      </c>
      <c r="I729" s="230" t="s">
        <v>321</v>
      </c>
      <c r="J729" s="230" t="s">
        <v>296</v>
      </c>
      <c r="K729" s="230">
        <v>2016</v>
      </c>
      <c r="L729" s="230" t="s">
        <v>281</v>
      </c>
    </row>
    <row r="730" spans="1:16" ht="17.25" customHeight="1" x14ac:dyDescent="0.3">
      <c r="A730" s="230">
        <v>422377</v>
      </c>
      <c r="B730" s="230" t="s">
        <v>2909</v>
      </c>
      <c r="C730" s="230" t="s">
        <v>62</v>
      </c>
      <c r="D730" s="230" t="s">
        <v>566</v>
      </c>
      <c r="E730" s="230" t="s">
        <v>141</v>
      </c>
      <c r="F730" s="230">
        <v>36041</v>
      </c>
      <c r="G730" s="230" t="s">
        <v>281</v>
      </c>
      <c r="H730" s="230" t="s">
        <v>1393</v>
      </c>
      <c r="I730" s="230" t="s">
        <v>321</v>
      </c>
      <c r="J730" s="230" t="s">
        <v>296</v>
      </c>
      <c r="K730" s="230">
        <v>2016</v>
      </c>
      <c r="L730" s="230" t="s">
        <v>281</v>
      </c>
    </row>
    <row r="731" spans="1:16" ht="17.25" customHeight="1" x14ac:dyDescent="0.3">
      <c r="A731" s="230">
        <v>427010</v>
      </c>
      <c r="B731" s="230" t="s">
        <v>2910</v>
      </c>
      <c r="C731" s="230" t="s">
        <v>119</v>
      </c>
      <c r="D731" s="230" t="s">
        <v>243</v>
      </c>
      <c r="E731" s="230" t="s">
        <v>141</v>
      </c>
      <c r="F731" s="230">
        <v>36100</v>
      </c>
      <c r="G731" s="230" t="s">
        <v>1656</v>
      </c>
      <c r="H731" s="230" t="s">
        <v>1393</v>
      </c>
      <c r="I731" s="230" t="s">
        <v>321</v>
      </c>
      <c r="J731" s="230" t="s">
        <v>296</v>
      </c>
      <c r="K731" s="230">
        <v>2016</v>
      </c>
      <c r="L731" s="230" t="s">
        <v>281</v>
      </c>
    </row>
    <row r="732" spans="1:16" ht="17.25" customHeight="1" x14ac:dyDescent="0.3">
      <c r="A732" s="230">
        <v>425037</v>
      </c>
      <c r="B732" s="230" t="s">
        <v>2912</v>
      </c>
      <c r="C732" s="230" t="s">
        <v>62</v>
      </c>
      <c r="D732" s="230" t="s">
        <v>485</v>
      </c>
      <c r="E732" s="230" t="s">
        <v>141</v>
      </c>
      <c r="F732" s="230">
        <v>36161</v>
      </c>
      <c r="G732" s="230" t="s">
        <v>281</v>
      </c>
      <c r="H732" s="230" t="s">
        <v>1393</v>
      </c>
      <c r="I732" s="230" t="s">
        <v>321</v>
      </c>
      <c r="J732" s="230" t="s">
        <v>296</v>
      </c>
      <c r="K732" s="230">
        <v>2016</v>
      </c>
      <c r="L732" s="230" t="s">
        <v>281</v>
      </c>
    </row>
    <row r="733" spans="1:16" ht="17.25" customHeight="1" x14ac:dyDescent="0.3">
      <c r="A733" s="230">
        <v>425400</v>
      </c>
      <c r="B733" s="230" t="s">
        <v>2913</v>
      </c>
      <c r="C733" s="230" t="s">
        <v>498</v>
      </c>
      <c r="D733" s="230" t="s">
        <v>214</v>
      </c>
      <c r="E733" s="230" t="s">
        <v>141</v>
      </c>
      <c r="F733" s="230">
        <v>36161</v>
      </c>
      <c r="G733" s="230" t="s">
        <v>2914</v>
      </c>
      <c r="H733" s="230" t="s">
        <v>1393</v>
      </c>
      <c r="I733" s="230" t="s">
        <v>321</v>
      </c>
      <c r="J733" s="230" t="s">
        <v>296</v>
      </c>
      <c r="K733" s="230">
        <v>2016</v>
      </c>
      <c r="L733" s="230" t="s">
        <v>281</v>
      </c>
    </row>
    <row r="734" spans="1:16" ht="17.25" customHeight="1" x14ac:dyDescent="0.3">
      <c r="A734" s="230">
        <v>424526</v>
      </c>
      <c r="B734" s="230" t="s">
        <v>2915</v>
      </c>
      <c r="C734" s="230" t="s">
        <v>78</v>
      </c>
      <c r="D734" s="230" t="s">
        <v>216</v>
      </c>
      <c r="E734" s="230" t="s">
        <v>141</v>
      </c>
      <c r="F734" s="230">
        <v>36161</v>
      </c>
      <c r="H734" s="230" t="s">
        <v>1393</v>
      </c>
      <c r="I734" s="230" t="s">
        <v>321</v>
      </c>
      <c r="J734" s="230" t="s">
        <v>296</v>
      </c>
      <c r="K734" s="230">
        <v>2016</v>
      </c>
      <c r="L734" s="230" t="s">
        <v>281</v>
      </c>
    </row>
    <row r="735" spans="1:16" ht="17.25" customHeight="1" x14ac:dyDescent="0.3">
      <c r="A735" s="230">
        <v>422135</v>
      </c>
      <c r="B735" s="230" t="s">
        <v>2916</v>
      </c>
      <c r="C735" s="230" t="s">
        <v>262</v>
      </c>
      <c r="D735" s="230" t="s">
        <v>414</v>
      </c>
      <c r="E735" s="230" t="s">
        <v>141</v>
      </c>
      <c r="F735" s="230">
        <v>36181</v>
      </c>
      <c r="G735" s="230" t="s">
        <v>281</v>
      </c>
      <c r="H735" s="230" t="s">
        <v>1393</v>
      </c>
      <c r="I735" s="230" t="s">
        <v>321</v>
      </c>
      <c r="J735" s="230" t="s">
        <v>296</v>
      </c>
      <c r="K735" s="230">
        <v>2016</v>
      </c>
      <c r="L735" s="230" t="s">
        <v>281</v>
      </c>
    </row>
    <row r="736" spans="1:16" ht="17.25" customHeight="1" x14ac:dyDescent="0.3">
      <c r="A736" s="230">
        <v>422970</v>
      </c>
      <c r="B736" s="230" t="s">
        <v>2917</v>
      </c>
      <c r="C736" s="230" t="s">
        <v>424</v>
      </c>
      <c r="D736" s="230" t="s">
        <v>2918</v>
      </c>
      <c r="E736" s="230" t="s">
        <v>140</v>
      </c>
      <c r="F736" s="230">
        <v>36184</v>
      </c>
      <c r="G736" s="230" t="s">
        <v>281</v>
      </c>
      <c r="H736" s="230" t="s">
        <v>1393</v>
      </c>
      <c r="I736" s="230" t="s">
        <v>321</v>
      </c>
      <c r="J736" s="230" t="s">
        <v>296</v>
      </c>
      <c r="K736" s="230">
        <v>2016</v>
      </c>
      <c r="L736" s="230" t="s">
        <v>281</v>
      </c>
    </row>
    <row r="737" spans="1:22" ht="17.25" customHeight="1" x14ac:dyDescent="0.3">
      <c r="A737" s="230">
        <v>425641</v>
      </c>
      <c r="B737" s="230" t="s">
        <v>2919</v>
      </c>
      <c r="C737" s="230" t="s">
        <v>123</v>
      </c>
      <c r="D737" s="230" t="s">
        <v>201</v>
      </c>
      <c r="E737" s="230" t="s">
        <v>140</v>
      </c>
      <c r="F737" s="230">
        <v>36184</v>
      </c>
      <c r="G737" s="230" t="s">
        <v>281</v>
      </c>
      <c r="H737" s="230" t="s">
        <v>1393</v>
      </c>
      <c r="I737" s="230" t="s">
        <v>321</v>
      </c>
      <c r="J737" s="230" t="s">
        <v>296</v>
      </c>
      <c r="K737" s="230">
        <v>2016</v>
      </c>
      <c r="L737" s="230" t="s">
        <v>281</v>
      </c>
    </row>
    <row r="738" spans="1:22" ht="17.25" customHeight="1" x14ac:dyDescent="0.3">
      <c r="A738" s="230">
        <v>425293</v>
      </c>
      <c r="B738" s="230" t="s">
        <v>2920</v>
      </c>
      <c r="C738" s="230" t="s">
        <v>67</v>
      </c>
      <c r="D738" s="230" t="s">
        <v>680</v>
      </c>
      <c r="E738" s="230" t="s">
        <v>140</v>
      </c>
      <c r="F738" s="230">
        <v>36240</v>
      </c>
      <c r="G738" s="230" t="s">
        <v>281</v>
      </c>
      <c r="H738" s="230" t="s">
        <v>1393</v>
      </c>
      <c r="I738" s="230" t="s">
        <v>321</v>
      </c>
      <c r="J738" s="230" t="s">
        <v>296</v>
      </c>
      <c r="K738" s="230">
        <v>2016</v>
      </c>
      <c r="L738" s="230" t="s">
        <v>281</v>
      </c>
    </row>
    <row r="739" spans="1:22" ht="17.25" customHeight="1" x14ac:dyDescent="0.3">
      <c r="A739" s="230">
        <v>420699</v>
      </c>
      <c r="B739" s="230" t="s">
        <v>2921</v>
      </c>
      <c r="C739" s="230" t="s">
        <v>1158</v>
      </c>
      <c r="D739" s="230" t="s">
        <v>345</v>
      </c>
      <c r="E739" s="230" t="s">
        <v>140</v>
      </c>
      <c r="F739" s="230">
        <v>36264</v>
      </c>
      <c r="G739" s="230" t="s">
        <v>1664</v>
      </c>
      <c r="H739" s="230" t="s">
        <v>1393</v>
      </c>
      <c r="I739" s="230" t="s">
        <v>321</v>
      </c>
      <c r="J739" s="230" t="s">
        <v>296</v>
      </c>
      <c r="K739" s="230">
        <v>2016</v>
      </c>
      <c r="L739" s="230" t="s">
        <v>281</v>
      </c>
    </row>
    <row r="740" spans="1:22" ht="17.25" customHeight="1" x14ac:dyDescent="0.3">
      <c r="A740" s="230">
        <v>424123</v>
      </c>
      <c r="B740" s="230" t="s">
        <v>2922</v>
      </c>
      <c r="C740" s="230" t="s">
        <v>91</v>
      </c>
      <c r="D740" s="230" t="s">
        <v>2923</v>
      </c>
      <c r="E740" s="230" t="s">
        <v>141</v>
      </c>
      <c r="F740" s="230">
        <v>36265</v>
      </c>
      <c r="G740" s="230" t="s">
        <v>281</v>
      </c>
      <c r="H740" s="230" t="s">
        <v>1393</v>
      </c>
      <c r="I740" s="230" t="s">
        <v>321</v>
      </c>
      <c r="J740" s="230" t="s">
        <v>296</v>
      </c>
      <c r="K740" s="230">
        <v>2016</v>
      </c>
      <c r="L740" s="230" t="s">
        <v>281</v>
      </c>
    </row>
    <row r="741" spans="1:22" ht="17.25" customHeight="1" x14ac:dyDescent="0.3">
      <c r="A741" s="230">
        <v>422144</v>
      </c>
      <c r="B741" s="230" t="s">
        <v>2924</v>
      </c>
      <c r="C741" s="230" t="s">
        <v>561</v>
      </c>
      <c r="D741" s="230" t="s">
        <v>239</v>
      </c>
      <c r="E741" s="230" t="s">
        <v>141</v>
      </c>
      <c r="F741" s="230">
        <v>36271</v>
      </c>
      <c r="G741" s="230" t="s">
        <v>281</v>
      </c>
      <c r="H741" s="230" t="s">
        <v>1393</v>
      </c>
      <c r="I741" s="230" t="s">
        <v>321</v>
      </c>
      <c r="J741" s="230" t="s">
        <v>296</v>
      </c>
      <c r="K741" s="230">
        <v>2016</v>
      </c>
      <c r="L741" s="230" t="s">
        <v>281</v>
      </c>
    </row>
    <row r="742" spans="1:22" ht="17.25" customHeight="1" x14ac:dyDescent="0.3">
      <c r="A742" s="230">
        <v>420870</v>
      </c>
      <c r="B742" s="230" t="s">
        <v>2925</v>
      </c>
      <c r="C742" s="230" t="s">
        <v>2511</v>
      </c>
      <c r="D742" s="230" t="s">
        <v>222</v>
      </c>
      <c r="E742" s="230" t="s">
        <v>141</v>
      </c>
      <c r="F742" s="230">
        <v>36424</v>
      </c>
      <c r="G742" s="230" t="s">
        <v>281</v>
      </c>
      <c r="H742" s="230" t="s">
        <v>1393</v>
      </c>
      <c r="I742" s="230" t="s">
        <v>321</v>
      </c>
      <c r="J742" s="230" t="s">
        <v>296</v>
      </c>
      <c r="K742" s="230">
        <v>2016</v>
      </c>
      <c r="L742" s="230" t="s">
        <v>281</v>
      </c>
    </row>
    <row r="743" spans="1:22" ht="17.25" customHeight="1" x14ac:dyDescent="0.3">
      <c r="A743" s="230">
        <v>423089</v>
      </c>
      <c r="B743" s="230" t="s">
        <v>543</v>
      </c>
      <c r="C743" s="230" t="s">
        <v>315</v>
      </c>
      <c r="D743" s="230" t="s">
        <v>610</v>
      </c>
      <c r="E743" s="230" t="s">
        <v>141</v>
      </c>
      <c r="F743" s="230">
        <v>36526</v>
      </c>
      <c r="G743" s="230" t="s">
        <v>281</v>
      </c>
      <c r="H743" s="230" t="s">
        <v>1393</v>
      </c>
      <c r="I743" s="230" t="s">
        <v>321</v>
      </c>
      <c r="J743" s="230" t="s">
        <v>296</v>
      </c>
      <c r="K743" s="230">
        <v>2016</v>
      </c>
      <c r="L743" s="230" t="s">
        <v>281</v>
      </c>
    </row>
    <row r="744" spans="1:22" ht="17.25" customHeight="1" x14ac:dyDescent="0.3">
      <c r="A744" s="230">
        <v>422969</v>
      </c>
      <c r="B744" s="230" t="s">
        <v>2927</v>
      </c>
      <c r="C744" s="230" t="s">
        <v>689</v>
      </c>
      <c r="D744" s="230" t="s">
        <v>228</v>
      </c>
      <c r="E744" s="230" t="s">
        <v>140</v>
      </c>
      <c r="F744" s="230">
        <v>36273</v>
      </c>
      <c r="G744" s="230" t="s">
        <v>281</v>
      </c>
      <c r="H744" s="230" t="s">
        <v>1393</v>
      </c>
      <c r="I744" s="230" t="s">
        <v>321</v>
      </c>
      <c r="J744" s="230" t="s">
        <v>296</v>
      </c>
      <c r="K744" s="230">
        <v>2016</v>
      </c>
      <c r="L744" s="230" t="s">
        <v>281</v>
      </c>
    </row>
    <row r="745" spans="1:22" ht="17.25" customHeight="1" x14ac:dyDescent="0.3">
      <c r="A745" s="230">
        <v>424727</v>
      </c>
      <c r="B745" s="230" t="s">
        <v>2929</v>
      </c>
      <c r="C745" s="230" t="s">
        <v>102</v>
      </c>
      <c r="D745" s="230" t="s">
        <v>635</v>
      </c>
      <c r="E745" s="230" t="s">
        <v>141</v>
      </c>
      <c r="F745" s="230">
        <v>36123</v>
      </c>
      <c r="G745" s="230" t="s">
        <v>281</v>
      </c>
      <c r="H745" s="230" t="s">
        <v>1393</v>
      </c>
      <c r="I745" s="230" t="s">
        <v>321</v>
      </c>
      <c r="K745" s="230">
        <v>2016</v>
      </c>
      <c r="L745" s="230" t="s">
        <v>281</v>
      </c>
    </row>
    <row r="746" spans="1:22" ht="17.25" customHeight="1" x14ac:dyDescent="0.3">
      <c r="A746" s="230">
        <v>422763</v>
      </c>
      <c r="B746" s="230" t="s">
        <v>2931</v>
      </c>
      <c r="C746" s="230" t="s">
        <v>103</v>
      </c>
      <c r="D746" s="230" t="s">
        <v>848</v>
      </c>
      <c r="E746" s="230" t="s">
        <v>140</v>
      </c>
      <c r="F746" s="230">
        <v>35490</v>
      </c>
      <c r="G746" s="230" t="s">
        <v>281</v>
      </c>
      <c r="H746" s="230" t="s">
        <v>1393</v>
      </c>
      <c r="I746" s="230" t="s">
        <v>321</v>
      </c>
      <c r="J746" s="230" t="s">
        <v>295</v>
      </c>
      <c r="K746" s="230">
        <v>2017</v>
      </c>
      <c r="L746" s="230" t="s">
        <v>281</v>
      </c>
    </row>
    <row r="747" spans="1:22" ht="17.25" customHeight="1" x14ac:dyDescent="0.3">
      <c r="A747" s="230">
        <v>423262</v>
      </c>
      <c r="B747" s="230" t="s">
        <v>2932</v>
      </c>
      <c r="C747" s="230" t="s">
        <v>63</v>
      </c>
      <c r="D747" s="230" t="s">
        <v>246</v>
      </c>
      <c r="E747" s="230" t="s">
        <v>141</v>
      </c>
      <c r="F747" s="230">
        <v>35862</v>
      </c>
      <c r="G747" s="230" t="s">
        <v>281</v>
      </c>
      <c r="H747" s="230" t="s">
        <v>1393</v>
      </c>
      <c r="I747" s="230" t="s">
        <v>321</v>
      </c>
      <c r="J747" s="230" t="s">
        <v>295</v>
      </c>
      <c r="K747" s="230">
        <v>2017</v>
      </c>
      <c r="L747" s="230" t="s">
        <v>281</v>
      </c>
    </row>
    <row r="748" spans="1:22" ht="17.25" customHeight="1" x14ac:dyDescent="0.3">
      <c r="A748" s="230">
        <v>421782</v>
      </c>
      <c r="B748" s="230" t="s">
        <v>2933</v>
      </c>
      <c r="C748" s="230" t="s">
        <v>98</v>
      </c>
      <c r="D748" s="230" t="s">
        <v>248</v>
      </c>
      <c r="E748" s="230" t="s">
        <v>140</v>
      </c>
      <c r="F748" s="230">
        <v>35887</v>
      </c>
      <c r="G748" s="230" t="s">
        <v>281</v>
      </c>
      <c r="H748" s="230" t="s">
        <v>1393</v>
      </c>
      <c r="I748" s="230" t="s">
        <v>321</v>
      </c>
      <c r="J748" s="230" t="s">
        <v>295</v>
      </c>
      <c r="K748" s="230">
        <v>2017</v>
      </c>
      <c r="L748" s="230" t="s">
        <v>281</v>
      </c>
    </row>
    <row r="749" spans="1:22" ht="17.25" customHeight="1" x14ac:dyDescent="0.3">
      <c r="A749" s="230">
        <v>424116</v>
      </c>
      <c r="B749" s="230" t="s">
        <v>2934</v>
      </c>
      <c r="C749" s="230" t="s">
        <v>546</v>
      </c>
      <c r="D749" s="230" t="s">
        <v>2805</v>
      </c>
      <c r="E749" s="230" t="s">
        <v>140</v>
      </c>
      <c r="F749" s="230">
        <v>35893</v>
      </c>
      <c r="G749" s="230" t="s">
        <v>281</v>
      </c>
      <c r="H749" s="230" t="s">
        <v>1393</v>
      </c>
      <c r="I749" s="230" t="s">
        <v>321</v>
      </c>
      <c r="J749" s="230" t="s">
        <v>295</v>
      </c>
      <c r="K749" s="230">
        <v>2017</v>
      </c>
      <c r="L749" s="230" t="s">
        <v>281</v>
      </c>
    </row>
    <row r="750" spans="1:22" ht="17.25" customHeight="1" x14ac:dyDescent="0.3">
      <c r="A750" s="230">
        <v>421511</v>
      </c>
      <c r="B750" s="230" t="s">
        <v>2935</v>
      </c>
      <c r="C750" s="230" t="s">
        <v>66</v>
      </c>
      <c r="D750" s="230" t="s">
        <v>230</v>
      </c>
      <c r="E750" s="230" t="s">
        <v>141</v>
      </c>
      <c r="F750" s="230">
        <v>35937</v>
      </c>
      <c r="G750" s="230" t="s">
        <v>281</v>
      </c>
      <c r="H750" s="230" t="s">
        <v>1393</v>
      </c>
      <c r="I750" s="230" t="s">
        <v>321</v>
      </c>
      <c r="J750" s="230" t="s">
        <v>295</v>
      </c>
      <c r="K750" s="230">
        <v>2017</v>
      </c>
      <c r="L750" s="230" t="s">
        <v>281</v>
      </c>
      <c r="U750" s="230" t="s">
        <v>902</v>
      </c>
      <c r="V750" s="230" t="s">
        <v>902</v>
      </c>
    </row>
    <row r="751" spans="1:22" ht="17.25" customHeight="1" x14ac:dyDescent="0.3">
      <c r="A751" s="230">
        <v>423675</v>
      </c>
      <c r="B751" s="230" t="s">
        <v>2936</v>
      </c>
      <c r="C751" s="230" t="s">
        <v>705</v>
      </c>
      <c r="D751" s="230" t="s">
        <v>1667</v>
      </c>
      <c r="E751" s="230" t="s">
        <v>140</v>
      </c>
      <c r="F751" s="230">
        <v>35948</v>
      </c>
      <c r="G751" s="230" t="s">
        <v>281</v>
      </c>
      <c r="H751" s="230" t="s">
        <v>1393</v>
      </c>
      <c r="I751" s="230" t="s">
        <v>321</v>
      </c>
      <c r="J751" s="230" t="s">
        <v>295</v>
      </c>
      <c r="K751" s="230">
        <v>2017</v>
      </c>
      <c r="L751" s="230" t="s">
        <v>281</v>
      </c>
    </row>
    <row r="752" spans="1:22" ht="17.25" customHeight="1" x14ac:dyDescent="0.3">
      <c r="A752" s="230">
        <v>421933</v>
      </c>
      <c r="B752" s="230" t="s">
        <v>2937</v>
      </c>
      <c r="C752" s="230" t="s">
        <v>66</v>
      </c>
      <c r="D752" s="230" t="s">
        <v>455</v>
      </c>
      <c r="E752" s="230" t="s">
        <v>140</v>
      </c>
      <c r="F752" s="230">
        <v>35951</v>
      </c>
      <c r="G752" s="230" t="s">
        <v>281</v>
      </c>
      <c r="H752" s="230" t="s">
        <v>1393</v>
      </c>
      <c r="I752" s="230" t="s">
        <v>321</v>
      </c>
      <c r="J752" s="230" t="s">
        <v>295</v>
      </c>
      <c r="K752" s="230">
        <v>2017</v>
      </c>
      <c r="L752" s="230" t="s">
        <v>281</v>
      </c>
    </row>
    <row r="753" spans="1:12" ht="17.25" customHeight="1" x14ac:dyDescent="0.3">
      <c r="A753" s="230">
        <v>423516</v>
      </c>
      <c r="B753" s="230" t="s">
        <v>2938</v>
      </c>
      <c r="C753" s="230" t="s">
        <v>60</v>
      </c>
      <c r="D753" s="230" t="s">
        <v>371</v>
      </c>
      <c r="E753" s="230" t="s">
        <v>141</v>
      </c>
      <c r="F753" s="230">
        <v>35971</v>
      </c>
      <c r="G753" s="230" t="s">
        <v>281</v>
      </c>
      <c r="H753" s="230" t="s">
        <v>1393</v>
      </c>
      <c r="I753" s="230" t="s">
        <v>321</v>
      </c>
      <c r="J753" s="230" t="s">
        <v>295</v>
      </c>
      <c r="K753" s="230">
        <v>2017</v>
      </c>
      <c r="L753" s="230" t="s">
        <v>281</v>
      </c>
    </row>
    <row r="754" spans="1:12" ht="17.25" customHeight="1" x14ac:dyDescent="0.3">
      <c r="A754" s="230">
        <v>423781</v>
      </c>
      <c r="B754" s="230" t="s">
        <v>2939</v>
      </c>
      <c r="C754" s="230" t="s">
        <v>312</v>
      </c>
      <c r="D754" s="230" t="s">
        <v>917</v>
      </c>
      <c r="E754" s="230" t="s">
        <v>140</v>
      </c>
      <c r="F754" s="230">
        <v>35974</v>
      </c>
      <c r="G754" s="230" t="s">
        <v>281</v>
      </c>
      <c r="H754" s="230" t="s">
        <v>1393</v>
      </c>
      <c r="I754" s="230" t="s">
        <v>321</v>
      </c>
      <c r="J754" s="230" t="s">
        <v>295</v>
      </c>
      <c r="K754" s="230">
        <v>2017</v>
      </c>
      <c r="L754" s="230" t="s">
        <v>281</v>
      </c>
    </row>
    <row r="755" spans="1:12" ht="17.25" customHeight="1" x14ac:dyDescent="0.3">
      <c r="A755" s="230">
        <v>422938</v>
      </c>
      <c r="B755" s="230" t="s">
        <v>2942</v>
      </c>
      <c r="C755" s="230" t="s">
        <v>1755</v>
      </c>
      <c r="D755" s="230" t="s">
        <v>454</v>
      </c>
      <c r="E755" s="230" t="s">
        <v>141</v>
      </c>
      <c r="F755" s="230">
        <v>36039</v>
      </c>
      <c r="G755" s="230" t="s">
        <v>281</v>
      </c>
      <c r="H755" s="230" t="s">
        <v>1393</v>
      </c>
      <c r="I755" s="230" t="s">
        <v>321</v>
      </c>
      <c r="J755" s="230" t="s">
        <v>295</v>
      </c>
      <c r="K755" s="230">
        <v>2017</v>
      </c>
      <c r="L755" s="230" t="s">
        <v>281</v>
      </c>
    </row>
    <row r="756" spans="1:12" ht="17.25" customHeight="1" x14ac:dyDescent="0.3">
      <c r="A756" s="230">
        <v>424096</v>
      </c>
      <c r="B756" s="230" t="s">
        <v>2945</v>
      </c>
      <c r="C756" s="230" t="s">
        <v>98</v>
      </c>
      <c r="D756" s="230" t="s">
        <v>2946</v>
      </c>
      <c r="E756" s="230" t="s">
        <v>141</v>
      </c>
      <c r="F756" s="230">
        <v>36114</v>
      </c>
      <c r="G756" s="230" t="s">
        <v>281</v>
      </c>
      <c r="H756" s="230" t="s">
        <v>1393</v>
      </c>
      <c r="I756" s="230" t="s">
        <v>321</v>
      </c>
      <c r="J756" s="230" t="s">
        <v>295</v>
      </c>
      <c r="K756" s="230">
        <v>2017</v>
      </c>
      <c r="L756" s="230" t="s">
        <v>281</v>
      </c>
    </row>
    <row r="757" spans="1:12" ht="17.25" customHeight="1" x14ac:dyDescent="0.3">
      <c r="A757" s="230">
        <v>423017</v>
      </c>
      <c r="B757" s="230" t="s">
        <v>2947</v>
      </c>
      <c r="C757" s="230" t="s">
        <v>82</v>
      </c>
      <c r="D757" s="230" t="s">
        <v>524</v>
      </c>
      <c r="E757" s="230" t="s">
        <v>141</v>
      </c>
      <c r="F757" s="230">
        <v>36161</v>
      </c>
      <c r="G757" s="230" t="s">
        <v>281</v>
      </c>
      <c r="H757" s="230" t="s">
        <v>1393</v>
      </c>
      <c r="I757" s="230" t="s">
        <v>321</v>
      </c>
      <c r="J757" s="230" t="s">
        <v>295</v>
      </c>
      <c r="K757" s="230">
        <v>2017</v>
      </c>
      <c r="L757" s="230" t="s">
        <v>281</v>
      </c>
    </row>
    <row r="758" spans="1:12" ht="17.25" customHeight="1" x14ac:dyDescent="0.3">
      <c r="A758" s="230">
        <v>422503</v>
      </c>
      <c r="B758" s="230" t="s">
        <v>2948</v>
      </c>
      <c r="C758" s="230" t="s">
        <v>1581</v>
      </c>
      <c r="D758" s="230" t="s">
        <v>211</v>
      </c>
      <c r="E758" s="230" t="s">
        <v>140</v>
      </c>
      <c r="F758" s="230">
        <v>36161</v>
      </c>
      <c r="G758" s="230" t="s">
        <v>281</v>
      </c>
      <c r="H758" s="230" t="s">
        <v>1393</v>
      </c>
      <c r="I758" s="230" t="s">
        <v>321</v>
      </c>
      <c r="J758" s="230" t="s">
        <v>295</v>
      </c>
      <c r="K758" s="230">
        <v>2017</v>
      </c>
      <c r="L758" s="230" t="s">
        <v>281</v>
      </c>
    </row>
    <row r="759" spans="1:12" ht="17.25" customHeight="1" x14ac:dyDescent="0.3">
      <c r="A759" s="230">
        <v>423901</v>
      </c>
      <c r="B759" s="230" t="s">
        <v>2950</v>
      </c>
      <c r="C759" s="230" t="s">
        <v>448</v>
      </c>
      <c r="D759" s="230" t="s">
        <v>236</v>
      </c>
      <c r="E759" s="230" t="s">
        <v>140</v>
      </c>
      <c r="F759" s="230">
        <v>36163</v>
      </c>
      <c r="G759" s="230" t="s">
        <v>281</v>
      </c>
      <c r="H759" s="230" t="s">
        <v>1393</v>
      </c>
      <c r="I759" s="230" t="s">
        <v>321</v>
      </c>
      <c r="J759" s="230" t="s">
        <v>295</v>
      </c>
      <c r="K759" s="230">
        <v>2017</v>
      </c>
      <c r="L759" s="230" t="s">
        <v>281</v>
      </c>
    </row>
    <row r="760" spans="1:12" ht="17.25" customHeight="1" x14ac:dyDescent="0.3">
      <c r="A760" s="230">
        <v>422743</v>
      </c>
      <c r="B760" s="230" t="s">
        <v>2953</v>
      </c>
      <c r="C760" s="230" t="s">
        <v>514</v>
      </c>
      <c r="D760" s="230" t="s">
        <v>2954</v>
      </c>
      <c r="E760" s="230" t="s">
        <v>141</v>
      </c>
      <c r="F760" s="230">
        <v>36193</v>
      </c>
      <c r="G760" s="230" t="s">
        <v>281</v>
      </c>
      <c r="H760" s="230" t="s">
        <v>1393</v>
      </c>
      <c r="I760" s="230" t="s">
        <v>321</v>
      </c>
      <c r="J760" s="230" t="s">
        <v>295</v>
      </c>
      <c r="K760" s="230">
        <v>2017</v>
      </c>
      <c r="L760" s="230" t="s">
        <v>281</v>
      </c>
    </row>
    <row r="761" spans="1:12" ht="17.25" customHeight="1" x14ac:dyDescent="0.3">
      <c r="A761" s="230">
        <v>423877</v>
      </c>
      <c r="B761" s="230" t="s">
        <v>2955</v>
      </c>
      <c r="C761" s="230" t="s">
        <v>123</v>
      </c>
      <c r="D761" s="230" t="s">
        <v>222</v>
      </c>
      <c r="E761" s="230" t="s">
        <v>140</v>
      </c>
      <c r="F761" s="230">
        <v>36217</v>
      </c>
      <c r="G761" s="230" t="s">
        <v>281</v>
      </c>
      <c r="H761" s="230" t="s">
        <v>1393</v>
      </c>
      <c r="I761" s="230" t="s">
        <v>321</v>
      </c>
      <c r="J761" s="230" t="s">
        <v>295</v>
      </c>
      <c r="K761" s="230">
        <v>2017</v>
      </c>
      <c r="L761" s="230" t="s">
        <v>281</v>
      </c>
    </row>
    <row r="762" spans="1:12" ht="17.25" customHeight="1" x14ac:dyDescent="0.3">
      <c r="A762" s="230">
        <v>425984</v>
      </c>
      <c r="B762" s="230" t="s">
        <v>2956</v>
      </c>
      <c r="C762" s="230" t="s">
        <v>2957</v>
      </c>
      <c r="D762" s="230" t="s">
        <v>2958</v>
      </c>
      <c r="E762" s="230" t="s">
        <v>141</v>
      </c>
      <c r="F762" s="230">
        <v>36228</v>
      </c>
      <c r="G762" s="230" t="s">
        <v>281</v>
      </c>
      <c r="H762" s="230" t="s">
        <v>1393</v>
      </c>
      <c r="I762" s="230" t="s">
        <v>321</v>
      </c>
      <c r="J762" s="230" t="s">
        <v>295</v>
      </c>
      <c r="K762" s="230">
        <v>2017</v>
      </c>
      <c r="L762" s="230" t="s">
        <v>281</v>
      </c>
    </row>
    <row r="763" spans="1:12" ht="17.25" customHeight="1" x14ac:dyDescent="0.3">
      <c r="A763" s="230">
        <v>423739</v>
      </c>
      <c r="B763" s="230" t="s">
        <v>2961</v>
      </c>
      <c r="C763" s="230" t="s">
        <v>101</v>
      </c>
      <c r="D763" s="230" t="s">
        <v>491</v>
      </c>
      <c r="E763" s="230" t="s">
        <v>140</v>
      </c>
      <c r="F763" s="230">
        <v>36339</v>
      </c>
      <c r="G763" s="230" t="s">
        <v>281</v>
      </c>
      <c r="H763" s="230" t="s">
        <v>1393</v>
      </c>
      <c r="I763" s="230" t="s">
        <v>321</v>
      </c>
      <c r="J763" s="230" t="s">
        <v>295</v>
      </c>
      <c r="K763" s="230">
        <v>2017</v>
      </c>
      <c r="L763" s="230" t="s">
        <v>281</v>
      </c>
    </row>
    <row r="764" spans="1:12" ht="17.25" customHeight="1" x14ac:dyDescent="0.3">
      <c r="A764" s="230">
        <v>423636</v>
      </c>
      <c r="B764" s="230" t="s">
        <v>2963</v>
      </c>
      <c r="C764" s="230" t="s">
        <v>91</v>
      </c>
      <c r="D764" s="230" t="s">
        <v>2964</v>
      </c>
      <c r="E764" s="230" t="s">
        <v>141</v>
      </c>
      <c r="F764" s="230">
        <v>36344</v>
      </c>
      <c r="G764" s="230" t="s">
        <v>281</v>
      </c>
      <c r="H764" s="230" t="s">
        <v>1393</v>
      </c>
      <c r="I764" s="230" t="s">
        <v>321</v>
      </c>
      <c r="J764" s="230" t="s">
        <v>295</v>
      </c>
      <c r="K764" s="230">
        <v>2017</v>
      </c>
      <c r="L764" s="230" t="s">
        <v>281</v>
      </c>
    </row>
    <row r="765" spans="1:12" ht="17.25" customHeight="1" x14ac:dyDescent="0.3">
      <c r="A765" s="230">
        <v>426262</v>
      </c>
      <c r="B765" s="230" t="s">
        <v>2965</v>
      </c>
      <c r="C765" s="230" t="s">
        <v>68</v>
      </c>
      <c r="D765" s="230" t="s">
        <v>195</v>
      </c>
      <c r="E765" s="230" t="s">
        <v>141</v>
      </c>
      <c r="F765" s="230">
        <v>36347</v>
      </c>
      <c r="G765" s="230" t="s">
        <v>281</v>
      </c>
      <c r="H765" s="230" t="s">
        <v>1393</v>
      </c>
      <c r="I765" s="230" t="s">
        <v>321</v>
      </c>
      <c r="J765" s="230" t="s">
        <v>295</v>
      </c>
      <c r="K765" s="230">
        <v>2017</v>
      </c>
      <c r="L765" s="230" t="s">
        <v>281</v>
      </c>
    </row>
    <row r="766" spans="1:12" ht="17.25" customHeight="1" x14ac:dyDescent="0.3">
      <c r="A766" s="230">
        <v>426509</v>
      </c>
      <c r="B766" s="230" t="s">
        <v>2966</v>
      </c>
      <c r="C766" s="230" t="s">
        <v>66</v>
      </c>
      <c r="D766" s="230" t="s">
        <v>2967</v>
      </c>
      <c r="E766" s="230" t="s">
        <v>141</v>
      </c>
      <c r="F766" s="230">
        <v>36359</v>
      </c>
      <c r="G766" s="230" t="s">
        <v>281</v>
      </c>
      <c r="H766" s="230" t="s">
        <v>1393</v>
      </c>
      <c r="I766" s="230" t="s">
        <v>321</v>
      </c>
      <c r="J766" s="230" t="s">
        <v>295</v>
      </c>
      <c r="K766" s="230">
        <v>2017</v>
      </c>
      <c r="L766" s="230" t="s">
        <v>281</v>
      </c>
    </row>
    <row r="767" spans="1:12" ht="17.25" customHeight="1" x14ac:dyDescent="0.3">
      <c r="A767" s="230">
        <v>422626</v>
      </c>
      <c r="B767" s="230" t="s">
        <v>2968</v>
      </c>
      <c r="C767" s="230" t="s">
        <v>479</v>
      </c>
      <c r="D767" s="230" t="s">
        <v>2969</v>
      </c>
      <c r="E767" s="230" t="s">
        <v>141</v>
      </c>
      <c r="F767" s="230">
        <v>36374</v>
      </c>
      <c r="G767" s="230" t="s">
        <v>281</v>
      </c>
      <c r="H767" s="230" t="s">
        <v>1393</v>
      </c>
      <c r="I767" s="230" t="s">
        <v>321</v>
      </c>
      <c r="J767" s="230" t="s">
        <v>295</v>
      </c>
      <c r="K767" s="230">
        <v>2017</v>
      </c>
      <c r="L767" s="230" t="s">
        <v>281</v>
      </c>
    </row>
    <row r="768" spans="1:12" ht="17.25" customHeight="1" x14ac:dyDescent="0.3">
      <c r="A768" s="230">
        <v>423507</v>
      </c>
      <c r="B768" s="230" t="s">
        <v>2970</v>
      </c>
      <c r="C768" s="230" t="s">
        <v>126</v>
      </c>
      <c r="D768" s="230" t="s">
        <v>570</v>
      </c>
      <c r="E768" s="230" t="s">
        <v>141</v>
      </c>
      <c r="F768" s="230">
        <v>36395</v>
      </c>
      <c r="G768" s="230" t="s">
        <v>281</v>
      </c>
      <c r="H768" s="230" t="s">
        <v>1393</v>
      </c>
      <c r="I768" s="230" t="s">
        <v>321</v>
      </c>
      <c r="J768" s="230" t="s">
        <v>295</v>
      </c>
      <c r="K768" s="230">
        <v>2017</v>
      </c>
      <c r="L768" s="230" t="s">
        <v>281</v>
      </c>
    </row>
    <row r="769" spans="1:12" ht="17.25" customHeight="1" x14ac:dyDescent="0.3">
      <c r="A769" s="230">
        <v>422611</v>
      </c>
      <c r="B769" s="230" t="s">
        <v>2971</v>
      </c>
      <c r="C769" s="230" t="s">
        <v>366</v>
      </c>
      <c r="D769" s="230" t="s">
        <v>2972</v>
      </c>
      <c r="E769" s="230" t="s">
        <v>141</v>
      </c>
      <c r="F769" s="230">
        <v>36416</v>
      </c>
      <c r="G769" s="230" t="s">
        <v>1664</v>
      </c>
      <c r="H769" s="230" t="s">
        <v>1393</v>
      </c>
      <c r="I769" s="230" t="s">
        <v>321</v>
      </c>
      <c r="J769" s="230" t="s">
        <v>295</v>
      </c>
      <c r="K769" s="230">
        <v>2017</v>
      </c>
      <c r="L769" s="230" t="s">
        <v>281</v>
      </c>
    </row>
    <row r="770" spans="1:12" ht="17.25" customHeight="1" x14ac:dyDescent="0.3">
      <c r="A770" s="230">
        <v>423613</v>
      </c>
      <c r="B770" s="230" t="s">
        <v>2973</v>
      </c>
      <c r="C770" s="230" t="s">
        <v>506</v>
      </c>
      <c r="D770" s="230" t="s">
        <v>2974</v>
      </c>
      <c r="E770" s="230" t="s">
        <v>141</v>
      </c>
      <c r="F770" s="230">
        <v>36435</v>
      </c>
      <c r="G770" s="230" t="s">
        <v>287</v>
      </c>
      <c r="H770" s="230" t="s">
        <v>1393</v>
      </c>
      <c r="I770" s="230" t="s">
        <v>321</v>
      </c>
      <c r="J770" s="230" t="s">
        <v>295</v>
      </c>
      <c r="K770" s="230">
        <v>2017</v>
      </c>
      <c r="L770" s="230" t="s">
        <v>281</v>
      </c>
    </row>
    <row r="771" spans="1:12" ht="17.25" customHeight="1" x14ac:dyDescent="0.3">
      <c r="A771" s="230">
        <v>422784</v>
      </c>
      <c r="B771" s="230" t="s">
        <v>2975</v>
      </c>
      <c r="C771" s="230" t="s">
        <v>87</v>
      </c>
      <c r="D771" s="230" t="s">
        <v>548</v>
      </c>
      <c r="E771" s="230" t="s">
        <v>141</v>
      </c>
      <c r="F771" s="230">
        <v>36473</v>
      </c>
      <c r="G771" s="230" t="s">
        <v>281</v>
      </c>
      <c r="H771" s="230" t="s">
        <v>1393</v>
      </c>
      <c r="I771" s="230" t="s">
        <v>321</v>
      </c>
      <c r="J771" s="230" t="s">
        <v>295</v>
      </c>
      <c r="K771" s="230">
        <v>2017</v>
      </c>
      <c r="L771" s="230" t="s">
        <v>281</v>
      </c>
    </row>
    <row r="772" spans="1:12" ht="17.25" customHeight="1" x14ac:dyDescent="0.3">
      <c r="A772" s="230">
        <v>423035</v>
      </c>
      <c r="B772" s="230" t="s">
        <v>2976</v>
      </c>
      <c r="C772" s="230" t="s">
        <v>105</v>
      </c>
      <c r="D772" s="230" t="s">
        <v>2977</v>
      </c>
      <c r="E772" s="230" t="s">
        <v>141</v>
      </c>
      <c r="F772" s="230">
        <v>36526</v>
      </c>
      <c r="G772" s="230" t="s">
        <v>281</v>
      </c>
      <c r="H772" s="230" t="s">
        <v>1393</v>
      </c>
      <c r="I772" s="230" t="s">
        <v>321</v>
      </c>
      <c r="J772" s="230" t="s">
        <v>295</v>
      </c>
      <c r="K772" s="230">
        <v>2017</v>
      </c>
      <c r="L772" s="230" t="s">
        <v>281</v>
      </c>
    </row>
    <row r="773" spans="1:12" ht="17.25" customHeight="1" x14ac:dyDescent="0.3">
      <c r="A773" s="230">
        <v>424166</v>
      </c>
      <c r="B773" s="230" t="s">
        <v>2979</v>
      </c>
      <c r="C773" s="230" t="s">
        <v>514</v>
      </c>
      <c r="D773" s="230" t="s">
        <v>2980</v>
      </c>
      <c r="E773" s="230" t="s">
        <v>141</v>
      </c>
      <c r="F773" s="230">
        <v>36526</v>
      </c>
      <c r="G773" s="230" t="s">
        <v>281</v>
      </c>
      <c r="H773" s="230" t="s">
        <v>1393</v>
      </c>
      <c r="I773" s="230" t="s">
        <v>321</v>
      </c>
      <c r="J773" s="230" t="s">
        <v>295</v>
      </c>
      <c r="K773" s="230">
        <v>2017</v>
      </c>
      <c r="L773" s="230" t="s">
        <v>281</v>
      </c>
    </row>
    <row r="774" spans="1:12" ht="17.25" customHeight="1" x14ac:dyDescent="0.3">
      <c r="A774" s="230">
        <v>422512</v>
      </c>
      <c r="B774" s="230" t="s">
        <v>2344</v>
      </c>
      <c r="C774" s="230" t="s">
        <v>124</v>
      </c>
      <c r="D774" s="230" t="s">
        <v>548</v>
      </c>
      <c r="E774" s="230" t="s">
        <v>140</v>
      </c>
      <c r="F774" s="230">
        <v>36526</v>
      </c>
      <c r="G774" s="230" t="s">
        <v>281</v>
      </c>
      <c r="H774" s="230" t="s">
        <v>1393</v>
      </c>
      <c r="I774" s="230" t="s">
        <v>321</v>
      </c>
      <c r="J774" s="230" t="s">
        <v>295</v>
      </c>
      <c r="K774" s="230">
        <v>2017</v>
      </c>
      <c r="L774" s="230" t="s">
        <v>281</v>
      </c>
    </row>
    <row r="775" spans="1:12" ht="17.25" customHeight="1" x14ac:dyDescent="0.3">
      <c r="A775" s="230">
        <v>423981</v>
      </c>
      <c r="B775" s="230" t="s">
        <v>2981</v>
      </c>
      <c r="C775" s="230" t="s">
        <v>60</v>
      </c>
      <c r="D775" s="230" t="s">
        <v>207</v>
      </c>
      <c r="E775" s="230" t="s">
        <v>140</v>
      </c>
      <c r="F775" s="230">
        <v>36526</v>
      </c>
      <c r="G775" s="230" t="s">
        <v>281</v>
      </c>
      <c r="H775" s="230" t="s">
        <v>1393</v>
      </c>
      <c r="I775" s="230" t="s">
        <v>321</v>
      </c>
      <c r="J775" s="230" t="s">
        <v>295</v>
      </c>
      <c r="K775" s="230">
        <v>2017</v>
      </c>
      <c r="L775" s="230" t="s">
        <v>281</v>
      </c>
    </row>
    <row r="776" spans="1:12" ht="17.25" customHeight="1" x14ac:dyDescent="0.3">
      <c r="A776" s="230">
        <v>425969</v>
      </c>
      <c r="B776" s="230" t="s">
        <v>2982</v>
      </c>
      <c r="C776" s="230" t="s">
        <v>61</v>
      </c>
      <c r="D776" s="230" t="s">
        <v>2983</v>
      </c>
      <c r="E776" s="230" t="s">
        <v>140</v>
      </c>
      <c r="F776" s="230">
        <v>36526</v>
      </c>
      <c r="G776" s="230" t="s">
        <v>281</v>
      </c>
      <c r="H776" s="230" t="s">
        <v>1393</v>
      </c>
      <c r="I776" s="230" t="s">
        <v>321</v>
      </c>
      <c r="J776" s="230" t="s">
        <v>295</v>
      </c>
      <c r="K776" s="230">
        <v>2017</v>
      </c>
      <c r="L776" s="230" t="s">
        <v>281</v>
      </c>
    </row>
    <row r="777" spans="1:12" ht="17.25" customHeight="1" x14ac:dyDescent="0.3">
      <c r="A777" s="230">
        <v>423639</v>
      </c>
      <c r="B777" s="230" t="s">
        <v>2985</v>
      </c>
      <c r="C777" s="230" t="s">
        <v>91</v>
      </c>
      <c r="D777" s="230" t="s">
        <v>2986</v>
      </c>
      <c r="E777" s="230" t="s">
        <v>141</v>
      </c>
      <c r="F777" s="230">
        <v>36536</v>
      </c>
      <c r="G777" s="230" t="s">
        <v>281</v>
      </c>
      <c r="H777" s="230" t="s">
        <v>1393</v>
      </c>
      <c r="I777" s="230" t="s">
        <v>321</v>
      </c>
      <c r="J777" s="230" t="s">
        <v>295</v>
      </c>
      <c r="K777" s="230">
        <v>2017</v>
      </c>
      <c r="L777" s="230" t="s">
        <v>281</v>
      </c>
    </row>
    <row r="778" spans="1:12" ht="17.25" customHeight="1" x14ac:dyDescent="0.3">
      <c r="A778" s="230">
        <v>423224</v>
      </c>
      <c r="B778" s="230" t="s">
        <v>2987</v>
      </c>
      <c r="C778" s="230" t="s">
        <v>2988</v>
      </c>
      <c r="D778" s="230" t="s">
        <v>2989</v>
      </c>
      <c r="E778" s="230" t="s">
        <v>141</v>
      </c>
      <c r="F778" s="230">
        <v>36552</v>
      </c>
      <c r="G778" s="230" t="s">
        <v>281</v>
      </c>
      <c r="H778" s="230" t="s">
        <v>1393</v>
      </c>
      <c r="I778" s="230" t="s">
        <v>321</v>
      </c>
      <c r="J778" s="230" t="s">
        <v>295</v>
      </c>
      <c r="K778" s="230">
        <v>2017</v>
      </c>
      <c r="L778" s="230" t="s">
        <v>281</v>
      </c>
    </row>
    <row r="779" spans="1:12" ht="17.25" customHeight="1" x14ac:dyDescent="0.3">
      <c r="A779" s="230">
        <v>424179</v>
      </c>
      <c r="B779" s="230" t="s">
        <v>2997</v>
      </c>
      <c r="C779" s="230" t="s">
        <v>593</v>
      </c>
      <c r="D779" s="230" t="s">
        <v>223</v>
      </c>
      <c r="E779" s="230" t="s">
        <v>141</v>
      </c>
      <c r="F779" s="230">
        <v>35065</v>
      </c>
      <c r="G779" s="230" t="s">
        <v>281</v>
      </c>
      <c r="H779" s="230" t="s">
        <v>1393</v>
      </c>
      <c r="I779" s="230" t="s">
        <v>321</v>
      </c>
      <c r="J779" s="230" t="s">
        <v>296</v>
      </c>
      <c r="K779" s="230">
        <v>2017</v>
      </c>
      <c r="L779" s="230" t="s">
        <v>281</v>
      </c>
    </row>
    <row r="780" spans="1:12" ht="17.25" customHeight="1" x14ac:dyDescent="0.3">
      <c r="A780" s="230">
        <v>425908</v>
      </c>
      <c r="B780" s="230" t="s">
        <v>2998</v>
      </c>
      <c r="C780" s="230" t="s">
        <v>127</v>
      </c>
      <c r="D780" s="230" t="s">
        <v>219</v>
      </c>
      <c r="E780" s="230" t="s">
        <v>141</v>
      </c>
      <c r="F780" s="230">
        <v>35072</v>
      </c>
      <c r="G780" s="230" t="s">
        <v>281</v>
      </c>
      <c r="H780" s="230" t="s">
        <v>1393</v>
      </c>
      <c r="I780" s="230" t="s">
        <v>321</v>
      </c>
      <c r="J780" s="230" t="s">
        <v>296</v>
      </c>
      <c r="K780" s="230">
        <v>2017</v>
      </c>
      <c r="L780" s="230" t="s">
        <v>281</v>
      </c>
    </row>
    <row r="781" spans="1:12" ht="17.25" customHeight="1" x14ac:dyDescent="0.3">
      <c r="A781" s="230">
        <v>421563</v>
      </c>
      <c r="B781" s="230" t="s">
        <v>2999</v>
      </c>
      <c r="C781" s="230" t="s">
        <v>105</v>
      </c>
      <c r="D781" s="230" t="s">
        <v>230</v>
      </c>
      <c r="E781" s="230" t="s">
        <v>140</v>
      </c>
      <c r="F781" s="230">
        <v>35507</v>
      </c>
      <c r="G781" s="230" t="s">
        <v>2834</v>
      </c>
      <c r="H781" s="230" t="s">
        <v>1393</v>
      </c>
      <c r="I781" s="230" t="s">
        <v>321</v>
      </c>
      <c r="J781" s="230" t="s">
        <v>296</v>
      </c>
      <c r="K781" s="230">
        <v>2017</v>
      </c>
      <c r="L781" s="230" t="s">
        <v>281</v>
      </c>
    </row>
    <row r="782" spans="1:12" ht="17.25" customHeight="1" x14ac:dyDescent="0.3">
      <c r="A782" s="230">
        <v>422376</v>
      </c>
      <c r="B782" s="230" t="s">
        <v>3000</v>
      </c>
      <c r="C782" s="230" t="s">
        <v>419</v>
      </c>
      <c r="D782" s="230" t="s">
        <v>352</v>
      </c>
      <c r="E782" s="230" t="s">
        <v>141</v>
      </c>
      <c r="F782" s="230">
        <v>35862</v>
      </c>
      <c r="G782" s="230" t="s">
        <v>281</v>
      </c>
      <c r="H782" s="230" t="s">
        <v>1393</v>
      </c>
      <c r="I782" s="230" t="s">
        <v>321</v>
      </c>
      <c r="J782" s="230" t="s">
        <v>296</v>
      </c>
      <c r="K782" s="230">
        <v>2017</v>
      </c>
      <c r="L782" s="230" t="s">
        <v>281</v>
      </c>
    </row>
    <row r="783" spans="1:12" ht="17.25" customHeight="1" x14ac:dyDescent="0.3">
      <c r="A783" s="230">
        <v>423573</v>
      </c>
      <c r="B783" s="230" t="s">
        <v>3001</v>
      </c>
      <c r="C783" s="230" t="s">
        <v>428</v>
      </c>
      <c r="D783" s="230" t="s">
        <v>2660</v>
      </c>
      <c r="E783" s="230" t="s">
        <v>140</v>
      </c>
      <c r="F783" s="230">
        <v>35941</v>
      </c>
      <c r="G783" s="230" t="s">
        <v>281</v>
      </c>
      <c r="H783" s="230" t="s">
        <v>1393</v>
      </c>
      <c r="I783" s="230" t="s">
        <v>321</v>
      </c>
      <c r="J783" s="230" t="s">
        <v>296</v>
      </c>
      <c r="K783" s="230">
        <v>2017</v>
      </c>
      <c r="L783" s="230" t="s">
        <v>281</v>
      </c>
    </row>
    <row r="784" spans="1:12" ht="17.25" customHeight="1" x14ac:dyDescent="0.3">
      <c r="A784" s="230">
        <v>422758</v>
      </c>
      <c r="B784" s="230" t="s">
        <v>3002</v>
      </c>
      <c r="C784" s="230" t="s">
        <v>415</v>
      </c>
      <c r="D784" s="230" t="s">
        <v>454</v>
      </c>
      <c r="E784" s="230" t="s">
        <v>140</v>
      </c>
      <c r="F784" s="230">
        <v>35964</v>
      </c>
      <c r="G784" s="230" t="s">
        <v>281</v>
      </c>
      <c r="H784" s="230" t="s">
        <v>1393</v>
      </c>
      <c r="I784" s="230" t="s">
        <v>321</v>
      </c>
      <c r="J784" s="230" t="s">
        <v>296</v>
      </c>
      <c r="K784" s="230">
        <v>2017</v>
      </c>
      <c r="L784" s="230" t="s">
        <v>281</v>
      </c>
    </row>
    <row r="785" spans="1:22" ht="17.25" customHeight="1" x14ac:dyDescent="0.3">
      <c r="A785" s="230">
        <v>423342</v>
      </c>
      <c r="B785" s="230" t="s">
        <v>3003</v>
      </c>
      <c r="C785" s="230" t="s">
        <v>774</v>
      </c>
      <c r="D785" s="230" t="s">
        <v>2785</v>
      </c>
      <c r="E785" s="230" t="s">
        <v>140</v>
      </c>
      <c r="F785" s="230">
        <v>35999</v>
      </c>
      <c r="G785" s="230" t="s">
        <v>281</v>
      </c>
      <c r="H785" s="230" t="s">
        <v>1393</v>
      </c>
      <c r="I785" s="230" t="s">
        <v>321</v>
      </c>
      <c r="J785" s="230" t="s">
        <v>296</v>
      </c>
      <c r="K785" s="230">
        <v>2017</v>
      </c>
      <c r="L785" s="230" t="s">
        <v>281</v>
      </c>
    </row>
    <row r="786" spans="1:22" ht="17.25" customHeight="1" x14ac:dyDescent="0.3">
      <c r="A786" s="230">
        <v>423957</v>
      </c>
      <c r="B786" s="230" t="s">
        <v>3004</v>
      </c>
      <c r="C786" s="230" t="s">
        <v>469</v>
      </c>
      <c r="D786" s="230" t="s">
        <v>3005</v>
      </c>
      <c r="E786" s="230" t="s">
        <v>141</v>
      </c>
      <c r="F786" s="230">
        <v>36007</v>
      </c>
      <c r="G786" s="230" t="s">
        <v>1656</v>
      </c>
      <c r="H786" s="230" t="s">
        <v>1393</v>
      </c>
      <c r="I786" s="230" t="s">
        <v>321</v>
      </c>
      <c r="J786" s="230" t="s">
        <v>296</v>
      </c>
      <c r="K786" s="230">
        <v>2017</v>
      </c>
      <c r="L786" s="230" t="s">
        <v>281</v>
      </c>
    </row>
    <row r="787" spans="1:22" ht="17.25" customHeight="1" x14ac:dyDescent="0.3">
      <c r="A787" s="230">
        <v>423126</v>
      </c>
      <c r="B787" s="230" t="s">
        <v>3006</v>
      </c>
      <c r="C787" s="230" t="s">
        <v>102</v>
      </c>
      <c r="D787" s="230" t="s">
        <v>452</v>
      </c>
      <c r="E787" s="230" t="s">
        <v>141</v>
      </c>
      <c r="F787" s="230">
        <v>36056</v>
      </c>
      <c r="G787" s="230" t="s">
        <v>281</v>
      </c>
      <c r="H787" s="230" t="s">
        <v>1393</v>
      </c>
      <c r="I787" s="230" t="s">
        <v>321</v>
      </c>
      <c r="J787" s="230" t="s">
        <v>296</v>
      </c>
      <c r="K787" s="230">
        <v>2017</v>
      </c>
      <c r="L787" s="230" t="s">
        <v>281</v>
      </c>
      <c r="U787" s="230" t="s">
        <v>902</v>
      </c>
      <c r="V787" s="230" t="s">
        <v>902</v>
      </c>
    </row>
    <row r="788" spans="1:22" ht="17.25" customHeight="1" x14ac:dyDescent="0.3">
      <c r="A788" s="230">
        <v>422856</v>
      </c>
      <c r="B788" s="230" t="s">
        <v>3008</v>
      </c>
      <c r="C788" s="230" t="s">
        <v>367</v>
      </c>
      <c r="D788" s="230" t="s">
        <v>1593</v>
      </c>
      <c r="E788" s="230" t="s">
        <v>140</v>
      </c>
      <c r="F788" s="230">
        <v>36161</v>
      </c>
      <c r="G788" s="230" t="s">
        <v>281</v>
      </c>
      <c r="H788" s="230" t="s">
        <v>1393</v>
      </c>
      <c r="I788" s="230" t="s">
        <v>321</v>
      </c>
      <c r="J788" s="230" t="s">
        <v>296</v>
      </c>
      <c r="K788" s="230">
        <v>2017</v>
      </c>
      <c r="L788" s="230" t="s">
        <v>281</v>
      </c>
    </row>
    <row r="789" spans="1:22" ht="17.25" customHeight="1" x14ac:dyDescent="0.3">
      <c r="A789" s="230">
        <v>423234</v>
      </c>
      <c r="B789" s="230" t="s">
        <v>3009</v>
      </c>
      <c r="C789" s="230" t="s">
        <v>82</v>
      </c>
      <c r="D789" s="230" t="s">
        <v>494</v>
      </c>
      <c r="E789" s="230" t="s">
        <v>141</v>
      </c>
      <c r="F789" s="230">
        <v>36169</v>
      </c>
      <c r="G789" s="230" t="s">
        <v>281</v>
      </c>
      <c r="H789" s="230" t="s">
        <v>1393</v>
      </c>
      <c r="I789" s="230" t="s">
        <v>321</v>
      </c>
      <c r="J789" s="230" t="s">
        <v>296</v>
      </c>
      <c r="K789" s="230">
        <v>2017</v>
      </c>
      <c r="L789" s="230" t="s">
        <v>281</v>
      </c>
    </row>
    <row r="790" spans="1:22" ht="17.25" customHeight="1" x14ac:dyDescent="0.3">
      <c r="A790" s="230">
        <v>426001</v>
      </c>
      <c r="B790" s="230" t="s">
        <v>3011</v>
      </c>
      <c r="C790" s="230" t="s">
        <v>114</v>
      </c>
      <c r="D790" s="230" t="s">
        <v>247</v>
      </c>
      <c r="E790" s="230" t="s">
        <v>141</v>
      </c>
      <c r="F790" s="230">
        <v>36190</v>
      </c>
      <c r="G790" s="230" t="s">
        <v>281</v>
      </c>
      <c r="H790" s="230" t="s">
        <v>1393</v>
      </c>
      <c r="I790" s="230" t="s">
        <v>321</v>
      </c>
      <c r="J790" s="230" t="s">
        <v>296</v>
      </c>
      <c r="K790" s="230">
        <v>2017</v>
      </c>
      <c r="L790" s="230" t="s">
        <v>281</v>
      </c>
    </row>
    <row r="791" spans="1:22" ht="17.25" customHeight="1" x14ac:dyDescent="0.3">
      <c r="A791" s="230">
        <v>423683</v>
      </c>
      <c r="B791" s="230" t="s">
        <v>3013</v>
      </c>
      <c r="C791" s="230" t="s">
        <v>2466</v>
      </c>
      <c r="D791" s="230" t="s">
        <v>365</v>
      </c>
      <c r="E791" s="230" t="s">
        <v>140</v>
      </c>
      <c r="F791" s="230">
        <v>36207</v>
      </c>
      <c r="G791" s="230" t="s">
        <v>281</v>
      </c>
      <c r="H791" s="230" t="s">
        <v>1393</v>
      </c>
      <c r="I791" s="230" t="s">
        <v>321</v>
      </c>
      <c r="J791" s="230" t="s">
        <v>296</v>
      </c>
      <c r="K791" s="230">
        <v>2017</v>
      </c>
      <c r="L791" s="230" t="s">
        <v>281</v>
      </c>
    </row>
    <row r="792" spans="1:22" ht="17.25" customHeight="1" x14ac:dyDescent="0.3">
      <c r="A792" s="230">
        <v>422542</v>
      </c>
      <c r="B792" s="230" t="s">
        <v>3015</v>
      </c>
      <c r="C792" s="230" t="s">
        <v>105</v>
      </c>
      <c r="D792" s="230" t="s">
        <v>211</v>
      </c>
      <c r="E792" s="230" t="s">
        <v>140</v>
      </c>
      <c r="F792" s="230">
        <v>36253</v>
      </c>
      <c r="G792" s="230" t="s">
        <v>281</v>
      </c>
      <c r="H792" s="230" t="s">
        <v>1393</v>
      </c>
      <c r="I792" s="230" t="s">
        <v>321</v>
      </c>
      <c r="J792" s="230" t="s">
        <v>296</v>
      </c>
      <c r="K792" s="230">
        <v>2017</v>
      </c>
      <c r="L792" s="230" t="s">
        <v>281</v>
      </c>
    </row>
    <row r="793" spans="1:22" ht="17.25" customHeight="1" x14ac:dyDescent="0.3">
      <c r="A793" s="230">
        <v>422770</v>
      </c>
      <c r="B793" s="230" t="s">
        <v>3017</v>
      </c>
      <c r="C793" s="230" t="s">
        <v>439</v>
      </c>
      <c r="D793" s="230" t="s">
        <v>130</v>
      </c>
      <c r="E793" s="230" t="s">
        <v>141</v>
      </c>
      <c r="F793" s="230">
        <v>36321</v>
      </c>
      <c r="G793" s="230" t="s">
        <v>281</v>
      </c>
      <c r="H793" s="230" t="s">
        <v>1393</v>
      </c>
      <c r="I793" s="230" t="s">
        <v>321</v>
      </c>
      <c r="J793" s="230" t="s">
        <v>296</v>
      </c>
      <c r="K793" s="230">
        <v>2017</v>
      </c>
      <c r="L793" s="230" t="s">
        <v>281</v>
      </c>
    </row>
    <row r="794" spans="1:22" ht="17.25" customHeight="1" x14ac:dyDescent="0.3">
      <c r="A794" s="230">
        <v>424051</v>
      </c>
      <c r="B794" s="230" t="s">
        <v>3018</v>
      </c>
      <c r="C794" s="230" t="s">
        <v>121</v>
      </c>
      <c r="D794" s="230" t="s">
        <v>230</v>
      </c>
      <c r="E794" s="230" t="s">
        <v>141</v>
      </c>
      <c r="F794" s="230">
        <v>36325</v>
      </c>
      <c r="G794" s="230" t="s">
        <v>281</v>
      </c>
      <c r="H794" s="230" t="s">
        <v>1393</v>
      </c>
      <c r="I794" s="230" t="s">
        <v>321</v>
      </c>
      <c r="J794" s="230" t="s">
        <v>296</v>
      </c>
      <c r="K794" s="230">
        <v>2017</v>
      </c>
      <c r="L794" s="230" t="s">
        <v>281</v>
      </c>
    </row>
    <row r="795" spans="1:22" ht="17.25" customHeight="1" x14ac:dyDescent="0.3">
      <c r="A795" s="230">
        <v>422717</v>
      </c>
      <c r="B795" s="230" t="s">
        <v>3019</v>
      </c>
      <c r="C795" s="230" t="s">
        <v>314</v>
      </c>
      <c r="D795" s="230" t="s">
        <v>508</v>
      </c>
      <c r="E795" s="230" t="s">
        <v>140</v>
      </c>
      <c r="F795" s="230">
        <v>36351</v>
      </c>
      <c r="G795" s="230" t="s">
        <v>281</v>
      </c>
      <c r="H795" s="230" t="s">
        <v>1393</v>
      </c>
      <c r="I795" s="230" t="s">
        <v>321</v>
      </c>
      <c r="J795" s="230" t="s">
        <v>296</v>
      </c>
      <c r="K795" s="230">
        <v>2017</v>
      </c>
      <c r="L795" s="230" t="s">
        <v>281</v>
      </c>
    </row>
    <row r="796" spans="1:22" ht="17.25" customHeight="1" x14ac:dyDescent="0.3">
      <c r="A796" s="230">
        <v>423082</v>
      </c>
      <c r="B796" s="230" t="s">
        <v>3020</v>
      </c>
      <c r="C796" s="230" t="s">
        <v>82</v>
      </c>
      <c r="D796" s="230" t="s">
        <v>2275</v>
      </c>
      <c r="E796" s="230" t="s">
        <v>141</v>
      </c>
      <c r="F796" s="230">
        <v>36356</v>
      </c>
      <c r="G796" s="230" t="s">
        <v>281</v>
      </c>
      <c r="H796" s="230" t="s">
        <v>1393</v>
      </c>
      <c r="I796" s="230" t="s">
        <v>321</v>
      </c>
      <c r="J796" s="230" t="s">
        <v>296</v>
      </c>
      <c r="K796" s="230">
        <v>2017</v>
      </c>
      <c r="L796" s="230" t="s">
        <v>281</v>
      </c>
    </row>
    <row r="797" spans="1:22" ht="17.25" customHeight="1" x14ac:dyDescent="0.3">
      <c r="A797" s="230">
        <v>424186</v>
      </c>
      <c r="B797" s="230" t="s">
        <v>3021</v>
      </c>
      <c r="C797" s="230" t="s">
        <v>82</v>
      </c>
      <c r="D797" s="230" t="s">
        <v>438</v>
      </c>
      <c r="E797" s="230" t="s">
        <v>141</v>
      </c>
      <c r="F797" s="230">
        <v>36360</v>
      </c>
      <c r="G797" s="230" t="s">
        <v>281</v>
      </c>
      <c r="H797" s="230" t="s">
        <v>1393</v>
      </c>
      <c r="I797" s="230" t="s">
        <v>321</v>
      </c>
      <c r="J797" s="230" t="s">
        <v>296</v>
      </c>
      <c r="K797" s="230">
        <v>2017</v>
      </c>
      <c r="L797" s="230" t="s">
        <v>281</v>
      </c>
      <c r="N797" s="230">
        <v>3004</v>
      </c>
      <c r="O797" s="230">
        <v>44419.539675925924</v>
      </c>
      <c r="P797" s="230">
        <v>15000</v>
      </c>
    </row>
    <row r="798" spans="1:22" ht="17.25" customHeight="1" x14ac:dyDescent="0.3">
      <c r="A798" s="230">
        <v>426253</v>
      </c>
      <c r="B798" s="230" t="s">
        <v>3022</v>
      </c>
      <c r="C798" s="230" t="s">
        <v>62</v>
      </c>
      <c r="D798" s="230" t="s">
        <v>248</v>
      </c>
      <c r="E798" s="230" t="s">
        <v>140</v>
      </c>
      <c r="F798" s="230">
        <v>36360</v>
      </c>
      <c r="G798" s="230" t="s">
        <v>281</v>
      </c>
      <c r="H798" s="230" t="s">
        <v>1393</v>
      </c>
      <c r="I798" s="230" t="s">
        <v>321</v>
      </c>
      <c r="J798" s="230" t="s">
        <v>296</v>
      </c>
      <c r="K798" s="230">
        <v>2017</v>
      </c>
      <c r="L798" s="230" t="s">
        <v>281</v>
      </c>
    </row>
    <row r="799" spans="1:22" ht="17.25" customHeight="1" x14ac:dyDescent="0.3">
      <c r="A799" s="230">
        <v>424226</v>
      </c>
      <c r="B799" s="230" t="s">
        <v>3023</v>
      </c>
      <c r="C799" s="230" t="s">
        <v>411</v>
      </c>
      <c r="D799" s="230" t="s">
        <v>773</v>
      </c>
      <c r="E799" s="230" t="s">
        <v>140</v>
      </c>
      <c r="F799" s="230">
        <v>36385</v>
      </c>
      <c r="G799" s="230" t="s">
        <v>281</v>
      </c>
      <c r="H799" s="230" t="s">
        <v>1393</v>
      </c>
      <c r="I799" s="230" t="s">
        <v>321</v>
      </c>
      <c r="J799" s="230" t="s">
        <v>296</v>
      </c>
      <c r="K799" s="230">
        <v>2017</v>
      </c>
      <c r="L799" s="230" t="s">
        <v>281</v>
      </c>
    </row>
    <row r="800" spans="1:22" ht="17.25" customHeight="1" x14ac:dyDescent="0.3">
      <c r="A800" s="230">
        <v>423949</v>
      </c>
      <c r="B800" s="230" t="s">
        <v>3024</v>
      </c>
      <c r="C800" s="230" t="s">
        <v>769</v>
      </c>
      <c r="D800" s="230" t="s">
        <v>205</v>
      </c>
      <c r="E800" s="230" t="s">
        <v>141</v>
      </c>
      <c r="F800" s="230">
        <v>36526</v>
      </c>
      <c r="G800" s="230" t="s">
        <v>281</v>
      </c>
      <c r="H800" s="230" t="s">
        <v>1393</v>
      </c>
      <c r="I800" s="230" t="s">
        <v>321</v>
      </c>
      <c r="J800" s="230" t="s">
        <v>296</v>
      </c>
      <c r="K800" s="230">
        <v>2017</v>
      </c>
      <c r="L800" s="230" t="s">
        <v>281</v>
      </c>
    </row>
    <row r="801" spans="1:22" ht="17.25" customHeight="1" x14ac:dyDescent="0.3">
      <c r="A801" s="230">
        <v>422824</v>
      </c>
      <c r="B801" s="230" t="s">
        <v>3025</v>
      </c>
      <c r="C801" s="230" t="s">
        <v>103</v>
      </c>
      <c r="D801" s="230" t="s">
        <v>347</v>
      </c>
      <c r="E801" s="230" t="s">
        <v>141</v>
      </c>
      <c r="F801" s="230">
        <v>36526</v>
      </c>
      <c r="G801" s="230" t="s">
        <v>281</v>
      </c>
      <c r="H801" s="230" t="s">
        <v>1393</v>
      </c>
      <c r="I801" s="230" t="s">
        <v>321</v>
      </c>
      <c r="J801" s="230" t="s">
        <v>296</v>
      </c>
      <c r="K801" s="230">
        <v>2017</v>
      </c>
      <c r="L801" s="230" t="s">
        <v>281</v>
      </c>
    </row>
    <row r="802" spans="1:22" ht="17.25" customHeight="1" x14ac:dyDescent="0.3">
      <c r="A802" s="230">
        <v>422825</v>
      </c>
      <c r="B802" s="230" t="s">
        <v>3026</v>
      </c>
      <c r="C802" s="230" t="s">
        <v>424</v>
      </c>
      <c r="D802" s="230" t="s">
        <v>585</v>
      </c>
      <c r="E802" s="230" t="s">
        <v>141</v>
      </c>
      <c r="F802" s="230">
        <v>36526</v>
      </c>
      <c r="G802" s="230" t="s">
        <v>281</v>
      </c>
      <c r="H802" s="230" t="s">
        <v>1393</v>
      </c>
      <c r="I802" s="230" t="s">
        <v>321</v>
      </c>
      <c r="J802" s="230" t="s">
        <v>296</v>
      </c>
      <c r="K802" s="230">
        <v>2017</v>
      </c>
      <c r="L802" s="230" t="s">
        <v>281</v>
      </c>
    </row>
    <row r="803" spans="1:22" ht="17.25" customHeight="1" x14ac:dyDescent="0.3">
      <c r="A803" s="230">
        <v>422581</v>
      </c>
      <c r="B803" s="230" t="s">
        <v>3029</v>
      </c>
      <c r="C803" s="230" t="s">
        <v>118</v>
      </c>
      <c r="D803" s="230" t="s">
        <v>357</v>
      </c>
      <c r="E803" s="230" t="s">
        <v>140</v>
      </c>
      <c r="F803" s="230">
        <v>36526</v>
      </c>
      <c r="G803" s="230" t="s">
        <v>281</v>
      </c>
      <c r="H803" s="230" t="s">
        <v>1393</v>
      </c>
      <c r="I803" s="230" t="s">
        <v>321</v>
      </c>
      <c r="J803" s="230" t="s">
        <v>296</v>
      </c>
      <c r="K803" s="230">
        <v>2017</v>
      </c>
      <c r="L803" s="230" t="s">
        <v>281</v>
      </c>
    </row>
    <row r="804" spans="1:22" ht="17.25" customHeight="1" x14ac:dyDescent="0.3">
      <c r="A804" s="230">
        <v>423396</v>
      </c>
      <c r="B804" s="230" t="s">
        <v>3032</v>
      </c>
      <c r="C804" s="230" t="s">
        <v>3033</v>
      </c>
      <c r="D804" s="230" t="s">
        <v>609</v>
      </c>
      <c r="E804" s="230" t="s">
        <v>140</v>
      </c>
      <c r="F804" s="230">
        <v>36526</v>
      </c>
      <c r="G804" s="230" t="s">
        <v>281</v>
      </c>
      <c r="H804" s="230" t="s">
        <v>1393</v>
      </c>
      <c r="I804" s="230" t="s">
        <v>321</v>
      </c>
      <c r="J804" s="230" t="s">
        <v>296</v>
      </c>
      <c r="K804" s="230">
        <v>2017</v>
      </c>
      <c r="L804" s="230" t="s">
        <v>281</v>
      </c>
    </row>
    <row r="805" spans="1:22" ht="17.25" customHeight="1" x14ac:dyDescent="0.3">
      <c r="A805" s="230">
        <v>423359</v>
      </c>
      <c r="B805" s="230" t="s">
        <v>3034</v>
      </c>
      <c r="C805" s="230" t="s">
        <v>62</v>
      </c>
      <c r="D805" s="230" t="s">
        <v>271</v>
      </c>
      <c r="E805" s="230" t="s">
        <v>140</v>
      </c>
      <c r="F805" s="230">
        <v>36526</v>
      </c>
      <c r="G805" s="230" t="s">
        <v>281</v>
      </c>
      <c r="H805" s="230" t="s">
        <v>1393</v>
      </c>
      <c r="I805" s="230" t="s">
        <v>321</v>
      </c>
      <c r="J805" s="230" t="s">
        <v>296</v>
      </c>
      <c r="K805" s="230">
        <v>2017</v>
      </c>
      <c r="L805" s="230" t="s">
        <v>281</v>
      </c>
      <c r="V805" s="230" t="s">
        <v>902</v>
      </c>
    </row>
    <row r="806" spans="1:22" ht="17.25" customHeight="1" x14ac:dyDescent="0.3">
      <c r="A806" s="230">
        <v>423045</v>
      </c>
      <c r="B806" s="230" t="s">
        <v>3035</v>
      </c>
      <c r="C806" s="230" t="s">
        <v>87</v>
      </c>
      <c r="D806" s="230" t="s">
        <v>211</v>
      </c>
      <c r="E806" s="230" t="s">
        <v>141</v>
      </c>
      <c r="F806" s="230">
        <v>36527</v>
      </c>
      <c r="G806" s="230" t="s">
        <v>281</v>
      </c>
      <c r="H806" s="230" t="s">
        <v>1393</v>
      </c>
      <c r="I806" s="230" t="s">
        <v>321</v>
      </c>
      <c r="J806" s="230" t="s">
        <v>296</v>
      </c>
      <c r="K806" s="230">
        <v>2017</v>
      </c>
      <c r="L806" s="230" t="s">
        <v>281</v>
      </c>
    </row>
    <row r="807" spans="1:22" ht="17.25" customHeight="1" x14ac:dyDescent="0.3">
      <c r="A807" s="230">
        <v>423455</v>
      </c>
      <c r="B807" s="230" t="s">
        <v>3036</v>
      </c>
      <c r="C807" s="230" t="s">
        <v>102</v>
      </c>
      <c r="D807" s="230" t="s">
        <v>357</v>
      </c>
      <c r="E807" s="230" t="s">
        <v>141</v>
      </c>
      <c r="F807" s="230">
        <v>36527</v>
      </c>
      <c r="G807" s="230" t="s">
        <v>281</v>
      </c>
      <c r="H807" s="230" t="s">
        <v>1393</v>
      </c>
      <c r="I807" s="230" t="s">
        <v>321</v>
      </c>
      <c r="J807" s="230" t="s">
        <v>296</v>
      </c>
      <c r="K807" s="230">
        <v>2017</v>
      </c>
      <c r="L807" s="230" t="s">
        <v>281</v>
      </c>
    </row>
    <row r="808" spans="1:22" ht="17.25" customHeight="1" x14ac:dyDescent="0.3">
      <c r="A808" s="230">
        <v>423335</v>
      </c>
      <c r="B808" s="230" t="s">
        <v>3037</v>
      </c>
      <c r="C808" s="230" t="s">
        <v>82</v>
      </c>
      <c r="D808" s="230" t="s">
        <v>230</v>
      </c>
      <c r="E808" s="230" t="s">
        <v>140</v>
      </c>
      <c r="F808" s="230">
        <v>36527</v>
      </c>
      <c r="G808" s="230" t="s">
        <v>281</v>
      </c>
      <c r="H808" s="230" t="s">
        <v>1393</v>
      </c>
      <c r="I808" s="230" t="s">
        <v>321</v>
      </c>
      <c r="J808" s="230" t="s">
        <v>296</v>
      </c>
      <c r="K808" s="230">
        <v>2017</v>
      </c>
      <c r="L808" s="230" t="s">
        <v>281</v>
      </c>
    </row>
    <row r="809" spans="1:22" ht="17.25" customHeight="1" x14ac:dyDescent="0.3">
      <c r="A809" s="230">
        <v>422808</v>
      </c>
      <c r="B809" s="230" t="s">
        <v>3038</v>
      </c>
      <c r="C809" s="230" t="s">
        <v>65</v>
      </c>
      <c r="D809" s="230" t="s">
        <v>90</v>
      </c>
      <c r="E809" s="230" t="s">
        <v>141</v>
      </c>
      <c r="F809" s="230">
        <v>36530</v>
      </c>
      <c r="G809" s="230" t="s">
        <v>281</v>
      </c>
      <c r="H809" s="230" t="s">
        <v>1393</v>
      </c>
      <c r="I809" s="230" t="s">
        <v>321</v>
      </c>
      <c r="J809" s="230" t="s">
        <v>296</v>
      </c>
      <c r="K809" s="230">
        <v>2017</v>
      </c>
      <c r="L809" s="230" t="s">
        <v>281</v>
      </c>
    </row>
    <row r="810" spans="1:22" ht="17.25" customHeight="1" x14ac:dyDescent="0.3">
      <c r="A810" s="230">
        <v>424219</v>
      </c>
      <c r="B810" s="230" t="s">
        <v>3043</v>
      </c>
      <c r="C810" s="230" t="s">
        <v>1729</v>
      </c>
      <c r="D810" s="230" t="s">
        <v>214</v>
      </c>
      <c r="E810" s="230" t="s">
        <v>140</v>
      </c>
      <c r="F810" s="230">
        <v>35796</v>
      </c>
      <c r="G810" s="230" t="s">
        <v>281</v>
      </c>
      <c r="H810" s="230" t="s">
        <v>1393</v>
      </c>
      <c r="I810" s="230" t="s">
        <v>321</v>
      </c>
      <c r="J810" s="230" t="s">
        <v>296</v>
      </c>
      <c r="K810" s="230">
        <v>2017</v>
      </c>
      <c r="L810" s="230" t="s">
        <v>281</v>
      </c>
    </row>
    <row r="811" spans="1:22" ht="17.25" customHeight="1" x14ac:dyDescent="0.3">
      <c r="A811" s="230">
        <v>424110</v>
      </c>
      <c r="B811" s="230" t="s">
        <v>3044</v>
      </c>
      <c r="C811" s="230" t="s">
        <v>1473</v>
      </c>
      <c r="D811" s="230" t="s">
        <v>557</v>
      </c>
      <c r="E811" s="230" t="s">
        <v>140</v>
      </c>
      <c r="F811" s="230">
        <v>36365</v>
      </c>
      <c r="G811" s="230" t="s">
        <v>281</v>
      </c>
      <c r="H811" s="230" t="s">
        <v>1393</v>
      </c>
      <c r="I811" s="230" t="s">
        <v>321</v>
      </c>
      <c r="J811" s="230" t="s">
        <v>296</v>
      </c>
      <c r="K811" s="230">
        <v>2017</v>
      </c>
      <c r="L811" s="230" t="s">
        <v>281</v>
      </c>
    </row>
    <row r="812" spans="1:22" ht="17.25" customHeight="1" x14ac:dyDescent="0.3">
      <c r="A812" s="230">
        <v>424181</v>
      </c>
      <c r="B812" s="230" t="s">
        <v>3045</v>
      </c>
      <c r="C812" s="230" t="s">
        <v>393</v>
      </c>
      <c r="D812" s="230" t="s">
        <v>516</v>
      </c>
      <c r="E812" s="230" t="s">
        <v>141</v>
      </c>
      <c r="F812" s="230">
        <v>36373</v>
      </c>
      <c r="G812" s="230" t="s">
        <v>281</v>
      </c>
      <c r="H812" s="230" t="s">
        <v>1393</v>
      </c>
      <c r="I812" s="230" t="s">
        <v>321</v>
      </c>
      <c r="J812" s="230" t="s">
        <v>296</v>
      </c>
      <c r="K812" s="230">
        <v>2017</v>
      </c>
      <c r="L812" s="230" t="s">
        <v>281</v>
      </c>
    </row>
    <row r="813" spans="1:22" ht="17.25" customHeight="1" x14ac:dyDescent="0.3">
      <c r="A813" s="230">
        <v>424222</v>
      </c>
      <c r="B813" s="230" t="s">
        <v>3048</v>
      </c>
      <c r="C813" s="230" t="s">
        <v>366</v>
      </c>
      <c r="D813" s="230" t="s">
        <v>202</v>
      </c>
      <c r="E813" s="230" t="s">
        <v>140</v>
      </c>
      <c r="F813" s="230">
        <v>35879</v>
      </c>
      <c r="G813" s="230" t="s">
        <v>2962</v>
      </c>
      <c r="H813" s="230" t="s">
        <v>1393</v>
      </c>
      <c r="I813" s="230" t="s">
        <v>321</v>
      </c>
      <c r="J813" s="230" t="s">
        <v>295</v>
      </c>
      <c r="K813" s="230">
        <v>2018</v>
      </c>
      <c r="L813" s="230" t="s">
        <v>281</v>
      </c>
    </row>
    <row r="814" spans="1:22" ht="17.25" customHeight="1" x14ac:dyDescent="0.3">
      <c r="A814" s="230">
        <v>418424</v>
      </c>
      <c r="B814" s="230" t="s">
        <v>3058</v>
      </c>
      <c r="C814" s="230" t="s">
        <v>111</v>
      </c>
      <c r="D814" s="230" t="s">
        <v>211</v>
      </c>
      <c r="E814" s="230" t="s">
        <v>140</v>
      </c>
      <c r="F814" s="230">
        <v>34285</v>
      </c>
      <c r="G814" s="230" t="s">
        <v>281</v>
      </c>
      <c r="H814" s="230" t="s">
        <v>1393</v>
      </c>
      <c r="I814" s="230" t="s">
        <v>321</v>
      </c>
      <c r="J814" s="230" t="s">
        <v>296</v>
      </c>
      <c r="K814" s="230">
        <v>20111</v>
      </c>
      <c r="L814" s="230" t="s">
        <v>281</v>
      </c>
      <c r="S814" s="230" t="s">
        <v>902</v>
      </c>
      <c r="T814" s="230" t="s">
        <v>902</v>
      </c>
      <c r="U814" s="230" t="s">
        <v>902</v>
      </c>
      <c r="V814" s="230" t="s">
        <v>902</v>
      </c>
    </row>
    <row r="815" spans="1:22" ht="17.25" customHeight="1" x14ac:dyDescent="0.3">
      <c r="A815" s="230">
        <v>426188</v>
      </c>
      <c r="B815" s="230" t="s">
        <v>3059</v>
      </c>
      <c r="C815" s="230" t="s">
        <v>2587</v>
      </c>
      <c r="D815" s="230" t="s">
        <v>197</v>
      </c>
      <c r="E815" s="230" t="s">
        <v>141</v>
      </c>
      <c r="F815" s="230">
        <v>32771</v>
      </c>
      <c r="G815" s="230" t="s">
        <v>281</v>
      </c>
      <c r="H815" s="230" t="s">
        <v>1393</v>
      </c>
      <c r="I815" s="230" t="s">
        <v>321</v>
      </c>
      <c r="J815" s="230" t="s">
        <v>296</v>
      </c>
      <c r="K815" s="230" t="s">
        <v>1421</v>
      </c>
      <c r="L815" s="230" t="s">
        <v>281</v>
      </c>
    </row>
    <row r="816" spans="1:22" ht="17.25" customHeight="1" x14ac:dyDescent="0.3">
      <c r="A816" s="230">
        <v>426638</v>
      </c>
      <c r="B816" s="230" t="s">
        <v>3063</v>
      </c>
      <c r="C816" s="230" t="s">
        <v>105</v>
      </c>
      <c r="D816" s="230" t="s">
        <v>241</v>
      </c>
      <c r="E816" s="230" t="s">
        <v>140</v>
      </c>
      <c r="F816" s="230">
        <v>35664</v>
      </c>
      <c r="G816" s="230" t="s">
        <v>281</v>
      </c>
      <c r="H816" s="230" t="s">
        <v>1393</v>
      </c>
      <c r="I816" s="230" t="s">
        <v>321</v>
      </c>
      <c r="J816" s="230" t="s">
        <v>295</v>
      </c>
      <c r="K816" s="230" t="s">
        <v>1429</v>
      </c>
      <c r="L816" s="230" t="s">
        <v>281</v>
      </c>
    </row>
    <row r="817" spans="1:22" ht="17.25" customHeight="1" x14ac:dyDescent="0.3">
      <c r="A817" s="230">
        <v>426495</v>
      </c>
      <c r="B817" s="230" t="s">
        <v>3064</v>
      </c>
      <c r="C817" s="230" t="s">
        <v>80</v>
      </c>
      <c r="D817" s="230" t="s">
        <v>3065</v>
      </c>
      <c r="E817" s="230" t="s">
        <v>141</v>
      </c>
      <c r="F817" s="230">
        <v>36161</v>
      </c>
      <c r="G817" s="230" t="s">
        <v>281</v>
      </c>
      <c r="H817" s="230" t="s">
        <v>1393</v>
      </c>
      <c r="I817" s="230" t="s">
        <v>321</v>
      </c>
      <c r="J817" s="230" t="s">
        <v>295</v>
      </c>
      <c r="K817" s="230" t="s">
        <v>1429</v>
      </c>
      <c r="L817" s="230" t="s">
        <v>281</v>
      </c>
    </row>
    <row r="818" spans="1:22" ht="17.25" customHeight="1" x14ac:dyDescent="0.3">
      <c r="A818" s="230">
        <v>427015</v>
      </c>
      <c r="B818" s="230" t="s">
        <v>272</v>
      </c>
      <c r="C818" s="230" t="s">
        <v>124</v>
      </c>
      <c r="D818" s="230" t="s">
        <v>205</v>
      </c>
      <c r="E818" s="230" t="s">
        <v>141</v>
      </c>
      <c r="F818" s="230">
        <v>36530</v>
      </c>
      <c r="G818" s="230" t="s">
        <v>281</v>
      </c>
      <c r="H818" s="230" t="s">
        <v>1393</v>
      </c>
      <c r="I818" s="230" t="s">
        <v>321</v>
      </c>
      <c r="J818" s="230" t="s">
        <v>295</v>
      </c>
      <c r="K818" s="230" t="s">
        <v>1429</v>
      </c>
      <c r="L818" s="230" t="s">
        <v>281</v>
      </c>
    </row>
    <row r="819" spans="1:22" ht="17.25" customHeight="1" x14ac:dyDescent="0.3">
      <c r="A819" s="230">
        <v>426910</v>
      </c>
      <c r="B819" s="230" t="s">
        <v>3067</v>
      </c>
      <c r="C819" s="230" t="s">
        <v>62</v>
      </c>
      <c r="D819" s="230" t="s">
        <v>211</v>
      </c>
      <c r="E819" s="230" t="s">
        <v>141</v>
      </c>
      <c r="F819" s="230" t="s">
        <v>1824</v>
      </c>
      <c r="G819" s="230" t="s">
        <v>3068</v>
      </c>
      <c r="H819" s="230" t="s">
        <v>1393</v>
      </c>
      <c r="I819" s="230" t="s">
        <v>321</v>
      </c>
      <c r="J819" s="230" t="s">
        <v>295</v>
      </c>
      <c r="K819" s="230" t="s">
        <v>1429</v>
      </c>
      <c r="L819" s="230" t="s">
        <v>281</v>
      </c>
    </row>
    <row r="820" spans="1:22" ht="17.25" customHeight="1" x14ac:dyDescent="0.3">
      <c r="A820" s="230">
        <v>427026</v>
      </c>
      <c r="B820" s="230" t="s">
        <v>3069</v>
      </c>
      <c r="C820" s="230" t="s">
        <v>63</v>
      </c>
      <c r="D820" s="230" t="s">
        <v>223</v>
      </c>
      <c r="E820" s="230" t="s">
        <v>141</v>
      </c>
      <c r="F820" s="230" t="s">
        <v>3070</v>
      </c>
      <c r="G820" s="230" t="s">
        <v>1396</v>
      </c>
      <c r="H820" s="230" t="s">
        <v>1393</v>
      </c>
      <c r="I820" s="230" t="s">
        <v>321</v>
      </c>
      <c r="J820" s="230" t="s">
        <v>295</v>
      </c>
      <c r="K820" s="230" t="s">
        <v>1429</v>
      </c>
      <c r="L820" s="230" t="s">
        <v>281</v>
      </c>
    </row>
    <row r="821" spans="1:22" ht="17.25" customHeight="1" x14ac:dyDescent="0.3">
      <c r="A821" s="230">
        <v>425985</v>
      </c>
      <c r="B821" s="230" t="s">
        <v>3071</v>
      </c>
      <c r="C821" s="230" t="s">
        <v>103</v>
      </c>
      <c r="D821" s="230" t="s">
        <v>251</v>
      </c>
      <c r="E821" s="230" t="s">
        <v>141</v>
      </c>
      <c r="F821" s="230">
        <v>36214</v>
      </c>
      <c r="G821" s="230" t="s">
        <v>281</v>
      </c>
      <c r="H821" s="230" t="s">
        <v>1393</v>
      </c>
      <c r="I821" s="230" t="s">
        <v>321</v>
      </c>
      <c r="J821" s="230" t="s">
        <v>296</v>
      </c>
      <c r="K821" s="230" t="s">
        <v>1429</v>
      </c>
      <c r="L821" s="230" t="s">
        <v>281</v>
      </c>
    </row>
    <row r="822" spans="1:22" ht="17.25" customHeight="1" x14ac:dyDescent="0.3">
      <c r="A822" s="230">
        <v>412703</v>
      </c>
      <c r="B822" s="230" t="s">
        <v>3073</v>
      </c>
      <c r="C822" s="230" t="s">
        <v>501</v>
      </c>
      <c r="D822" s="230" t="s">
        <v>3074</v>
      </c>
      <c r="E822" s="230" t="s">
        <v>140</v>
      </c>
      <c r="F822" s="230">
        <v>31906</v>
      </c>
      <c r="G822" s="230" t="s">
        <v>281</v>
      </c>
      <c r="H822" s="230" t="s">
        <v>1393</v>
      </c>
      <c r="I822" s="230" t="s">
        <v>321</v>
      </c>
      <c r="J822" s="230" t="s">
        <v>295</v>
      </c>
      <c r="L822" s="230" t="s">
        <v>281</v>
      </c>
    </row>
    <row r="823" spans="1:22" ht="17.25" customHeight="1" x14ac:dyDescent="0.3">
      <c r="A823" s="230">
        <v>417555</v>
      </c>
      <c r="B823" s="230" t="s">
        <v>3075</v>
      </c>
      <c r="C823" s="230" t="s">
        <v>82</v>
      </c>
      <c r="D823" s="230" t="s">
        <v>222</v>
      </c>
      <c r="E823" s="230" t="s">
        <v>141</v>
      </c>
      <c r="F823" s="230">
        <v>33932</v>
      </c>
      <c r="G823" s="230" t="s">
        <v>281</v>
      </c>
      <c r="H823" s="230" t="s">
        <v>1393</v>
      </c>
      <c r="I823" s="230" t="s">
        <v>321</v>
      </c>
      <c r="J823" s="230" t="s">
        <v>295</v>
      </c>
      <c r="L823" s="230" t="s">
        <v>281</v>
      </c>
      <c r="S823" s="230" t="s">
        <v>902</v>
      </c>
      <c r="U823" s="230" t="s">
        <v>902</v>
      </c>
      <c r="V823" s="230" t="s">
        <v>902</v>
      </c>
    </row>
    <row r="824" spans="1:22" ht="17.25" customHeight="1" x14ac:dyDescent="0.3">
      <c r="A824" s="230">
        <v>417880</v>
      </c>
      <c r="B824" s="230" t="s">
        <v>3076</v>
      </c>
      <c r="C824" s="230" t="s">
        <v>387</v>
      </c>
      <c r="D824" s="230" t="s">
        <v>217</v>
      </c>
      <c r="E824" s="230" t="s">
        <v>140</v>
      </c>
      <c r="F824" s="230">
        <v>34802</v>
      </c>
      <c r="G824" s="230" t="s">
        <v>281</v>
      </c>
      <c r="H824" s="230" t="s">
        <v>1393</v>
      </c>
      <c r="I824" s="230" t="s">
        <v>321</v>
      </c>
      <c r="J824" s="230" t="s">
        <v>295</v>
      </c>
      <c r="L824" s="230" t="s">
        <v>281</v>
      </c>
    </row>
    <row r="825" spans="1:22" ht="17.25" customHeight="1" x14ac:dyDescent="0.3">
      <c r="A825" s="230">
        <v>422219</v>
      </c>
      <c r="B825" s="230" t="s">
        <v>3077</v>
      </c>
      <c r="C825" s="230" t="s">
        <v>87</v>
      </c>
      <c r="D825" s="230" t="s">
        <v>3078</v>
      </c>
      <c r="E825" s="230" t="s">
        <v>140</v>
      </c>
      <c r="F825" s="230">
        <v>36012</v>
      </c>
      <c r="G825" s="230" t="s">
        <v>281</v>
      </c>
      <c r="H825" s="230" t="s">
        <v>1393</v>
      </c>
      <c r="I825" s="230" t="s">
        <v>321</v>
      </c>
      <c r="J825" s="230" t="s">
        <v>295</v>
      </c>
      <c r="L825" s="230" t="s">
        <v>281</v>
      </c>
    </row>
    <row r="826" spans="1:22" ht="17.25" customHeight="1" x14ac:dyDescent="0.3">
      <c r="A826" s="230">
        <v>423565</v>
      </c>
      <c r="B826" s="230" t="s">
        <v>3079</v>
      </c>
      <c r="C826" s="230" t="s">
        <v>128</v>
      </c>
      <c r="D826" s="230" t="s">
        <v>129</v>
      </c>
      <c r="E826" s="230" t="s">
        <v>141</v>
      </c>
      <c r="F826" s="230">
        <v>36427</v>
      </c>
      <c r="G826" s="230" t="s">
        <v>281</v>
      </c>
      <c r="H826" s="230" t="s">
        <v>1393</v>
      </c>
      <c r="I826" s="230" t="s">
        <v>321</v>
      </c>
      <c r="J826" s="230" t="s">
        <v>296</v>
      </c>
      <c r="L826" s="230" t="s">
        <v>281</v>
      </c>
    </row>
    <row r="827" spans="1:22" ht="17.25" customHeight="1" x14ac:dyDescent="0.3">
      <c r="A827" s="230">
        <v>400544</v>
      </c>
      <c r="B827" s="230" t="s">
        <v>3080</v>
      </c>
      <c r="C827" s="230" t="s">
        <v>658</v>
      </c>
      <c r="D827" s="230" t="s">
        <v>3081</v>
      </c>
      <c r="E827" s="230" t="s">
        <v>141</v>
      </c>
      <c r="F827" s="230">
        <v>30597</v>
      </c>
      <c r="G827" s="230" t="s">
        <v>281</v>
      </c>
      <c r="H827" s="230" t="s">
        <v>1393</v>
      </c>
      <c r="I827" s="230" t="s">
        <v>321</v>
      </c>
      <c r="L827" s="230" t="s">
        <v>281</v>
      </c>
      <c r="N827" s="230">
        <v>3023</v>
      </c>
      <c r="O827" s="230">
        <v>44420.453206018516</v>
      </c>
      <c r="P827" s="230">
        <v>15000</v>
      </c>
    </row>
    <row r="828" spans="1:22" ht="17.25" customHeight="1" x14ac:dyDescent="0.3">
      <c r="A828" s="230">
        <v>425470</v>
      </c>
      <c r="B828" s="230" t="s">
        <v>3082</v>
      </c>
      <c r="C828" s="230" t="s">
        <v>3083</v>
      </c>
      <c r="D828" s="230" t="s">
        <v>205</v>
      </c>
      <c r="E828" s="230" t="s">
        <v>140</v>
      </c>
      <c r="F828" s="230">
        <v>29436</v>
      </c>
      <c r="G828" s="230" t="s">
        <v>281</v>
      </c>
      <c r="H828" s="230" t="s">
        <v>1393</v>
      </c>
      <c r="I828" s="230" t="s">
        <v>321</v>
      </c>
      <c r="J828" s="230" t="s">
        <v>296</v>
      </c>
      <c r="K828" s="230">
        <v>1999</v>
      </c>
      <c r="L828" s="230" t="s">
        <v>1396</v>
      </c>
    </row>
    <row r="829" spans="1:22" ht="17.25" customHeight="1" x14ac:dyDescent="0.3">
      <c r="A829" s="230">
        <v>424592</v>
      </c>
      <c r="B829" s="230" t="s">
        <v>3084</v>
      </c>
      <c r="C829" s="230" t="s">
        <v>607</v>
      </c>
      <c r="D829" s="230" t="s">
        <v>224</v>
      </c>
      <c r="E829" s="230" t="s">
        <v>140</v>
      </c>
      <c r="F829" s="230">
        <v>34486</v>
      </c>
      <c r="G829" s="230" t="s">
        <v>281</v>
      </c>
      <c r="H829" s="230" t="s">
        <v>1393</v>
      </c>
      <c r="I829" s="230" t="s">
        <v>321</v>
      </c>
      <c r="J829" s="230" t="s">
        <v>295</v>
      </c>
      <c r="K829" s="230">
        <v>2012</v>
      </c>
      <c r="L829" s="230" t="s">
        <v>1396</v>
      </c>
    </row>
    <row r="830" spans="1:22" ht="17.25" customHeight="1" x14ac:dyDescent="0.3">
      <c r="A830" s="230">
        <v>424812</v>
      </c>
      <c r="B830" s="230" t="s">
        <v>3085</v>
      </c>
      <c r="C830" s="230" t="s">
        <v>1042</v>
      </c>
      <c r="D830" s="230" t="s">
        <v>557</v>
      </c>
      <c r="E830" s="230" t="s">
        <v>141</v>
      </c>
      <c r="F830" s="230">
        <v>34335</v>
      </c>
      <c r="G830" s="230" t="s">
        <v>281</v>
      </c>
      <c r="H830" s="230" t="s">
        <v>1393</v>
      </c>
      <c r="I830" s="230" t="s">
        <v>321</v>
      </c>
      <c r="J830" s="230" t="s">
        <v>295</v>
      </c>
      <c r="K830" s="230">
        <v>2012</v>
      </c>
      <c r="L830" s="230" t="s">
        <v>1396</v>
      </c>
    </row>
    <row r="831" spans="1:22" ht="17.25" customHeight="1" x14ac:dyDescent="0.3">
      <c r="A831" s="230">
        <v>424827</v>
      </c>
      <c r="B831" s="230" t="s">
        <v>3088</v>
      </c>
      <c r="C831" s="230" t="s">
        <v>629</v>
      </c>
      <c r="D831" s="230" t="s">
        <v>349</v>
      </c>
      <c r="E831" s="230" t="s">
        <v>141</v>
      </c>
      <c r="F831" s="230">
        <v>35094</v>
      </c>
      <c r="G831" s="230" t="s">
        <v>281</v>
      </c>
      <c r="H831" s="230" t="s">
        <v>1393</v>
      </c>
      <c r="I831" s="230" t="s">
        <v>321</v>
      </c>
      <c r="J831" s="230" t="s">
        <v>295</v>
      </c>
      <c r="K831" s="230">
        <v>2014</v>
      </c>
      <c r="L831" s="230" t="s">
        <v>1396</v>
      </c>
    </row>
    <row r="832" spans="1:22" ht="17.25" customHeight="1" x14ac:dyDescent="0.3">
      <c r="A832" s="230">
        <v>425073</v>
      </c>
      <c r="B832" s="230" t="s">
        <v>3090</v>
      </c>
      <c r="C832" s="230" t="s">
        <v>378</v>
      </c>
      <c r="D832" s="230" t="s">
        <v>570</v>
      </c>
      <c r="E832" s="230" t="s">
        <v>140</v>
      </c>
      <c r="F832" s="230">
        <v>35823</v>
      </c>
      <c r="G832" s="230" t="s">
        <v>281</v>
      </c>
      <c r="H832" s="230" t="s">
        <v>1393</v>
      </c>
      <c r="I832" s="230" t="s">
        <v>321</v>
      </c>
      <c r="J832" s="230" t="s">
        <v>295</v>
      </c>
      <c r="K832" s="230">
        <v>2015</v>
      </c>
      <c r="L832" s="230" t="s">
        <v>1396</v>
      </c>
    </row>
    <row r="833" spans="1:22" ht="17.25" customHeight="1" x14ac:dyDescent="0.3">
      <c r="A833" s="230">
        <v>425504</v>
      </c>
      <c r="B833" s="230" t="s">
        <v>3091</v>
      </c>
      <c r="C833" s="230" t="s">
        <v>586</v>
      </c>
      <c r="D833" s="230" t="s">
        <v>570</v>
      </c>
      <c r="E833" s="230" t="s">
        <v>141</v>
      </c>
      <c r="F833" s="230">
        <v>35986</v>
      </c>
      <c r="G833" s="230" t="s">
        <v>281</v>
      </c>
      <c r="H833" s="230" t="s">
        <v>1393</v>
      </c>
      <c r="I833" s="230" t="s">
        <v>321</v>
      </c>
      <c r="J833" s="230" t="s">
        <v>295</v>
      </c>
      <c r="K833" s="230">
        <v>2016</v>
      </c>
      <c r="L833" s="230" t="s">
        <v>1396</v>
      </c>
    </row>
    <row r="834" spans="1:22" ht="17.25" customHeight="1" x14ac:dyDescent="0.3">
      <c r="A834" s="230">
        <v>424366</v>
      </c>
      <c r="B834" s="230" t="s">
        <v>3094</v>
      </c>
      <c r="C834" s="230" t="s">
        <v>96</v>
      </c>
      <c r="D834" s="230" t="s">
        <v>248</v>
      </c>
      <c r="E834" s="230" t="s">
        <v>141</v>
      </c>
      <c r="F834" s="230">
        <v>36161</v>
      </c>
      <c r="G834" s="230" t="s">
        <v>281</v>
      </c>
      <c r="H834" s="230" t="s">
        <v>1393</v>
      </c>
      <c r="I834" s="230" t="s">
        <v>321</v>
      </c>
      <c r="J834" s="230" t="s">
        <v>296</v>
      </c>
      <c r="K834" s="230">
        <v>2016</v>
      </c>
      <c r="L834" s="230" t="s">
        <v>1396</v>
      </c>
    </row>
    <row r="835" spans="1:22" ht="17.25" customHeight="1" x14ac:dyDescent="0.3">
      <c r="A835" s="230">
        <v>404529</v>
      </c>
      <c r="B835" s="230" t="s">
        <v>3095</v>
      </c>
      <c r="C835" s="230" t="s">
        <v>60</v>
      </c>
      <c r="D835" s="230" t="s">
        <v>3096</v>
      </c>
      <c r="E835" s="230" t="s">
        <v>140</v>
      </c>
      <c r="F835" s="230">
        <v>30855</v>
      </c>
      <c r="G835" s="230" t="s">
        <v>281</v>
      </c>
      <c r="H835" s="230" t="s">
        <v>1393</v>
      </c>
      <c r="I835" s="230" t="s">
        <v>321</v>
      </c>
      <c r="J835" s="230" t="s">
        <v>295</v>
      </c>
      <c r="K835" s="230">
        <v>2003</v>
      </c>
      <c r="L835" s="230" t="s">
        <v>286</v>
      </c>
    </row>
    <row r="836" spans="1:22" ht="17.25" customHeight="1" x14ac:dyDescent="0.3">
      <c r="A836" s="230">
        <v>424337</v>
      </c>
      <c r="B836" s="230" t="s">
        <v>3097</v>
      </c>
      <c r="C836" s="230" t="s">
        <v>1454</v>
      </c>
      <c r="D836" s="230" t="s">
        <v>232</v>
      </c>
      <c r="E836" s="230" t="s">
        <v>141</v>
      </c>
      <c r="F836" s="230">
        <v>30832</v>
      </c>
      <c r="G836" s="230" t="s">
        <v>281</v>
      </c>
      <c r="H836" s="230" t="s">
        <v>1393</v>
      </c>
      <c r="I836" s="230" t="s">
        <v>321</v>
      </c>
      <c r="J836" s="230" t="s">
        <v>296</v>
      </c>
      <c r="K836" s="230">
        <v>2003</v>
      </c>
      <c r="L836" s="230" t="s">
        <v>286</v>
      </c>
      <c r="T836" s="230" t="s">
        <v>902</v>
      </c>
      <c r="U836" s="230" t="s">
        <v>902</v>
      </c>
      <c r="V836" s="230" t="s">
        <v>902</v>
      </c>
    </row>
    <row r="837" spans="1:22" ht="17.25" customHeight="1" x14ac:dyDescent="0.3">
      <c r="A837" s="230">
        <v>404042</v>
      </c>
      <c r="B837" s="230" t="s">
        <v>3098</v>
      </c>
      <c r="C837" s="230" t="s">
        <v>507</v>
      </c>
      <c r="D837" s="230" t="s">
        <v>3099</v>
      </c>
      <c r="E837" s="230" t="s">
        <v>140</v>
      </c>
      <c r="F837" s="230">
        <v>31657</v>
      </c>
      <c r="G837" s="230" t="s">
        <v>281</v>
      </c>
      <c r="H837" s="230" t="s">
        <v>1393</v>
      </c>
      <c r="I837" s="230" t="s">
        <v>321</v>
      </c>
      <c r="J837" s="230" t="s">
        <v>295</v>
      </c>
      <c r="K837" s="230">
        <v>2004</v>
      </c>
      <c r="L837" s="230" t="s">
        <v>286</v>
      </c>
    </row>
    <row r="838" spans="1:22" ht="17.25" customHeight="1" x14ac:dyDescent="0.3">
      <c r="A838" s="230">
        <v>404993</v>
      </c>
      <c r="B838" s="230" t="s">
        <v>3100</v>
      </c>
      <c r="C838" s="230" t="s">
        <v>2581</v>
      </c>
      <c r="D838" s="230" t="s">
        <v>3101</v>
      </c>
      <c r="E838" s="230" t="s">
        <v>141</v>
      </c>
      <c r="F838" s="230">
        <v>31782</v>
      </c>
      <c r="G838" s="230" t="s">
        <v>2436</v>
      </c>
      <c r="H838" s="230" t="s">
        <v>1393</v>
      </c>
      <c r="I838" s="230" t="s">
        <v>321</v>
      </c>
      <c r="J838" s="230" t="s">
        <v>295</v>
      </c>
      <c r="K838" s="230">
        <v>2004</v>
      </c>
      <c r="L838" s="230" t="s">
        <v>286</v>
      </c>
    </row>
    <row r="839" spans="1:22" ht="17.25" customHeight="1" x14ac:dyDescent="0.3">
      <c r="A839" s="230">
        <v>421331</v>
      </c>
      <c r="B839" s="230" t="s">
        <v>3103</v>
      </c>
      <c r="C839" s="230" t="s">
        <v>100</v>
      </c>
      <c r="D839" s="230" t="s">
        <v>211</v>
      </c>
      <c r="E839" s="230" t="s">
        <v>141</v>
      </c>
      <c r="F839" s="230">
        <v>32459</v>
      </c>
      <c r="G839" s="230" t="s">
        <v>281</v>
      </c>
      <c r="H839" s="230" t="s">
        <v>1393</v>
      </c>
      <c r="I839" s="230" t="s">
        <v>321</v>
      </c>
      <c r="J839" s="230" t="s">
        <v>296</v>
      </c>
      <c r="K839" s="230">
        <v>2006</v>
      </c>
      <c r="L839" s="230" t="s">
        <v>286</v>
      </c>
    </row>
    <row r="840" spans="1:22" ht="17.25" customHeight="1" x14ac:dyDescent="0.3">
      <c r="A840" s="230">
        <v>425363</v>
      </c>
      <c r="B840" s="230" t="s">
        <v>3104</v>
      </c>
      <c r="C840" s="230" t="s">
        <v>679</v>
      </c>
      <c r="D840" s="230" t="s">
        <v>1613</v>
      </c>
      <c r="E840" s="230" t="s">
        <v>141</v>
      </c>
      <c r="F840" s="230">
        <v>33059</v>
      </c>
      <c r="G840" s="230" t="s">
        <v>281</v>
      </c>
      <c r="H840" s="230" t="s">
        <v>1393</v>
      </c>
      <c r="I840" s="230" t="s">
        <v>321</v>
      </c>
      <c r="J840" s="230" t="s">
        <v>296</v>
      </c>
      <c r="K840" s="230">
        <v>2008</v>
      </c>
      <c r="L840" s="230" t="s">
        <v>286</v>
      </c>
    </row>
    <row r="841" spans="1:22" ht="17.25" customHeight="1" x14ac:dyDescent="0.3">
      <c r="A841" s="230">
        <v>423210</v>
      </c>
      <c r="B841" s="230" t="s">
        <v>3105</v>
      </c>
      <c r="C841" s="230" t="s">
        <v>79</v>
      </c>
      <c r="D841" s="230" t="s">
        <v>205</v>
      </c>
      <c r="E841" s="230" t="s">
        <v>141</v>
      </c>
      <c r="F841" s="230">
        <v>33607</v>
      </c>
      <c r="G841" s="230" t="s">
        <v>281</v>
      </c>
      <c r="H841" s="230" t="s">
        <v>1393</v>
      </c>
      <c r="I841" s="230" t="s">
        <v>321</v>
      </c>
      <c r="J841" s="230" t="s">
        <v>295</v>
      </c>
      <c r="K841" s="230">
        <v>2009</v>
      </c>
      <c r="L841" s="230" t="s">
        <v>286</v>
      </c>
    </row>
    <row r="842" spans="1:22" ht="17.25" customHeight="1" x14ac:dyDescent="0.3">
      <c r="A842" s="230">
        <v>425064</v>
      </c>
      <c r="B842" s="230" t="s">
        <v>3106</v>
      </c>
      <c r="C842" s="230" t="s">
        <v>3107</v>
      </c>
      <c r="D842" s="230" t="s">
        <v>1712</v>
      </c>
      <c r="E842" s="230" t="s">
        <v>141</v>
      </c>
      <c r="F842" s="230">
        <v>33604</v>
      </c>
      <c r="G842" s="230" t="s">
        <v>281</v>
      </c>
      <c r="H842" s="230" t="s">
        <v>1393</v>
      </c>
      <c r="I842" s="230" t="s">
        <v>321</v>
      </c>
      <c r="J842" s="230" t="s">
        <v>295</v>
      </c>
      <c r="K842" s="230">
        <v>2010</v>
      </c>
      <c r="L842" s="230" t="s">
        <v>286</v>
      </c>
    </row>
    <row r="843" spans="1:22" ht="17.25" customHeight="1" x14ac:dyDescent="0.3">
      <c r="A843" s="230">
        <v>423574</v>
      </c>
      <c r="B843" s="230" t="s">
        <v>3110</v>
      </c>
      <c r="C843" s="230" t="s">
        <v>61</v>
      </c>
      <c r="D843" s="230" t="s">
        <v>211</v>
      </c>
      <c r="E843" s="230" t="s">
        <v>140</v>
      </c>
      <c r="F843" s="230">
        <v>33617</v>
      </c>
      <c r="G843" s="230" t="s">
        <v>281</v>
      </c>
      <c r="H843" s="230" t="s">
        <v>1393</v>
      </c>
      <c r="I843" s="230" t="s">
        <v>321</v>
      </c>
      <c r="J843" s="230" t="s">
        <v>295</v>
      </c>
      <c r="K843" s="230">
        <v>2011</v>
      </c>
      <c r="L843" s="230" t="s">
        <v>286</v>
      </c>
    </row>
    <row r="844" spans="1:22" ht="17.25" customHeight="1" x14ac:dyDescent="0.3">
      <c r="A844" s="230">
        <v>418697</v>
      </c>
      <c r="B844" s="230" t="s">
        <v>637</v>
      </c>
      <c r="C844" s="230" t="s">
        <v>3111</v>
      </c>
      <c r="D844" s="230" t="s">
        <v>3112</v>
      </c>
      <c r="E844" s="230" t="s">
        <v>140</v>
      </c>
      <c r="F844" s="230">
        <v>34020</v>
      </c>
      <c r="G844" s="230" t="s">
        <v>3113</v>
      </c>
      <c r="H844" s="230" t="s">
        <v>1393</v>
      </c>
      <c r="I844" s="230" t="s">
        <v>321</v>
      </c>
      <c r="J844" s="230" t="s">
        <v>296</v>
      </c>
      <c r="K844" s="230">
        <v>2011</v>
      </c>
      <c r="L844" s="230" t="s">
        <v>286</v>
      </c>
      <c r="U844" s="230" t="s">
        <v>902</v>
      </c>
      <c r="V844" s="230" t="s">
        <v>902</v>
      </c>
    </row>
    <row r="845" spans="1:22" ht="17.25" customHeight="1" x14ac:dyDescent="0.3">
      <c r="A845" s="230">
        <v>424360</v>
      </c>
      <c r="B845" s="230" t="s">
        <v>3114</v>
      </c>
      <c r="C845" s="230" t="s">
        <v>109</v>
      </c>
      <c r="D845" s="230" t="s">
        <v>645</v>
      </c>
      <c r="E845" s="230" t="s">
        <v>140</v>
      </c>
      <c r="F845" s="230" t="s">
        <v>3115</v>
      </c>
      <c r="G845" s="230" t="s">
        <v>281</v>
      </c>
      <c r="H845" s="230" t="s">
        <v>1393</v>
      </c>
      <c r="I845" s="230" t="s">
        <v>321</v>
      </c>
      <c r="J845" s="230" t="s">
        <v>296</v>
      </c>
      <c r="K845" s="230">
        <v>2011</v>
      </c>
      <c r="L845" s="230" t="s">
        <v>286</v>
      </c>
    </row>
    <row r="846" spans="1:22" ht="17.25" customHeight="1" x14ac:dyDescent="0.3">
      <c r="A846" s="230">
        <v>422035</v>
      </c>
      <c r="B846" s="230" t="s">
        <v>3119</v>
      </c>
      <c r="C846" s="230" t="s">
        <v>60</v>
      </c>
      <c r="D846" s="230" t="s">
        <v>641</v>
      </c>
      <c r="E846" s="230" t="s">
        <v>140</v>
      </c>
      <c r="F846" s="230">
        <v>34700</v>
      </c>
      <c r="G846" s="230" t="s">
        <v>281</v>
      </c>
      <c r="H846" s="230" t="s">
        <v>1393</v>
      </c>
      <c r="I846" s="230" t="s">
        <v>321</v>
      </c>
      <c r="J846" s="230" t="s">
        <v>295</v>
      </c>
      <c r="K846" s="230">
        <v>2013</v>
      </c>
      <c r="L846" s="230" t="s">
        <v>286</v>
      </c>
    </row>
    <row r="847" spans="1:22" ht="17.25" customHeight="1" x14ac:dyDescent="0.3">
      <c r="A847" s="230">
        <v>419443</v>
      </c>
      <c r="B847" s="230" t="s">
        <v>3120</v>
      </c>
      <c r="C847" s="230" t="s">
        <v>665</v>
      </c>
      <c r="D847" s="230" t="s">
        <v>524</v>
      </c>
      <c r="E847" s="230" t="s">
        <v>141</v>
      </c>
      <c r="F847" s="230">
        <v>35074</v>
      </c>
      <c r="G847" s="230" t="s">
        <v>1778</v>
      </c>
      <c r="H847" s="230" t="s">
        <v>1393</v>
      </c>
      <c r="I847" s="230" t="s">
        <v>321</v>
      </c>
      <c r="J847" s="230" t="s">
        <v>295</v>
      </c>
      <c r="K847" s="230">
        <v>2013</v>
      </c>
      <c r="L847" s="230" t="s">
        <v>286</v>
      </c>
    </row>
    <row r="848" spans="1:22" ht="17.25" customHeight="1" x14ac:dyDescent="0.3">
      <c r="A848" s="230">
        <v>423589</v>
      </c>
      <c r="B848" s="230" t="s">
        <v>3121</v>
      </c>
      <c r="C848" s="230" t="s">
        <v>60</v>
      </c>
      <c r="D848" s="230" t="s">
        <v>239</v>
      </c>
      <c r="E848" s="230" t="s">
        <v>141</v>
      </c>
      <c r="F848" s="230">
        <v>34483</v>
      </c>
      <c r="G848" s="230" t="s">
        <v>281</v>
      </c>
      <c r="H848" s="230" t="s">
        <v>1393</v>
      </c>
      <c r="I848" s="230" t="s">
        <v>321</v>
      </c>
      <c r="J848" s="230" t="s">
        <v>296</v>
      </c>
      <c r="K848" s="230">
        <v>2013</v>
      </c>
      <c r="L848" s="230" t="s">
        <v>286</v>
      </c>
    </row>
    <row r="849" spans="1:22" ht="17.25" customHeight="1" x14ac:dyDescent="0.3">
      <c r="A849" s="230">
        <v>424064</v>
      </c>
      <c r="B849" s="230" t="s">
        <v>3122</v>
      </c>
      <c r="C849" s="230" t="s">
        <v>128</v>
      </c>
      <c r="D849" s="230" t="s">
        <v>3123</v>
      </c>
      <c r="E849" s="230" t="s">
        <v>141</v>
      </c>
      <c r="F849" s="230">
        <v>34854</v>
      </c>
      <c r="G849" s="230" t="s">
        <v>281</v>
      </c>
      <c r="H849" s="230" t="s">
        <v>1393</v>
      </c>
      <c r="I849" s="230" t="s">
        <v>321</v>
      </c>
      <c r="J849" s="230" t="s">
        <v>296</v>
      </c>
      <c r="K849" s="230">
        <v>2013</v>
      </c>
      <c r="L849" s="230" t="s">
        <v>286</v>
      </c>
    </row>
    <row r="850" spans="1:22" ht="17.25" customHeight="1" x14ac:dyDescent="0.3">
      <c r="A850" s="230">
        <v>421864</v>
      </c>
      <c r="B850" s="230" t="s">
        <v>3124</v>
      </c>
      <c r="C850" s="230" t="s">
        <v>3125</v>
      </c>
      <c r="D850" s="230" t="s">
        <v>228</v>
      </c>
      <c r="E850" s="230" t="s">
        <v>140</v>
      </c>
      <c r="F850" s="230">
        <v>34462</v>
      </c>
      <c r="G850" s="230" t="s">
        <v>281</v>
      </c>
      <c r="H850" s="230" t="s">
        <v>1393</v>
      </c>
      <c r="I850" s="230" t="s">
        <v>321</v>
      </c>
      <c r="J850" s="230" t="s">
        <v>295</v>
      </c>
      <c r="K850" s="230">
        <v>2014</v>
      </c>
      <c r="L850" s="230" t="s">
        <v>286</v>
      </c>
      <c r="T850" s="230" t="s">
        <v>902</v>
      </c>
      <c r="V850" s="230" t="s">
        <v>902</v>
      </c>
    </row>
    <row r="851" spans="1:22" ht="17.25" customHeight="1" x14ac:dyDescent="0.3">
      <c r="A851" s="230">
        <v>422913</v>
      </c>
      <c r="B851" s="230" t="s">
        <v>3126</v>
      </c>
      <c r="C851" s="230" t="s">
        <v>102</v>
      </c>
      <c r="D851" s="230" t="s">
        <v>226</v>
      </c>
      <c r="E851" s="230" t="s">
        <v>140</v>
      </c>
      <c r="F851" s="230">
        <v>34940</v>
      </c>
      <c r="G851" s="230" t="s">
        <v>1664</v>
      </c>
      <c r="H851" s="230" t="s">
        <v>1393</v>
      </c>
      <c r="I851" s="230" t="s">
        <v>321</v>
      </c>
      <c r="J851" s="230" t="s">
        <v>295</v>
      </c>
      <c r="K851" s="230">
        <v>2014</v>
      </c>
      <c r="L851" s="230" t="s">
        <v>286</v>
      </c>
    </row>
    <row r="852" spans="1:22" ht="17.25" customHeight="1" x14ac:dyDescent="0.3">
      <c r="A852" s="230">
        <v>418735</v>
      </c>
      <c r="B852" s="230" t="s">
        <v>3127</v>
      </c>
      <c r="C852" s="230" t="s">
        <v>3128</v>
      </c>
      <c r="D852" s="230" t="s">
        <v>981</v>
      </c>
      <c r="E852" s="230" t="s">
        <v>140</v>
      </c>
      <c r="F852" s="230">
        <v>35096</v>
      </c>
      <c r="G852" s="230" t="s">
        <v>281</v>
      </c>
      <c r="H852" s="230" t="s">
        <v>1393</v>
      </c>
      <c r="I852" s="230" t="s">
        <v>321</v>
      </c>
      <c r="J852" s="230" t="s">
        <v>295</v>
      </c>
      <c r="K852" s="230">
        <v>2014</v>
      </c>
      <c r="L852" s="230" t="s">
        <v>286</v>
      </c>
      <c r="V852" s="230" t="s">
        <v>902</v>
      </c>
    </row>
    <row r="853" spans="1:22" ht="17.25" customHeight="1" x14ac:dyDescent="0.3">
      <c r="A853" s="230">
        <v>425755</v>
      </c>
      <c r="B853" s="230" t="s">
        <v>3129</v>
      </c>
      <c r="C853" s="230" t="s">
        <v>379</v>
      </c>
      <c r="D853" s="230" t="s">
        <v>363</v>
      </c>
      <c r="E853" s="230" t="s">
        <v>140</v>
      </c>
      <c r="F853" s="230">
        <v>33974</v>
      </c>
      <c r="G853" s="230" t="s">
        <v>1609</v>
      </c>
      <c r="H853" s="230" t="s">
        <v>1393</v>
      </c>
      <c r="I853" s="230" t="s">
        <v>321</v>
      </c>
      <c r="J853" s="230" t="s">
        <v>296</v>
      </c>
      <c r="K853" s="230">
        <v>2014</v>
      </c>
      <c r="L853" s="230" t="s">
        <v>286</v>
      </c>
    </row>
    <row r="854" spans="1:22" ht="17.25" customHeight="1" x14ac:dyDescent="0.3">
      <c r="A854" s="230">
        <v>420348</v>
      </c>
      <c r="B854" s="230" t="s">
        <v>3130</v>
      </c>
      <c r="C854" s="230" t="s">
        <v>62</v>
      </c>
      <c r="D854" s="230" t="s">
        <v>408</v>
      </c>
      <c r="E854" s="230" t="s">
        <v>141</v>
      </c>
      <c r="F854" s="230">
        <v>35270</v>
      </c>
      <c r="G854" s="230" t="s">
        <v>281</v>
      </c>
      <c r="H854" s="230" t="s">
        <v>1393</v>
      </c>
      <c r="I854" s="230" t="s">
        <v>321</v>
      </c>
      <c r="J854" s="230" t="s">
        <v>296</v>
      </c>
      <c r="K854" s="230">
        <v>2014</v>
      </c>
      <c r="L854" s="230" t="s">
        <v>286</v>
      </c>
    </row>
    <row r="855" spans="1:22" ht="17.25" customHeight="1" x14ac:dyDescent="0.3">
      <c r="A855" s="230">
        <v>421315</v>
      </c>
      <c r="B855" s="230" t="s">
        <v>3131</v>
      </c>
      <c r="C855" s="230" t="s">
        <v>69</v>
      </c>
      <c r="D855" s="230" t="s">
        <v>230</v>
      </c>
      <c r="E855" s="230" t="s">
        <v>141</v>
      </c>
      <c r="F855" s="230">
        <v>35431</v>
      </c>
      <c r="G855" s="230" t="s">
        <v>1664</v>
      </c>
      <c r="H855" s="230" t="s">
        <v>1393</v>
      </c>
      <c r="I855" s="230" t="s">
        <v>321</v>
      </c>
      <c r="J855" s="230" t="s">
        <v>296</v>
      </c>
      <c r="K855" s="230">
        <v>2014</v>
      </c>
      <c r="L855" s="230" t="s">
        <v>286</v>
      </c>
    </row>
    <row r="856" spans="1:22" ht="17.25" customHeight="1" x14ac:dyDescent="0.3">
      <c r="A856" s="230">
        <v>423760</v>
      </c>
      <c r="B856" s="230" t="s">
        <v>3132</v>
      </c>
      <c r="C856" s="230" t="s">
        <v>64</v>
      </c>
      <c r="D856" s="230" t="s">
        <v>508</v>
      </c>
      <c r="E856" s="230" t="s">
        <v>140</v>
      </c>
      <c r="F856" s="230">
        <v>35805</v>
      </c>
      <c r="G856" s="230" t="s">
        <v>281</v>
      </c>
      <c r="H856" s="230" t="s">
        <v>1393</v>
      </c>
      <c r="I856" s="230" t="s">
        <v>321</v>
      </c>
      <c r="J856" s="230" t="s">
        <v>295</v>
      </c>
      <c r="K856" s="230">
        <v>2015</v>
      </c>
      <c r="L856" s="230" t="s">
        <v>286</v>
      </c>
    </row>
    <row r="857" spans="1:22" ht="17.25" customHeight="1" x14ac:dyDescent="0.3">
      <c r="A857" s="230">
        <v>423717</v>
      </c>
      <c r="B857" s="230" t="s">
        <v>1108</v>
      </c>
      <c r="C857" s="230" t="s">
        <v>3133</v>
      </c>
      <c r="D857" s="230" t="s">
        <v>2018</v>
      </c>
      <c r="E857" s="230" t="s">
        <v>140</v>
      </c>
      <c r="F857" s="230">
        <v>35819</v>
      </c>
      <c r="G857" s="230" t="s">
        <v>281</v>
      </c>
      <c r="H857" s="230" t="s">
        <v>1393</v>
      </c>
      <c r="I857" s="230" t="s">
        <v>321</v>
      </c>
      <c r="J857" s="230" t="s">
        <v>295</v>
      </c>
      <c r="K857" s="230">
        <v>2015</v>
      </c>
      <c r="L857" s="230" t="s">
        <v>286</v>
      </c>
    </row>
    <row r="858" spans="1:22" ht="17.25" customHeight="1" x14ac:dyDescent="0.3">
      <c r="A858" s="230">
        <v>425372</v>
      </c>
      <c r="B858" s="230" t="s">
        <v>3136</v>
      </c>
      <c r="C858" s="230" t="s">
        <v>60</v>
      </c>
      <c r="D858" s="230" t="s">
        <v>205</v>
      </c>
      <c r="E858" s="230" t="s">
        <v>140</v>
      </c>
      <c r="F858" s="230">
        <v>35120</v>
      </c>
      <c r="G858" s="230" t="s">
        <v>281</v>
      </c>
      <c r="H858" s="230" t="s">
        <v>1393</v>
      </c>
      <c r="I858" s="230" t="s">
        <v>321</v>
      </c>
      <c r="J858" s="230" t="s">
        <v>295</v>
      </c>
      <c r="K858" s="230">
        <v>2016</v>
      </c>
      <c r="L858" s="230" t="s">
        <v>286</v>
      </c>
    </row>
    <row r="859" spans="1:22" ht="17.25" customHeight="1" x14ac:dyDescent="0.3">
      <c r="A859" s="230">
        <v>423423</v>
      </c>
      <c r="B859" s="230" t="s">
        <v>3138</v>
      </c>
      <c r="C859" s="230" t="s">
        <v>419</v>
      </c>
      <c r="D859" s="230" t="s">
        <v>3139</v>
      </c>
      <c r="E859" s="230" t="s">
        <v>140</v>
      </c>
      <c r="F859" s="230">
        <v>35842</v>
      </c>
      <c r="G859" s="230" t="s">
        <v>1725</v>
      </c>
      <c r="H859" s="230" t="s">
        <v>1393</v>
      </c>
      <c r="I859" s="230" t="s">
        <v>321</v>
      </c>
      <c r="J859" s="230" t="s">
        <v>295</v>
      </c>
      <c r="K859" s="230">
        <v>2016</v>
      </c>
      <c r="L859" s="230" t="s">
        <v>286</v>
      </c>
    </row>
    <row r="860" spans="1:22" ht="17.25" customHeight="1" x14ac:dyDescent="0.3">
      <c r="A860" s="230">
        <v>422071</v>
      </c>
      <c r="B860" s="230" t="s">
        <v>3140</v>
      </c>
      <c r="C860" s="230" t="s">
        <v>91</v>
      </c>
      <c r="D860" s="230" t="s">
        <v>595</v>
      </c>
      <c r="E860" s="230" t="s">
        <v>140</v>
      </c>
      <c r="F860" s="230">
        <v>35867</v>
      </c>
      <c r="G860" s="230" t="s">
        <v>1697</v>
      </c>
      <c r="H860" s="230" t="s">
        <v>1393</v>
      </c>
      <c r="I860" s="230" t="s">
        <v>321</v>
      </c>
      <c r="J860" s="230" t="s">
        <v>295</v>
      </c>
      <c r="K860" s="230">
        <v>2016</v>
      </c>
      <c r="L860" s="230" t="s">
        <v>286</v>
      </c>
    </row>
    <row r="861" spans="1:22" ht="17.25" customHeight="1" x14ac:dyDescent="0.3">
      <c r="A861" s="230">
        <v>424465</v>
      </c>
      <c r="B861" s="230" t="s">
        <v>3141</v>
      </c>
      <c r="C861" s="230" t="s">
        <v>93</v>
      </c>
      <c r="D861" s="230" t="s">
        <v>3142</v>
      </c>
      <c r="E861" s="230" t="s">
        <v>141</v>
      </c>
      <c r="F861" s="230">
        <v>35879</v>
      </c>
      <c r="G861" s="230" t="s">
        <v>281</v>
      </c>
      <c r="H861" s="230" t="s">
        <v>1393</v>
      </c>
      <c r="I861" s="230" t="s">
        <v>321</v>
      </c>
      <c r="J861" s="230" t="s">
        <v>295</v>
      </c>
      <c r="K861" s="230">
        <v>2016</v>
      </c>
      <c r="L861" s="230" t="s">
        <v>286</v>
      </c>
    </row>
    <row r="862" spans="1:22" ht="17.25" customHeight="1" x14ac:dyDescent="0.3">
      <c r="A862" s="230">
        <v>425348</v>
      </c>
      <c r="B862" s="230" t="s">
        <v>3143</v>
      </c>
      <c r="C862" s="230" t="s">
        <v>393</v>
      </c>
      <c r="D862" s="230" t="s">
        <v>222</v>
      </c>
      <c r="E862" s="230" t="s">
        <v>140</v>
      </c>
      <c r="F862" s="230">
        <v>36161</v>
      </c>
      <c r="G862" s="230" t="s">
        <v>281</v>
      </c>
      <c r="H862" s="230" t="s">
        <v>1393</v>
      </c>
      <c r="I862" s="230" t="s">
        <v>321</v>
      </c>
      <c r="J862" s="230" t="s">
        <v>295</v>
      </c>
      <c r="K862" s="230">
        <v>2016</v>
      </c>
      <c r="L862" s="230" t="s">
        <v>286</v>
      </c>
    </row>
    <row r="863" spans="1:22" ht="17.25" customHeight="1" x14ac:dyDescent="0.3">
      <c r="A863" s="230">
        <v>421009</v>
      </c>
      <c r="B863" s="230" t="s">
        <v>3144</v>
      </c>
      <c r="C863" s="230" t="s">
        <v>701</v>
      </c>
      <c r="D863" s="230" t="s">
        <v>451</v>
      </c>
      <c r="E863" s="230" t="s">
        <v>141</v>
      </c>
      <c r="F863" s="230">
        <v>35443</v>
      </c>
      <c r="G863" s="230" t="s">
        <v>1760</v>
      </c>
      <c r="H863" s="230" t="s">
        <v>1393</v>
      </c>
      <c r="I863" s="230" t="s">
        <v>321</v>
      </c>
      <c r="J863" s="230" t="s">
        <v>296</v>
      </c>
      <c r="K863" s="230">
        <v>2016</v>
      </c>
      <c r="L863" s="230" t="s">
        <v>286</v>
      </c>
    </row>
    <row r="864" spans="1:22" ht="17.25" customHeight="1" x14ac:dyDescent="0.3">
      <c r="A864" s="230">
        <v>422580</v>
      </c>
      <c r="B864" s="230" t="s">
        <v>3146</v>
      </c>
      <c r="C864" s="230" t="s">
        <v>509</v>
      </c>
      <c r="D864" s="230" t="s">
        <v>250</v>
      </c>
      <c r="E864" s="230" t="s">
        <v>140</v>
      </c>
      <c r="F864" s="230">
        <v>35606</v>
      </c>
      <c r="G864" s="230" t="s">
        <v>281</v>
      </c>
      <c r="H864" s="230" t="s">
        <v>1393</v>
      </c>
      <c r="I864" s="230" t="s">
        <v>321</v>
      </c>
      <c r="J864" s="230" t="s">
        <v>296</v>
      </c>
      <c r="K864" s="230">
        <v>2016</v>
      </c>
      <c r="L864" s="230" t="s">
        <v>286</v>
      </c>
    </row>
    <row r="865" spans="1:22" ht="17.25" customHeight="1" x14ac:dyDescent="0.3">
      <c r="A865" s="230">
        <v>425271</v>
      </c>
      <c r="B865" s="230" t="s">
        <v>3147</v>
      </c>
      <c r="C865" s="230" t="s">
        <v>469</v>
      </c>
      <c r="D865" s="230" t="s">
        <v>3148</v>
      </c>
      <c r="E865" s="230" t="s">
        <v>140</v>
      </c>
      <c r="F865" s="230">
        <v>35874</v>
      </c>
      <c r="G865" s="230" t="s">
        <v>281</v>
      </c>
      <c r="H865" s="230" t="s">
        <v>1393</v>
      </c>
      <c r="I865" s="230" t="s">
        <v>321</v>
      </c>
      <c r="J865" s="230" t="s">
        <v>296</v>
      </c>
      <c r="K865" s="230">
        <v>2016</v>
      </c>
      <c r="L865" s="230" t="s">
        <v>286</v>
      </c>
    </row>
    <row r="866" spans="1:22" ht="17.25" customHeight="1" x14ac:dyDescent="0.3">
      <c r="A866" s="230">
        <v>425182</v>
      </c>
      <c r="B866" s="230" t="s">
        <v>3150</v>
      </c>
      <c r="C866" s="230" t="s">
        <v>619</v>
      </c>
      <c r="D866" s="230" t="s">
        <v>215</v>
      </c>
      <c r="E866" s="230" t="s">
        <v>140</v>
      </c>
      <c r="F866" s="230">
        <v>35987</v>
      </c>
      <c r="G866" s="230" t="s">
        <v>281</v>
      </c>
      <c r="H866" s="230" t="s">
        <v>1393</v>
      </c>
      <c r="I866" s="230" t="s">
        <v>321</v>
      </c>
      <c r="J866" s="230" t="s">
        <v>296</v>
      </c>
      <c r="K866" s="230">
        <v>2016</v>
      </c>
      <c r="L866" s="230" t="s">
        <v>286</v>
      </c>
    </row>
    <row r="867" spans="1:22" ht="17.25" customHeight="1" x14ac:dyDescent="0.3">
      <c r="A867" s="230">
        <v>426179</v>
      </c>
      <c r="B867" s="230" t="s">
        <v>3151</v>
      </c>
      <c r="C867" s="230" t="s">
        <v>97</v>
      </c>
      <c r="D867" s="230" t="s">
        <v>250</v>
      </c>
      <c r="E867" s="230" t="s">
        <v>141</v>
      </c>
      <c r="F867" s="230">
        <v>36281</v>
      </c>
      <c r="G867" s="230" t="s">
        <v>281</v>
      </c>
      <c r="H867" s="230" t="s">
        <v>1393</v>
      </c>
      <c r="I867" s="230" t="s">
        <v>321</v>
      </c>
      <c r="J867" s="230" t="s">
        <v>296</v>
      </c>
      <c r="K867" s="230">
        <v>2016</v>
      </c>
      <c r="L867" s="230" t="s">
        <v>286</v>
      </c>
    </row>
    <row r="868" spans="1:22" ht="17.25" customHeight="1" x14ac:dyDescent="0.3">
      <c r="A868" s="230">
        <v>423130</v>
      </c>
      <c r="B868" s="230" t="s">
        <v>3152</v>
      </c>
      <c r="C868" s="230" t="s">
        <v>89</v>
      </c>
      <c r="D868" s="230" t="s">
        <v>2337</v>
      </c>
      <c r="E868" s="230" t="s">
        <v>141</v>
      </c>
      <c r="F868" s="230">
        <v>36210</v>
      </c>
      <c r="G868" s="230" t="s">
        <v>281</v>
      </c>
      <c r="H868" s="230" t="s">
        <v>1393</v>
      </c>
      <c r="I868" s="230" t="s">
        <v>321</v>
      </c>
      <c r="J868" s="230" t="s">
        <v>296</v>
      </c>
      <c r="K868" s="230">
        <v>2016</v>
      </c>
      <c r="L868" s="230" t="s">
        <v>286</v>
      </c>
    </row>
    <row r="869" spans="1:22" ht="17.25" customHeight="1" x14ac:dyDescent="0.3">
      <c r="A869" s="230">
        <v>423069</v>
      </c>
      <c r="B869" s="230" t="s">
        <v>3153</v>
      </c>
      <c r="C869" s="230" t="s">
        <v>237</v>
      </c>
      <c r="D869" s="230" t="s">
        <v>207</v>
      </c>
      <c r="E869" s="230" t="s">
        <v>141</v>
      </c>
      <c r="F869" s="230">
        <v>36308</v>
      </c>
      <c r="G869" s="230" t="s">
        <v>281</v>
      </c>
      <c r="H869" s="230" t="s">
        <v>1393</v>
      </c>
      <c r="I869" s="230" t="s">
        <v>321</v>
      </c>
      <c r="J869" s="230" t="s">
        <v>295</v>
      </c>
      <c r="K869" s="230">
        <v>2017</v>
      </c>
      <c r="L869" s="230" t="s">
        <v>286</v>
      </c>
    </row>
    <row r="870" spans="1:22" ht="17.25" customHeight="1" x14ac:dyDescent="0.3">
      <c r="A870" s="230">
        <v>422705</v>
      </c>
      <c r="B870" s="230" t="s">
        <v>3154</v>
      </c>
      <c r="C870" s="230" t="s">
        <v>507</v>
      </c>
      <c r="D870" s="230" t="s">
        <v>3155</v>
      </c>
      <c r="E870" s="230" t="s">
        <v>140</v>
      </c>
      <c r="F870" s="230">
        <v>36539</v>
      </c>
      <c r="G870" s="230" t="s">
        <v>281</v>
      </c>
      <c r="H870" s="230" t="s">
        <v>1393</v>
      </c>
      <c r="I870" s="230" t="s">
        <v>321</v>
      </c>
      <c r="J870" s="230" t="s">
        <v>295</v>
      </c>
      <c r="K870" s="230">
        <v>2017</v>
      </c>
      <c r="L870" s="230" t="s">
        <v>286</v>
      </c>
    </row>
    <row r="871" spans="1:22" ht="17.25" customHeight="1" x14ac:dyDescent="0.3">
      <c r="A871" s="230">
        <v>422537</v>
      </c>
      <c r="B871" s="230" t="s">
        <v>3157</v>
      </c>
      <c r="C871" s="230" t="s">
        <v>458</v>
      </c>
      <c r="D871" s="230" t="s">
        <v>193</v>
      </c>
      <c r="E871" s="230" t="s">
        <v>140</v>
      </c>
      <c r="F871" s="230">
        <v>35810</v>
      </c>
      <c r="G871" s="230" t="s">
        <v>281</v>
      </c>
      <c r="H871" s="230" t="s">
        <v>1393</v>
      </c>
      <c r="I871" s="230" t="s">
        <v>321</v>
      </c>
      <c r="J871" s="230" t="s">
        <v>296</v>
      </c>
      <c r="K871" s="230">
        <v>2017</v>
      </c>
      <c r="L871" s="230" t="s">
        <v>286</v>
      </c>
    </row>
    <row r="872" spans="1:22" ht="17.25" customHeight="1" x14ac:dyDescent="0.3">
      <c r="A872" s="230">
        <v>422583</v>
      </c>
      <c r="B872" s="230" t="s">
        <v>3158</v>
      </c>
      <c r="C872" s="230" t="s">
        <v>95</v>
      </c>
      <c r="D872" s="230" t="s">
        <v>557</v>
      </c>
      <c r="E872" s="230" t="s">
        <v>141</v>
      </c>
      <c r="F872" s="230">
        <v>35857</v>
      </c>
      <c r="G872" s="230" t="s">
        <v>281</v>
      </c>
      <c r="H872" s="230" t="s">
        <v>1393</v>
      </c>
      <c r="I872" s="230" t="s">
        <v>321</v>
      </c>
      <c r="J872" s="230" t="s">
        <v>296</v>
      </c>
      <c r="K872" s="230">
        <v>2017</v>
      </c>
      <c r="L872" s="230" t="s">
        <v>286</v>
      </c>
    </row>
    <row r="873" spans="1:22" ht="17.25" customHeight="1" x14ac:dyDescent="0.3">
      <c r="A873" s="230">
        <v>422739</v>
      </c>
      <c r="B873" s="230" t="s">
        <v>3160</v>
      </c>
      <c r="C873" s="230" t="s">
        <v>460</v>
      </c>
      <c r="D873" s="230" t="s">
        <v>3161</v>
      </c>
      <c r="E873" s="230" t="s">
        <v>141</v>
      </c>
      <c r="F873" s="230">
        <v>36186</v>
      </c>
      <c r="G873" s="230" t="s">
        <v>1664</v>
      </c>
      <c r="H873" s="230" t="s">
        <v>1393</v>
      </c>
      <c r="I873" s="230" t="s">
        <v>321</v>
      </c>
      <c r="J873" s="230" t="s">
        <v>296</v>
      </c>
      <c r="K873" s="230">
        <v>2017</v>
      </c>
      <c r="L873" s="230" t="s">
        <v>286</v>
      </c>
      <c r="V873" s="230" t="s">
        <v>902</v>
      </c>
    </row>
    <row r="874" spans="1:22" ht="17.25" customHeight="1" x14ac:dyDescent="0.3">
      <c r="A874" s="230">
        <v>423479</v>
      </c>
      <c r="B874" s="230" t="s">
        <v>3162</v>
      </c>
      <c r="C874" s="230" t="s">
        <v>314</v>
      </c>
      <c r="D874" s="230" t="s">
        <v>664</v>
      </c>
      <c r="E874" s="230" t="s">
        <v>140</v>
      </c>
      <c r="F874" s="230">
        <v>36231</v>
      </c>
      <c r="G874" s="230" t="s">
        <v>3163</v>
      </c>
      <c r="H874" s="230" t="s">
        <v>1393</v>
      </c>
      <c r="I874" s="230" t="s">
        <v>321</v>
      </c>
      <c r="J874" s="230" t="s">
        <v>296</v>
      </c>
      <c r="K874" s="230">
        <v>2017</v>
      </c>
      <c r="L874" s="230" t="s">
        <v>286</v>
      </c>
    </row>
    <row r="875" spans="1:22" ht="17.25" customHeight="1" x14ac:dyDescent="0.3">
      <c r="A875" s="230">
        <v>422774</v>
      </c>
      <c r="B875" s="230" t="s">
        <v>3164</v>
      </c>
      <c r="C875" s="230" t="s">
        <v>648</v>
      </c>
      <c r="D875" s="230" t="s">
        <v>222</v>
      </c>
      <c r="E875" s="230" t="s">
        <v>140</v>
      </c>
      <c r="F875" s="230">
        <v>36323</v>
      </c>
      <c r="G875" s="230" t="s">
        <v>281</v>
      </c>
      <c r="H875" s="230" t="s">
        <v>1393</v>
      </c>
      <c r="I875" s="230" t="s">
        <v>321</v>
      </c>
      <c r="J875" s="230" t="s">
        <v>296</v>
      </c>
      <c r="K875" s="230">
        <v>2017</v>
      </c>
      <c r="L875" s="230" t="s">
        <v>286</v>
      </c>
    </row>
    <row r="876" spans="1:22" ht="17.25" customHeight="1" x14ac:dyDescent="0.3">
      <c r="A876" s="230">
        <v>422897</v>
      </c>
      <c r="B876" s="230" t="s">
        <v>3165</v>
      </c>
      <c r="C876" s="230" t="s">
        <v>785</v>
      </c>
      <c r="D876" s="230" t="s">
        <v>1883</v>
      </c>
      <c r="E876" s="230" t="s">
        <v>141</v>
      </c>
      <c r="F876" s="230">
        <v>36348</v>
      </c>
      <c r="G876" s="230" t="s">
        <v>3102</v>
      </c>
      <c r="H876" s="230" t="s">
        <v>1393</v>
      </c>
      <c r="I876" s="230" t="s">
        <v>321</v>
      </c>
      <c r="J876" s="230" t="s">
        <v>296</v>
      </c>
      <c r="K876" s="230">
        <v>2017</v>
      </c>
      <c r="L876" s="230" t="s">
        <v>286</v>
      </c>
    </row>
    <row r="877" spans="1:22" ht="17.25" customHeight="1" x14ac:dyDescent="0.3">
      <c r="A877" s="230">
        <v>422993</v>
      </c>
      <c r="B877" s="230" t="s">
        <v>3167</v>
      </c>
      <c r="C877" s="230" t="s">
        <v>3168</v>
      </c>
      <c r="D877" s="230" t="s">
        <v>368</v>
      </c>
      <c r="E877" s="230" t="s">
        <v>141</v>
      </c>
      <c r="F877" s="230">
        <v>36535</v>
      </c>
      <c r="G877" s="230" t="s">
        <v>287</v>
      </c>
      <c r="H877" s="230" t="s">
        <v>1393</v>
      </c>
      <c r="I877" s="230" t="s">
        <v>321</v>
      </c>
      <c r="J877" s="230" t="s">
        <v>296</v>
      </c>
      <c r="K877" s="230">
        <v>2017</v>
      </c>
      <c r="L877" s="230" t="s">
        <v>286</v>
      </c>
    </row>
    <row r="878" spans="1:22" ht="17.25" customHeight="1" x14ac:dyDescent="0.3">
      <c r="A878" s="230">
        <v>423828</v>
      </c>
      <c r="B878" s="230" t="s">
        <v>3169</v>
      </c>
      <c r="C878" s="230" t="s">
        <v>75</v>
      </c>
      <c r="D878" s="230" t="s">
        <v>615</v>
      </c>
      <c r="E878" s="230" t="s">
        <v>140</v>
      </c>
      <c r="F878" s="230">
        <v>36647</v>
      </c>
      <c r="G878" s="230" t="s">
        <v>281</v>
      </c>
      <c r="H878" s="230" t="s">
        <v>1393</v>
      </c>
      <c r="I878" s="230" t="s">
        <v>321</v>
      </c>
      <c r="J878" s="230" t="s">
        <v>296</v>
      </c>
      <c r="K878" s="230">
        <v>2017</v>
      </c>
      <c r="L878" s="230" t="s">
        <v>286</v>
      </c>
    </row>
    <row r="879" spans="1:22" ht="17.25" customHeight="1" x14ac:dyDescent="0.3">
      <c r="A879" s="230">
        <v>421306</v>
      </c>
      <c r="B879" s="230" t="s">
        <v>3174</v>
      </c>
      <c r="C879" s="230" t="s">
        <v>125</v>
      </c>
      <c r="D879" s="230" t="s">
        <v>3175</v>
      </c>
      <c r="E879" s="230" t="s">
        <v>141</v>
      </c>
      <c r="F879" s="230">
        <v>33100</v>
      </c>
      <c r="G879" s="230" t="s">
        <v>281</v>
      </c>
      <c r="H879" s="230" t="s">
        <v>1393</v>
      </c>
      <c r="I879" s="230" t="s">
        <v>321</v>
      </c>
      <c r="K879" s="230">
        <v>2008</v>
      </c>
      <c r="V879" s="230" t="s">
        <v>902</v>
      </c>
    </row>
    <row r="880" spans="1:22" ht="17.25" customHeight="1" x14ac:dyDescent="0.3">
      <c r="A880" s="230">
        <v>415762</v>
      </c>
      <c r="B880" s="230" t="s">
        <v>3176</v>
      </c>
      <c r="C880" s="230" t="s">
        <v>112</v>
      </c>
      <c r="D880" s="230" t="s">
        <v>690</v>
      </c>
      <c r="E880" s="230" t="s">
        <v>141</v>
      </c>
      <c r="F880" s="230">
        <v>29685</v>
      </c>
      <c r="G880" s="230" t="s">
        <v>281</v>
      </c>
      <c r="H880" s="230" t="s">
        <v>1393</v>
      </c>
      <c r="I880" s="230" t="s">
        <v>321</v>
      </c>
      <c r="J880" s="230" t="s">
        <v>296</v>
      </c>
      <c r="U880" s="230" t="s">
        <v>902</v>
      </c>
      <c r="V880" s="230" t="s">
        <v>902</v>
      </c>
    </row>
    <row r="881" spans="1:22" ht="17.25" customHeight="1" x14ac:dyDescent="0.3">
      <c r="A881" s="230">
        <v>402843</v>
      </c>
      <c r="B881" s="230" t="s">
        <v>3177</v>
      </c>
      <c r="C881" s="230" t="s">
        <v>586</v>
      </c>
      <c r="D881" s="230" t="s">
        <v>3178</v>
      </c>
      <c r="E881" s="230" t="s">
        <v>140</v>
      </c>
      <c r="F881" s="230">
        <v>28139</v>
      </c>
      <c r="G881" s="230" t="s">
        <v>281</v>
      </c>
      <c r="H881" s="230" t="s">
        <v>1393</v>
      </c>
      <c r="I881" s="230" t="s">
        <v>321</v>
      </c>
      <c r="R881" s="230" t="s">
        <v>902</v>
      </c>
      <c r="S881" s="230" t="s">
        <v>902</v>
      </c>
      <c r="T881" s="230" t="s">
        <v>902</v>
      </c>
      <c r="U881" s="230" t="s">
        <v>902</v>
      </c>
      <c r="V881" s="230" t="s">
        <v>902</v>
      </c>
    </row>
    <row r="882" spans="1:22" ht="17.25" customHeight="1" x14ac:dyDescent="0.3">
      <c r="A882" s="230">
        <v>401185</v>
      </c>
      <c r="B882" s="230" t="s">
        <v>3179</v>
      </c>
      <c r="C882" s="230" t="s">
        <v>411</v>
      </c>
      <c r="D882" s="230" t="s">
        <v>3180</v>
      </c>
      <c r="E882" s="230" t="s">
        <v>140</v>
      </c>
      <c r="F882" s="230">
        <v>28276</v>
      </c>
      <c r="G882" s="230" t="s">
        <v>281</v>
      </c>
      <c r="H882" s="230" t="s">
        <v>1393</v>
      </c>
      <c r="I882" s="230" t="s">
        <v>321</v>
      </c>
      <c r="T882" s="230" t="s">
        <v>902</v>
      </c>
      <c r="U882" s="230" t="s">
        <v>902</v>
      </c>
      <c r="V882" s="230" t="s">
        <v>902</v>
      </c>
    </row>
    <row r="883" spans="1:22" ht="17.25" customHeight="1" x14ac:dyDescent="0.3">
      <c r="A883" s="230">
        <v>418916</v>
      </c>
      <c r="B883" s="230" t="s">
        <v>3181</v>
      </c>
      <c r="C883" s="230" t="s">
        <v>123</v>
      </c>
      <c r="D883" s="230" t="s">
        <v>3182</v>
      </c>
      <c r="E883" s="230" t="s">
        <v>140</v>
      </c>
      <c r="F883" s="230">
        <v>28491</v>
      </c>
      <c r="G883" s="230" t="s">
        <v>281</v>
      </c>
      <c r="H883" s="230" t="s">
        <v>1393</v>
      </c>
      <c r="I883" s="230" t="s">
        <v>321</v>
      </c>
      <c r="R883" s="230" t="s">
        <v>902</v>
      </c>
      <c r="S883" s="230" t="s">
        <v>902</v>
      </c>
      <c r="T883" s="230" t="s">
        <v>902</v>
      </c>
      <c r="U883" s="230" t="s">
        <v>902</v>
      </c>
      <c r="V883" s="230" t="s">
        <v>902</v>
      </c>
    </row>
    <row r="884" spans="1:22" ht="17.25" customHeight="1" x14ac:dyDescent="0.3">
      <c r="A884" s="230">
        <v>410895</v>
      </c>
      <c r="B884" s="230" t="s">
        <v>3183</v>
      </c>
      <c r="C884" s="230" t="s">
        <v>60</v>
      </c>
      <c r="D884" s="230" t="s">
        <v>3184</v>
      </c>
      <c r="E884" s="230" t="s">
        <v>141</v>
      </c>
      <c r="F884" s="230">
        <v>28856</v>
      </c>
      <c r="G884" s="230" t="s">
        <v>281</v>
      </c>
      <c r="H884" s="230" t="s">
        <v>1393</v>
      </c>
      <c r="I884" s="230" t="s">
        <v>321</v>
      </c>
    </row>
    <row r="885" spans="1:22" ht="17.25" customHeight="1" x14ac:dyDescent="0.3">
      <c r="A885" s="230">
        <v>409261</v>
      </c>
      <c r="B885" s="230" t="s">
        <v>3185</v>
      </c>
      <c r="C885" s="230" t="s">
        <v>60</v>
      </c>
      <c r="D885" s="230" t="s">
        <v>245</v>
      </c>
      <c r="E885" s="230" t="s">
        <v>140</v>
      </c>
      <c r="F885" s="230">
        <v>29434</v>
      </c>
      <c r="G885" s="230" t="s">
        <v>281</v>
      </c>
      <c r="H885" s="230" t="s">
        <v>1393</v>
      </c>
      <c r="I885" s="230" t="s">
        <v>321</v>
      </c>
      <c r="U885" s="230" t="s">
        <v>902</v>
      </c>
      <c r="V885" s="230" t="s">
        <v>902</v>
      </c>
    </row>
    <row r="886" spans="1:22" ht="17.25" customHeight="1" x14ac:dyDescent="0.3">
      <c r="A886" s="230">
        <v>400262</v>
      </c>
      <c r="B886" s="230" t="s">
        <v>4036</v>
      </c>
      <c r="C886" s="230" t="s">
        <v>2714</v>
      </c>
      <c r="D886" s="230" t="s">
        <v>245</v>
      </c>
      <c r="E886" s="230" t="s">
        <v>140</v>
      </c>
      <c r="F886" s="230">
        <v>29464</v>
      </c>
      <c r="G886" s="230" t="s">
        <v>281</v>
      </c>
      <c r="H886" s="230" t="s">
        <v>1393</v>
      </c>
      <c r="I886" s="230" t="s">
        <v>321</v>
      </c>
    </row>
    <row r="887" spans="1:22" ht="17.25" customHeight="1" x14ac:dyDescent="0.3">
      <c r="A887" s="230">
        <v>413635</v>
      </c>
      <c r="B887" s="230" t="s">
        <v>3186</v>
      </c>
      <c r="C887" s="230" t="s">
        <v>82</v>
      </c>
      <c r="D887" s="230" t="s">
        <v>484</v>
      </c>
      <c r="E887" s="230" t="s">
        <v>141</v>
      </c>
      <c r="F887" s="230">
        <v>29469</v>
      </c>
      <c r="G887" s="230" t="s">
        <v>281</v>
      </c>
      <c r="H887" s="230" t="s">
        <v>1393</v>
      </c>
      <c r="I887" s="230" t="s">
        <v>321</v>
      </c>
    </row>
    <row r="888" spans="1:22" ht="17.25" customHeight="1" x14ac:dyDescent="0.3">
      <c r="A888" s="230">
        <v>412807</v>
      </c>
      <c r="B888" s="230" t="s">
        <v>3187</v>
      </c>
      <c r="C888" s="230" t="s">
        <v>79</v>
      </c>
      <c r="D888" s="230" t="s">
        <v>222</v>
      </c>
      <c r="E888" s="230" t="s">
        <v>140</v>
      </c>
      <c r="F888" s="230">
        <v>29564</v>
      </c>
      <c r="G888" s="230" t="s">
        <v>2428</v>
      </c>
      <c r="H888" s="230" t="s">
        <v>1393</v>
      </c>
      <c r="I888" s="230" t="s">
        <v>321</v>
      </c>
      <c r="U888" s="230" t="s">
        <v>902</v>
      </c>
      <c r="V888" s="230" t="s">
        <v>902</v>
      </c>
    </row>
    <row r="889" spans="1:22" ht="17.25" customHeight="1" x14ac:dyDescent="0.3">
      <c r="A889" s="230">
        <v>403445</v>
      </c>
      <c r="B889" s="230" t="s">
        <v>3188</v>
      </c>
      <c r="C889" s="230" t="s">
        <v>3189</v>
      </c>
      <c r="D889" s="230" t="s">
        <v>352</v>
      </c>
      <c r="E889" s="230" t="s">
        <v>140</v>
      </c>
      <c r="F889" s="230">
        <v>29618</v>
      </c>
      <c r="G889" s="230" t="s">
        <v>281</v>
      </c>
      <c r="H889" s="230" t="s">
        <v>1393</v>
      </c>
      <c r="I889" s="230" t="s">
        <v>321</v>
      </c>
      <c r="V889" s="230" t="s">
        <v>902</v>
      </c>
    </row>
    <row r="890" spans="1:22" ht="17.25" customHeight="1" x14ac:dyDescent="0.3">
      <c r="A890" s="230">
        <v>404390</v>
      </c>
      <c r="B890" s="230" t="s">
        <v>3190</v>
      </c>
      <c r="C890" s="230" t="s">
        <v>1061</v>
      </c>
      <c r="D890" s="230" t="s">
        <v>3191</v>
      </c>
      <c r="E890" s="230" t="s">
        <v>141</v>
      </c>
      <c r="F890" s="230">
        <v>30180</v>
      </c>
      <c r="G890" s="230" t="s">
        <v>281</v>
      </c>
      <c r="H890" s="230" t="s">
        <v>1393</v>
      </c>
      <c r="I890" s="230" t="s">
        <v>321</v>
      </c>
      <c r="U890" s="230" t="s">
        <v>902</v>
      </c>
      <c r="V890" s="230" t="s">
        <v>902</v>
      </c>
    </row>
    <row r="891" spans="1:22" ht="17.25" customHeight="1" x14ac:dyDescent="0.3">
      <c r="A891" s="230">
        <v>410235</v>
      </c>
      <c r="B891" s="230" t="s">
        <v>3192</v>
      </c>
      <c r="C891" s="230" t="s">
        <v>111</v>
      </c>
      <c r="D891" s="230" t="s">
        <v>2811</v>
      </c>
      <c r="E891" s="230" t="s">
        <v>140</v>
      </c>
      <c r="F891" s="230">
        <v>30431</v>
      </c>
      <c r="G891" s="230" t="s">
        <v>281</v>
      </c>
      <c r="H891" s="230" t="s">
        <v>1393</v>
      </c>
      <c r="I891" s="230" t="s">
        <v>321</v>
      </c>
      <c r="U891" s="230" t="s">
        <v>902</v>
      </c>
      <c r="V891" s="230" t="s">
        <v>902</v>
      </c>
    </row>
    <row r="892" spans="1:22" ht="17.25" customHeight="1" x14ac:dyDescent="0.3">
      <c r="A892" s="230">
        <v>414985</v>
      </c>
      <c r="B892" s="230" t="s">
        <v>3193</v>
      </c>
      <c r="C892" s="230" t="s">
        <v>3194</v>
      </c>
      <c r="D892" s="230" t="s">
        <v>547</v>
      </c>
      <c r="E892" s="230" t="s">
        <v>140</v>
      </c>
      <c r="F892" s="230">
        <v>30468</v>
      </c>
      <c r="G892" s="230" t="s">
        <v>281</v>
      </c>
      <c r="H892" s="230" t="s">
        <v>1393</v>
      </c>
      <c r="I892" s="230" t="s">
        <v>321</v>
      </c>
    </row>
    <row r="893" spans="1:22" ht="17.25" customHeight="1" x14ac:dyDescent="0.3">
      <c r="A893" s="230">
        <v>409540</v>
      </c>
      <c r="B893" s="230" t="s">
        <v>3195</v>
      </c>
      <c r="C893" s="230" t="s">
        <v>121</v>
      </c>
      <c r="D893" s="230" t="s">
        <v>199</v>
      </c>
      <c r="E893" s="230" t="s">
        <v>141</v>
      </c>
      <c r="F893" s="230">
        <v>30505</v>
      </c>
      <c r="G893" s="230" t="s">
        <v>281</v>
      </c>
      <c r="H893" s="230" t="s">
        <v>1393</v>
      </c>
      <c r="I893" s="230" t="s">
        <v>321</v>
      </c>
      <c r="U893" s="230" t="s">
        <v>902</v>
      </c>
      <c r="V893" s="230" t="s">
        <v>902</v>
      </c>
    </row>
    <row r="894" spans="1:22" ht="17.25" customHeight="1" x14ac:dyDescent="0.3">
      <c r="A894" s="230">
        <v>408273</v>
      </c>
      <c r="B894" s="230" t="s">
        <v>3196</v>
      </c>
      <c r="C894" s="230" t="s">
        <v>82</v>
      </c>
      <c r="D894" s="230" t="s">
        <v>3197</v>
      </c>
      <c r="E894" s="230" t="s">
        <v>141</v>
      </c>
      <c r="F894" s="230">
        <v>30507</v>
      </c>
      <c r="G894" s="230" t="s">
        <v>281</v>
      </c>
      <c r="H894" s="230" t="s">
        <v>1393</v>
      </c>
      <c r="I894" s="230" t="s">
        <v>321</v>
      </c>
      <c r="U894" s="230" t="s">
        <v>902</v>
      </c>
      <c r="V894" s="230" t="s">
        <v>902</v>
      </c>
    </row>
    <row r="895" spans="1:22" ht="17.25" customHeight="1" x14ac:dyDescent="0.3">
      <c r="A895" s="230">
        <v>407211</v>
      </c>
      <c r="B895" s="230" t="s">
        <v>3198</v>
      </c>
      <c r="C895" s="230" t="s">
        <v>751</v>
      </c>
      <c r="D895" s="230" t="s">
        <v>3199</v>
      </c>
      <c r="E895" s="230" t="s">
        <v>140</v>
      </c>
      <c r="F895" s="230">
        <v>30532</v>
      </c>
      <c r="G895" s="230" t="s">
        <v>281</v>
      </c>
      <c r="H895" s="230" t="s">
        <v>1393</v>
      </c>
      <c r="I895" s="230" t="s">
        <v>321</v>
      </c>
      <c r="R895" s="230" t="s">
        <v>902</v>
      </c>
      <c r="T895" s="230" t="s">
        <v>902</v>
      </c>
      <c r="U895" s="230" t="s">
        <v>902</v>
      </c>
      <c r="V895" s="230" t="s">
        <v>902</v>
      </c>
    </row>
    <row r="896" spans="1:22" ht="17.25" customHeight="1" x14ac:dyDescent="0.3">
      <c r="A896" s="230">
        <v>407310</v>
      </c>
      <c r="B896" s="230" t="s">
        <v>3200</v>
      </c>
      <c r="C896" s="230" t="s">
        <v>673</v>
      </c>
      <c r="D896" s="230" t="s">
        <v>3201</v>
      </c>
      <c r="E896" s="230" t="s">
        <v>140</v>
      </c>
      <c r="F896" s="230">
        <v>30713</v>
      </c>
      <c r="G896" s="230" t="s">
        <v>281</v>
      </c>
      <c r="H896" s="230" t="s">
        <v>1393</v>
      </c>
      <c r="I896" s="230" t="s">
        <v>321</v>
      </c>
      <c r="V896" s="230" t="s">
        <v>902</v>
      </c>
    </row>
    <row r="897" spans="1:22" ht="17.25" customHeight="1" x14ac:dyDescent="0.3">
      <c r="A897" s="230">
        <v>414603</v>
      </c>
      <c r="B897" s="230" t="s">
        <v>3202</v>
      </c>
      <c r="C897" s="230" t="s">
        <v>237</v>
      </c>
      <c r="D897" s="230" t="s">
        <v>211</v>
      </c>
      <c r="E897" s="230" t="s">
        <v>141</v>
      </c>
      <c r="F897" s="230">
        <v>30721</v>
      </c>
      <c r="G897" s="230" t="s">
        <v>3203</v>
      </c>
      <c r="H897" s="230" t="s">
        <v>1393</v>
      </c>
      <c r="I897" s="230" t="s">
        <v>321</v>
      </c>
      <c r="U897" s="230" t="s">
        <v>902</v>
      </c>
      <c r="V897" s="230" t="s">
        <v>902</v>
      </c>
    </row>
    <row r="898" spans="1:22" ht="17.25" customHeight="1" x14ac:dyDescent="0.3">
      <c r="A898" s="230">
        <v>406704</v>
      </c>
      <c r="B898" s="230" t="s">
        <v>3204</v>
      </c>
      <c r="C898" s="230" t="s">
        <v>705</v>
      </c>
      <c r="D898" s="230" t="s">
        <v>3205</v>
      </c>
      <c r="E898" s="230" t="s">
        <v>140</v>
      </c>
      <c r="F898" s="230">
        <v>30818</v>
      </c>
      <c r="G898" s="230" t="s">
        <v>281</v>
      </c>
      <c r="H898" s="230" t="s">
        <v>1393</v>
      </c>
      <c r="I898" s="230" t="s">
        <v>321</v>
      </c>
      <c r="R898" s="230" t="s">
        <v>902</v>
      </c>
      <c r="S898" s="230" t="s">
        <v>902</v>
      </c>
      <c r="T898" s="230" t="s">
        <v>902</v>
      </c>
      <c r="U898" s="230" t="s">
        <v>902</v>
      </c>
      <c r="V898" s="230" t="s">
        <v>902</v>
      </c>
    </row>
    <row r="899" spans="1:22" ht="17.25" customHeight="1" x14ac:dyDescent="0.3">
      <c r="A899" s="230">
        <v>410284</v>
      </c>
      <c r="B899" s="230" t="s">
        <v>3206</v>
      </c>
      <c r="C899" s="230" t="s">
        <v>62</v>
      </c>
      <c r="D899" s="230" t="s">
        <v>244</v>
      </c>
      <c r="E899" s="230" t="s">
        <v>141</v>
      </c>
      <c r="F899" s="230">
        <v>30915</v>
      </c>
      <c r="G899" s="230" t="s">
        <v>281</v>
      </c>
      <c r="H899" s="230" t="s">
        <v>1393</v>
      </c>
      <c r="I899" s="230" t="s">
        <v>321</v>
      </c>
      <c r="U899" s="230" t="s">
        <v>902</v>
      </c>
      <c r="V899" s="230" t="s">
        <v>902</v>
      </c>
    </row>
    <row r="900" spans="1:22" ht="17.25" customHeight="1" x14ac:dyDescent="0.3">
      <c r="A900" s="230">
        <v>410437</v>
      </c>
      <c r="B900" s="230" t="s">
        <v>3207</v>
      </c>
      <c r="C900" s="230" t="s">
        <v>586</v>
      </c>
      <c r="D900" s="230" t="s">
        <v>190</v>
      </c>
      <c r="E900" s="230" t="s">
        <v>141</v>
      </c>
      <c r="F900" s="230">
        <v>31048</v>
      </c>
      <c r="G900" s="230" t="s">
        <v>281</v>
      </c>
      <c r="H900" s="230" t="s">
        <v>1393</v>
      </c>
      <c r="I900" s="230" t="s">
        <v>321</v>
      </c>
      <c r="R900" s="230" t="s">
        <v>902</v>
      </c>
      <c r="S900" s="230" t="s">
        <v>902</v>
      </c>
      <c r="T900" s="230" t="s">
        <v>902</v>
      </c>
      <c r="U900" s="230" t="s">
        <v>902</v>
      </c>
      <c r="V900" s="230" t="s">
        <v>902</v>
      </c>
    </row>
    <row r="901" spans="1:22" ht="17.25" customHeight="1" x14ac:dyDescent="0.3">
      <c r="A901" s="230">
        <v>402922</v>
      </c>
      <c r="B901" s="230" t="s">
        <v>3208</v>
      </c>
      <c r="C901" s="230" t="s">
        <v>63</v>
      </c>
      <c r="D901" s="230" t="s">
        <v>196</v>
      </c>
      <c r="E901" s="230" t="s">
        <v>140</v>
      </c>
      <c r="F901" s="230">
        <v>31049</v>
      </c>
      <c r="G901" s="230" t="s">
        <v>281</v>
      </c>
      <c r="H901" s="230" t="s">
        <v>1393</v>
      </c>
      <c r="I901" s="230" t="s">
        <v>321</v>
      </c>
      <c r="U901" s="230" t="s">
        <v>902</v>
      </c>
      <c r="V901" s="230" t="s">
        <v>902</v>
      </c>
    </row>
    <row r="902" spans="1:22" ht="17.25" customHeight="1" x14ac:dyDescent="0.3">
      <c r="A902" s="230">
        <v>403721</v>
      </c>
      <c r="B902" s="230" t="s">
        <v>3209</v>
      </c>
      <c r="C902" s="230" t="s">
        <v>102</v>
      </c>
      <c r="D902" s="230" t="s">
        <v>560</v>
      </c>
      <c r="E902" s="230" t="s">
        <v>141</v>
      </c>
      <c r="F902" s="230">
        <v>31319</v>
      </c>
      <c r="G902" s="230" t="s">
        <v>281</v>
      </c>
      <c r="H902" s="230" t="s">
        <v>1393</v>
      </c>
      <c r="I902" s="230" t="s">
        <v>321</v>
      </c>
      <c r="U902" s="230" t="s">
        <v>902</v>
      </c>
      <c r="V902" s="230" t="s">
        <v>902</v>
      </c>
    </row>
    <row r="903" spans="1:22" ht="17.25" customHeight="1" x14ac:dyDescent="0.3">
      <c r="A903" s="230">
        <v>406983</v>
      </c>
      <c r="B903" s="230" t="s">
        <v>3210</v>
      </c>
      <c r="C903" s="230" t="s">
        <v>411</v>
      </c>
      <c r="D903" s="230" t="s">
        <v>3211</v>
      </c>
      <c r="E903" s="230" t="s">
        <v>140</v>
      </c>
      <c r="F903" s="230">
        <v>31457</v>
      </c>
      <c r="G903" s="230" t="s">
        <v>281</v>
      </c>
      <c r="H903" s="230" t="s">
        <v>1393</v>
      </c>
      <c r="I903" s="230" t="s">
        <v>321</v>
      </c>
      <c r="T903" s="230" t="s">
        <v>902</v>
      </c>
      <c r="U903" s="230" t="s">
        <v>902</v>
      </c>
      <c r="V903" s="230" t="s">
        <v>902</v>
      </c>
    </row>
    <row r="904" spans="1:22" ht="17.25" customHeight="1" x14ac:dyDescent="0.3">
      <c r="A904" s="230">
        <v>414078</v>
      </c>
      <c r="B904" s="230" t="s">
        <v>3212</v>
      </c>
      <c r="C904" s="230" t="s">
        <v>627</v>
      </c>
      <c r="D904" s="230" t="s">
        <v>3213</v>
      </c>
      <c r="E904" s="230" t="s">
        <v>140</v>
      </c>
      <c r="F904" s="230">
        <v>31564</v>
      </c>
      <c r="G904" s="230" t="s">
        <v>281</v>
      </c>
      <c r="H904" s="230" t="s">
        <v>1393</v>
      </c>
      <c r="I904" s="230" t="s">
        <v>321</v>
      </c>
    </row>
    <row r="905" spans="1:22" ht="17.25" customHeight="1" x14ac:dyDescent="0.3">
      <c r="A905" s="230">
        <v>406251</v>
      </c>
      <c r="B905" s="230" t="s">
        <v>3214</v>
      </c>
      <c r="C905" s="230" t="s">
        <v>748</v>
      </c>
      <c r="D905" s="230" t="s">
        <v>233</v>
      </c>
      <c r="E905" s="230" t="s">
        <v>140</v>
      </c>
      <c r="F905" s="230">
        <v>31570</v>
      </c>
      <c r="G905" s="230" t="s">
        <v>281</v>
      </c>
      <c r="H905" s="230" t="s">
        <v>1393</v>
      </c>
      <c r="I905" s="230" t="s">
        <v>321</v>
      </c>
      <c r="U905" s="230" t="s">
        <v>902</v>
      </c>
      <c r="V905" s="230" t="s">
        <v>902</v>
      </c>
    </row>
    <row r="906" spans="1:22" ht="17.25" customHeight="1" x14ac:dyDescent="0.3">
      <c r="A906" s="230">
        <v>404440</v>
      </c>
      <c r="B906" s="230" t="s">
        <v>3215</v>
      </c>
      <c r="C906" s="230" t="s">
        <v>781</v>
      </c>
      <c r="D906" s="230" t="s">
        <v>359</v>
      </c>
      <c r="E906" s="230" t="s">
        <v>140</v>
      </c>
      <c r="F906" s="230">
        <v>31673</v>
      </c>
      <c r="G906" s="230" t="s">
        <v>281</v>
      </c>
      <c r="H906" s="230" t="s">
        <v>1393</v>
      </c>
      <c r="I906" s="230" t="s">
        <v>321</v>
      </c>
      <c r="U906" s="230" t="s">
        <v>902</v>
      </c>
      <c r="V906" s="230" t="s">
        <v>902</v>
      </c>
    </row>
    <row r="907" spans="1:22" ht="17.25" customHeight="1" x14ac:dyDescent="0.3">
      <c r="A907" s="230">
        <v>404845</v>
      </c>
      <c r="B907" s="230" t="s">
        <v>3216</v>
      </c>
      <c r="C907" s="230" t="s">
        <v>419</v>
      </c>
      <c r="D907" s="230" t="s">
        <v>205</v>
      </c>
      <c r="E907" s="230" t="s">
        <v>140</v>
      </c>
      <c r="F907" s="230">
        <v>31740</v>
      </c>
      <c r="G907" s="230" t="s">
        <v>281</v>
      </c>
      <c r="H907" s="230" t="s">
        <v>1393</v>
      </c>
      <c r="I907" s="230" t="s">
        <v>321</v>
      </c>
      <c r="U907" s="230" t="s">
        <v>902</v>
      </c>
      <c r="V907" s="230" t="s">
        <v>902</v>
      </c>
    </row>
    <row r="908" spans="1:22" ht="17.25" customHeight="1" x14ac:dyDescent="0.3">
      <c r="A908" s="230">
        <v>408320</v>
      </c>
      <c r="B908" s="230" t="s">
        <v>3217</v>
      </c>
      <c r="C908" s="230" t="s">
        <v>3218</v>
      </c>
      <c r="D908" s="230" t="s">
        <v>248</v>
      </c>
      <c r="E908" s="230" t="s">
        <v>141</v>
      </c>
      <c r="F908" s="230">
        <v>31816</v>
      </c>
      <c r="G908" s="230" t="s">
        <v>281</v>
      </c>
      <c r="H908" s="230" t="s">
        <v>1393</v>
      </c>
      <c r="I908" s="230" t="s">
        <v>321</v>
      </c>
      <c r="N908" s="230">
        <v>3280</v>
      </c>
      <c r="O908" s="230">
        <v>44438</v>
      </c>
      <c r="P908" s="230">
        <v>15000</v>
      </c>
    </row>
    <row r="909" spans="1:22" ht="17.25" customHeight="1" x14ac:dyDescent="0.3">
      <c r="A909" s="230">
        <v>408704</v>
      </c>
      <c r="B909" s="230" t="s">
        <v>3219</v>
      </c>
      <c r="C909" s="230" t="s">
        <v>82</v>
      </c>
      <c r="D909" s="230" t="s">
        <v>3220</v>
      </c>
      <c r="E909" s="230" t="s">
        <v>140</v>
      </c>
      <c r="F909" s="230">
        <v>31937</v>
      </c>
      <c r="G909" s="230" t="s">
        <v>3221</v>
      </c>
      <c r="H909" s="230" t="s">
        <v>1393</v>
      </c>
      <c r="I909" s="230" t="s">
        <v>321</v>
      </c>
      <c r="U909" s="230" t="s">
        <v>902</v>
      </c>
      <c r="V909" s="230" t="s">
        <v>902</v>
      </c>
    </row>
    <row r="910" spans="1:22" ht="17.25" customHeight="1" x14ac:dyDescent="0.3">
      <c r="A910" s="230">
        <v>411952</v>
      </c>
      <c r="B910" s="230" t="s">
        <v>3222</v>
      </c>
      <c r="C910" s="230" t="s">
        <v>423</v>
      </c>
      <c r="D910" s="230" t="s">
        <v>920</v>
      </c>
      <c r="E910" s="230" t="s">
        <v>141</v>
      </c>
      <c r="F910" s="230">
        <v>31970</v>
      </c>
      <c r="G910" s="230" t="s">
        <v>281</v>
      </c>
      <c r="H910" s="230" t="s">
        <v>1393</v>
      </c>
      <c r="I910" s="230" t="s">
        <v>321</v>
      </c>
      <c r="U910" s="230" t="s">
        <v>902</v>
      </c>
      <c r="V910" s="230" t="s">
        <v>902</v>
      </c>
    </row>
    <row r="911" spans="1:22" ht="17.25" customHeight="1" x14ac:dyDescent="0.3">
      <c r="A911" s="230">
        <v>406948</v>
      </c>
      <c r="B911" s="230" t="s">
        <v>3223</v>
      </c>
      <c r="C911" s="230" t="s">
        <v>2184</v>
      </c>
      <c r="D911" s="230" t="s">
        <v>3224</v>
      </c>
      <c r="E911" s="230" t="s">
        <v>140</v>
      </c>
      <c r="F911" s="230">
        <v>31990</v>
      </c>
      <c r="G911" s="230" t="s">
        <v>281</v>
      </c>
      <c r="H911" s="230" t="s">
        <v>1393</v>
      </c>
      <c r="I911" s="230" t="s">
        <v>321</v>
      </c>
    </row>
    <row r="912" spans="1:22" ht="17.25" customHeight="1" x14ac:dyDescent="0.3">
      <c r="A912" s="230">
        <v>415041</v>
      </c>
      <c r="B912" s="230" t="s">
        <v>3225</v>
      </c>
      <c r="C912" s="230" t="s">
        <v>3111</v>
      </c>
      <c r="D912" s="230" t="s">
        <v>227</v>
      </c>
      <c r="E912" s="230" t="s">
        <v>140</v>
      </c>
      <c r="F912" s="230">
        <v>31994</v>
      </c>
      <c r="G912" s="230" t="s">
        <v>281</v>
      </c>
      <c r="H912" s="230" t="s">
        <v>1393</v>
      </c>
      <c r="I912" s="230" t="s">
        <v>321</v>
      </c>
      <c r="N912" s="230">
        <v>3290</v>
      </c>
      <c r="O912" s="230">
        <v>44440</v>
      </c>
      <c r="P912" s="230">
        <v>15000</v>
      </c>
    </row>
    <row r="913" spans="1:22" ht="17.25" customHeight="1" x14ac:dyDescent="0.3">
      <c r="A913" s="230">
        <v>406357</v>
      </c>
      <c r="B913" s="230" t="s">
        <v>3227</v>
      </c>
      <c r="C913" s="230" t="s">
        <v>82</v>
      </c>
      <c r="D913" s="230" t="s">
        <v>3228</v>
      </c>
      <c r="E913" s="230" t="s">
        <v>140</v>
      </c>
      <c r="F913" s="230">
        <v>32061</v>
      </c>
      <c r="G913" s="230" t="s">
        <v>281</v>
      </c>
      <c r="H913" s="230" t="s">
        <v>1393</v>
      </c>
      <c r="I913" s="230" t="s">
        <v>321</v>
      </c>
      <c r="U913" s="230" t="s">
        <v>902</v>
      </c>
      <c r="V913" s="230" t="s">
        <v>902</v>
      </c>
    </row>
    <row r="914" spans="1:22" ht="17.25" customHeight="1" x14ac:dyDescent="0.3">
      <c r="A914" s="230">
        <v>412510</v>
      </c>
      <c r="B914" s="230" t="s">
        <v>3229</v>
      </c>
      <c r="C914" s="230" t="s">
        <v>427</v>
      </c>
      <c r="D914" s="230" t="s">
        <v>3230</v>
      </c>
      <c r="E914" s="230" t="s">
        <v>140</v>
      </c>
      <c r="F914" s="230">
        <v>32282</v>
      </c>
      <c r="G914" s="230" t="s">
        <v>281</v>
      </c>
      <c r="H914" s="230" t="s">
        <v>1393</v>
      </c>
      <c r="I914" s="230" t="s">
        <v>321</v>
      </c>
    </row>
    <row r="915" spans="1:22" ht="17.25" customHeight="1" x14ac:dyDescent="0.3">
      <c r="A915" s="230">
        <v>410778</v>
      </c>
      <c r="B915" s="230" t="s">
        <v>3231</v>
      </c>
      <c r="C915" s="230" t="s">
        <v>387</v>
      </c>
      <c r="D915" s="230" t="s">
        <v>3232</v>
      </c>
      <c r="E915" s="230" t="s">
        <v>141</v>
      </c>
      <c r="F915" s="230">
        <v>32509</v>
      </c>
      <c r="G915" s="230" t="s">
        <v>3233</v>
      </c>
      <c r="H915" s="230" t="s">
        <v>1393</v>
      </c>
      <c r="I915" s="230" t="s">
        <v>321</v>
      </c>
      <c r="U915" s="230" t="s">
        <v>902</v>
      </c>
      <c r="V915" s="230" t="s">
        <v>902</v>
      </c>
    </row>
    <row r="916" spans="1:22" ht="17.25" customHeight="1" x14ac:dyDescent="0.3">
      <c r="A916" s="230">
        <v>409775</v>
      </c>
      <c r="B916" s="230" t="s">
        <v>3234</v>
      </c>
      <c r="C916" s="230" t="s">
        <v>385</v>
      </c>
      <c r="D916" s="230" t="s">
        <v>3235</v>
      </c>
      <c r="E916" s="230" t="s">
        <v>140</v>
      </c>
      <c r="F916" s="230">
        <v>32509</v>
      </c>
      <c r="G916" s="230" t="s">
        <v>281</v>
      </c>
      <c r="H916" s="230" t="s">
        <v>1393</v>
      </c>
      <c r="I916" s="230" t="s">
        <v>321</v>
      </c>
      <c r="R916" s="230" t="s">
        <v>902</v>
      </c>
      <c r="S916" s="230" t="s">
        <v>902</v>
      </c>
      <c r="T916" s="230" t="s">
        <v>902</v>
      </c>
      <c r="U916" s="230" t="s">
        <v>902</v>
      </c>
      <c r="V916" s="230" t="s">
        <v>902</v>
      </c>
    </row>
    <row r="917" spans="1:22" ht="17.25" customHeight="1" x14ac:dyDescent="0.3">
      <c r="A917" s="230">
        <v>412011</v>
      </c>
      <c r="B917" s="230" t="s">
        <v>3236</v>
      </c>
      <c r="C917" s="230" t="s">
        <v>101</v>
      </c>
      <c r="D917" s="230" t="s">
        <v>3237</v>
      </c>
      <c r="E917" s="230" t="s">
        <v>141</v>
      </c>
      <c r="F917" s="230">
        <v>32510</v>
      </c>
      <c r="G917" s="230" t="s">
        <v>281</v>
      </c>
      <c r="H917" s="230" t="s">
        <v>1393</v>
      </c>
      <c r="I917" s="230" t="s">
        <v>321</v>
      </c>
    </row>
    <row r="918" spans="1:22" ht="17.25" customHeight="1" x14ac:dyDescent="0.3">
      <c r="A918" s="230">
        <v>411216</v>
      </c>
      <c r="B918" s="230" t="s">
        <v>3238</v>
      </c>
      <c r="C918" s="230" t="s">
        <v>62</v>
      </c>
      <c r="D918" s="230" t="s">
        <v>3239</v>
      </c>
      <c r="E918" s="230" t="s">
        <v>140</v>
      </c>
      <c r="F918" s="230">
        <v>32518</v>
      </c>
      <c r="G918" s="230" t="s">
        <v>1664</v>
      </c>
      <c r="H918" s="230" t="s">
        <v>1393</v>
      </c>
      <c r="I918" s="230" t="s">
        <v>321</v>
      </c>
      <c r="R918" s="230" t="s">
        <v>902</v>
      </c>
      <c r="S918" s="230" t="s">
        <v>902</v>
      </c>
      <c r="T918" s="230" t="s">
        <v>902</v>
      </c>
      <c r="U918" s="230" t="s">
        <v>902</v>
      </c>
      <c r="V918" s="230" t="s">
        <v>902</v>
      </c>
    </row>
    <row r="919" spans="1:22" ht="17.25" customHeight="1" x14ac:dyDescent="0.3">
      <c r="A919" s="230">
        <v>409475</v>
      </c>
      <c r="B919" s="230" t="s">
        <v>3240</v>
      </c>
      <c r="C919" s="230" t="s">
        <v>126</v>
      </c>
      <c r="D919" s="230" t="s">
        <v>3226</v>
      </c>
      <c r="E919" s="230" t="s">
        <v>141</v>
      </c>
      <c r="F919" s="230">
        <v>32538</v>
      </c>
      <c r="G919" s="230" t="s">
        <v>281</v>
      </c>
      <c r="H919" s="230" t="s">
        <v>1393</v>
      </c>
      <c r="I919" s="230" t="s">
        <v>321</v>
      </c>
    </row>
    <row r="920" spans="1:22" ht="17.25" customHeight="1" x14ac:dyDescent="0.3">
      <c r="A920" s="230">
        <v>415833</v>
      </c>
      <c r="B920" s="230" t="s">
        <v>3241</v>
      </c>
      <c r="C920" s="230" t="s">
        <v>921</v>
      </c>
      <c r="D920" s="230" t="s">
        <v>2464</v>
      </c>
      <c r="E920" s="230" t="s">
        <v>140</v>
      </c>
      <c r="F920" s="230">
        <v>32747</v>
      </c>
      <c r="G920" s="230" t="s">
        <v>281</v>
      </c>
      <c r="H920" s="230" t="s">
        <v>1393</v>
      </c>
      <c r="I920" s="230" t="s">
        <v>321</v>
      </c>
      <c r="R920" s="230" t="s">
        <v>902</v>
      </c>
      <c r="S920" s="230" t="s">
        <v>902</v>
      </c>
      <c r="T920" s="230" t="s">
        <v>902</v>
      </c>
      <c r="V920" s="230" t="s">
        <v>902</v>
      </c>
    </row>
    <row r="921" spans="1:22" ht="17.25" customHeight="1" x14ac:dyDescent="0.3">
      <c r="A921" s="230">
        <v>415205</v>
      </c>
      <c r="B921" s="230" t="s">
        <v>3242</v>
      </c>
      <c r="C921" s="230" t="s">
        <v>3243</v>
      </c>
      <c r="D921" s="230" t="s">
        <v>199</v>
      </c>
      <c r="E921" s="230" t="s">
        <v>140</v>
      </c>
      <c r="F921" s="230">
        <v>32874</v>
      </c>
      <c r="G921" s="230" t="s">
        <v>281</v>
      </c>
      <c r="H921" s="230" t="s">
        <v>1393</v>
      </c>
      <c r="I921" s="230" t="s">
        <v>321</v>
      </c>
      <c r="T921" s="230" t="s">
        <v>902</v>
      </c>
      <c r="U921" s="230" t="s">
        <v>902</v>
      </c>
      <c r="V921" s="230" t="s">
        <v>902</v>
      </c>
    </row>
    <row r="922" spans="1:22" ht="17.25" customHeight="1" x14ac:dyDescent="0.3">
      <c r="A922" s="230">
        <v>417256</v>
      </c>
      <c r="B922" s="230" t="s">
        <v>3244</v>
      </c>
      <c r="C922" s="230" t="s">
        <v>82</v>
      </c>
      <c r="D922" s="230" t="s">
        <v>205</v>
      </c>
      <c r="E922" s="230" t="s">
        <v>140</v>
      </c>
      <c r="F922" s="230">
        <v>32874</v>
      </c>
      <c r="G922" s="230" t="s">
        <v>281</v>
      </c>
      <c r="H922" s="230" t="s">
        <v>1393</v>
      </c>
      <c r="I922" s="230" t="s">
        <v>321</v>
      </c>
      <c r="U922" s="230" t="s">
        <v>902</v>
      </c>
      <c r="V922" s="230" t="s">
        <v>902</v>
      </c>
    </row>
    <row r="923" spans="1:22" ht="17.25" customHeight="1" x14ac:dyDescent="0.3">
      <c r="A923" s="230">
        <v>413344</v>
      </c>
      <c r="B923" s="230" t="s">
        <v>3245</v>
      </c>
      <c r="C923" s="230" t="s">
        <v>112</v>
      </c>
      <c r="D923" s="230" t="s">
        <v>362</v>
      </c>
      <c r="E923" s="230" t="s">
        <v>140</v>
      </c>
      <c r="F923" s="230">
        <v>32901</v>
      </c>
      <c r="G923" s="230" t="s">
        <v>281</v>
      </c>
      <c r="H923" s="230" t="s">
        <v>1393</v>
      </c>
      <c r="I923" s="230" t="s">
        <v>321</v>
      </c>
      <c r="R923" s="230" t="s">
        <v>902</v>
      </c>
      <c r="S923" s="230" t="s">
        <v>902</v>
      </c>
      <c r="T923" s="230" t="s">
        <v>902</v>
      </c>
      <c r="U923" s="230" t="s">
        <v>902</v>
      </c>
      <c r="V923" s="230" t="s">
        <v>902</v>
      </c>
    </row>
    <row r="924" spans="1:22" ht="17.25" customHeight="1" x14ac:dyDescent="0.3">
      <c r="A924" s="230">
        <v>410970</v>
      </c>
      <c r="B924" s="230" t="s">
        <v>3246</v>
      </c>
      <c r="C924" s="230" t="s">
        <v>710</v>
      </c>
      <c r="D924" s="230" t="s">
        <v>214</v>
      </c>
      <c r="E924" s="230" t="s">
        <v>141</v>
      </c>
      <c r="F924" s="230">
        <v>32968</v>
      </c>
      <c r="G924" s="230" t="s">
        <v>281</v>
      </c>
      <c r="H924" s="230" t="s">
        <v>1393</v>
      </c>
      <c r="I924" s="230" t="s">
        <v>321</v>
      </c>
      <c r="U924" s="230" t="s">
        <v>902</v>
      </c>
      <c r="V924" s="230" t="s">
        <v>902</v>
      </c>
    </row>
    <row r="925" spans="1:22" ht="17.25" customHeight="1" x14ac:dyDescent="0.3">
      <c r="A925" s="230">
        <v>414137</v>
      </c>
      <c r="B925" s="230" t="s">
        <v>3247</v>
      </c>
      <c r="C925" s="230" t="s">
        <v>501</v>
      </c>
      <c r="D925" s="230" t="s">
        <v>3248</v>
      </c>
      <c r="E925" s="230" t="s">
        <v>140</v>
      </c>
      <c r="F925" s="230">
        <v>33013</v>
      </c>
      <c r="G925" s="230" t="s">
        <v>281</v>
      </c>
      <c r="H925" s="230" t="s">
        <v>1393</v>
      </c>
      <c r="I925" s="230" t="s">
        <v>321</v>
      </c>
      <c r="R925" s="230" t="s">
        <v>902</v>
      </c>
      <c r="S925" s="230" t="s">
        <v>902</v>
      </c>
      <c r="T925" s="230" t="s">
        <v>902</v>
      </c>
      <c r="U925" s="230" t="s">
        <v>902</v>
      </c>
      <c r="V925" s="230" t="s">
        <v>902</v>
      </c>
    </row>
    <row r="926" spans="1:22" ht="17.25" customHeight="1" x14ac:dyDescent="0.3">
      <c r="A926" s="230">
        <v>410652</v>
      </c>
      <c r="B926" s="230" t="s">
        <v>3249</v>
      </c>
      <c r="C926" s="230" t="s">
        <v>62</v>
      </c>
      <c r="D926" s="230" t="s">
        <v>790</v>
      </c>
      <c r="E926" s="230" t="s">
        <v>141</v>
      </c>
      <c r="F926" s="230">
        <v>33060</v>
      </c>
      <c r="G926" s="230" t="s">
        <v>281</v>
      </c>
      <c r="H926" s="230" t="s">
        <v>1393</v>
      </c>
      <c r="I926" s="230" t="s">
        <v>321</v>
      </c>
      <c r="U926" s="230" t="s">
        <v>902</v>
      </c>
      <c r="V926" s="230" t="s">
        <v>902</v>
      </c>
    </row>
    <row r="927" spans="1:22" ht="17.25" customHeight="1" x14ac:dyDescent="0.3">
      <c r="A927" s="230">
        <v>415130</v>
      </c>
      <c r="B927" s="230" t="s">
        <v>3250</v>
      </c>
      <c r="C927" s="230" t="s">
        <v>62</v>
      </c>
      <c r="D927" s="230" t="s">
        <v>192</v>
      </c>
      <c r="E927" s="230" t="s">
        <v>141</v>
      </c>
      <c r="F927" s="230">
        <v>33101</v>
      </c>
      <c r="G927" s="230" t="s">
        <v>281</v>
      </c>
      <c r="H927" s="230" t="s">
        <v>1393</v>
      </c>
      <c r="I927" s="230" t="s">
        <v>321</v>
      </c>
      <c r="T927" s="230" t="s">
        <v>902</v>
      </c>
      <c r="U927" s="230" t="s">
        <v>902</v>
      </c>
      <c r="V927" s="230" t="s">
        <v>902</v>
      </c>
    </row>
    <row r="928" spans="1:22" ht="17.25" customHeight="1" x14ac:dyDescent="0.3">
      <c r="A928" s="230">
        <v>419052</v>
      </c>
      <c r="B928" s="230" t="s">
        <v>3251</v>
      </c>
      <c r="C928" s="230" t="s">
        <v>3173</v>
      </c>
      <c r="D928" s="230" t="s">
        <v>125</v>
      </c>
      <c r="E928" s="230" t="s">
        <v>141</v>
      </c>
      <c r="F928" s="230">
        <v>33239</v>
      </c>
      <c r="G928" s="230" t="s">
        <v>286</v>
      </c>
      <c r="H928" s="230" t="s">
        <v>1393</v>
      </c>
      <c r="I928" s="230" t="s">
        <v>321</v>
      </c>
      <c r="N928" s="230">
        <v>2781</v>
      </c>
      <c r="O928" s="230">
        <v>44390.398935185185</v>
      </c>
      <c r="P928" s="230">
        <v>32500</v>
      </c>
    </row>
    <row r="929" spans="1:22" ht="17.25" customHeight="1" x14ac:dyDescent="0.3">
      <c r="A929" s="230">
        <v>413541</v>
      </c>
      <c r="B929" s="230" t="s">
        <v>3252</v>
      </c>
      <c r="C929" s="230" t="s">
        <v>546</v>
      </c>
      <c r="D929" s="230" t="s">
        <v>362</v>
      </c>
      <c r="E929" s="230" t="s">
        <v>141</v>
      </c>
      <c r="F929" s="230">
        <v>33420</v>
      </c>
      <c r="G929" s="230" t="s">
        <v>281</v>
      </c>
      <c r="H929" s="230" t="s">
        <v>1393</v>
      </c>
      <c r="I929" s="230" t="s">
        <v>321</v>
      </c>
      <c r="U929" s="230" t="s">
        <v>902</v>
      </c>
      <c r="V929" s="230" t="s">
        <v>902</v>
      </c>
    </row>
    <row r="930" spans="1:22" ht="17.25" customHeight="1" x14ac:dyDescent="0.3">
      <c r="A930" s="230">
        <v>416855</v>
      </c>
      <c r="B930" s="230" t="s">
        <v>3253</v>
      </c>
      <c r="C930" s="230" t="s">
        <v>794</v>
      </c>
      <c r="D930" s="230" t="s">
        <v>644</v>
      </c>
      <c r="E930" s="230" t="s">
        <v>141</v>
      </c>
      <c r="F930" s="230">
        <v>33458</v>
      </c>
      <c r="G930" s="230" t="s">
        <v>1396</v>
      </c>
      <c r="H930" s="230" t="s">
        <v>1393</v>
      </c>
      <c r="I930" s="230" t="s">
        <v>321</v>
      </c>
    </row>
    <row r="931" spans="1:22" ht="17.25" customHeight="1" x14ac:dyDescent="0.3">
      <c r="A931" s="230">
        <v>416787</v>
      </c>
      <c r="B931" s="230" t="s">
        <v>3254</v>
      </c>
      <c r="C931" s="230" t="s">
        <v>3255</v>
      </c>
      <c r="D931" s="230" t="s">
        <v>200</v>
      </c>
      <c r="E931" s="230" t="s">
        <v>140</v>
      </c>
      <c r="F931" s="230">
        <v>33604</v>
      </c>
      <c r="G931" s="230" t="s">
        <v>281</v>
      </c>
      <c r="H931" s="230" t="s">
        <v>1393</v>
      </c>
      <c r="I931" s="230" t="s">
        <v>321</v>
      </c>
      <c r="R931" s="230" t="s">
        <v>902</v>
      </c>
      <c r="S931" s="230" t="s">
        <v>902</v>
      </c>
      <c r="T931" s="230" t="s">
        <v>902</v>
      </c>
      <c r="U931" s="230" t="s">
        <v>902</v>
      </c>
      <c r="V931" s="230" t="s">
        <v>902</v>
      </c>
    </row>
    <row r="932" spans="1:22" ht="17.25" customHeight="1" x14ac:dyDescent="0.3">
      <c r="A932" s="230">
        <v>419146</v>
      </c>
      <c r="B932" s="230" t="s">
        <v>3256</v>
      </c>
      <c r="C932" s="230" t="s">
        <v>650</v>
      </c>
      <c r="D932" s="230" t="s">
        <v>194</v>
      </c>
      <c r="E932" s="230" t="s">
        <v>140</v>
      </c>
      <c r="F932" s="230">
        <v>33604</v>
      </c>
      <c r="G932" s="230" t="s">
        <v>281</v>
      </c>
      <c r="H932" s="230" t="s">
        <v>1393</v>
      </c>
      <c r="I932" s="230" t="s">
        <v>321</v>
      </c>
      <c r="R932" s="230" t="s">
        <v>902</v>
      </c>
      <c r="S932" s="230" t="s">
        <v>902</v>
      </c>
      <c r="T932" s="230" t="s">
        <v>902</v>
      </c>
      <c r="U932" s="230" t="s">
        <v>902</v>
      </c>
      <c r="V932" s="230" t="s">
        <v>902</v>
      </c>
    </row>
    <row r="933" spans="1:22" ht="17.25" customHeight="1" x14ac:dyDescent="0.3">
      <c r="A933" s="230">
        <v>417685</v>
      </c>
      <c r="B933" s="230" t="s">
        <v>3257</v>
      </c>
      <c r="C933" s="230" t="s">
        <v>813</v>
      </c>
      <c r="D933" s="230" t="s">
        <v>1511</v>
      </c>
      <c r="E933" s="230" t="s">
        <v>140</v>
      </c>
      <c r="F933" s="230">
        <v>33805</v>
      </c>
      <c r="G933" s="230" t="s">
        <v>281</v>
      </c>
      <c r="H933" s="230" t="s">
        <v>1393</v>
      </c>
      <c r="I933" s="230" t="s">
        <v>321</v>
      </c>
      <c r="R933" s="230" t="s">
        <v>902</v>
      </c>
      <c r="S933" s="230" t="s">
        <v>902</v>
      </c>
      <c r="U933" s="230" t="s">
        <v>902</v>
      </c>
      <c r="V933" s="230" t="s">
        <v>902</v>
      </c>
    </row>
    <row r="934" spans="1:22" ht="17.25" customHeight="1" x14ac:dyDescent="0.3">
      <c r="A934" s="230">
        <v>414599</v>
      </c>
      <c r="B934" s="230" t="s">
        <v>3258</v>
      </c>
      <c r="C934" s="230" t="s">
        <v>545</v>
      </c>
      <c r="D934" s="230" t="s">
        <v>222</v>
      </c>
      <c r="E934" s="230" t="s">
        <v>140</v>
      </c>
      <c r="F934" s="230">
        <v>33845</v>
      </c>
      <c r="G934" s="230" t="s">
        <v>281</v>
      </c>
      <c r="H934" s="230" t="s">
        <v>1393</v>
      </c>
      <c r="I934" s="230" t="s">
        <v>321</v>
      </c>
      <c r="R934" s="230" t="s">
        <v>902</v>
      </c>
      <c r="U934" s="230" t="s">
        <v>902</v>
      </c>
      <c r="V934" s="230" t="s">
        <v>902</v>
      </c>
    </row>
    <row r="935" spans="1:22" ht="17.25" customHeight="1" x14ac:dyDescent="0.3">
      <c r="A935" s="230">
        <v>415597</v>
      </c>
      <c r="B935" s="230" t="s">
        <v>3259</v>
      </c>
      <c r="C935" s="230" t="s">
        <v>123</v>
      </c>
      <c r="D935" s="230" t="s">
        <v>130</v>
      </c>
      <c r="E935" s="230" t="s">
        <v>140</v>
      </c>
      <c r="F935" s="230">
        <v>33887</v>
      </c>
      <c r="G935" s="230" t="s">
        <v>281</v>
      </c>
      <c r="H935" s="230" t="s">
        <v>1393</v>
      </c>
      <c r="I935" s="230" t="s">
        <v>321</v>
      </c>
    </row>
    <row r="936" spans="1:22" ht="17.25" customHeight="1" x14ac:dyDescent="0.3">
      <c r="A936" s="230">
        <v>415571</v>
      </c>
      <c r="B936" s="230" t="s">
        <v>3260</v>
      </c>
      <c r="C936" s="230" t="s">
        <v>510</v>
      </c>
      <c r="D936" s="230" t="s">
        <v>516</v>
      </c>
      <c r="E936" s="230" t="s">
        <v>140</v>
      </c>
      <c r="F936" s="230">
        <v>33970</v>
      </c>
      <c r="G936" s="230" t="s">
        <v>281</v>
      </c>
      <c r="H936" s="230" t="s">
        <v>1393</v>
      </c>
      <c r="I936" s="230" t="s">
        <v>321</v>
      </c>
    </row>
    <row r="937" spans="1:22" ht="17.25" customHeight="1" x14ac:dyDescent="0.3">
      <c r="A937" s="230">
        <v>417751</v>
      </c>
      <c r="B937" s="230" t="s">
        <v>3261</v>
      </c>
      <c r="C937" s="230" t="s">
        <v>619</v>
      </c>
      <c r="D937" s="230" t="s">
        <v>195</v>
      </c>
      <c r="E937" s="230" t="s">
        <v>140</v>
      </c>
      <c r="F937" s="230">
        <v>33970</v>
      </c>
      <c r="G937" s="230" t="s">
        <v>281</v>
      </c>
      <c r="H937" s="230" t="s">
        <v>1393</v>
      </c>
      <c r="I937" s="230" t="s">
        <v>321</v>
      </c>
      <c r="R937" s="230" t="s">
        <v>902</v>
      </c>
      <c r="S937" s="230" t="s">
        <v>902</v>
      </c>
      <c r="T937" s="230" t="s">
        <v>902</v>
      </c>
      <c r="U937" s="230" t="s">
        <v>902</v>
      </c>
      <c r="V937" s="230" t="s">
        <v>902</v>
      </c>
    </row>
    <row r="938" spans="1:22" ht="17.25" customHeight="1" x14ac:dyDescent="0.3">
      <c r="A938" s="230">
        <v>415236</v>
      </c>
      <c r="B938" s="230" t="s">
        <v>3262</v>
      </c>
      <c r="C938" s="230" t="s">
        <v>65</v>
      </c>
      <c r="D938" s="230" t="s">
        <v>193</v>
      </c>
      <c r="E938" s="230" t="s">
        <v>141</v>
      </c>
      <c r="F938" s="230">
        <v>33972</v>
      </c>
      <c r="G938" s="230" t="s">
        <v>281</v>
      </c>
      <c r="H938" s="230" t="s">
        <v>1393</v>
      </c>
      <c r="I938" s="230" t="s">
        <v>321</v>
      </c>
      <c r="R938" s="230" t="s">
        <v>902</v>
      </c>
      <c r="S938" s="230" t="s">
        <v>902</v>
      </c>
      <c r="T938" s="230" t="s">
        <v>902</v>
      </c>
      <c r="U938" s="230" t="s">
        <v>902</v>
      </c>
      <c r="V938" s="230" t="s">
        <v>902</v>
      </c>
    </row>
    <row r="939" spans="1:22" ht="17.25" customHeight="1" x14ac:dyDescent="0.3">
      <c r="A939" s="230">
        <v>415981</v>
      </c>
      <c r="B939" s="230" t="s">
        <v>3263</v>
      </c>
      <c r="C939" s="230" t="s">
        <v>124</v>
      </c>
      <c r="D939" s="230" t="s">
        <v>220</v>
      </c>
      <c r="E939" s="230" t="s">
        <v>140</v>
      </c>
      <c r="F939" s="230">
        <v>33972</v>
      </c>
      <c r="G939" s="230" t="s">
        <v>281</v>
      </c>
      <c r="H939" s="230" t="s">
        <v>1393</v>
      </c>
      <c r="I939" s="230" t="s">
        <v>321</v>
      </c>
      <c r="V939" s="230" t="s">
        <v>902</v>
      </c>
    </row>
    <row r="940" spans="1:22" ht="17.25" customHeight="1" x14ac:dyDescent="0.3">
      <c r="A940" s="230">
        <v>415287</v>
      </c>
      <c r="B940" s="230" t="s">
        <v>3264</v>
      </c>
      <c r="C940" s="230" t="s">
        <v>80</v>
      </c>
      <c r="D940" s="230" t="s">
        <v>3039</v>
      </c>
      <c r="E940" s="230" t="s">
        <v>140</v>
      </c>
      <c r="F940" s="230">
        <v>33980</v>
      </c>
      <c r="G940" s="230" t="s">
        <v>281</v>
      </c>
      <c r="H940" s="230" t="s">
        <v>1393</v>
      </c>
      <c r="I940" s="230" t="s">
        <v>321</v>
      </c>
    </row>
    <row r="941" spans="1:22" ht="17.25" customHeight="1" x14ac:dyDescent="0.3">
      <c r="A941" s="230">
        <v>414362</v>
      </c>
      <c r="B941" s="230" t="s">
        <v>3265</v>
      </c>
      <c r="C941" s="230" t="s">
        <v>1058</v>
      </c>
      <c r="D941" s="230" t="s">
        <v>3266</v>
      </c>
      <c r="E941" s="230" t="s">
        <v>140</v>
      </c>
      <c r="F941" s="230">
        <v>34000</v>
      </c>
      <c r="G941" s="230" t="s">
        <v>281</v>
      </c>
      <c r="H941" s="230" t="s">
        <v>1393</v>
      </c>
      <c r="I941" s="230" t="s">
        <v>321</v>
      </c>
      <c r="U941" s="230" t="s">
        <v>902</v>
      </c>
      <c r="V941" s="230" t="s">
        <v>902</v>
      </c>
    </row>
    <row r="942" spans="1:22" ht="17.25" customHeight="1" x14ac:dyDescent="0.3">
      <c r="A942" s="230">
        <v>417086</v>
      </c>
      <c r="B942" s="230" t="s">
        <v>3267</v>
      </c>
      <c r="C942" s="230" t="s">
        <v>62</v>
      </c>
      <c r="D942" s="230" t="s">
        <v>228</v>
      </c>
      <c r="E942" s="230" t="s">
        <v>140</v>
      </c>
      <c r="F942" s="230">
        <v>34104</v>
      </c>
      <c r="G942" s="230" t="s">
        <v>281</v>
      </c>
      <c r="H942" s="230" t="s">
        <v>1393</v>
      </c>
      <c r="I942" s="230" t="s">
        <v>321</v>
      </c>
      <c r="R942" s="230" t="s">
        <v>902</v>
      </c>
      <c r="T942" s="230" t="s">
        <v>902</v>
      </c>
      <c r="U942" s="230" t="s">
        <v>902</v>
      </c>
      <c r="V942" s="230" t="s">
        <v>902</v>
      </c>
    </row>
    <row r="943" spans="1:22" ht="17.25" customHeight="1" x14ac:dyDescent="0.3">
      <c r="A943" s="230">
        <v>427003</v>
      </c>
      <c r="B943" s="230" t="s">
        <v>3268</v>
      </c>
      <c r="C943" s="230" t="s">
        <v>62</v>
      </c>
      <c r="D943" s="230" t="s">
        <v>130</v>
      </c>
      <c r="E943" s="230" t="s">
        <v>141</v>
      </c>
      <c r="F943" s="230">
        <v>34335</v>
      </c>
      <c r="G943" s="230" t="s">
        <v>281</v>
      </c>
      <c r="H943" s="230" t="s">
        <v>1393</v>
      </c>
      <c r="I943" s="230" t="s">
        <v>321</v>
      </c>
    </row>
    <row r="944" spans="1:22" ht="17.25" customHeight="1" x14ac:dyDescent="0.3">
      <c r="A944" s="230">
        <v>418252</v>
      </c>
      <c r="B944" s="230" t="s">
        <v>3269</v>
      </c>
      <c r="C944" s="230" t="s">
        <v>75</v>
      </c>
      <c r="D944" s="230" t="s">
        <v>243</v>
      </c>
      <c r="E944" s="230" t="s">
        <v>140</v>
      </c>
      <c r="F944" s="230">
        <v>34335</v>
      </c>
      <c r="G944" s="230" t="s">
        <v>281</v>
      </c>
      <c r="H944" s="230" t="s">
        <v>1393</v>
      </c>
      <c r="I944" s="230" t="s">
        <v>321</v>
      </c>
      <c r="R944" s="230" t="s">
        <v>902</v>
      </c>
      <c r="S944" s="230" t="s">
        <v>902</v>
      </c>
      <c r="T944" s="230" t="s">
        <v>902</v>
      </c>
      <c r="U944" s="230" t="s">
        <v>902</v>
      </c>
      <c r="V944" s="230" t="s">
        <v>902</v>
      </c>
    </row>
    <row r="945" spans="1:22" ht="17.25" customHeight="1" x14ac:dyDescent="0.3">
      <c r="A945" s="230">
        <v>415807</v>
      </c>
      <c r="B945" s="230" t="s">
        <v>3270</v>
      </c>
      <c r="C945" s="230" t="s">
        <v>62</v>
      </c>
      <c r="D945" s="230" t="s">
        <v>199</v>
      </c>
      <c r="E945" s="230" t="s">
        <v>141</v>
      </c>
      <c r="F945" s="230">
        <v>34345</v>
      </c>
      <c r="G945" s="230" t="s">
        <v>281</v>
      </c>
      <c r="H945" s="230" t="s">
        <v>1393</v>
      </c>
      <c r="I945" s="230" t="s">
        <v>321</v>
      </c>
    </row>
    <row r="946" spans="1:22" ht="17.25" customHeight="1" x14ac:dyDescent="0.3">
      <c r="A946" s="230">
        <v>416538</v>
      </c>
      <c r="B946" s="230" t="s">
        <v>3272</v>
      </c>
      <c r="C946" s="230" t="s">
        <v>82</v>
      </c>
      <c r="D946" s="230" t="s">
        <v>226</v>
      </c>
      <c r="E946" s="230" t="s">
        <v>141</v>
      </c>
      <c r="F946" s="230">
        <v>34455</v>
      </c>
      <c r="G946" s="230" t="s">
        <v>281</v>
      </c>
      <c r="H946" s="230" t="s">
        <v>1393</v>
      </c>
      <c r="I946" s="230" t="s">
        <v>321</v>
      </c>
      <c r="R946" s="230" t="s">
        <v>902</v>
      </c>
      <c r="U946" s="230" t="s">
        <v>902</v>
      </c>
      <c r="V946" s="230" t="s">
        <v>902</v>
      </c>
    </row>
    <row r="947" spans="1:22" ht="17.25" customHeight="1" x14ac:dyDescent="0.3">
      <c r="A947" s="230">
        <v>418670</v>
      </c>
      <c r="B947" s="230" t="s">
        <v>3274</v>
      </c>
      <c r="C947" s="230" t="s">
        <v>124</v>
      </c>
      <c r="D947" s="230" t="s">
        <v>190</v>
      </c>
      <c r="E947" s="230" t="s">
        <v>140</v>
      </c>
      <c r="F947" s="230">
        <v>34700</v>
      </c>
      <c r="G947" s="230" t="s">
        <v>281</v>
      </c>
      <c r="H947" s="230" t="s">
        <v>1393</v>
      </c>
      <c r="I947" s="230" t="s">
        <v>321</v>
      </c>
      <c r="R947" s="230" t="s">
        <v>902</v>
      </c>
      <c r="U947" s="230" t="s">
        <v>902</v>
      </c>
      <c r="V947" s="230" t="s">
        <v>902</v>
      </c>
    </row>
    <row r="948" spans="1:22" ht="17.25" customHeight="1" x14ac:dyDescent="0.3">
      <c r="A948" s="230">
        <v>423278</v>
      </c>
      <c r="B948" s="230" t="s">
        <v>3275</v>
      </c>
      <c r="C948" s="230" t="s">
        <v>353</v>
      </c>
      <c r="D948" s="230" t="s">
        <v>246</v>
      </c>
      <c r="E948" s="230" t="s">
        <v>140</v>
      </c>
      <c r="F948" s="230">
        <v>34907</v>
      </c>
      <c r="G948" s="230" t="s">
        <v>281</v>
      </c>
      <c r="H948" s="230" t="s">
        <v>1393</v>
      </c>
      <c r="I948" s="230" t="s">
        <v>321</v>
      </c>
    </row>
    <row r="949" spans="1:22" ht="17.25" customHeight="1" x14ac:dyDescent="0.3">
      <c r="A949" s="230">
        <v>417034</v>
      </c>
      <c r="B949" s="230" t="s">
        <v>3277</v>
      </c>
      <c r="C949" s="230" t="s">
        <v>118</v>
      </c>
      <c r="D949" s="230" t="s">
        <v>544</v>
      </c>
      <c r="E949" s="230" t="s">
        <v>141</v>
      </c>
      <c r="F949" s="230">
        <v>35065</v>
      </c>
      <c r="G949" s="230" t="s">
        <v>281</v>
      </c>
      <c r="H949" s="230" t="s">
        <v>1393</v>
      </c>
      <c r="I949" s="230" t="s">
        <v>321</v>
      </c>
      <c r="R949" s="230" t="s">
        <v>902</v>
      </c>
      <c r="S949" s="230" t="s">
        <v>902</v>
      </c>
      <c r="T949" s="230" t="s">
        <v>902</v>
      </c>
      <c r="U949" s="230" t="s">
        <v>902</v>
      </c>
      <c r="V949" s="230" t="s">
        <v>902</v>
      </c>
    </row>
    <row r="950" spans="1:22" ht="17.25" customHeight="1" x14ac:dyDescent="0.3">
      <c r="A950" s="230">
        <v>416998</v>
      </c>
      <c r="B950" s="230" t="s">
        <v>3278</v>
      </c>
      <c r="C950" s="230" t="s">
        <v>117</v>
      </c>
      <c r="D950" s="230" t="s">
        <v>250</v>
      </c>
      <c r="E950" s="230" t="s">
        <v>141</v>
      </c>
      <c r="F950" s="230">
        <v>35065</v>
      </c>
      <c r="G950" s="230" t="s">
        <v>1437</v>
      </c>
      <c r="H950" s="230" t="s">
        <v>1393</v>
      </c>
      <c r="I950" s="230" t="s">
        <v>321</v>
      </c>
    </row>
    <row r="951" spans="1:22" ht="17.25" customHeight="1" x14ac:dyDescent="0.3">
      <c r="A951" s="230">
        <v>417036</v>
      </c>
      <c r="B951" s="230" t="s">
        <v>3279</v>
      </c>
      <c r="C951" s="230" t="s">
        <v>1060</v>
      </c>
      <c r="D951" s="230" t="s">
        <v>211</v>
      </c>
      <c r="E951" s="230" t="s">
        <v>141</v>
      </c>
      <c r="F951" s="230">
        <v>35067</v>
      </c>
      <c r="G951" s="230" t="s">
        <v>281</v>
      </c>
      <c r="H951" s="230" t="s">
        <v>1393</v>
      </c>
      <c r="I951" s="230" t="s">
        <v>321</v>
      </c>
      <c r="R951" s="230" t="s">
        <v>902</v>
      </c>
      <c r="S951" s="230" t="s">
        <v>902</v>
      </c>
      <c r="U951" s="230" t="s">
        <v>902</v>
      </c>
      <c r="V951" s="230" t="s">
        <v>902</v>
      </c>
    </row>
    <row r="952" spans="1:22" ht="17.25" customHeight="1" x14ac:dyDescent="0.3">
      <c r="A952" s="230">
        <v>418429</v>
      </c>
      <c r="B952" s="230" t="s">
        <v>3280</v>
      </c>
      <c r="C952" s="230" t="s">
        <v>637</v>
      </c>
      <c r="D952" s="230" t="s">
        <v>362</v>
      </c>
      <c r="E952" s="230" t="s">
        <v>140</v>
      </c>
      <c r="F952" s="230">
        <v>35172</v>
      </c>
      <c r="G952" s="230" t="s">
        <v>281</v>
      </c>
      <c r="H952" s="230" t="s">
        <v>1393</v>
      </c>
      <c r="I952" s="230" t="s">
        <v>321</v>
      </c>
    </row>
    <row r="953" spans="1:22" ht="17.25" customHeight="1" x14ac:dyDescent="0.3">
      <c r="A953" s="230">
        <v>417913</v>
      </c>
      <c r="B953" s="230" t="s">
        <v>3281</v>
      </c>
      <c r="C953" s="230" t="s">
        <v>789</v>
      </c>
      <c r="D953" s="230" t="s">
        <v>195</v>
      </c>
      <c r="E953" s="230" t="s">
        <v>140</v>
      </c>
      <c r="F953" s="230">
        <v>35431</v>
      </c>
      <c r="G953" s="230" t="s">
        <v>286</v>
      </c>
      <c r="H953" s="230" t="s">
        <v>1393</v>
      </c>
      <c r="I953" s="230" t="s">
        <v>321</v>
      </c>
      <c r="U953" s="230" t="s">
        <v>902</v>
      </c>
      <c r="V953" s="230" t="s">
        <v>902</v>
      </c>
    </row>
    <row r="954" spans="1:22" ht="17.25" customHeight="1" x14ac:dyDescent="0.3">
      <c r="A954" s="230">
        <v>426378</v>
      </c>
      <c r="B954" s="230" t="s">
        <v>3282</v>
      </c>
      <c r="C954" s="230" t="s">
        <v>74</v>
      </c>
      <c r="D954" s="230" t="s">
        <v>3283</v>
      </c>
      <c r="E954" s="230" t="s">
        <v>140</v>
      </c>
      <c r="F954" s="230" t="s">
        <v>3284</v>
      </c>
      <c r="G954" s="230" t="s">
        <v>1396</v>
      </c>
      <c r="H954" s="230" t="s">
        <v>1393</v>
      </c>
      <c r="I954" s="230" t="s">
        <v>321</v>
      </c>
    </row>
    <row r="955" spans="1:22" ht="17.25" customHeight="1" x14ac:dyDescent="0.3">
      <c r="A955" s="230">
        <v>420127</v>
      </c>
      <c r="B955" s="230" t="s">
        <v>3285</v>
      </c>
      <c r="C955" s="230" t="s">
        <v>3286</v>
      </c>
      <c r="D955" s="230" t="s">
        <v>215</v>
      </c>
      <c r="E955" s="230" t="s">
        <v>140</v>
      </c>
      <c r="F955" s="230" t="s">
        <v>3287</v>
      </c>
      <c r="H955" s="230" t="s">
        <v>1393</v>
      </c>
      <c r="I955" s="230" t="s">
        <v>321</v>
      </c>
    </row>
    <row r="956" spans="1:22" ht="17.25" customHeight="1" x14ac:dyDescent="0.3">
      <c r="A956" s="230">
        <v>418614</v>
      </c>
      <c r="B956" s="230" t="s">
        <v>3288</v>
      </c>
      <c r="C956" s="230" t="s">
        <v>2994</v>
      </c>
      <c r="D956" s="230" t="s">
        <v>645</v>
      </c>
      <c r="E956" s="230" t="s">
        <v>140</v>
      </c>
      <c r="F956" s="230" t="s">
        <v>3289</v>
      </c>
      <c r="G956" s="230" t="s">
        <v>281</v>
      </c>
      <c r="H956" s="230" t="s">
        <v>1393</v>
      </c>
      <c r="I956" s="230" t="s">
        <v>321</v>
      </c>
      <c r="U956" s="230" t="s">
        <v>902</v>
      </c>
      <c r="V956" s="230" t="s">
        <v>902</v>
      </c>
    </row>
    <row r="957" spans="1:22" ht="17.25" customHeight="1" x14ac:dyDescent="0.3">
      <c r="A957" s="230">
        <v>403240</v>
      </c>
      <c r="B957" s="230" t="s">
        <v>3290</v>
      </c>
      <c r="C957" s="230" t="s">
        <v>309</v>
      </c>
      <c r="D957" s="230" t="s">
        <v>536</v>
      </c>
      <c r="E957" s="230" t="s">
        <v>141</v>
      </c>
      <c r="F957" s="230" t="s">
        <v>3291</v>
      </c>
      <c r="G957" s="230" t="s">
        <v>281</v>
      </c>
      <c r="H957" s="230" t="s">
        <v>1393</v>
      </c>
      <c r="I957" s="230" t="s">
        <v>321</v>
      </c>
      <c r="R957" s="230" t="s">
        <v>902</v>
      </c>
      <c r="S957" s="230" t="s">
        <v>902</v>
      </c>
      <c r="U957" s="230" t="s">
        <v>902</v>
      </c>
      <c r="V957" s="230" t="s">
        <v>902</v>
      </c>
    </row>
    <row r="958" spans="1:22" ht="17.25" customHeight="1" x14ac:dyDescent="0.3">
      <c r="A958" s="230">
        <v>414153</v>
      </c>
      <c r="B958" s="230" t="s">
        <v>3292</v>
      </c>
      <c r="C958" s="230" t="s">
        <v>1042</v>
      </c>
      <c r="D958" s="230" t="s">
        <v>205</v>
      </c>
      <c r="E958" s="230" t="s">
        <v>140</v>
      </c>
      <c r="F958" s="230">
        <v>31721</v>
      </c>
      <c r="G958" s="230" t="s">
        <v>281</v>
      </c>
      <c r="H958" s="230" t="s">
        <v>1393</v>
      </c>
      <c r="I958" s="230" t="s">
        <v>321</v>
      </c>
      <c r="K958" s="230">
        <v>2007</v>
      </c>
      <c r="L958" s="230" t="s">
        <v>281</v>
      </c>
      <c r="U958" s="230" t="s">
        <v>902</v>
      </c>
      <c r="V958" s="230" t="s">
        <v>902</v>
      </c>
    </row>
    <row r="959" spans="1:22" ht="17.25" customHeight="1" x14ac:dyDescent="0.3">
      <c r="A959" s="230">
        <v>414839</v>
      </c>
      <c r="B959" s="230" t="s">
        <v>2801</v>
      </c>
      <c r="C959" s="230" t="s">
        <v>479</v>
      </c>
      <c r="D959" s="230" t="s">
        <v>197</v>
      </c>
      <c r="E959" s="230" t="s">
        <v>140</v>
      </c>
      <c r="F959" s="230">
        <v>32509</v>
      </c>
      <c r="G959" s="230" t="s">
        <v>281</v>
      </c>
      <c r="H959" s="230" t="s">
        <v>1393</v>
      </c>
      <c r="I959" s="230" t="s">
        <v>321</v>
      </c>
      <c r="J959" s="230" t="s">
        <v>295</v>
      </c>
      <c r="K959" s="230">
        <v>2008</v>
      </c>
      <c r="L959" s="230" t="s">
        <v>281</v>
      </c>
      <c r="S959" s="230" t="s">
        <v>902</v>
      </c>
      <c r="V959" s="230" t="s">
        <v>902</v>
      </c>
    </row>
    <row r="960" spans="1:22" ht="17.25" customHeight="1" x14ac:dyDescent="0.3">
      <c r="A960" s="230">
        <v>421580</v>
      </c>
      <c r="B960" s="230" t="s">
        <v>3298</v>
      </c>
      <c r="C960" s="230" t="s">
        <v>471</v>
      </c>
      <c r="D960" s="230" t="s">
        <v>216</v>
      </c>
      <c r="E960" s="230" t="s">
        <v>140</v>
      </c>
      <c r="F960" s="230">
        <v>34761</v>
      </c>
      <c r="G960" s="230" t="s">
        <v>281</v>
      </c>
      <c r="H960" s="230" t="s">
        <v>1393</v>
      </c>
      <c r="I960" s="230" t="s">
        <v>321</v>
      </c>
      <c r="J960" s="230" t="s">
        <v>295</v>
      </c>
      <c r="K960" s="230">
        <v>2015</v>
      </c>
      <c r="L960" s="230" t="s">
        <v>281</v>
      </c>
      <c r="V960" s="230" t="s">
        <v>902</v>
      </c>
    </row>
    <row r="961" spans="1:22" ht="17.25" customHeight="1" x14ac:dyDescent="0.3">
      <c r="A961" s="230">
        <v>422483</v>
      </c>
      <c r="B961" s="230" t="s">
        <v>3299</v>
      </c>
      <c r="C961" s="230" t="s">
        <v>78</v>
      </c>
      <c r="D961" s="230" t="s">
        <v>199</v>
      </c>
      <c r="E961" s="230" t="s">
        <v>140</v>
      </c>
      <c r="F961" s="230">
        <v>36028</v>
      </c>
      <c r="G961" s="230" t="s">
        <v>281</v>
      </c>
      <c r="H961" s="230" t="s">
        <v>1393</v>
      </c>
      <c r="I961" s="230" t="s">
        <v>321</v>
      </c>
      <c r="J961" s="230" t="s">
        <v>295</v>
      </c>
      <c r="K961" s="230">
        <v>2015</v>
      </c>
      <c r="L961" s="230" t="s">
        <v>281</v>
      </c>
    </row>
    <row r="962" spans="1:22" ht="17.25" customHeight="1" x14ac:dyDescent="0.3">
      <c r="A962" s="230">
        <v>422442</v>
      </c>
      <c r="B962" s="230" t="s">
        <v>3300</v>
      </c>
      <c r="C962" s="230" t="s">
        <v>623</v>
      </c>
      <c r="D962" s="230" t="s">
        <v>207</v>
      </c>
      <c r="E962" s="230" t="s">
        <v>140</v>
      </c>
      <c r="F962" s="230">
        <v>35796</v>
      </c>
      <c r="G962" s="230" t="s">
        <v>281</v>
      </c>
      <c r="H962" s="230" t="s">
        <v>1393</v>
      </c>
      <c r="I962" s="230" t="s">
        <v>321</v>
      </c>
      <c r="J962" s="230" t="s">
        <v>295</v>
      </c>
      <c r="K962" s="230">
        <v>2016</v>
      </c>
      <c r="L962" s="230" t="s">
        <v>281</v>
      </c>
    </row>
    <row r="963" spans="1:22" ht="17.25" customHeight="1" x14ac:dyDescent="0.3">
      <c r="A963" s="230">
        <v>422714</v>
      </c>
      <c r="B963" s="230" t="s">
        <v>3303</v>
      </c>
      <c r="C963" s="230" t="s">
        <v>261</v>
      </c>
      <c r="D963" s="230" t="s">
        <v>3304</v>
      </c>
      <c r="E963" s="230" t="s">
        <v>1646</v>
      </c>
      <c r="F963" s="230">
        <v>36245</v>
      </c>
      <c r="G963" s="230" t="s">
        <v>281</v>
      </c>
      <c r="H963" s="230" t="s">
        <v>1393</v>
      </c>
      <c r="I963" s="230" t="s">
        <v>321</v>
      </c>
      <c r="J963" s="230" t="s">
        <v>295</v>
      </c>
      <c r="K963" s="230">
        <v>2017</v>
      </c>
      <c r="L963" s="230" t="s">
        <v>281</v>
      </c>
    </row>
    <row r="964" spans="1:22" ht="17.25" customHeight="1" x14ac:dyDescent="0.3">
      <c r="A964" s="230">
        <v>423519</v>
      </c>
      <c r="B964" s="230" t="s">
        <v>3305</v>
      </c>
      <c r="C964" s="230" t="s">
        <v>474</v>
      </c>
      <c r="D964" s="230" t="s">
        <v>528</v>
      </c>
      <c r="E964" s="230" t="s">
        <v>141</v>
      </c>
      <c r="F964" s="230">
        <v>36526</v>
      </c>
      <c r="G964" s="230" t="s">
        <v>281</v>
      </c>
      <c r="H964" s="230" t="s">
        <v>1393</v>
      </c>
      <c r="I964" s="230" t="s">
        <v>321</v>
      </c>
      <c r="J964" s="230" t="s">
        <v>295</v>
      </c>
      <c r="K964" s="230">
        <v>2017</v>
      </c>
      <c r="L964" s="230" t="s">
        <v>281</v>
      </c>
    </row>
    <row r="965" spans="1:22" ht="17.25" customHeight="1" x14ac:dyDescent="0.3">
      <c r="A965" s="230">
        <v>422687</v>
      </c>
      <c r="B965" s="230" t="s">
        <v>3306</v>
      </c>
      <c r="C965" s="230" t="s">
        <v>64</v>
      </c>
      <c r="D965" s="230" t="s">
        <v>408</v>
      </c>
      <c r="E965" s="230" t="s">
        <v>141</v>
      </c>
      <c r="F965" s="230" t="s">
        <v>1651</v>
      </c>
      <c r="G965" s="230" t="s">
        <v>281</v>
      </c>
      <c r="H965" s="230" t="s">
        <v>1393</v>
      </c>
      <c r="I965" s="230" t="s">
        <v>321</v>
      </c>
      <c r="J965" s="230" t="s">
        <v>296</v>
      </c>
      <c r="K965" s="230">
        <v>2017</v>
      </c>
      <c r="L965" s="230" t="s">
        <v>281</v>
      </c>
    </row>
    <row r="966" spans="1:22" ht="17.25" customHeight="1" x14ac:dyDescent="0.3">
      <c r="A966" s="230">
        <v>424333</v>
      </c>
      <c r="B966" s="230" t="s">
        <v>3307</v>
      </c>
      <c r="C966" s="230" t="s">
        <v>60</v>
      </c>
      <c r="D966" s="230" t="s">
        <v>557</v>
      </c>
      <c r="E966" s="230" t="s">
        <v>141</v>
      </c>
      <c r="F966" s="230">
        <v>35431</v>
      </c>
      <c r="G966" s="230" t="s">
        <v>281</v>
      </c>
      <c r="H966" s="230" t="s">
        <v>1393</v>
      </c>
      <c r="I966" s="230" t="s">
        <v>321</v>
      </c>
      <c r="K966" s="230">
        <v>2017</v>
      </c>
      <c r="L966" s="230" t="s">
        <v>281</v>
      </c>
    </row>
    <row r="967" spans="1:22" ht="17.25" customHeight="1" x14ac:dyDescent="0.3">
      <c r="A967" s="230">
        <v>407214</v>
      </c>
      <c r="B967" s="230" t="s">
        <v>3315</v>
      </c>
      <c r="C967" s="230" t="s">
        <v>3316</v>
      </c>
      <c r="D967" s="230" t="s">
        <v>422</v>
      </c>
      <c r="E967" s="230" t="s">
        <v>140</v>
      </c>
      <c r="F967" s="230">
        <v>31658</v>
      </c>
      <c r="G967" s="230" t="s">
        <v>1437</v>
      </c>
      <c r="H967" s="230" t="s">
        <v>1393</v>
      </c>
      <c r="I967" s="230" t="s">
        <v>321</v>
      </c>
    </row>
    <row r="968" spans="1:22" ht="17.25" customHeight="1" x14ac:dyDescent="0.3">
      <c r="A968" s="230">
        <v>400583</v>
      </c>
      <c r="B968" s="230" t="s">
        <v>3319</v>
      </c>
      <c r="C968" s="230" t="s">
        <v>393</v>
      </c>
      <c r="D968" s="230" t="s">
        <v>3320</v>
      </c>
      <c r="E968" s="230" t="s">
        <v>141</v>
      </c>
      <c r="F968" s="230">
        <v>30471</v>
      </c>
      <c r="G968" s="230" t="s">
        <v>281</v>
      </c>
      <c r="H968" s="230" t="s">
        <v>1393</v>
      </c>
      <c r="I968" s="230" t="s">
        <v>321</v>
      </c>
      <c r="J968" s="230" t="s">
        <v>1417</v>
      </c>
      <c r="K968" s="230">
        <v>2001</v>
      </c>
      <c r="L968" s="230" t="s">
        <v>281</v>
      </c>
      <c r="S968" s="230" t="s">
        <v>902</v>
      </c>
      <c r="T968" s="230" t="s">
        <v>902</v>
      </c>
      <c r="U968" s="230" t="s">
        <v>902</v>
      </c>
      <c r="V968" s="230" t="s">
        <v>902</v>
      </c>
    </row>
    <row r="969" spans="1:22" ht="17.25" customHeight="1" x14ac:dyDescent="0.3">
      <c r="A969" s="230">
        <v>423731</v>
      </c>
      <c r="B969" s="230" t="s">
        <v>3321</v>
      </c>
      <c r="C969" s="230" t="s">
        <v>102</v>
      </c>
      <c r="D969" s="230" t="s">
        <v>3322</v>
      </c>
      <c r="E969" s="230" t="s">
        <v>140</v>
      </c>
      <c r="F969" s="230">
        <v>31101</v>
      </c>
      <c r="G969" s="230" t="s">
        <v>281</v>
      </c>
      <c r="H969" s="230" t="s">
        <v>1393</v>
      </c>
      <c r="I969" s="230" t="s">
        <v>321</v>
      </c>
      <c r="J969" s="230" t="s">
        <v>295</v>
      </c>
      <c r="K969" s="230">
        <v>2003</v>
      </c>
      <c r="L969" s="230" t="s">
        <v>281</v>
      </c>
    </row>
    <row r="970" spans="1:22" ht="17.25" customHeight="1" x14ac:dyDescent="0.3">
      <c r="A970" s="230">
        <v>407425</v>
      </c>
      <c r="B970" s="230" t="s">
        <v>3323</v>
      </c>
      <c r="C970" s="230" t="s">
        <v>86</v>
      </c>
      <c r="D970" s="230" t="s">
        <v>3324</v>
      </c>
      <c r="E970" s="230" t="s">
        <v>141</v>
      </c>
      <c r="F970" s="230">
        <v>31929</v>
      </c>
      <c r="G970" s="230" t="s">
        <v>281</v>
      </c>
      <c r="H970" s="230" t="s">
        <v>1393</v>
      </c>
      <c r="I970" s="230" t="s">
        <v>321</v>
      </c>
      <c r="J970" s="230" t="s">
        <v>296</v>
      </c>
      <c r="K970" s="230">
        <v>2005</v>
      </c>
      <c r="L970" s="230" t="s">
        <v>281</v>
      </c>
      <c r="T970" s="230" t="s">
        <v>902</v>
      </c>
      <c r="U970" s="230" t="s">
        <v>902</v>
      </c>
      <c r="V970" s="230" t="s">
        <v>902</v>
      </c>
    </row>
    <row r="971" spans="1:22" ht="17.25" customHeight="1" x14ac:dyDescent="0.3">
      <c r="A971" s="230">
        <v>420460</v>
      </c>
      <c r="B971" s="230" t="s">
        <v>3325</v>
      </c>
      <c r="C971" s="230" t="s">
        <v>3326</v>
      </c>
      <c r="D971" s="230" t="s">
        <v>250</v>
      </c>
      <c r="E971" s="230" t="s">
        <v>140</v>
      </c>
      <c r="F971" s="230">
        <v>35094</v>
      </c>
      <c r="G971" s="230" t="s">
        <v>281</v>
      </c>
      <c r="H971" s="230" t="s">
        <v>1393</v>
      </c>
      <c r="I971" s="230" t="s">
        <v>321</v>
      </c>
      <c r="J971" s="230" t="s">
        <v>295</v>
      </c>
      <c r="K971" s="230">
        <v>2013</v>
      </c>
      <c r="L971" s="230" t="s">
        <v>281</v>
      </c>
    </row>
    <row r="972" spans="1:22" ht="17.25" customHeight="1" x14ac:dyDescent="0.3">
      <c r="A972" s="230">
        <v>419266</v>
      </c>
      <c r="B972" s="230" t="s">
        <v>3327</v>
      </c>
      <c r="C972" s="230" t="s">
        <v>394</v>
      </c>
      <c r="D972" s="230" t="s">
        <v>90</v>
      </c>
      <c r="E972" s="230" t="s">
        <v>141</v>
      </c>
      <c r="F972" s="230">
        <v>35796</v>
      </c>
      <c r="G972" s="230" t="s">
        <v>282</v>
      </c>
      <c r="H972" s="230" t="s">
        <v>1393</v>
      </c>
      <c r="I972" s="230" t="s">
        <v>321</v>
      </c>
      <c r="J972" s="230" t="s">
        <v>296</v>
      </c>
      <c r="K972" s="230">
        <v>2015</v>
      </c>
      <c r="L972" s="230" t="s">
        <v>281</v>
      </c>
    </row>
    <row r="973" spans="1:22" ht="17.25" customHeight="1" x14ac:dyDescent="0.3">
      <c r="A973" s="230">
        <v>420738</v>
      </c>
      <c r="B973" s="230" t="s">
        <v>3328</v>
      </c>
      <c r="C973" s="230" t="s">
        <v>82</v>
      </c>
      <c r="D973" s="230" t="s">
        <v>192</v>
      </c>
      <c r="E973" s="230" t="s">
        <v>141</v>
      </c>
      <c r="F973" s="230">
        <v>35809</v>
      </c>
      <c r="G973" s="230" t="s">
        <v>281</v>
      </c>
      <c r="H973" s="230" t="s">
        <v>1393</v>
      </c>
      <c r="I973" s="230" t="s">
        <v>321</v>
      </c>
      <c r="J973" s="230" t="s">
        <v>295</v>
      </c>
      <c r="K973" s="230">
        <v>2016</v>
      </c>
      <c r="L973" s="230" t="s">
        <v>281</v>
      </c>
    </row>
    <row r="974" spans="1:22" ht="17.25" customHeight="1" x14ac:dyDescent="0.3">
      <c r="A974" s="230">
        <v>424734</v>
      </c>
      <c r="B974" s="230" t="s">
        <v>3329</v>
      </c>
      <c r="C974" s="230" t="s">
        <v>519</v>
      </c>
      <c r="D974" s="230" t="s">
        <v>2315</v>
      </c>
      <c r="E974" s="230" t="s">
        <v>140</v>
      </c>
      <c r="F974" s="230">
        <v>36161</v>
      </c>
      <c r="G974" s="230" t="s">
        <v>282</v>
      </c>
      <c r="H974" s="230" t="s">
        <v>1393</v>
      </c>
      <c r="I974" s="230" t="s">
        <v>321</v>
      </c>
      <c r="J974" s="230" t="s">
        <v>296</v>
      </c>
      <c r="K974" s="230">
        <v>2016</v>
      </c>
      <c r="L974" s="230" t="s">
        <v>281</v>
      </c>
    </row>
    <row r="975" spans="1:22" ht="17.25" customHeight="1" x14ac:dyDescent="0.3">
      <c r="A975" s="230">
        <v>420700</v>
      </c>
      <c r="B975" s="230" t="s">
        <v>3330</v>
      </c>
      <c r="C975" s="230" t="s">
        <v>66</v>
      </c>
      <c r="D975" s="230" t="s">
        <v>233</v>
      </c>
      <c r="E975" s="230" t="s">
        <v>141</v>
      </c>
      <c r="F975" s="230">
        <v>35796</v>
      </c>
      <c r="G975" s="230" t="s">
        <v>3331</v>
      </c>
      <c r="H975" s="230" t="s">
        <v>1393</v>
      </c>
      <c r="I975" s="230" t="s">
        <v>321</v>
      </c>
      <c r="J975" s="230" t="s">
        <v>296</v>
      </c>
      <c r="K975" s="230">
        <v>2016</v>
      </c>
      <c r="L975" s="230" t="s">
        <v>281</v>
      </c>
    </row>
    <row r="976" spans="1:22" ht="17.25" customHeight="1" x14ac:dyDescent="0.3">
      <c r="A976" s="230">
        <v>412957</v>
      </c>
      <c r="B976" s="230" t="s">
        <v>3333</v>
      </c>
      <c r="C976" s="230" t="s">
        <v>62</v>
      </c>
      <c r="D976" s="230" t="s">
        <v>226</v>
      </c>
      <c r="E976" s="230" t="s">
        <v>141</v>
      </c>
      <c r="F976" s="230">
        <v>30682</v>
      </c>
      <c r="G976" s="230" t="s">
        <v>3317</v>
      </c>
      <c r="H976" s="230" t="s">
        <v>1393</v>
      </c>
      <c r="I976" s="230" t="s">
        <v>321</v>
      </c>
      <c r="J976" s="230" t="s">
        <v>295</v>
      </c>
      <c r="K976" s="230">
        <v>2001</v>
      </c>
      <c r="L976" s="230" t="s">
        <v>282</v>
      </c>
    </row>
    <row r="977" spans="1:22" ht="17.25" customHeight="1" x14ac:dyDescent="0.3">
      <c r="A977" s="230">
        <v>423333</v>
      </c>
      <c r="B977" s="230" t="s">
        <v>3334</v>
      </c>
      <c r="C977" s="230" t="s">
        <v>3335</v>
      </c>
      <c r="D977" s="230" t="s">
        <v>228</v>
      </c>
      <c r="E977" s="230" t="s">
        <v>140</v>
      </c>
      <c r="F977" s="230">
        <v>31041</v>
      </c>
      <c r="G977" s="230" t="s">
        <v>1457</v>
      </c>
      <c r="H977" s="230" t="s">
        <v>1393</v>
      </c>
      <c r="I977" s="230" t="s">
        <v>321</v>
      </c>
      <c r="J977" s="230" t="s">
        <v>295</v>
      </c>
      <c r="K977" s="230">
        <v>2002</v>
      </c>
      <c r="L977" s="230" t="s">
        <v>282</v>
      </c>
    </row>
    <row r="978" spans="1:22" ht="17.25" customHeight="1" x14ac:dyDescent="0.3">
      <c r="A978" s="230">
        <v>416095</v>
      </c>
      <c r="B978" s="230" t="s">
        <v>667</v>
      </c>
      <c r="C978" s="230" t="s">
        <v>3339</v>
      </c>
      <c r="D978" s="230" t="s">
        <v>3340</v>
      </c>
      <c r="E978" s="230" t="s">
        <v>140</v>
      </c>
      <c r="F978" s="230">
        <v>32592</v>
      </c>
      <c r="G978" s="230" t="s">
        <v>3341</v>
      </c>
      <c r="H978" s="230" t="s">
        <v>1393</v>
      </c>
      <c r="I978" s="230" t="s">
        <v>321</v>
      </c>
      <c r="J978" s="230" t="s">
        <v>296</v>
      </c>
      <c r="K978" s="230">
        <v>2007</v>
      </c>
      <c r="L978" s="230" t="s">
        <v>282</v>
      </c>
      <c r="U978" s="230" t="s">
        <v>902</v>
      </c>
      <c r="V978" s="230" t="s">
        <v>902</v>
      </c>
    </row>
    <row r="979" spans="1:22" ht="17.25" customHeight="1" x14ac:dyDescent="0.3">
      <c r="A979" s="230">
        <v>410868</v>
      </c>
      <c r="B979" s="230" t="s">
        <v>3348</v>
      </c>
      <c r="C979" s="230" t="s">
        <v>3349</v>
      </c>
      <c r="D979" s="230" t="s">
        <v>3350</v>
      </c>
      <c r="E979" s="230" t="s">
        <v>140</v>
      </c>
      <c r="F979" s="230">
        <v>28126</v>
      </c>
      <c r="G979" s="230" t="s">
        <v>3351</v>
      </c>
      <c r="H979" s="230" t="s">
        <v>1393</v>
      </c>
      <c r="I979" s="230" t="s">
        <v>321</v>
      </c>
      <c r="N979" s="230">
        <v>2792</v>
      </c>
      <c r="O979" s="230">
        <v>44391.450057870374</v>
      </c>
      <c r="P979" s="230">
        <v>73000</v>
      </c>
    </row>
    <row r="980" spans="1:22" ht="17.25" customHeight="1" x14ac:dyDescent="0.3">
      <c r="A980" s="230">
        <v>409730</v>
      </c>
      <c r="B980" s="230" t="s">
        <v>3352</v>
      </c>
      <c r="C980" s="230" t="s">
        <v>114</v>
      </c>
      <c r="D980" s="230" t="s">
        <v>192</v>
      </c>
      <c r="E980" s="230" t="s">
        <v>140</v>
      </c>
      <c r="F980" s="230">
        <v>31413</v>
      </c>
      <c r="G980" s="230" t="s">
        <v>3317</v>
      </c>
      <c r="H980" s="230" t="s">
        <v>1393</v>
      </c>
      <c r="I980" s="230" t="s">
        <v>321</v>
      </c>
      <c r="T980" s="230" t="s">
        <v>902</v>
      </c>
      <c r="U980" s="230" t="s">
        <v>902</v>
      </c>
      <c r="V980" s="230" t="s">
        <v>902</v>
      </c>
    </row>
    <row r="981" spans="1:22" ht="17.25" customHeight="1" x14ac:dyDescent="0.3">
      <c r="A981" s="230">
        <v>411124</v>
      </c>
      <c r="B981" s="230" t="s">
        <v>3353</v>
      </c>
      <c r="C981" s="230" t="s">
        <v>2022</v>
      </c>
      <c r="D981" s="230" t="s">
        <v>3354</v>
      </c>
      <c r="E981" s="230" t="s">
        <v>141</v>
      </c>
      <c r="F981" s="230">
        <v>32283</v>
      </c>
      <c r="G981" s="230" t="s">
        <v>3355</v>
      </c>
      <c r="H981" s="230" t="s">
        <v>1393</v>
      </c>
      <c r="I981" s="230" t="s">
        <v>321</v>
      </c>
      <c r="U981" s="230" t="s">
        <v>902</v>
      </c>
      <c r="V981" s="230" t="s">
        <v>902</v>
      </c>
    </row>
    <row r="982" spans="1:22" ht="17.25" customHeight="1" x14ac:dyDescent="0.3">
      <c r="A982" s="230">
        <v>410584</v>
      </c>
      <c r="B982" s="230" t="s">
        <v>3358</v>
      </c>
      <c r="C982" s="230" t="s">
        <v>69</v>
      </c>
      <c r="D982" s="230" t="s">
        <v>3359</v>
      </c>
      <c r="E982" s="230" t="s">
        <v>140</v>
      </c>
      <c r="F982" s="230">
        <v>27483</v>
      </c>
      <c r="G982" s="230" t="s">
        <v>287</v>
      </c>
      <c r="H982" s="230" t="s">
        <v>1393</v>
      </c>
      <c r="I982" s="230" t="s">
        <v>321</v>
      </c>
      <c r="T982" s="230" t="s">
        <v>902</v>
      </c>
      <c r="U982" s="230" t="s">
        <v>902</v>
      </c>
      <c r="V982" s="230" t="s">
        <v>902</v>
      </c>
    </row>
    <row r="983" spans="1:22" ht="17.25" customHeight="1" x14ac:dyDescent="0.3">
      <c r="A983" s="230">
        <v>417967</v>
      </c>
      <c r="B983" s="230" t="s">
        <v>3360</v>
      </c>
      <c r="C983" s="230" t="s">
        <v>115</v>
      </c>
      <c r="D983" s="230" t="s">
        <v>585</v>
      </c>
      <c r="E983" s="230" t="s">
        <v>140</v>
      </c>
      <c r="F983" s="230">
        <v>34727</v>
      </c>
      <c r="G983" s="230" t="s">
        <v>1486</v>
      </c>
      <c r="H983" s="230" t="s">
        <v>1393</v>
      </c>
      <c r="I983" s="230" t="s">
        <v>321</v>
      </c>
      <c r="J983" s="230" t="s">
        <v>296</v>
      </c>
      <c r="K983" s="230">
        <v>2014</v>
      </c>
      <c r="L983" s="230" t="s">
        <v>291</v>
      </c>
    </row>
    <row r="984" spans="1:22" ht="17.25" customHeight="1" x14ac:dyDescent="0.3">
      <c r="A984" s="230">
        <v>416044</v>
      </c>
      <c r="B984" s="230" t="s">
        <v>3361</v>
      </c>
      <c r="C984" s="230" t="s">
        <v>64</v>
      </c>
      <c r="D984" s="230" t="s">
        <v>3362</v>
      </c>
      <c r="E984" s="230" t="s">
        <v>140</v>
      </c>
      <c r="F984" s="230">
        <v>30343</v>
      </c>
      <c r="G984" s="230" t="s">
        <v>281</v>
      </c>
      <c r="H984" s="230" t="s">
        <v>1393</v>
      </c>
      <c r="I984" s="230" t="s">
        <v>321</v>
      </c>
      <c r="J984" s="230" t="s">
        <v>295</v>
      </c>
      <c r="K984" s="230">
        <v>2000</v>
      </c>
      <c r="L984" s="230" t="s">
        <v>292</v>
      </c>
    </row>
    <row r="985" spans="1:22" ht="17.25" customHeight="1" x14ac:dyDescent="0.3">
      <c r="A985" s="230">
        <v>425233</v>
      </c>
      <c r="B985" s="230" t="s">
        <v>3365</v>
      </c>
      <c r="C985" s="230" t="s">
        <v>74</v>
      </c>
      <c r="D985" s="230" t="s">
        <v>257</v>
      </c>
      <c r="E985" s="230" t="s">
        <v>140</v>
      </c>
      <c r="F985" s="230">
        <v>35079</v>
      </c>
      <c r="G985" s="230" t="s">
        <v>1785</v>
      </c>
      <c r="H985" s="230" t="s">
        <v>1393</v>
      </c>
      <c r="I985" s="230" t="s">
        <v>321</v>
      </c>
      <c r="J985" s="230" t="s">
        <v>296</v>
      </c>
      <c r="K985" s="230">
        <v>2013</v>
      </c>
      <c r="L985" s="230" t="s">
        <v>1422</v>
      </c>
    </row>
    <row r="986" spans="1:22" ht="17.25" customHeight="1" x14ac:dyDescent="0.3">
      <c r="A986" s="230">
        <v>417270</v>
      </c>
      <c r="B986" s="230" t="s">
        <v>3366</v>
      </c>
      <c r="C986" s="230" t="s">
        <v>427</v>
      </c>
      <c r="D986" s="230" t="s">
        <v>311</v>
      </c>
      <c r="E986" s="230" t="s">
        <v>141</v>
      </c>
      <c r="F986" s="230">
        <v>35391</v>
      </c>
      <c r="G986" s="230" t="s">
        <v>1487</v>
      </c>
      <c r="H986" s="230" t="s">
        <v>1393</v>
      </c>
      <c r="I986" s="230" t="s">
        <v>321</v>
      </c>
      <c r="J986" s="230" t="s">
        <v>295</v>
      </c>
      <c r="K986" s="230">
        <v>2013</v>
      </c>
      <c r="L986" s="230" t="s">
        <v>283</v>
      </c>
      <c r="U986" s="230" t="s">
        <v>902</v>
      </c>
      <c r="V986" s="230" t="s">
        <v>902</v>
      </c>
    </row>
    <row r="987" spans="1:22" ht="17.25" customHeight="1" x14ac:dyDescent="0.3">
      <c r="A987" s="230">
        <v>420521</v>
      </c>
      <c r="B987" s="230" t="s">
        <v>3372</v>
      </c>
      <c r="C987" s="230" t="s">
        <v>428</v>
      </c>
      <c r="D987" s="230" t="s">
        <v>3373</v>
      </c>
      <c r="E987" s="230" t="s">
        <v>140</v>
      </c>
      <c r="F987" s="230">
        <v>25935</v>
      </c>
      <c r="G987" s="230" t="s">
        <v>3374</v>
      </c>
      <c r="H987" s="230" t="s">
        <v>1393</v>
      </c>
      <c r="I987" s="230" t="s">
        <v>321</v>
      </c>
      <c r="J987" s="230" t="s">
        <v>296</v>
      </c>
      <c r="K987" s="230">
        <v>1999</v>
      </c>
      <c r="L987" s="230" t="s">
        <v>281</v>
      </c>
    </row>
    <row r="988" spans="1:22" ht="17.25" customHeight="1" x14ac:dyDescent="0.3">
      <c r="A988" s="230">
        <v>416513</v>
      </c>
      <c r="B988" s="230" t="s">
        <v>3375</v>
      </c>
      <c r="C988" s="230" t="s">
        <v>506</v>
      </c>
      <c r="D988" s="230" t="s">
        <v>3376</v>
      </c>
      <c r="E988" s="230" t="s">
        <v>141</v>
      </c>
      <c r="F988" s="230">
        <v>30072</v>
      </c>
      <c r="G988" s="230" t="s">
        <v>281</v>
      </c>
      <c r="H988" s="230" t="s">
        <v>1393</v>
      </c>
      <c r="I988" s="230" t="s">
        <v>321</v>
      </c>
      <c r="J988" s="230" t="s">
        <v>295</v>
      </c>
      <c r="K988" s="230">
        <v>2000</v>
      </c>
      <c r="L988" s="230" t="s">
        <v>281</v>
      </c>
    </row>
    <row r="989" spans="1:22" ht="17.25" customHeight="1" x14ac:dyDescent="0.3">
      <c r="A989" s="230">
        <v>409292</v>
      </c>
      <c r="B989" s="230" t="s">
        <v>3377</v>
      </c>
      <c r="C989" s="230" t="s">
        <v>636</v>
      </c>
      <c r="D989" s="230" t="s">
        <v>3378</v>
      </c>
      <c r="E989" s="230" t="s">
        <v>141</v>
      </c>
      <c r="F989" s="230">
        <v>30053</v>
      </c>
      <c r="G989" s="230" t="s">
        <v>1725</v>
      </c>
      <c r="H989" s="230" t="s">
        <v>1393</v>
      </c>
      <c r="I989" s="230" t="s">
        <v>321</v>
      </c>
      <c r="J989" s="230" t="s">
        <v>296</v>
      </c>
      <c r="K989" s="230">
        <v>2002</v>
      </c>
      <c r="L989" s="230" t="s">
        <v>281</v>
      </c>
      <c r="V989" s="230" t="s">
        <v>902</v>
      </c>
    </row>
    <row r="990" spans="1:22" ht="17.25" customHeight="1" x14ac:dyDescent="0.3">
      <c r="A990" s="230">
        <v>413534</v>
      </c>
      <c r="B990" s="230" t="s">
        <v>3382</v>
      </c>
      <c r="C990" s="230" t="s">
        <v>96</v>
      </c>
      <c r="D990" s="230" t="s">
        <v>3383</v>
      </c>
      <c r="E990" s="230" t="s">
        <v>140</v>
      </c>
      <c r="F990" s="230">
        <v>31419</v>
      </c>
      <c r="G990" s="230" t="s">
        <v>281</v>
      </c>
      <c r="H990" s="230" t="s">
        <v>1393</v>
      </c>
      <c r="I990" s="230" t="s">
        <v>321</v>
      </c>
      <c r="J990" s="230" t="s">
        <v>296</v>
      </c>
      <c r="K990" s="230">
        <v>2004</v>
      </c>
      <c r="L990" s="230" t="s">
        <v>281</v>
      </c>
      <c r="V990" s="230" t="s">
        <v>902</v>
      </c>
    </row>
    <row r="991" spans="1:22" ht="17.25" customHeight="1" x14ac:dyDescent="0.3">
      <c r="A991" s="230">
        <v>416844</v>
      </c>
      <c r="B991" s="230" t="s">
        <v>3384</v>
      </c>
      <c r="C991" s="230" t="s">
        <v>423</v>
      </c>
      <c r="D991" s="230" t="s">
        <v>363</v>
      </c>
      <c r="E991" s="230" t="s">
        <v>141</v>
      </c>
      <c r="F991" s="230">
        <v>31649</v>
      </c>
      <c r="G991" s="230" t="s">
        <v>3385</v>
      </c>
      <c r="H991" s="230" t="s">
        <v>1393</v>
      </c>
      <c r="I991" s="230" t="s">
        <v>321</v>
      </c>
      <c r="J991" s="230" t="s">
        <v>296</v>
      </c>
      <c r="K991" s="230">
        <v>2004</v>
      </c>
      <c r="L991" s="230" t="s">
        <v>281</v>
      </c>
      <c r="S991" s="230" t="s">
        <v>902</v>
      </c>
      <c r="T991" s="230" t="s">
        <v>902</v>
      </c>
      <c r="U991" s="230" t="s">
        <v>902</v>
      </c>
      <c r="V991" s="230" t="s">
        <v>902</v>
      </c>
    </row>
    <row r="992" spans="1:22" ht="17.25" customHeight="1" x14ac:dyDescent="0.3">
      <c r="A992" s="230">
        <v>408470</v>
      </c>
      <c r="B992" s="230" t="s">
        <v>3386</v>
      </c>
      <c r="C992" s="230" t="s">
        <v>636</v>
      </c>
      <c r="D992" s="230" t="s">
        <v>3378</v>
      </c>
      <c r="E992" s="230" t="s">
        <v>140</v>
      </c>
      <c r="F992" s="230" t="s">
        <v>3387</v>
      </c>
      <c r="G992" s="230" t="s">
        <v>3388</v>
      </c>
      <c r="H992" s="230" t="s">
        <v>1393</v>
      </c>
      <c r="I992" s="230" t="s">
        <v>321</v>
      </c>
      <c r="J992" s="230" t="s">
        <v>296</v>
      </c>
      <c r="K992" s="230">
        <v>2004</v>
      </c>
      <c r="L992" s="230" t="s">
        <v>281</v>
      </c>
      <c r="U992" s="230" t="s">
        <v>902</v>
      </c>
      <c r="V992" s="230" t="s">
        <v>902</v>
      </c>
    </row>
    <row r="993" spans="1:22" ht="17.25" customHeight="1" x14ac:dyDescent="0.3">
      <c r="A993" s="230">
        <v>422328</v>
      </c>
      <c r="B993" s="230" t="s">
        <v>3389</v>
      </c>
      <c r="C993" s="230" t="s">
        <v>64</v>
      </c>
      <c r="D993" s="230" t="s">
        <v>3390</v>
      </c>
      <c r="E993" s="230" t="s">
        <v>141</v>
      </c>
      <c r="F993" s="230">
        <v>31639</v>
      </c>
      <c r="G993" s="230" t="s">
        <v>1621</v>
      </c>
      <c r="H993" s="230" t="s">
        <v>1393</v>
      </c>
      <c r="I993" s="230" t="s">
        <v>321</v>
      </c>
      <c r="K993" s="230">
        <v>2004</v>
      </c>
      <c r="L993" s="230" t="s">
        <v>281</v>
      </c>
    </row>
    <row r="994" spans="1:22" ht="17.25" customHeight="1" x14ac:dyDescent="0.3">
      <c r="A994" s="230">
        <v>408536</v>
      </c>
      <c r="B994" s="230" t="s">
        <v>3391</v>
      </c>
      <c r="C994" s="230" t="s">
        <v>3392</v>
      </c>
      <c r="D994" s="230" t="s">
        <v>3393</v>
      </c>
      <c r="E994" s="230" t="s">
        <v>140</v>
      </c>
      <c r="F994" s="230">
        <v>31475</v>
      </c>
      <c r="G994" s="230" t="s">
        <v>1486</v>
      </c>
      <c r="H994" s="230" t="s">
        <v>1393</v>
      </c>
      <c r="I994" s="230" t="s">
        <v>321</v>
      </c>
      <c r="J994" s="230" t="s">
        <v>295</v>
      </c>
      <c r="K994" s="230">
        <v>2005</v>
      </c>
      <c r="L994" s="230" t="s">
        <v>281</v>
      </c>
      <c r="S994" s="230" t="s">
        <v>902</v>
      </c>
      <c r="T994" s="230" t="s">
        <v>902</v>
      </c>
      <c r="U994" s="230" t="s">
        <v>902</v>
      </c>
      <c r="V994" s="230" t="s">
        <v>902</v>
      </c>
    </row>
    <row r="995" spans="1:22" ht="17.25" customHeight="1" x14ac:dyDescent="0.3">
      <c r="A995" s="230">
        <v>420869</v>
      </c>
      <c r="B995" s="230" t="s">
        <v>3395</v>
      </c>
      <c r="C995" s="230" t="s">
        <v>355</v>
      </c>
      <c r="D995" s="230" t="s">
        <v>356</v>
      </c>
      <c r="E995" s="230" t="s">
        <v>141</v>
      </c>
      <c r="F995" s="230">
        <v>31496</v>
      </c>
      <c r="G995" s="230" t="s">
        <v>3379</v>
      </c>
      <c r="H995" s="230" t="s">
        <v>1393</v>
      </c>
      <c r="I995" s="230" t="s">
        <v>321</v>
      </c>
      <c r="J995" s="230" t="s">
        <v>296</v>
      </c>
      <c r="K995" s="230">
        <v>2005</v>
      </c>
      <c r="L995" s="230" t="s">
        <v>281</v>
      </c>
      <c r="S995" s="230" t="s">
        <v>902</v>
      </c>
      <c r="U995" s="230" t="s">
        <v>902</v>
      </c>
      <c r="V995" s="230" t="s">
        <v>902</v>
      </c>
    </row>
    <row r="996" spans="1:22" ht="17.25" customHeight="1" x14ac:dyDescent="0.3">
      <c r="A996" s="230">
        <v>424776</v>
      </c>
      <c r="B996" s="230" t="s">
        <v>3396</v>
      </c>
      <c r="C996" s="230" t="s">
        <v>441</v>
      </c>
      <c r="D996" s="230" t="s">
        <v>3397</v>
      </c>
      <c r="E996" s="230" t="s">
        <v>140</v>
      </c>
      <c r="F996" s="230">
        <v>31900</v>
      </c>
      <c r="G996" s="230" t="s">
        <v>281</v>
      </c>
      <c r="H996" s="230" t="s">
        <v>1393</v>
      </c>
      <c r="I996" s="230" t="s">
        <v>321</v>
      </c>
      <c r="J996" s="230" t="s">
        <v>296</v>
      </c>
      <c r="K996" s="230">
        <v>2005</v>
      </c>
      <c r="L996" s="230" t="s">
        <v>281</v>
      </c>
      <c r="N996" s="230">
        <v>3026</v>
      </c>
      <c r="O996" s="230">
        <v>44420.460763888892</v>
      </c>
      <c r="P996" s="230">
        <v>11500</v>
      </c>
    </row>
    <row r="997" spans="1:22" ht="17.25" customHeight="1" x14ac:dyDescent="0.3">
      <c r="A997" s="230">
        <v>424077</v>
      </c>
      <c r="B997" s="230" t="s">
        <v>3398</v>
      </c>
      <c r="C997" s="230" t="s">
        <v>470</v>
      </c>
      <c r="D997" s="230" t="s">
        <v>231</v>
      </c>
      <c r="E997" s="230" t="s">
        <v>141</v>
      </c>
      <c r="F997" s="230">
        <v>32035</v>
      </c>
      <c r="G997" s="230" t="s">
        <v>3399</v>
      </c>
      <c r="H997" s="230" t="s">
        <v>1393</v>
      </c>
      <c r="I997" s="230" t="s">
        <v>321</v>
      </c>
      <c r="J997" s="230" t="s">
        <v>296</v>
      </c>
      <c r="K997" s="230">
        <v>2005</v>
      </c>
      <c r="L997" s="230" t="s">
        <v>281</v>
      </c>
    </row>
    <row r="998" spans="1:22" ht="17.25" customHeight="1" x14ac:dyDescent="0.3">
      <c r="A998" s="230">
        <v>405433</v>
      </c>
      <c r="B998" s="230" t="s">
        <v>3400</v>
      </c>
      <c r="C998" s="230" t="s">
        <v>353</v>
      </c>
      <c r="D998" s="230" t="s">
        <v>746</v>
      </c>
      <c r="E998" s="230" t="s">
        <v>140</v>
      </c>
      <c r="F998" s="230">
        <v>28763</v>
      </c>
      <c r="G998" s="230" t="s">
        <v>3401</v>
      </c>
      <c r="H998" s="230" t="s">
        <v>1393</v>
      </c>
      <c r="I998" s="230" t="s">
        <v>321</v>
      </c>
      <c r="J998" s="230" t="s">
        <v>296</v>
      </c>
      <c r="K998" s="230">
        <v>2005</v>
      </c>
      <c r="L998" s="230" t="s">
        <v>281</v>
      </c>
      <c r="N998" s="230">
        <v>3281</v>
      </c>
      <c r="O998" s="230">
        <v>44440</v>
      </c>
      <c r="P998" s="230">
        <v>15000</v>
      </c>
    </row>
    <row r="999" spans="1:22" ht="17.25" customHeight="1" x14ac:dyDescent="0.3">
      <c r="A999" s="230">
        <v>412477</v>
      </c>
      <c r="B999" s="230" t="s">
        <v>3404</v>
      </c>
      <c r="C999" s="230" t="s">
        <v>636</v>
      </c>
      <c r="D999" s="230" t="s">
        <v>3405</v>
      </c>
      <c r="E999" s="230" t="s">
        <v>140</v>
      </c>
      <c r="F999" s="230">
        <v>32243</v>
      </c>
      <c r="G999" s="230" t="s">
        <v>1656</v>
      </c>
      <c r="H999" s="230" t="s">
        <v>1393</v>
      </c>
      <c r="I999" s="230" t="s">
        <v>321</v>
      </c>
      <c r="J999" s="230" t="s">
        <v>295</v>
      </c>
      <c r="K999" s="230">
        <v>2006</v>
      </c>
      <c r="L999" s="230" t="s">
        <v>281</v>
      </c>
      <c r="V999" s="230" t="s">
        <v>902</v>
      </c>
    </row>
    <row r="1000" spans="1:22" ht="17.25" customHeight="1" x14ac:dyDescent="0.3">
      <c r="A1000" s="230">
        <v>425488</v>
      </c>
      <c r="B1000" s="230" t="s">
        <v>3407</v>
      </c>
      <c r="C1000" s="230" t="s">
        <v>430</v>
      </c>
      <c r="D1000" s="230" t="s">
        <v>361</v>
      </c>
      <c r="E1000" s="230" t="s">
        <v>140</v>
      </c>
      <c r="F1000" s="230">
        <v>33156</v>
      </c>
      <c r="G1000" s="230" t="s">
        <v>3408</v>
      </c>
      <c r="H1000" s="230" t="s">
        <v>1393</v>
      </c>
      <c r="I1000" s="230" t="s">
        <v>321</v>
      </c>
      <c r="K1000" s="230">
        <v>2008</v>
      </c>
      <c r="L1000" s="230" t="s">
        <v>281</v>
      </c>
      <c r="N1000" s="230">
        <v>3135</v>
      </c>
      <c r="O1000" s="230">
        <v>44425.515486111108</v>
      </c>
      <c r="P1000" s="230">
        <v>20000</v>
      </c>
    </row>
    <row r="1001" spans="1:22" ht="17.25" customHeight="1" x14ac:dyDescent="0.3">
      <c r="A1001" s="230">
        <v>418199</v>
      </c>
      <c r="B1001" s="230" t="s">
        <v>3409</v>
      </c>
      <c r="C1001" s="230" t="s">
        <v>387</v>
      </c>
      <c r="D1001" s="230" t="s">
        <v>3410</v>
      </c>
      <c r="E1001" s="230" t="s">
        <v>141</v>
      </c>
      <c r="F1001" s="230">
        <v>33156</v>
      </c>
      <c r="G1001" s="230" t="s">
        <v>3102</v>
      </c>
      <c r="H1001" s="230" t="s">
        <v>1393</v>
      </c>
      <c r="I1001" s="230" t="s">
        <v>321</v>
      </c>
      <c r="J1001" s="230" t="s">
        <v>295</v>
      </c>
      <c r="K1001" s="230">
        <v>2009</v>
      </c>
      <c r="L1001" s="230" t="s">
        <v>281</v>
      </c>
      <c r="U1001" s="230" t="s">
        <v>902</v>
      </c>
      <c r="V1001" s="230" t="s">
        <v>902</v>
      </c>
    </row>
    <row r="1002" spans="1:22" ht="17.25" customHeight="1" x14ac:dyDescent="0.3">
      <c r="A1002" s="230">
        <v>413598</v>
      </c>
      <c r="B1002" s="230" t="s">
        <v>3411</v>
      </c>
      <c r="C1002" s="230" t="s">
        <v>125</v>
      </c>
      <c r="D1002" s="230" t="s">
        <v>90</v>
      </c>
      <c r="E1002" s="230" t="s">
        <v>140</v>
      </c>
      <c r="F1002" s="230">
        <v>33239</v>
      </c>
      <c r="G1002" s="230" t="s">
        <v>2679</v>
      </c>
      <c r="H1002" s="230" t="s">
        <v>1393</v>
      </c>
      <c r="I1002" s="230" t="s">
        <v>321</v>
      </c>
      <c r="J1002" s="230" t="s">
        <v>295</v>
      </c>
      <c r="K1002" s="230">
        <v>2009</v>
      </c>
      <c r="L1002" s="230" t="s">
        <v>281</v>
      </c>
      <c r="N1002" s="230">
        <v>3226</v>
      </c>
      <c r="O1002" s="230">
        <v>44427.564189814817</v>
      </c>
      <c r="P1002" s="230">
        <v>35000</v>
      </c>
    </row>
    <row r="1003" spans="1:22" ht="17.25" customHeight="1" x14ac:dyDescent="0.3">
      <c r="A1003" s="230">
        <v>418349</v>
      </c>
      <c r="B1003" s="230" t="s">
        <v>3413</v>
      </c>
      <c r="C1003" s="230" t="s">
        <v>3414</v>
      </c>
      <c r="D1003" s="230" t="s">
        <v>3415</v>
      </c>
      <c r="E1003" s="230" t="s">
        <v>140</v>
      </c>
      <c r="F1003" s="230">
        <v>33972</v>
      </c>
      <c r="G1003" s="230" t="s">
        <v>2914</v>
      </c>
      <c r="H1003" s="230" t="s">
        <v>1393</v>
      </c>
      <c r="I1003" s="230" t="s">
        <v>321</v>
      </c>
      <c r="J1003" s="230" t="s">
        <v>295</v>
      </c>
      <c r="K1003" s="230">
        <v>2010</v>
      </c>
      <c r="L1003" s="230" t="s">
        <v>281</v>
      </c>
      <c r="S1003" s="230" t="s">
        <v>902</v>
      </c>
      <c r="T1003" s="230" t="s">
        <v>902</v>
      </c>
      <c r="U1003" s="230" t="s">
        <v>902</v>
      </c>
      <c r="V1003" s="230" t="s">
        <v>902</v>
      </c>
    </row>
    <row r="1004" spans="1:22" ht="17.25" customHeight="1" x14ac:dyDescent="0.3">
      <c r="A1004" s="230">
        <v>414393</v>
      </c>
      <c r="B1004" s="230" t="s">
        <v>3416</v>
      </c>
      <c r="C1004" s="230" t="s">
        <v>411</v>
      </c>
      <c r="D1004" s="230" t="s">
        <v>364</v>
      </c>
      <c r="E1004" s="230" t="s">
        <v>140</v>
      </c>
      <c r="F1004" s="230">
        <v>34730</v>
      </c>
      <c r="G1004" s="230" t="s">
        <v>2735</v>
      </c>
      <c r="H1004" s="230" t="s">
        <v>1393</v>
      </c>
      <c r="I1004" s="230" t="s">
        <v>321</v>
      </c>
      <c r="J1004" s="230" t="s">
        <v>295</v>
      </c>
      <c r="K1004" s="230">
        <v>2010</v>
      </c>
      <c r="L1004" s="230" t="s">
        <v>281</v>
      </c>
      <c r="U1004" s="230" t="s">
        <v>902</v>
      </c>
      <c r="V1004" s="230" t="s">
        <v>902</v>
      </c>
    </row>
    <row r="1005" spans="1:22" ht="17.25" customHeight="1" x14ac:dyDescent="0.3">
      <c r="A1005" s="230">
        <v>421216</v>
      </c>
      <c r="B1005" s="230" t="s">
        <v>3417</v>
      </c>
      <c r="C1005" s="230" t="s">
        <v>62</v>
      </c>
      <c r="D1005" s="230" t="s">
        <v>3418</v>
      </c>
      <c r="E1005" s="230" t="s">
        <v>141</v>
      </c>
      <c r="F1005" s="230">
        <v>32961</v>
      </c>
      <c r="G1005" s="230" t="s">
        <v>281</v>
      </c>
      <c r="H1005" s="230" t="s">
        <v>1393</v>
      </c>
      <c r="I1005" s="230" t="s">
        <v>321</v>
      </c>
      <c r="K1005" s="230">
        <v>2010</v>
      </c>
      <c r="L1005" s="230" t="s">
        <v>281</v>
      </c>
    </row>
    <row r="1006" spans="1:22" ht="17.25" customHeight="1" x14ac:dyDescent="0.3">
      <c r="A1006" s="230">
        <v>421512</v>
      </c>
      <c r="B1006" s="230" t="s">
        <v>3419</v>
      </c>
      <c r="C1006" s="230" t="s">
        <v>82</v>
      </c>
      <c r="D1006" s="230" t="s">
        <v>359</v>
      </c>
      <c r="E1006" s="230" t="s">
        <v>141</v>
      </c>
      <c r="F1006" s="230">
        <v>33701</v>
      </c>
      <c r="G1006" s="230" t="s">
        <v>281</v>
      </c>
      <c r="H1006" s="230" t="s">
        <v>1393</v>
      </c>
      <c r="I1006" s="230" t="s">
        <v>321</v>
      </c>
      <c r="J1006" s="230" t="s">
        <v>295</v>
      </c>
      <c r="K1006" s="230">
        <v>2011</v>
      </c>
      <c r="L1006" s="230" t="s">
        <v>281</v>
      </c>
      <c r="T1006" s="230" t="s">
        <v>902</v>
      </c>
      <c r="U1006" s="230" t="s">
        <v>902</v>
      </c>
      <c r="V1006" s="230" t="s">
        <v>902</v>
      </c>
    </row>
    <row r="1007" spans="1:22" ht="17.25" customHeight="1" x14ac:dyDescent="0.3">
      <c r="A1007" s="230">
        <v>424751</v>
      </c>
      <c r="B1007" s="230" t="s">
        <v>3421</v>
      </c>
      <c r="C1007" s="230" t="s">
        <v>95</v>
      </c>
      <c r="D1007" s="230" t="s">
        <v>365</v>
      </c>
      <c r="E1007" s="230" t="s">
        <v>141</v>
      </c>
      <c r="F1007" s="230">
        <v>34948</v>
      </c>
      <c r="G1007" s="230" t="s">
        <v>1650</v>
      </c>
      <c r="H1007" s="230" t="s">
        <v>1393</v>
      </c>
      <c r="I1007" s="230" t="s">
        <v>321</v>
      </c>
      <c r="J1007" s="230" t="s">
        <v>295</v>
      </c>
      <c r="K1007" s="230">
        <v>2012</v>
      </c>
      <c r="L1007" s="230" t="s">
        <v>281</v>
      </c>
      <c r="U1007" s="230" t="s">
        <v>902</v>
      </c>
      <c r="V1007" s="230" t="s">
        <v>902</v>
      </c>
    </row>
    <row r="1008" spans="1:22" ht="17.25" customHeight="1" x14ac:dyDescent="0.3">
      <c r="A1008" s="230">
        <v>416423</v>
      </c>
      <c r="B1008" s="230" t="s">
        <v>3422</v>
      </c>
      <c r="C1008" s="230" t="s">
        <v>378</v>
      </c>
      <c r="D1008" s="230" t="s">
        <v>3423</v>
      </c>
      <c r="E1008" s="230" t="s">
        <v>140</v>
      </c>
      <c r="F1008" s="230">
        <v>34362</v>
      </c>
      <c r="G1008" s="230" t="s">
        <v>3424</v>
      </c>
      <c r="H1008" s="230" t="s">
        <v>1393</v>
      </c>
      <c r="I1008" s="230" t="s">
        <v>321</v>
      </c>
      <c r="J1008" s="230" t="s">
        <v>295</v>
      </c>
      <c r="K1008" s="230">
        <v>2012</v>
      </c>
      <c r="L1008" s="230" t="s">
        <v>281</v>
      </c>
      <c r="T1008" s="230" t="s">
        <v>902</v>
      </c>
      <c r="U1008" s="230" t="s">
        <v>902</v>
      </c>
      <c r="V1008" s="230" t="s">
        <v>902</v>
      </c>
    </row>
    <row r="1009" spans="1:22" ht="17.25" customHeight="1" x14ac:dyDescent="0.3">
      <c r="A1009" s="230">
        <v>417037</v>
      </c>
      <c r="B1009" s="230" t="s">
        <v>3425</v>
      </c>
      <c r="C1009" s="230" t="s">
        <v>102</v>
      </c>
      <c r="D1009" s="230" t="s">
        <v>247</v>
      </c>
      <c r="E1009" s="230" t="s">
        <v>141</v>
      </c>
      <c r="F1009" s="230">
        <v>34425</v>
      </c>
      <c r="G1009" s="230" t="s">
        <v>281</v>
      </c>
      <c r="H1009" s="230" t="s">
        <v>1393</v>
      </c>
      <c r="I1009" s="230" t="s">
        <v>321</v>
      </c>
      <c r="J1009" s="230" t="s">
        <v>295</v>
      </c>
      <c r="K1009" s="230">
        <v>2012</v>
      </c>
      <c r="L1009" s="230" t="s">
        <v>281</v>
      </c>
      <c r="V1009" s="230" t="s">
        <v>902</v>
      </c>
    </row>
    <row r="1010" spans="1:22" ht="17.25" customHeight="1" x14ac:dyDescent="0.3">
      <c r="A1010" s="230">
        <v>421168</v>
      </c>
      <c r="B1010" s="230" t="s">
        <v>3426</v>
      </c>
      <c r="C1010" s="230" t="s">
        <v>488</v>
      </c>
      <c r="D1010" s="230" t="s">
        <v>224</v>
      </c>
      <c r="E1010" s="230" t="s">
        <v>141</v>
      </c>
      <c r="F1010" s="230">
        <v>34486</v>
      </c>
      <c r="G1010" s="230" t="s">
        <v>281</v>
      </c>
      <c r="H1010" s="230" t="s">
        <v>1393</v>
      </c>
      <c r="I1010" s="230" t="s">
        <v>321</v>
      </c>
      <c r="J1010" s="230" t="s">
        <v>295</v>
      </c>
      <c r="K1010" s="230">
        <v>2012</v>
      </c>
      <c r="L1010" s="230" t="s">
        <v>281</v>
      </c>
      <c r="V1010" s="230" t="s">
        <v>902</v>
      </c>
    </row>
    <row r="1011" spans="1:22" ht="17.25" customHeight="1" x14ac:dyDescent="0.3">
      <c r="A1011" s="230">
        <v>424079</v>
      </c>
      <c r="B1011" s="230" t="s">
        <v>3427</v>
      </c>
      <c r="C1011" s="230" t="s">
        <v>656</v>
      </c>
      <c r="D1011" s="230" t="s">
        <v>234</v>
      </c>
      <c r="E1011" s="230" t="s">
        <v>141</v>
      </c>
      <c r="F1011" s="230">
        <v>34615</v>
      </c>
      <c r="G1011" s="230" t="s">
        <v>281</v>
      </c>
      <c r="H1011" s="230" t="s">
        <v>1393</v>
      </c>
      <c r="I1011" s="230" t="s">
        <v>321</v>
      </c>
      <c r="J1011" s="230" t="s">
        <v>295</v>
      </c>
      <c r="K1011" s="230">
        <v>2012</v>
      </c>
      <c r="L1011" s="230" t="s">
        <v>281</v>
      </c>
    </row>
    <row r="1012" spans="1:22" ht="17.25" customHeight="1" x14ac:dyDescent="0.3">
      <c r="A1012" s="230">
        <v>422370</v>
      </c>
      <c r="B1012" s="230" t="s">
        <v>3428</v>
      </c>
      <c r="C1012" s="230" t="s">
        <v>57</v>
      </c>
      <c r="D1012" s="230" t="s">
        <v>465</v>
      </c>
      <c r="E1012" s="230" t="s">
        <v>141</v>
      </c>
      <c r="F1012" s="230">
        <v>34700</v>
      </c>
      <c r="G1012" s="230" t="s">
        <v>1775</v>
      </c>
      <c r="H1012" s="230" t="s">
        <v>1393</v>
      </c>
      <c r="I1012" s="230" t="s">
        <v>321</v>
      </c>
      <c r="J1012" s="230" t="s">
        <v>295</v>
      </c>
      <c r="K1012" s="230">
        <v>2013</v>
      </c>
      <c r="L1012" s="230" t="s">
        <v>281</v>
      </c>
    </row>
    <row r="1013" spans="1:22" ht="17.25" customHeight="1" x14ac:dyDescent="0.3">
      <c r="A1013" s="230">
        <v>420069</v>
      </c>
      <c r="B1013" s="230" t="s">
        <v>3429</v>
      </c>
      <c r="C1013" s="230" t="s">
        <v>63</v>
      </c>
      <c r="D1013" s="230" t="s">
        <v>3430</v>
      </c>
      <c r="E1013" s="230" t="s">
        <v>140</v>
      </c>
      <c r="F1013" s="230">
        <v>34940</v>
      </c>
      <c r="G1013" s="230" t="s">
        <v>281</v>
      </c>
      <c r="H1013" s="230" t="s">
        <v>1393</v>
      </c>
      <c r="I1013" s="230" t="s">
        <v>321</v>
      </c>
      <c r="J1013" s="230" t="s">
        <v>295</v>
      </c>
      <c r="K1013" s="230">
        <v>2013</v>
      </c>
      <c r="L1013" s="230" t="s">
        <v>281</v>
      </c>
      <c r="U1013" s="230" t="s">
        <v>902</v>
      </c>
      <c r="V1013" s="230" t="s">
        <v>902</v>
      </c>
    </row>
    <row r="1014" spans="1:22" ht="17.25" customHeight="1" x14ac:dyDescent="0.3">
      <c r="A1014" s="230">
        <v>417999</v>
      </c>
      <c r="B1014" s="230" t="s">
        <v>3432</v>
      </c>
      <c r="C1014" s="230" t="s">
        <v>104</v>
      </c>
      <c r="D1014" s="230" t="s">
        <v>228</v>
      </c>
      <c r="E1014" s="230" t="s">
        <v>140</v>
      </c>
      <c r="F1014" s="230">
        <v>34843</v>
      </c>
      <c r="G1014" s="230" t="s">
        <v>281</v>
      </c>
      <c r="H1014" s="230" t="s">
        <v>1393</v>
      </c>
      <c r="I1014" s="230" t="s">
        <v>321</v>
      </c>
      <c r="J1014" s="230" t="s">
        <v>295</v>
      </c>
      <c r="K1014" s="230">
        <v>2014</v>
      </c>
      <c r="L1014" s="230" t="s">
        <v>281</v>
      </c>
      <c r="U1014" s="230" t="s">
        <v>902</v>
      </c>
      <c r="V1014" s="230" t="s">
        <v>902</v>
      </c>
    </row>
    <row r="1015" spans="1:22" ht="17.25" customHeight="1" x14ac:dyDescent="0.3">
      <c r="A1015" s="230">
        <v>421235</v>
      </c>
      <c r="B1015" s="230" t="s">
        <v>3433</v>
      </c>
      <c r="C1015" s="230" t="s">
        <v>60</v>
      </c>
      <c r="D1015" s="230" t="s">
        <v>201</v>
      </c>
      <c r="E1015" s="230" t="s">
        <v>141</v>
      </c>
      <c r="F1015" s="230">
        <v>35034</v>
      </c>
      <c r="G1015" s="230" t="s">
        <v>1687</v>
      </c>
      <c r="H1015" s="230" t="s">
        <v>1393</v>
      </c>
      <c r="I1015" s="230" t="s">
        <v>321</v>
      </c>
      <c r="J1015" s="230" t="s">
        <v>295</v>
      </c>
      <c r="K1015" s="230">
        <v>2014</v>
      </c>
      <c r="L1015" s="230" t="s">
        <v>281</v>
      </c>
      <c r="T1015" s="230" t="s">
        <v>902</v>
      </c>
      <c r="U1015" s="230" t="s">
        <v>902</v>
      </c>
      <c r="V1015" s="230" t="s">
        <v>902</v>
      </c>
    </row>
    <row r="1016" spans="1:22" ht="17.25" customHeight="1" x14ac:dyDescent="0.3">
      <c r="A1016" s="230">
        <v>423882</v>
      </c>
      <c r="B1016" s="230" t="s">
        <v>3434</v>
      </c>
      <c r="C1016" s="230" t="s">
        <v>82</v>
      </c>
      <c r="D1016" s="230" t="s">
        <v>244</v>
      </c>
      <c r="E1016" s="230" t="s">
        <v>140</v>
      </c>
      <c r="F1016" s="230">
        <v>35192</v>
      </c>
      <c r="G1016" s="230" t="s">
        <v>3435</v>
      </c>
      <c r="H1016" s="230" t="s">
        <v>1393</v>
      </c>
      <c r="I1016" s="230" t="s">
        <v>321</v>
      </c>
      <c r="J1016" s="230" t="s">
        <v>295</v>
      </c>
      <c r="K1016" s="230">
        <v>2014</v>
      </c>
      <c r="L1016" s="230" t="s">
        <v>281</v>
      </c>
    </row>
    <row r="1017" spans="1:22" ht="17.25" customHeight="1" x14ac:dyDescent="0.3">
      <c r="A1017" s="230">
        <v>424707</v>
      </c>
      <c r="B1017" s="230" t="s">
        <v>3436</v>
      </c>
      <c r="C1017" s="230" t="s">
        <v>125</v>
      </c>
      <c r="D1017" s="230" t="s">
        <v>3437</v>
      </c>
      <c r="E1017" s="230" t="s">
        <v>140</v>
      </c>
      <c r="F1017" s="230">
        <v>35307</v>
      </c>
      <c r="G1017" s="230" t="s">
        <v>1708</v>
      </c>
      <c r="H1017" s="230" t="s">
        <v>1393</v>
      </c>
      <c r="I1017" s="230" t="s">
        <v>321</v>
      </c>
      <c r="J1017" s="230" t="s">
        <v>295</v>
      </c>
      <c r="K1017" s="230">
        <v>2014</v>
      </c>
      <c r="L1017" s="230" t="s">
        <v>281</v>
      </c>
    </row>
    <row r="1018" spans="1:22" ht="17.25" customHeight="1" x14ac:dyDescent="0.3">
      <c r="A1018" s="230">
        <v>425034</v>
      </c>
      <c r="B1018" s="230" t="s">
        <v>2688</v>
      </c>
      <c r="C1018" s="230" t="s">
        <v>392</v>
      </c>
      <c r="D1018" s="230" t="s">
        <v>535</v>
      </c>
      <c r="E1018" s="230" t="s">
        <v>141</v>
      </c>
      <c r="F1018" s="230">
        <v>35450</v>
      </c>
      <c r="G1018" s="230" t="s">
        <v>281</v>
      </c>
      <c r="H1018" s="230" t="s">
        <v>1393</v>
      </c>
      <c r="I1018" s="230" t="s">
        <v>321</v>
      </c>
      <c r="J1018" s="230" t="s">
        <v>295</v>
      </c>
      <c r="K1018" s="230">
        <v>2014</v>
      </c>
      <c r="L1018" s="230" t="s">
        <v>281</v>
      </c>
    </row>
    <row r="1019" spans="1:22" ht="17.25" customHeight="1" x14ac:dyDescent="0.3">
      <c r="A1019" s="230">
        <v>419195</v>
      </c>
      <c r="B1019" s="230" t="s">
        <v>3438</v>
      </c>
      <c r="C1019" s="230" t="s">
        <v>91</v>
      </c>
      <c r="D1019" s="230" t="s">
        <v>485</v>
      </c>
      <c r="E1019" s="230" t="s">
        <v>140</v>
      </c>
      <c r="F1019" s="230">
        <v>35065</v>
      </c>
      <c r="G1019" s="230" t="s">
        <v>3439</v>
      </c>
      <c r="H1019" s="230" t="s">
        <v>1393</v>
      </c>
      <c r="I1019" s="230" t="s">
        <v>321</v>
      </c>
      <c r="J1019" s="230" t="s">
        <v>296</v>
      </c>
      <c r="K1019" s="230">
        <v>2014</v>
      </c>
      <c r="L1019" s="230" t="s">
        <v>281</v>
      </c>
      <c r="T1019" s="230" t="s">
        <v>902</v>
      </c>
      <c r="U1019" s="230" t="s">
        <v>902</v>
      </c>
      <c r="V1019" s="230" t="s">
        <v>902</v>
      </c>
    </row>
    <row r="1020" spans="1:22" ht="17.25" customHeight="1" x14ac:dyDescent="0.3">
      <c r="A1020" s="230">
        <v>423142</v>
      </c>
      <c r="B1020" s="230" t="s">
        <v>3443</v>
      </c>
      <c r="C1020" s="230" t="s">
        <v>60</v>
      </c>
      <c r="D1020" s="230" t="s">
        <v>230</v>
      </c>
      <c r="E1020" s="230" t="s">
        <v>140</v>
      </c>
      <c r="F1020" s="230">
        <v>34834</v>
      </c>
      <c r="G1020" s="230" t="s">
        <v>281</v>
      </c>
      <c r="H1020" s="230" t="s">
        <v>1393</v>
      </c>
      <c r="I1020" s="230" t="s">
        <v>321</v>
      </c>
      <c r="J1020" s="230" t="s">
        <v>295</v>
      </c>
      <c r="K1020" s="230">
        <v>2015</v>
      </c>
      <c r="L1020" s="230" t="s">
        <v>281</v>
      </c>
    </row>
    <row r="1021" spans="1:22" ht="17.25" customHeight="1" x14ac:dyDescent="0.3">
      <c r="A1021" s="230">
        <v>420137</v>
      </c>
      <c r="B1021" s="230" t="s">
        <v>3444</v>
      </c>
      <c r="C1021" s="230" t="s">
        <v>103</v>
      </c>
      <c r="D1021" s="230" t="s">
        <v>190</v>
      </c>
      <c r="E1021" s="230" t="s">
        <v>140</v>
      </c>
      <c r="F1021" s="230">
        <v>34943</v>
      </c>
      <c r="G1021" s="230" t="s">
        <v>1656</v>
      </c>
      <c r="H1021" s="230" t="s">
        <v>1393</v>
      </c>
      <c r="I1021" s="230" t="s">
        <v>321</v>
      </c>
      <c r="J1021" s="230" t="s">
        <v>295</v>
      </c>
      <c r="K1021" s="230">
        <v>2015</v>
      </c>
      <c r="L1021" s="230" t="s">
        <v>281</v>
      </c>
      <c r="N1021" s="230">
        <v>3116</v>
      </c>
      <c r="O1021" s="230">
        <v>44425.406608796293</v>
      </c>
      <c r="P1021" s="230">
        <v>20000</v>
      </c>
    </row>
    <row r="1022" spans="1:22" ht="17.25" customHeight="1" x14ac:dyDescent="0.3">
      <c r="A1022" s="230">
        <v>423791</v>
      </c>
      <c r="B1022" s="230" t="s">
        <v>3445</v>
      </c>
      <c r="C1022" s="230" t="s">
        <v>394</v>
      </c>
      <c r="D1022" s="230" t="s">
        <v>238</v>
      </c>
      <c r="E1022" s="230" t="s">
        <v>140</v>
      </c>
      <c r="F1022" s="230">
        <v>35069</v>
      </c>
      <c r="G1022" s="230" t="s">
        <v>1476</v>
      </c>
      <c r="H1022" s="230" t="s">
        <v>1393</v>
      </c>
      <c r="I1022" s="230" t="s">
        <v>321</v>
      </c>
      <c r="J1022" s="230" t="s">
        <v>295</v>
      </c>
      <c r="K1022" s="230">
        <v>2015</v>
      </c>
      <c r="L1022" s="230" t="s">
        <v>281</v>
      </c>
      <c r="U1022" s="230" t="s">
        <v>902</v>
      </c>
      <c r="V1022" s="230" t="s">
        <v>902</v>
      </c>
    </row>
    <row r="1023" spans="1:22" ht="17.25" customHeight="1" x14ac:dyDescent="0.3">
      <c r="A1023" s="230">
        <v>419213</v>
      </c>
      <c r="B1023" s="230" t="s">
        <v>3446</v>
      </c>
      <c r="C1023" s="230" t="s">
        <v>103</v>
      </c>
      <c r="D1023" s="230" t="s">
        <v>190</v>
      </c>
      <c r="E1023" s="230" t="s">
        <v>140</v>
      </c>
      <c r="F1023" s="230">
        <v>35658</v>
      </c>
      <c r="G1023" s="230" t="s">
        <v>1656</v>
      </c>
      <c r="H1023" s="230" t="s">
        <v>1393</v>
      </c>
      <c r="I1023" s="230" t="s">
        <v>321</v>
      </c>
      <c r="J1023" s="230" t="s">
        <v>295</v>
      </c>
      <c r="K1023" s="230">
        <v>2015</v>
      </c>
      <c r="L1023" s="230" t="s">
        <v>281</v>
      </c>
    </row>
    <row r="1024" spans="1:22" ht="17.25" customHeight="1" x14ac:dyDescent="0.3">
      <c r="A1024" s="230">
        <v>423279</v>
      </c>
      <c r="B1024" s="230" t="s">
        <v>3447</v>
      </c>
      <c r="C1024" s="230" t="s">
        <v>392</v>
      </c>
      <c r="D1024" s="230" t="s">
        <v>205</v>
      </c>
      <c r="E1024" s="230" t="s">
        <v>140</v>
      </c>
      <c r="F1024" s="230">
        <v>35796</v>
      </c>
      <c r="G1024" s="230" t="s">
        <v>3448</v>
      </c>
      <c r="H1024" s="230" t="s">
        <v>1393</v>
      </c>
      <c r="I1024" s="230" t="s">
        <v>321</v>
      </c>
      <c r="J1024" s="230" t="s">
        <v>295</v>
      </c>
      <c r="K1024" s="230">
        <v>2015</v>
      </c>
      <c r="L1024" s="230" t="s">
        <v>281</v>
      </c>
    </row>
    <row r="1025" spans="1:22" ht="17.25" customHeight="1" x14ac:dyDescent="0.3">
      <c r="A1025" s="230">
        <v>424817</v>
      </c>
      <c r="B1025" s="230" t="s">
        <v>3449</v>
      </c>
      <c r="C1025" s="230" t="s">
        <v>565</v>
      </c>
      <c r="D1025" s="230" t="s">
        <v>1594</v>
      </c>
      <c r="E1025" s="230" t="s">
        <v>141</v>
      </c>
      <c r="F1025" s="230">
        <v>34963</v>
      </c>
      <c r="G1025" s="230" t="s">
        <v>1783</v>
      </c>
      <c r="H1025" s="230" t="s">
        <v>1393</v>
      </c>
      <c r="I1025" s="230" t="s">
        <v>321</v>
      </c>
      <c r="J1025" s="230" t="s">
        <v>296</v>
      </c>
      <c r="K1025" s="230">
        <v>2015</v>
      </c>
      <c r="L1025" s="230" t="s">
        <v>281</v>
      </c>
    </row>
    <row r="1026" spans="1:22" ht="17.25" customHeight="1" x14ac:dyDescent="0.3">
      <c r="A1026" s="230">
        <v>421853</v>
      </c>
      <c r="B1026" s="230" t="s">
        <v>1149</v>
      </c>
      <c r="C1026" s="230" t="s">
        <v>91</v>
      </c>
      <c r="D1026" s="230" t="s">
        <v>761</v>
      </c>
      <c r="E1026" s="230" t="s">
        <v>140</v>
      </c>
      <c r="F1026" s="230">
        <v>35638</v>
      </c>
      <c r="G1026" s="230" t="s">
        <v>3401</v>
      </c>
      <c r="H1026" s="230" t="s">
        <v>1393</v>
      </c>
      <c r="I1026" s="230" t="s">
        <v>321</v>
      </c>
      <c r="J1026" s="230" t="s">
        <v>296</v>
      </c>
      <c r="K1026" s="230">
        <v>2015</v>
      </c>
      <c r="L1026" s="230" t="s">
        <v>281</v>
      </c>
    </row>
    <row r="1027" spans="1:22" ht="17.25" customHeight="1" x14ac:dyDescent="0.3">
      <c r="A1027" s="230">
        <v>424779</v>
      </c>
      <c r="B1027" s="230" t="s">
        <v>3453</v>
      </c>
      <c r="C1027" s="230" t="s">
        <v>586</v>
      </c>
      <c r="D1027" s="230" t="s">
        <v>236</v>
      </c>
      <c r="E1027" s="230" t="s">
        <v>141</v>
      </c>
      <c r="F1027" s="230">
        <v>35651</v>
      </c>
      <c r="G1027" s="230" t="s">
        <v>281</v>
      </c>
      <c r="H1027" s="230" t="s">
        <v>1393</v>
      </c>
      <c r="I1027" s="230" t="s">
        <v>321</v>
      </c>
      <c r="J1027" s="230" t="s">
        <v>295</v>
      </c>
      <c r="K1027" s="230">
        <v>2016</v>
      </c>
      <c r="L1027" s="230" t="s">
        <v>281</v>
      </c>
    </row>
    <row r="1028" spans="1:22" ht="17.25" customHeight="1" x14ac:dyDescent="0.3">
      <c r="A1028" s="230">
        <v>425464</v>
      </c>
      <c r="B1028" s="230" t="s">
        <v>3454</v>
      </c>
      <c r="C1028" s="230" t="s">
        <v>62</v>
      </c>
      <c r="D1028" s="230" t="s">
        <v>557</v>
      </c>
      <c r="E1028" s="230" t="s">
        <v>140</v>
      </c>
      <c r="F1028" s="230">
        <v>36008</v>
      </c>
      <c r="G1028" s="230" t="s">
        <v>1785</v>
      </c>
      <c r="H1028" s="230" t="s">
        <v>1393</v>
      </c>
      <c r="I1028" s="230" t="s">
        <v>321</v>
      </c>
      <c r="J1028" s="230" t="s">
        <v>295</v>
      </c>
      <c r="K1028" s="230">
        <v>2016</v>
      </c>
      <c r="L1028" s="230" t="s">
        <v>281</v>
      </c>
    </row>
    <row r="1029" spans="1:22" ht="17.25" customHeight="1" x14ac:dyDescent="0.3">
      <c r="A1029" s="230">
        <v>421902</v>
      </c>
      <c r="B1029" s="230" t="s">
        <v>3455</v>
      </c>
      <c r="C1029" s="230" t="s">
        <v>411</v>
      </c>
      <c r="D1029" s="230" t="s">
        <v>211</v>
      </c>
      <c r="E1029" s="230" t="s">
        <v>140</v>
      </c>
      <c r="F1029" s="230">
        <v>35144</v>
      </c>
      <c r="G1029" s="230" t="s">
        <v>3113</v>
      </c>
      <c r="H1029" s="230" t="s">
        <v>1393</v>
      </c>
      <c r="I1029" s="230" t="s">
        <v>321</v>
      </c>
      <c r="J1029" s="230" t="s">
        <v>295</v>
      </c>
      <c r="K1029" s="230">
        <v>2016</v>
      </c>
      <c r="L1029" s="230" t="s">
        <v>281</v>
      </c>
    </row>
    <row r="1030" spans="1:22" ht="17.25" customHeight="1" x14ac:dyDescent="0.3">
      <c r="A1030" s="230">
        <v>422314</v>
      </c>
      <c r="B1030" s="230" t="s">
        <v>3456</v>
      </c>
      <c r="C1030" s="230" t="s">
        <v>1062</v>
      </c>
      <c r="D1030" s="230" t="s">
        <v>491</v>
      </c>
      <c r="E1030" s="230" t="s">
        <v>140</v>
      </c>
      <c r="F1030" s="230">
        <v>35460</v>
      </c>
      <c r="G1030" s="230" t="s">
        <v>281</v>
      </c>
      <c r="H1030" s="230" t="s">
        <v>1393</v>
      </c>
      <c r="I1030" s="230" t="s">
        <v>321</v>
      </c>
      <c r="J1030" s="230" t="s">
        <v>295</v>
      </c>
      <c r="K1030" s="230">
        <v>2016</v>
      </c>
      <c r="L1030" s="230" t="s">
        <v>281</v>
      </c>
    </row>
    <row r="1031" spans="1:22" ht="17.25" customHeight="1" x14ac:dyDescent="0.3">
      <c r="A1031" s="230">
        <v>425268</v>
      </c>
      <c r="B1031" s="230" t="s">
        <v>3457</v>
      </c>
      <c r="C1031" s="230" t="s">
        <v>74</v>
      </c>
      <c r="D1031" s="230" t="s">
        <v>228</v>
      </c>
      <c r="E1031" s="230" t="s">
        <v>140</v>
      </c>
      <c r="F1031" s="230">
        <v>35601</v>
      </c>
      <c r="G1031" s="230" t="s">
        <v>1725</v>
      </c>
      <c r="H1031" s="230" t="s">
        <v>1393</v>
      </c>
      <c r="I1031" s="230" t="s">
        <v>321</v>
      </c>
      <c r="J1031" s="230" t="s">
        <v>295</v>
      </c>
      <c r="K1031" s="230">
        <v>2016</v>
      </c>
      <c r="L1031" s="230" t="s">
        <v>281</v>
      </c>
    </row>
    <row r="1032" spans="1:22" ht="17.25" customHeight="1" x14ac:dyDescent="0.3">
      <c r="A1032" s="230">
        <v>421957</v>
      </c>
      <c r="B1032" s="230" t="s">
        <v>3458</v>
      </c>
      <c r="C1032" s="230" t="s">
        <v>128</v>
      </c>
      <c r="D1032" s="230" t="s">
        <v>195</v>
      </c>
      <c r="E1032" s="230" t="s">
        <v>140</v>
      </c>
      <c r="F1032" s="230">
        <v>35796</v>
      </c>
      <c r="G1032" s="230" t="s">
        <v>281</v>
      </c>
      <c r="H1032" s="230" t="s">
        <v>1393</v>
      </c>
      <c r="I1032" s="230" t="s">
        <v>321</v>
      </c>
      <c r="J1032" s="230" t="s">
        <v>295</v>
      </c>
      <c r="K1032" s="230">
        <v>2016</v>
      </c>
      <c r="L1032" s="230" t="s">
        <v>281</v>
      </c>
    </row>
    <row r="1033" spans="1:22" ht="17.25" customHeight="1" x14ac:dyDescent="0.3">
      <c r="A1033" s="230">
        <v>423419</v>
      </c>
      <c r="B1033" s="230" t="s">
        <v>3460</v>
      </c>
      <c r="C1033" s="230" t="s">
        <v>410</v>
      </c>
      <c r="D1033" s="230" t="s">
        <v>3461</v>
      </c>
      <c r="E1033" s="230" t="s">
        <v>140</v>
      </c>
      <c r="F1033" s="230">
        <v>35921</v>
      </c>
      <c r="G1033" s="230" t="s">
        <v>281</v>
      </c>
      <c r="H1033" s="230" t="s">
        <v>1393</v>
      </c>
      <c r="I1033" s="230" t="s">
        <v>321</v>
      </c>
      <c r="J1033" s="230" t="s">
        <v>295</v>
      </c>
      <c r="K1033" s="230">
        <v>2016</v>
      </c>
      <c r="L1033" s="230" t="s">
        <v>281</v>
      </c>
    </row>
    <row r="1034" spans="1:22" ht="17.25" customHeight="1" x14ac:dyDescent="0.3">
      <c r="A1034" s="230">
        <v>425240</v>
      </c>
      <c r="B1034" s="230" t="s">
        <v>3463</v>
      </c>
      <c r="C1034" s="230" t="s">
        <v>3464</v>
      </c>
      <c r="D1034" s="230" t="s">
        <v>349</v>
      </c>
      <c r="E1034" s="230" t="s">
        <v>140</v>
      </c>
      <c r="F1034" s="230">
        <v>35403</v>
      </c>
      <c r="G1034" s="230" t="s">
        <v>1656</v>
      </c>
      <c r="H1034" s="230" t="s">
        <v>1393</v>
      </c>
      <c r="I1034" s="230" t="s">
        <v>321</v>
      </c>
      <c r="J1034" s="230" t="s">
        <v>296</v>
      </c>
      <c r="K1034" s="230">
        <v>2016</v>
      </c>
      <c r="L1034" s="230" t="s">
        <v>281</v>
      </c>
      <c r="V1034" s="230" t="s">
        <v>902</v>
      </c>
    </row>
    <row r="1035" spans="1:22" ht="17.25" customHeight="1" x14ac:dyDescent="0.3">
      <c r="A1035" s="230">
        <v>421866</v>
      </c>
      <c r="B1035" s="230" t="s">
        <v>3465</v>
      </c>
      <c r="C1035" s="230" t="s">
        <v>91</v>
      </c>
      <c r="D1035" s="230" t="s">
        <v>213</v>
      </c>
      <c r="E1035" s="230" t="s">
        <v>140</v>
      </c>
      <c r="F1035" s="230">
        <v>35431</v>
      </c>
      <c r="G1035" s="230" t="s">
        <v>286</v>
      </c>
      <c r="H1035" s="230" t="s">
        <v>1393</v>
      </c>
      <c r="I1035" s="230" t="s">
        <v>321</v>
      </c>
      <c r="J1035" s="230" t="s">
        <v>296</v>
      </c>
      <c r="K1035" s="230">
        <v>2016</v>
      </c>
      <c r="L1035" s="230" t="s">
        <v>281</v>
      </c>
    </row>
    <row r="1036" spans="1:22" ht="17.25" customHeight="1" x14ac:dyDescent="0.3">
      <c r="A1036" s="230">
        <v>421949</v>
      </c>
      <c r="B1036" s="230" t="s">
        <v>3466</v>
      </c>
      <c r="C1036" s="230" t="s">
        <v>80</v>
      </c>
      <c r="D1036" s="230" t="s">
        <v>674</v>
      </c>
      <c r="E1036" s="230" t="s">
        <v>140</v>
      </c>
      <c r="F1036" s="230">
        <v>35434</v>
      </c>
      <c r="G1036" s="230" t="s">
        <v>2132</v>
      </c>
      <c r="H1036" s="230" t="s">
        <v>1393</v>
      </c>
      <c r="I1036" s="230" t="s">
        <v>321</v>
      </c>
      <c r="J1036" s="230" t="s">
        <v>296</v>
      </c>
      <c r="K1036" s="230">
        <v>2016</v>
      </c>
      <c r="L1036" s="230" t="s">
        <v>281</v>
      </c>
    </row>
    <row r="1037" spans="1:22" ht="17.25" customHeight="1" x14ac:dyDescent="0.3">
      <c r="A1037" s="230">
        <v>420812</v>
      </c>
      <c r="B1037" s="230" t="s">
        <v>3468</v>
      </c>
      <c r="C1037" s="230" t="s">
        <v>123</v>
      </c>
      <c r="D1037" s="230" t="s">
        <v>3469</v>
      </c>
      <c r="E1037" s="230" t="s">
        <v>141</v>
      </c>
      <c r="F1037" s="230">
        <v>35554</v>
      </c>
      <c r="G1037" s="230" t="s">
        <v>2132</v>
      </c>
      <c r="H1037" s="230" t="s">
        <v>1393</v>
      </c>
      <c r="I1037" s="230" t="s">
        <v>321</v>
      </c>
      <c r="J1037" s="230" t="s">
        <v>296</v>
      </c>
      <c r="K1037" s="230">
        <v>2016</v>
      </c>
      <c r="L1037" s="230" t="s">
        <v>281</v>
      </c>
    </row>
    <row r="1038" spans="1:22" ht="17.25" customHeight="1" x14ac:dyDescent="0.3">
      <c r="A1038" s="230">
        <v>421406</v>
      </c>
      <c r="B1038" s="230" t="s">
        <v>3470</v>
      </c>
      <c r="C1038" s="230" t="s">
        <v>366</v>
      </c>
      <c r="D1038" s="230" t="s">
        <v>461</v>
      </c>
      <c r="E1038" s="230" t="s">
        <v>140</v>
      </c>
      <c r="F1038" s="230">
        <v>35796</v>
      </c>
      <c r="G1038" s="230" t="s">
        <v>281</v>
      </c>
      <c r="H1038" s="230" t="s">
        <v>1393</v>
      </c>
      <c r="I1038" s="230" t="s">
        <v>321</v>
      </c>
      <c r="J1038" s="230" t="s">
        <v>296</v>
      </c>
      <c r="K1038" s="230">
        <v>2016</v>
      </c>
      <c r="L1038" s="230" t="s">
        <v>281</v>
      </c>
    </row>
    <row r="1039" spans="1:22" ht="17.25" customHeight="1" x14ac:dyDescent="0.3">
      <c r="A1039" s="230">
        <v>421832</v>
      </c>
      <c r="B1039" s="230" t="s">
        <v>3471</v>
      </c>
      <c r="C1039" s="230" t="s">
        <v>62</v>
      </c>
      <c r="D1039" s="230" t="s">
        <v>1958</v>
      </c>
      <c r="E1039" s="230" t="s">
        <v>140</v>
      </c>
      <c r="F1039" s="230">
        <v>36024</v>
      </c>
      <c r="G1039" s="230" t="s">
        <v>281</v>
      </c>
      <c r="H1039" s="230" t="s">
        <v>1393</v>
      </c>
      <c r="I1039" s="230" t="s">
        <v>321</v>
      </c>
      <c r="J1039" s="230" t="s">
        <v>296</v>
      </c>
      <c r="K1039" s="230">
        <v>2016</v>
      </c>
      <c r="L1039" s="230" t="s">
        <v>281</v>
      </c>
    </row>
    <row r="1040" spans="1:22" ht="17.25" customHeight="1" x14ac:dyDescent="0.3">
      <c r="A1040" s="230">
        <v>421196</v>
      </c>
      <c r="B1040" s="230" t="s">
        <v>3472</v>
      </c>
      <c r="C1040" s="230" t="s">
        <v>384</v>
      </c>
      <c r="D1040" s="230" t="s">
        <v>3473</v>
      </c>
      <c r="E1040" s="230" t="s">
        <v>140</v>
      </c>
      <c r="F1040" s="230">
        <v>36035</v>
      </c>
      <c r="G1040" s="230" t="s">
        <v>281</v>
      </c>
      <c r="H1040" s="230" t="s">
        <v>1393</v>
      </c>
      <c r="I1040" s="230" t="s">
        <v>321</v>
      </c>
      <c r="J1040" s="230" t="s">
        <v>296</v>
      </c>
      <c r="K1040" s="230">
        <v>2016</v>
      </c>
      <c r="L1040" s="230" t="s">
        <v>281</v>
      </c>
    </row>
    <row r="1041" spans="1:12" ht="17.25" customHeight="1" x14ac:dyDescent="0.3">
      <c r="A1041" s="230">
        <v>423793</v>
      </c>
      <c r="B1041" s="230" t="s">
        <v>3474</v>
      </c>
      <c r="C1041" s="230" t="s">
        <v>3475</v>
      </c>
      <c r="D1041" s="230" t="s">
        <v>267</v>
      </c>
      <c r="E1041" s="230" t="s">
        <v>140</v>
      </c>
      <c r="F1041" s="230">
        <v>36557</v>
      </c>
      <c r="G1041" s="230" t="s">
        <v>281</v>
      </c>
      <c r="H1041" s="230" t="s">
        <v>1393</v>
      </c>
      <c r="I1041" s="230" t="s">
        <v>321</v>
      </c>
      <c r="J1041" s="230" t="s">
        <v>296</v>
      </c>
      <c r="K1041" s="230">
        <v>2016</v>
      </c>
      <c r="L1041" s="230" t="s">
        <v>281</v>
      </c>
    </row>
    <row r="1042" spans="1:12" ht="17.25" customHeight="1" x14ac:dyDescent="0.3">
      <c r="A1042" s="230">
        <v>421871</v>
      </c>
      <c r="B1042" s="230" t="s">
        <v>3476</v>
      </c>
      <c r="C1042" s="230" t="s">
        <v>61</v>
      </c>
      <c r="D1042" s="230" t="s">
        <v>659</v>
      </c>
      <c r="E1042" s="230" t="s">
        <v>140</v>
      </c>
      <c r="F1042" s="230">
        <v>35822</v>
      </c>
      <c r="G1042" s="230" t="s">
        <v>281</v>
      </c>
      <c r="H1042" s="230" t="s">
        <v>1393</v>
      </c>
      <c r="I1042" s="230" t="s">
        <v>321</v>
      </c>
      <c r="J1042" s="230" t="s">
        <v>296</v>
      </c>
      <c r="K1042" s="230">
        <v>2016</v>
      </c>
      <c r="L1042" s="230" t="s">
        <v>281</v>
      </c>
    </row>
    <row r="1043" spans="1:12" ht="17.25" customHeight="1" x14ac:dyDescent="0.3">
      <c r="A1043" s="230">
        <v>423140</v>
      </c>
      <c r="B1043" s="230" t="s">
        <v>3478</v>
      </c>
      <c r="C1043" s="230" t="s">
        <v>366</v>
      </c>
      <c r="D1043" s="230" t="s">
        <v>3479</v>
      </c>
      <c r="E1043" s="230" t="s">
        <v>140</v>
      </c>
      <c r="F1043" s="230">
        <v>35709</v>
      </c>
      <c r="G1043" s="230" t="s">
        <v>1656</v>
      </c>
      <c r="H1043" s="230" t="s">
        <v>1393</v>
      </c>
      <c r="I1043" s="230" t="s">
        <v>321</v>
      </c>
      <c r="J1043" s="230" t="s">
        <v>295</v>
      </c>
      <c r="K1043" s="230">
        <v>2017</v>
      </c>
      <c r="L1043" s="230" t="s">
        <v>281</v>
      </c>
    </row>
    <row r="1044" spans="1:12" ht="17.25" customHeight="1" x14ac:dyDescent="0.3">
      <c r="A1044" s="230">
        <v>422918</v>
      </c>
      <c r="B1044" s="230" t="s">
        <v>3480</v>
      </c>
      <c r="C1044" s="230" t="s">
        <v>717</v>
      </c>
      <c r="D1044" s="230" t="s">
        <v>3481</v>
      </c>
      <c r="E1044" s="230" t="s">
        <v>140</v>
      </c>
      <c r="F1044" s="230">
        <v>35728</v>
      </c>
      <c r="G1044" s="230" t="s">
        <v>1901</v>
      </c>
      <c r="H1044" s="230" t="s">
        <v>1393</v>
      </c>
      <c r="I1044" s="230" t="s">
        <v>321</v>
      </c>
      <c r="J1044" s="230" t="s">
        <v>295</v>
      </c>
      <c r="K1044" s="230">
        <v>2017</v>
      </c>
      <c r="L1044" s="230" t="s">
        <v>281</v>
      </c>
    </row>
    <row r="1045" spans="1:12" ht="17.25" customHeight="1" x14ac:dyDescent="0.3">
      <c r="A1045" s="230">
        <v>424279</v>
      </c>
      <c r="B1045" s="230" t="s">
        <v>3482</v>
      </c>
      <c r="C1045" s="230" t="s">
        <v>91</v>
      </c>
      <c r="D1045" s="230" t="s">
        <v>1069</v>
      </c>
      <c r="E1045" s="230" t="s">
        <v>140</v>
      </c>
      <c r="F1045" s="230">
        <v>35858</v>
      </c>
      <c r="G1045" s="230" t="s">
        <v>1725</v>
      </c>
      <c r="H1045" s="230" t="s">
        <v>1393</v>
      </c>
      <c r="I1045" s="230" t="s">
        <v>321</v>
      </c>
      <c r="J1045" s="230" t="s">
        <v>295</v>
      </c>
      <c r="K1045" s="230">
        <v>2017</v>
      </c>
      <c r="L1045" s="230" t="s">
        <v>281</v>
      </c>
    </row>
    <row r="1046" spans="1:12" ht="17.25" customHeight="1" x14ac:dyDescent="0.3">
      <c r="A1046" s="230">
        <v>423382</v>
      </c>
      <c r="B1046" s="230" t="s">
        <v>3483</v>
      </c>
      <c r="C1046" s="230" t="s">
        <v>60</v>
      </c>
      <c r="D1046" s="230" t="s">
        <v>229</v>
      </c>
      <c r="E1046" s="230" t="s">
        <v>141</v>
      </c>
      <c r="F1046" s="230">
        <v>36165</v>
      </c>
      <c r="G1046" s="230" t="s">
        <v>1785</v>
      </c>
      <c r="H1046" s="230" t="s">
        <v>1393</v>
      </c>
      <c r="I1046" s="230" t="s">
        <v>321</v>
      </c>
      <c r="J1046" s="230" t="s">
        <v>295</v>
      </c>
      <c r="K1046" s="230">
        <v>2017</v>
      </c>
      <c r="L1046" s="230" t="s">
        <v>281</v>
      </c>
    </row>
    <row r="1047" spans="1:12" ht="17.25" customHeight="1" x14ac:dyDescent="0.3">
      <c r="A1047" s="230">
        <v>423886</v>
      </c>
      <c r="B1047" s="230" t="s">
        <v>3485</v>
      </c>
      <c r="C1047" s="230" t="s">
        <v>68</v>
      </c>
      <c r="D1047" s="230" t="s">
        <v>247</v>
      </c>
      <c r="E1047" s="230" t="s">
        <v>140</v>
      </c>
      <c r="F1047" s="230">
        <v>36535</v>
      </c>
      <c r="G1047" s="230" t="s">
        <v>286</v>
      </c>
      <c r="H1047" s="230" t="s">
        <v>1393</v>
      </c>
      <c r="I1047" s="230" t="s">
        <v>321</v>
      </c>
      <c r="J1047" s="230" t="s">
        <v>295</v>
      </c>
      <c r="K1047" s="230">
        <v>2017</v>
      </c>
      <c r="L1047" s="230" t="s">
        <v>281</v>
      </c>
    </row>
    <row r="1048" spans="1:12" ht="17.25" customHeight="1" x14ac:dyDescent="0.3">
      <c r="A1048" s="230">
        <v>423868</v>
      </c>
      <c r="B1048" s="230" t="s">
        <v>3487</v>
      </c>
      <c r="C1048" s="230" t="s">
        <v>124</v>
      </c>
      <c r="D1048" s="230" t="s">
        <v>239</v>
      </c>
      <c r="E1048" s="230" t="s">
        <v>140</v>
      </c>
      <c r="F1048" s="230">
        <v>36188</v>
      </c>
      <c r="G1048" s="230" t="s">
        <v>1656</v>
      </c>
      <c r="H1048" s="230" t="s">
        <v>1393</v>
      </c>
      <c r="I1048" s="230" t="s">
        <v>321</v>
      </c>
      <c r="J1048" s="230" t="s">
        <v>296</v>
      </c>
      <c r="K1048" s="230">
        <v>2017</v>
      </c>
      <c r="L1048" s="230" t="s">
        <v>281</v>
      </c>
    </row>
    <row r="1049" spans="1:12" ht="17.25" customHeight="1" x14ac:dyDescent="0.3">
      <c r="A1049" s="230">
        <v>423980</v>
      </c>
      <c r="B1049" s="230" t="s">
        <v>3488</v>
      </c>
      <c r="C1049" s="230" t="s">
        <v>402</v>
      </c>
      <c r="D1049" s="230" t="s">
        <v>371</v>
      </c>
      <c r="E1049" s="230" t="s">
        <v>140</v>
      </c>
      <c r="F1049" s="230">
        <v>36260</v>
      </c>
      <c r="G1049" s="230" t="s">
        <v>281</v>
      </c>
      <c r="H1049" s="230" t="s">
        <v>1393</v>
      </c>
      <c r="I1049" s="230" t="s">
        <v>321</v>
      </c>
      <c r="J1049" s="230" t="s">
        <v>296</v>
      </c>
      <c r="K1049" s="230">
        <v>2017</v>
      </c>
      <c r="L1049" s="230" t="s">
        <v>281</v>
      </c>
    </row>
    <row r="1050" spans="1:12" ht="17.25" customHeight="1" x14ac:dyDescent="0.3">
      <c r="A1050" s="230">
        <v>424129</v>
      </c>
      <c r="B1050" s="230" t="s">
        <v>3489</v>
      </c>
      <c r="C1050" s="230" t="s">
        <v>509</v>
      </c>
      <c r="D1050" s="230" t="s">
        <v>516</v>
      </c>
      <c r="E1050" s="230" t="s">
        <v>141</v>
      </c>
      <c r="F1050" s="230">
        <v>36274</v>
      </c>
      <c r="G1050" s="230" t="s">
        <v>1395</v>
      </c>
      <c r="H1050" s="230" t="s">
        <v>1393</v>
      </c>
      <c r="I1050" s="230" t="s">
        <v>321</v>
      </c>
      <c r="J1050" s="230" t="s">
        <v>296</v>
      </c>
      <c r="K1050" s="230">
        <v>2017</v>
      </c>
      <c r="L1050" s="230" t="s">
        <v>281</v>
      </c>
    </row>
    <row r="1051" spans="1:12" ht="17.25" customHeight="1" x14ac:dyDescent="0.3">
      <c r="A1051" s="230">
        <v>426540</v>
      </c>
      <c r="B1051" s="230" t="s">
        <v>3497</v>
      </c>
      <c r="C1051" s="230" t="s">
        <v>59</v>
      </c>
      <c r="D1051" s="230" t="s">
        <v>244</v>
      </c>
      <c r="E1051" s="230" t="s">
        <v>141</v>
      </c>
      <c r="F1051" s="230">
        <v>30408</v>
      </c>
      <c r="G1051" s="230" t="s">
        <v>281</v>
      </c>
      <c r="H1051" s="230" t="s">
        <v>1393</v>
      </c>
      <c r="I1051" s="230" t="s">
        <v>321</v>
      </c>
      <c r="J1051" s="230" t="s">
        <v>295</v>
      </c>
      <c r="K1051" s="230" t="s">
        <v>1420</v>
      </c>
      <c r="L1051" s="230" t="s">
        <v>281</v>
      </c>
    </row>
    <row r="1052" spans="1:12" ht="17.25" customHeight="1" x14ac:dyDescent="0.3">
      <c r="A1052" s="230">
        <v>426382</v>
      </c>
      <c r="B1052" s="230" t="s">
        <v>3442</v>
      </c>
      <c r="C1052" s="230" t="s">
        <v>67</v>
      </c>
      <c r="D1052" s="230" t="s">
        <v>229</v>
      </c>
      <c r="E1052" s="230" t="s">
        <v>140</v>
      </c>
      <c r="F1052" s="230">
        <v>35511</v>
      </c>
      <c r="G1052" s="230" t="s">
        <v>281</v>
      </c>
      <c r="H1052" s="230" t="s">
        <v>1393</v>
      </c>
      <c r="I1052" s="230" t="s">
        <v>321</v>
      </c>
      <c r="J1052" s="230" t="s">
        <v>295</v>
      </c>
      <c r="K1052" s="230" t="s">
        <v>1418</v>
      </c>
      <c r="L1052" s="230" t="s">
        <v>281</v>
      </c>
    </row>
    <row r="1053" spans="1:12" ht="17.25" customHeight="1" x14ac:dyDescent="0.3">
      <c r="A1053" s="230">
        <v>427018</v>
      </c>
      <c r="B1053" s="230" t="s">
        <v>3499</v>
      </c>
      <c r="C1053" s="230" t="s">
        <v>60</v>
      </c>
      <c r="D1053" s="230" t="s">
        <v>199</v>
      </c>
      <c r="E1053" s="230" t="s">
        <v>141</v>
      </c>
      <c r="F1053" s="230">
        <v>35950</v>
      </c>
      <c r="G1053" s="230" t="s">
        <v>2678</v>
      </c>
      <c r="H1053" s="230" t="s">
        <v>1393</v>
      </c>
      <c r="I1053" s="230" t="s">
        <v>321</v>
      </c>
      <c r="J1053" s="230" t="s">
        <v>295</v>
      </c>
      <c r="K1053" s="230" t="s">
        <v>1428</v>
      </c>
      <c r="L1053" s="230" t="s">
        <v>281</v>
      </c>
    </row>
    <row r="1054" spans="1:12" ht="17.25" customHeight="1" x14ac:dyDescent="0.3">
      <c r="A1054" s="230">
        <v>426000</v>
      </c>
      <c r="B1054" s="230" t="s">
        <v>3500</v>
      </c>
      <c r="C1054" s="230" t="s">
        <v>91</v>
      </c>
      <c r="D1054" s="230" t="s">
        <v>214</v>
      </c>
      <c r="E1054" s="230" t="s">
        <v>141</v>
      </c>
      <c r="F1054" s="230" t="s">
        <v>3501</v>
      </c>
      <c r="G1054" s="230" t="s">
        <v>281</v>
      </c>
      <c r="H1054" s="230" t="s">
        <v>1393</v>
      </c>
      <c r="I1054" s="230" t="s">
        <v>321</v>
      </c>
      <c r="J1054" s="230" t="s">
        <v>295</v>
      </c>
      <c r="K1054" s="230" t="s">
        <v>1429</v>
      </c>
      <c r="L1054" s="230" t="s">
        <v>281</v>
      </c>
    </row>
    <row r="1055" spans="1:12" ht="17.25" customHeight="1" x14ac:dyDescent="0.3">
      <c r="A1055" s="230">
        <v>426102</v>
      </c>
      <c r="B1055" s="230" t="s">
        <v>3502</v>
      </c>
      <c r="C1055" s="230" t="s">
        <v>67</v>
      </c>
      <c r="D1055" s="230" t="s">
        <v>207</v>
      </c>
      <c r="E1055" s="230" t="s">
        <v>141</v>
      </c>
      <c r="F1055" s="230">
        <v>36498</v>
      </c>
      <c r="G1055" s="230" t="s">
        <v>281</v>
      </c>
      <c r="H1055" s="230" t="s">
        <v>1393</v>
      </c>
      <c r="I1055" s="230" t="s">
        <v>321</v>
      </c>
      <c r="J1055" s="230" t="s">
        <v>296</v>
      </c>
      <c r="K1055" s="230" t="s">
        <v>1429</v>
      </c>
      <c r="L1055" s="230" t="s">
        <v>281</v>
      </c>
    </row>
    <row r="1056" spans="1:12" ht="17.25" customHeight="1" x14ac:dyDescent="0.3">
      <c r="A1056" s="230">
        <v>425167</v>
      </c>
      <c r="B1056" s="230" t="s">
        <v>3504</v>
      </c>
      <c r="C1056" s="230" t="s">
        <v>67</v>
      </c>
      <c r="D1056" s="230" t="s">
        <v>200</v>
      </c>
      <c r="E1056" s="230" t="s">
        <v>141</v>
      </c>
      <c r="F1056" s="230">
        <v>32052</v>
      </c>
      <c r="G1056" s="230" t="s">
        <v>281</v>
      </c>
      <c r="H1056" s="230" t="s">
        <v>1393</v>
      </c>
      <c r="I1056" s="230" t="s">
        <v>321</v>
      </c>
      <c r="J1056" s="230" t="s">
        <v>295</v>
      </c>
      <c r="K1056" s="230">
        <v>2005</v>
      </c>
      <c r="L1056" s="230" t="s">
        <v>1396</v>
      </c>
    </row>
    <row r="1057" spans="1:22" ht="17.25" customHeight="1" x14ac:dyDescent="0.3">
      <c r="A1057" s="230">
        <v>425270</v>
      </c>
      <c r="B1057" s="230" t="s">
        <v>3505</v>
      </c>
      <c r="C1057" s="230" t="s">
        <v>469</v>
      </c>
      <c r="D1057" s="230" t="s">
        <v>223</v>
      </c>
      <c r="E1057" s="230" t="s">
        <v>140</v>
      </c>
      <c r="F1057" s="230">
        <v>34920</v>
      </c>
      <c r="G1057" s="230" t="s">
        <v>281</v>
      </c>
      <c r="H1057" s="230" t="s">
        <v>1393</v>
      </c>
      <c r="I1057" s="230" t="s">
        <v>321</v>
      </c>
      <c r="J1057" s="230" t="s">
        <v>295</v>
      </c>
      <c r="K1057" s="230">
        <v>2014</v>
      </c>
      <c r="L1057" s="230" t="s">
        <v>1396</v>
      </c>
    </row>
    <row r="1058" spans="1:22" ht="17.25" customHeight="1" x14ac:dyDescent="0.3">
      <c r="A1058" s="230">
        <v>425072</v>
      </c>
      <c r="B1058" s="230" t="s">
        <v>3507</v>
      </c>
      <c r="C1058" s="230" t="s">
        <v>64</v>
      </c>
      <c r="D1058" s="230" t="s">
        <v>129</v>
      </c>
      <c r="E1058" s="230" t="s">
        <v>140</v>
      </c>
      <c r="F1058" s="230">
        <v>35518</v>
      </c>
      <c r="G1058" s="230" t="s">
        <v>1656</v>
      </c>
      <c r="H1058" s="230" t="s">
        <v>1393</v>
      </c>
      <c r="I1058" s="230" t="s">
        <v>321</v>
      </c>
      <c r="J1058" s="230" t="s">
        <v>295</v>
      </c>
      <c r="K1058" s="230">
        <v>2015</v>
      </c>
      <c r="L1058" s="230" t="s">
        <v>1396</v>
      </c>
    </row>
    <row r="1059" spans="1:22" ht="17.25" customHeight="1" x14ac:dyDescent="0.3">
      <c r="A1059" s="230">
        <v>424387</v>
      </c>
      <c r="B1059" s="230" t="s">
        <v>827</v>
      </c>
      <c r="C1059" s="230" t="s">
        <v>116</v>
      </c>
      <c r="D1059" s="230" t="s">
        <v>195</v>
      </c>
      <c r="E1059" s="230" t="s">
        <v>141</v>
      </c>
      <c r="F1059" s="230">
        <v>34700</v>
      </c>
      <c r="G1059" s="230" t="s">
        <v>3467</v>
      </c>
      <c r="H1059" s="230" t="s">
        <v>1393</v>
      </c>
      <c r="I1059" s="230" t="s">
        <v>321</v>
      </c>
      <c r="J1059" s="230" t="s">
        <v>296</v>
      </c>
      <c r="K1059" s="230">
        <v>2015</v>
      </c>
      <c r="L1059" s="230" t="s">
        <v>1396</v>
      </c>
    </row>
    <row r="1060" spans="1:22" ht="17.25" customHeight="1" x14ac:dyDescent="0.3">
      <c r="A1060" s="230">
        <v>413704</v>
      </c>
      <c r="B1060" s="230" t="s">
        <v>3512</v>
      </c>
      <c r="C1060" s="230" t="s">
        <v>60</v>
      </c>
      <c r="D1060" s="230" t="s">
        <v>3513</v>
      </c>
      <c r="E1060" s="230" t="s">
        <v>140</v>
      </c>
      <c r="F1060" s="230">
        <v>28902</v>
      </c>
      <c r="G1060" s="230" t="s">
        <v>1794</v>
      </c>
      <c r="H1060" s="230" t="s">
        <v>1393</v>
      </c>
      <c r="I1060" s="230" t="s">
        <v>321</v>
      </c>
      <c r="J1060" s="230" t="s">
        <v>296</v>
      </c>
      <c r="K1060" s="230">
        <v>1998</v>
      </c>
      <c r="L1060" s="230" t="s">
        <v>286</v>
      </c>
      <c r="T1060" s="230" t="s">
        <v>902</v>
      </c>
      <c r="U1060" s="230" t="s">
        <v>902</v>
      </c>
      <c r="V1060" s="230" t="s">
        <v>902</v>
      </c>
    </row>
    <row r="1061" spans="1:22" ht="17.25" customHeight="1" x14ac:dyDescent="0.3">
      <c r="A1061" s="230">
        <v>421988</v>
      </c>
      <c r="B1061" s="230" t="s">
        <v>3514</v>
      </c>
      <c r="C1061" s="230" t="s">
        <v>409</v>
      </c>
      <c r="D1061" s="230" t="s">
        <v>244</v>
      </c>
      <c r="E1061" s="230" t="s">
        <v>140</v>
      </c>
      <c r="F1061" s="230">
        <v>29587</v>
      </c>
      <c r="G1061" s="230" t="s">
        <v>281</v>
      </c>
      <c r="H1061" s="230" t="s">
        <v>1393</v>
      </c>
      <c r="I1061" s="230" t="s">
        <v>321</v>
      </c>
      <c r="J1061" s="230" t="s">
        <v>295</v>
      </c>
      <c r="K1061" s="230">
        <v>1999</v>
      </c>
      <c r="L1061" s="230" t="s">
        <v>286</v>
      </c>
    </row>
    <row r="1062" spans="1:22" ht="17.25" customHeight="1" x14ac:dyDescent="0.3">
      <c r="A1062" s="230">
        <v>406316</v>
      </c>
      <c r="B1062" s="230" t="s">
        <v>3520</v>
      </c>
      <c r="C1062" s="230" t="s">
        <v>91</v>
      </c>
      <c r="D1062" s="230" t="s">
        <v>3521</v>
      </c>
      <c r="E1062" s="230" t="s">
        <v>140</v>
      </c>
      <c r="F1062" s="230">
        <v>30383</v>
      </c>
      <c r="G1062" s="230" t="s">
        <v>3522</v>
      </c>
      <c r="H1062" s="230" t="s">
        <v>1393</v>
      </c>
      <c r="I1062" s="230" t="s">
        <v>321</v>
      </c>
      <c r="J1062" s="230" t="s">
        <v>295</v>
      </c>
      <c r="K1062" s="230">
        <v>2002</v>
      </c>
      <c r="L1062" s="230" t="s">
        <v>286</v>
      </c>
      <c r="N1062" s="230">
        <v>3189</v>
      </c>
      <c r="O1062" s="230">
        <v>44427.428981481484</v>
      </c>
      <c r="P1062" s="230">
        <v>7500</v>
      </c>
    </row>
    <row r="1063" spans="1:22" ht="17.25" customHeight="1" x14ac:dyDescent="0.3">
      <c r="A1063" s="230">
        <v>404840</v>
      </c>
      <c r="B1063" s="230" t="s">
        <v>3523</v>
      </c>
      <c r="C1063" s="230" t="s">
        <v>350</v>
      </c>
      <c r="D1063" s="230" t="s">
        <v>3524</v>
      </c>
      <c r="E1063" s="230" t="s">
        <v>140</v>
      </c>
      <c r="F1063" s="230">
        <v>30682</v>
      </c>
      <c r="G1063" s="230" t="s">
        <v>2679</v>
      </c>
      <c r="H1063" s="230" t="s">
        <v>1393</v>
      </c>
      <c r="I1063" s="230" t="s">
        <v>321</v>
      </c>
      <c r="J1063" s="230" t="s">
        <v>295</v>
      </c>
      <c r="K1063" s="230">
        <v>2002</v>
      </c>
      <c r="L1063" s="230" t="s">
        <v>286</v>
      </c>
      <c r="T1063" s="230" t="s">
        <v>902</v>
      </c>
      <c r="U1063" s="230" t="s">
        <v>902</v>
      </c>
      <c r="V1063" s="230" t="s">
        <v>902</v>
      </c>
    </row>
    <row r="1064" spans="1:22" ht="17.25" customHeight="1" x14ac:dyDescent="0.3">
      <c r="A1064" s="230">
        <v>407335</v>
      </c>
      <c r="B1064" s="230" t="s">
        <v>3526</v>
      </c>
      <c r="C1064" s="230" t="s">
        <v>411</v>
      </c>
      <c r="D1064" s="230" t="s">
        <v>3527</v>
      </c>
      <c r="E1064" s="230" t="s">
        <v>140</v>
      </c>
      <c r="F1064" s="230">
        <v>31130</v>
      </c>
      <c r="G1064" s="230" t="s">
        <v>1687</v>
      </c>
      <c r="H1064" s="230" t="s">
        <v>1393</v>
      </c>
      <c r="I1064" s="230" t="s">
        <v>321</v>
      </c>
      <c r="J1064" s="230" t="s">
        <v>295</v>
      </c>
      <c r="K1064" s="230">
        <v>2003</v>
      </c>
      <c r="L1064" s="230" t="s">
        <v>286</v>
      </c>
      <c r="S1064" s="230" t="s">
        <v>902</v>
      </c>
      <c r="T1064" s="230" t="s">
        <v>902</v>
      </c>
      <c r="U1064" s="230" t="s">
        <v>902</v>
      </c>
      <c r="V1064" s="230" t="s">
        <v>902</v>
      </c>
    </row>
    <row r="1065" spans="1:22" ht="17.25" customHeight="1" x14ac:dyDescent="0.3">
      <c r="A1065" s="230">
        <v>410647</v>
      </c>
      <c r="B1065" s="230" t="s">
        <v>3533</v>
      </c>
      <c r="C1065" s="230" t="s">
        <v>381</v>
      </c>
      <c r="D1065" s="230" t="s">
        <v>3534</v>
      </c>
      <c r="E1065" s="230" t="s">
        <v>141</v>
      </c>
      <c r="F1065" s="230">
        <v>31048</v>
      </c>
      <c r="G1065" s="230" t="s">
        <v>1749</v>
      </c>
      <c r="H1065" s="230" t="s">
        <v>1393</v>
      </c>
      <c r="I1065" s="230" t="s">
        <v>321</v>
      </c>
      <c r="J1065" s="230" t="s">
        <v>1417</v>
      </c>
      <c r="K1065" s="230">
        <v>2005</v>
      </c>
      <c r="L1065" s="230" t="s">
        <v>286</v>
      </c>
      <c r="V1065" s="230" t="s">
        <v>902</v>
      </c>
    </row>
    <row r="1066" spans="1:22" ht="17.25" customHeight="1" x14ac:dyDescent="0.3">
      <c r="A1066" s="230">
        <v>424675</v>
      </c>
      <c r="B1066" s="230" t="s">
        <v>3535</v>
      </c>
      <c r="C1066" s="230" t="s">
        <v>95</v>
      </c>
      <c r="D1066" s="230" t="s">
        <v>199</v>
      </c>
      <c r="E1066" s="230" t="s">
        <v>141</v>
      </c>
      <c r="F1066" s="230">
        <v>31637</v>
      </c>
      <c r="G1066" s="230" t="s">
        <v>281</v>
      </c>
      <c r="H1066" s="230" t="s">
        <v>1393</v>
      </c>
      <c r="I1066" s="230" t="s">
        <v>321</v>
      </c>
      <c r="J1066" s="230" t="s">
        <v>295</v>
      </c>
      <c r="K1066" s="230">
        <v>2005</v>
      </c>
      <c r="L1066" s="230" t="s">
        <v>286</v>
      </c>
    </row>
    <row r="1067" spans="1:22" ht="17.25" customHeight="1" x14ac:dyDescent="0.3">
      <c r="A1067" s="230">
        <v>405059</v>
      </c>
      <c r="B1067" s="230" t="s">
        <v>3537</v>
      </c>
      <c r="C1067" s="230" t="s">
        <v>1454</v>
      </c>
      <c r="D1067" s="230" t="s">
        <v>3538</v>
      </c>
      <c r="E1067" s="230" t="s">
        <v>140</v>
      </c>
      <c r="F1067" s="230">
        <v>31670</v>
      </c>
      <c r="G1067" s="230" t="s">
        <v>1656</v>
      </c>
      <c r="H1067" s="230" t="s">
        <v>1393</v>
      </c>
      <c r="I1067" s="230" t="s">
        <v>321</v>
      </c>
      <c r="J1067" s="230" t="s">
        <v>295</v>
      </c>
      <c r="K1067" s="230">
        <v>2005</v>
      </c>
      <c r="L1067" s="230" t="s">
        <v>286</v>
      </c>
    </row>
    <row r="1068" spans="1:22" ht="17.25" customHeight="1" x14ac:dyDescent="0.3">
      <c r="A1068" s="230">
        <v>425645</v>
      </c>
      <c r="B1068" s="230" t="s">
        <v>3539</v>
      </c>
      <c r="C1068" s="230" t="s">
        <v>2002</v>
      </c>
      <c r="D1068" s="230" t="s">
        <v>349</v>
      </c>
      <c r="E1068" s="230" t="s">
        <v>140</v>
      </c>
      <c r="F1068" s="230">
        <v>31921</v>
      </c>
      <c r="G1068" s="230" t="s">
        <v>281</v>
      </c>
      <c r="H1068" s="230" t="s">
        <v>1393</v>
      </c>
      <c r="I1068" s="230" t="s">
        <v>321</v>
      </c>
      <c r="J1068" s="230" t="s">
        <v>295</v>
      </c>
      <c r="K1068" s="230">
        <v>2005</v>
      </c>
      <c r="L1068" s="230" t="s">
        <v>286</v>
      </c>
    </row>
    <row r="1069" spans="1:22" ht="17.25" customHeight="1" x14ac:dyDescent="0.3">
      <c r="A1069" s="230">
        <v>403628</v>
      </c>
      <c r="B1069" s="230" t="s">
        <v>3540</v>
      </c>
      <c r="C1069" s="230" t="s">
        <v>64</v>
      </c>
      <c r="D1069" s="230" t="s">
        <v>3541</v>
      </c>
      <c r="E1069" s="230" t="s">
        <v>140</v>
      </c>
      <c r="F1069" s="230">
        <v>31921</v>
      </c>
      <c r="G1069" s="230" t="s">
        <v>1687</v>
      </c>
      <c r="H1069" s="230" t="s">
        <v>1393</v>
      </c>
      <c r="I1069" s="230" t="s">
        <v>321</v>
      </c>
      <c r="J1069" s="230" t="s">
        <v>295</v>
      </c>
      <c r="K1069" s="230">
        <v>2005</v>
      </c>
      <c r="L1069" s="230" t="s">
        <v>286</v>
      </c>
      <c r="N1069" s="230">
        <v>3194</v>
      </c>
      <c r="O1069" s="230">
        <v>44427.449456018519</v>
      </c>
      <c r="P1069" s="230">
        <v>30000</v>
      </c>
    </row>
    <row r="1070" spans="1:22" ht="17.25" customHeight="1" x14ac:dyDescent="0.3">
      <c r="A1070" s="230">
        <v>417115</v>
      </c>
      <c r="B1070" s="230" t="s">
        <v>3543</v>
      </c>
      <c r="C1070" s="230" t="s">
        <v>636</v>
      </c>
      <c r="D1070" s="230" t="s">
        <v>421</v>
      </c>
      <c r="E1070" s="230" t="s">
        <v>141</v>
      </c>
      <c r="F1070" s="230">
        <v>32144</v>
      </c>
      <c r="G1070" s="230" t="s">
        <v>2132</v>
      </c>
      <c r="H1070" s="230" t="s">
        <v>1393</v>
      </c>
      <c r="I1070" s="230" t="s">
        <v>321</v>
      </c>
      <c r="J1070" s="230" t="s">
        <v>295</v>
      </c>
      <c r="K1070" s="230">
        <v>2005</v>
      </c>
      <c r="L1070" s="230" t="s">
        <v>286</v>
      </c>
      <c r="V1070" s="230" t="s">
        <v>902</v>
      </c>
    </row>
    <row r="1071" spans="1:22" ht="17.25" customHeight="1" x14ac:dyDescent="0.3">
      <c r="A1071" s="230">
        <v>410737</v>
      </c>
      <c r="B1071" s="230" t="s">
        <v>3544</v>
      </c>
      <c r="C1071" s="230" t="s">
        <v>60</v>
      </c>
      <c r="D1071" s="230" t="s">
        <v>3545</v>
      </c>
      <c r="E1071" s="230" t="s">
        <v>141</v>
      </c>
      <c r="F1071" s="230">
        <v>32228</v>
      </c>
      <c r="G1071" s="230" t="s">
        <v>1783</v>
      </c>
      <c r="H1071" s="230" t="s">
        <v>1393</v>
      </c>
      <c r="I1071" s="230" t="s">
        <v>321</v>
      </c>
      <c r="J1071" s="230" t="s">
        <v>295</v>
      </c>
      <c r="K1071" s="230">
        <v>2005</v>
      </c>
      <c r="L1071" s="230" t="s">
        <v>286</v>
      </c>
    </row>
    <row r="1072" spans="1:22" ht="17.25" customHeight="1" x14ac:dyDescent="0.3">
      <c r="A1072" s="230">
        <v>409289</v>
      </c>
      <c r="B1072" s="230" t="s">
        <v>3546</v>
      </c>
      <c r="C1072" s="230" t="s">
        <v>96</v>
      </c>
      <c r="D1072" s="230" t="s">
        <v>3547</v>
      </c>
      <c r="E1072" s="230" t="s">
        <v>140</v>
      </c>
      <c r="F1072" s="230">
        <v>31519</v>
      </c>
      <c r="G1072" s="230" t="s">
        <v>3548</v>
      </c>
      <c r="H1072" s="230" t="s">
        <v>1393</v>
      </c>
      <c r="I1072" s="230" t="s">
        <v>321</v>
      </c>
      <c r="J1072" s="230" t="s">
        <v>296</v>
      </c>
      <c r="K1072" s="230">
        <v>2005</v>
      </c>
      <c r="L1072" s="230" t="s">
        <v>286</v>
      </c>
    </row>
    <row r="1073" spans="1:22" ht="17.25" customHeight="1" x14ac:dyDescent="0.3">
      <c r="A1073" s="230">
        <v>420755</v>
      </c>
      <c r="B1073" s="230" t="s">
        <v>3549</v>
      </c>
      <c r="C1073" s="230" t="s">
        <v>366</v>
      </c>
      <c r="D1073" s="230" t="s">
        <v>357</v>
      </c>
      <c r="E1073" s="230" t="s">
        <v>141</v>
      </c>
      <c r="F1073" s="230">
        <v>31300</v>
      </c>
      <c r="G1073" s="230" t="s">
        <v>1725</v>
      </c>
      <c r="H1073" s="230" t="s">
        <v>1393</v>
      </c>
      <c r="I1073" s="230" t="s">
        <v>321</v>
      </c>
      <c r="J1073" s="230" t="s">
        <v>295</v>
      </c>
      <c r="K1073" s="230">
        <v>2006</v>
      </c>
      <c r="L1073" s="230" t="s">
        <v>286</v>
      </c>
    </row>
    <row r="1074" spans="1:22" ht="17.25" customHeight="1" x14ac:dyDescent="0.3">
      <c r="A1074" s="230">
        <v>411361</v>
      </c>
      <c r="B1074" s="230" t="s">
        <v>3550</v>
      </c>
      <c r="C1074" s="230" t="s">
        <v>2756</v>
      </c>
      <c r="D1074" s="230" t="s">
        <v>229</v>
      </c>
      <c r="E1074" s="230" t="s">
        <v>140</v>
      </c>
      <c r="F1074" s="230">
        <v>31662</v>
      </c>
      <c r="G1074" s="230" t="s">
        <v>1687</v>
      </c>
      <c r="H1074" s="230" t="s">
        <v>1393</v>
      </c>
      <c r="I1074" s="230" t="s">
        <v>321</v>
      </c>
      <c r="J1074" s="230" t="s">
        <v>295</v>
      </c>
      <c r="K1074" s="230">
        <v>2006</v>
      </c>
      <c r="L1074" s="230" t="s">
        <v>286</v>
      </c>
      <c r="T1074" s="230" t="s">
        <v>902</v>
      </c>
      <c r="U1074" s="230" t="s">
        <v>902</v>
      </c>
      <c r="V1074" s="230" t="s">
        <v>902</v>
      </c>
    </row>
    <row r="1075" spans="1:22" ht="17.25" customHeight="1" x14ac:dyDescent="0.3">
      <c r="A1075" s="230">
        <v>411114</v>
      </c>
      <c r="B1075" s="230" t="s">
        <v>3551</v>
      </c>
      <c r="C1075" s="230" t="s">
        <v>105</v>
      </c>
      <c r="D1075" s="230" t="s">
        <v>3552</v>
      </c>
      <c r="E1075" s="230" t="s">
        <v>140</v>
      </c>
      <c r="F1075" s="230">
        <v>32247</v>
      </c>
      <c r="G1075" s="230" t="s">
        <v>1656</v>
      </c>
      <c r="H1075" s="230" t="s">
        <v>1393</v>
      </c>
      <c r="I1075" s="230" t="s">
        <v>321</v>
      </c>
      <c r="J1075" s="230" t="s">
        <v>295</v>
      </c>
      <c r="K1075" s="230">
        <v>2006</v>
      </c>
      <c r="L1075" s="230" t="s">
        <v>286</v>
      </c>
      <c r="S1075" s="230" t="s">
        <v>902</v>
      </c>
      <c r="U1075" s="230" t="s">
        <v>902</v>
      </c>
      <c r="V1075" s="230" t="s">
        <v>902</v>
      </c>
    </row>
    <row r="1076" spans="1:22" ht="17.25" customHeight="1" x14ac:dyDescent="0.3">
      <c r="A1076" s="230">
        <v>421772</v>
      </c>
      <c r="B1076" s="230" t="s">
        <v>3554</v>
      </c>
      <c r="C1076" s="230" t="s">
        <v>372</v>
      </c>
      <c r="D1076" s="230" t="s">
        <v>3555</v>
      </c>
      <c r="E1076" s="230" t="s">
        <v>141</v>
      </c>
      <c r="F1076" s="230">
        <v>32269</v>
      </c>
      <c r="G1076" s="230" t="s">
        <v>281</v>
      </c>
      <c r="H1076" s="230" t="s">
        <v>1393</v>
      </c>
      <c r="I1076" s="230" t="s">
        <v>321</v>
      </c>
      <c r="J1076" s="230" t="s">
        <v>295</v>
      </c>
      <c r="K1076" s="230">
        <v>2007</v>
      </c>
      <c r="L1076" s="230" t="s">
        <v>286</v>
      </c>
      <c r="U1076" s="230" t="s">
        <v>902</v>
      </c>
      <c r="V1076" s="230" t="s">
        <v>902</v>
      </c>
    </row>
    <row r="1077" spans="1:22" ht="17.25" customHeight="1" x14ac:dyDescent="0.3">
      <c r="A1077" s="230">
        <v>414965</v>
      </c>
      <c r="B1077" s="230" t="s">
        <v>3556</v>
      </c>
      <c r="C1077" s="230" t="s">
        <v>381</v>
      </c>
      <c r="D1077" s="230" t="s">
        <v>3557</v>
      </c>
      <c r="E1077" s="230" t="s">
        <v>141</v>
      </c>
      <c r="F1077" s="230">
        <v>32570</v>
      </c>
      <c r="G1077" s="230" t="s">
        <v>281</v>
      </c>
      <c r="H1077" s="230" t="s">
        <v>1393</v>
      </c>
      <c r="I1077" s="230" t="s">
        <v>321</v>
      </c>
      <c r="J1077" s="230" t="s">
        <v>296</v>
      </c>
      <c r="K1077" s="230">
        <v>2007</v>
      </c>
      <c r="L1077" s="230" t="s">
        <v>286</v>
      </c>
      <c r="S1077" s="230" t="s">
        <v>902</v>
      </c>
      <c r="T1077" s="230" t="s">
        <v>902</v>
      </c>
      <c r="U1077" s="230" t="s">
        <v>902</v>
      </c>
      <c r="V1077" s="230" t="s">
        <v>902</v>
      </c>
    </row>
    <row r="1078" spans="1:22" ht="17.25" customHeight="1" x14ac:dyDescent="0.3">
      <c r="A1078" s="230">
        <v>415221</v>
      </c>
      <c r="B1078" s="230" t="s">
        <v>3558</v>
      </c>
      <c r="C1078" s="230" t="s">
        <v>60</v>
      </c>
      <c r="D1078" s="230" t="s">
        <v>435</v>
      </c>
      <c r="E1078" s="230" t="s">
        <v>140</v>
      </c>
      <c r="F1078" s="230">
        <v>33074</v>
      </c>
      <c r="G1078" s="230" t="s">
        <v>1621</v>
      </c>
      <c r="H1078" s="230" t="s">
        <v>1393</v>
      </c>
      <c r="I1078" s="230" t="s">
        <v>321</v>
      </c>
      <c r="J1078" s="230" t="s">
        <v>295</v>
      </c>
      <c r="K1078" s="230">
        <v>2008</v>
      </c>
      <c r="L1078" s="230" t="s">
        <v>286</v>
      </c>
    </row>
    <row r="1079" spans="1:22" ht="17.25" customHeight="1" x14ac:dyDescent="0.3">
      <c r="A1079" s="230">
        <v>419974</v>
      </c>
      <c r="B1079" s="230" t="s">
        <v>3559</v>
      </c>
      <c r="C1079" s="230" t="s">
        <v>764</v>
      </c>
      <c r="D1079" s="230" t="s">
        <v>842</v>
      </c>
      <c r="E1079" s="230" t="s">
        <v>141</v>
      </c>
      <c r="F1079" s="230">
        <v>33239</v>
      </c>
      <c r="G1079" s="230" t="s">
        <v>1476</v>
      </c>
      <c r="H1079" s="230" t="s">
        <v>1393</v>
      </c>
      <c r="I1079" s="230" t="s">
        <v>321</v>
      </c>
      <c r="J1079" s="230" t="s">
        <v>295</v>
      </c>
      <c r="K1079" s="230">
        <v>2008</v>
      </c>
      <c r="L1079" s="230" t="s">
        <v>286</v>
      </c>
      <c r="N1079" s="230">
        <v>2898</v>
      </c>
      <c r="O1079" s="230">
        <v>44411.560312499998</v>
      </c>
      <c r="P1079" s="230">
        <v>15000</v>
      </c>
    </row>
    <row r="1080" spans="1:22" ht="17.25" customHeight="1" x14ac:dyDescent="0.3">
      <c r="A1080" s="230">
        <v>419208</v>
      </c>
      <c r="B1080" s="230" t="s">
        <v>3560</v>
      </c>
      <c r="C1080" s="230" t="s">
        <v>60</v>
      </c>
      <c r="D1080" s="230" t="s">
        <v>1831</v>
      </c>
      <c r="E1080" s="230" t="s">
        <v>141</v>
      </c>
      <c r="F1080" s="230">
        <v>32559</v>
      </c>
      <c r="G1080" s="230" t="s">
        <v>3459</v>
      </c>
      <c r="H1080" s="230" t="s">
        <v>1393</v>
      </c>
      <c r="I1080" s="230" t="s">
        <v>321</v>
      </c>
      <c r="J1080" s="230" t="s">
        <v>296</v>
      </c>
      <c r="K1080" s="230">
        <v>2008</v>
      </c>
      <c r="L1080" s="230" t="s">
        <v>286</v>
      </c>
    </row>
    <row r="1081" spans="1:22" ht="17.25" customHeight="1" x14ac:dyDescent="0.3">
      <c r="A1081" s="230">
        <v>412115</v>
      </c>
      <c r="B1081" s="230" t="s">
        <v>3562</v>
      </c>
      <c r="C1081" s="230" t="s">
        <v>367</v>
      </c>
      <c r="D1081" s="230" t="s">
        <v>3563</v>
      </c>
      <c r="E1081" s="230" t="s">
        <v>141</v>
      </c>
      <c r="F1081" s="230">
        <v>33242</v>
      </c>
      <c r="G1081" s="230" t="s">
        <v>3564</v>
      </c>
      <c r="H1081" s="230" t="s">
        <v>1393</v>
      </c>
      <c r="I1081" s="230" t="s">
        <v>321</v>
      </c>
      <c r="J1081" s="230" t="s">
        <v>296</v>
      </c>
      <c r="K1081" s="230">
        <v>2008</v>
      </c>
      <c r="L1081" s="230" t="s">
        <v>286</v>
      </c>
    </row>
    <row r="1082" spans="1:22" ht="17.25" customHeight="1" x14ac:dyDescent="0.3">
      <c r="A1082" s="230">
        <v>417244</v>
      </c>
      <c r="B1082" s="230" t="s">
        <v>3567</v>
      </c>
      <c r="C1082" s="230" t="s">
        <v>350</v>
      </c>
      <c r="D1082" s="230" t="s">
        <v>218</v>
      </c>
      <c r="E1082" s="230" t="s">
        <v>141</v>
      </c>
      <c r="F1082" s="230">
        <v>32883</v>
      </c>
      <c r="G1082" s="230" t="s">
        <v>3536</v>
      </c>
      <c r="H1082" s="230" t="s">
        <v>1393</v>
      </c>
      <c r="I1082" s="230" t="s">
        <v>321</v>
      </c>
      <c r="J1082" s="230" t="s">
        <v>295</v>
      </c>
      <c r="K1082" s="230">
        <v>2009</v>
      </c>
      <c r="L1082" s="230" t="s">
        <v>286</v>
      </c>
      <c r="U1082" s="230" t="s">
        <v>902</v>
      </c>
      <c r="V1082" s="230" t="s">
        <v>902</v>
      </c>
    </row>
    <row r="1083" spans="1:22" ht="17.25" customHeight="1" x14ac:dyDescent="0.3">
      <c r="A1083" s="230">
        <v>425682</v>
      </c>
      <c r="B1083" s="230" t="s">
        <v>3568</v>
      </c>
      <c r="C1083" s="230" t="s">
        <v>599</v>
      </c>
      <c r="D1083" s="230" t="s">
        <v>216</v>
      </c>
      <c r="E1083" s="230" t="s">
        <v>141</v>
      </c>
      <c r="F1083" s="230">
        <v>33030</v>
      </c>
      <c r="G1083" s="230" t="s">
        <v>1687</v>
      </c>
      <c r="H1083" s="230" t="s">
        <v>1393</v>
      </c>
      <c r="I1083" s="230" t="s">
        <v>321</v>
      </c>
      <c r="J1083" s="230" t="s">
        <v>296</v>
      </c>
      <c r="K1083" s="230">
        <v>2009</v>
      </c>
      <c r="L1083" s="230" t="s">
        <v>286</v>
      </c>
    </row>
    <row r="1084" spans="1:22" ht="17.25" customHeight="1" x14ac:dyDescent="0.3">
      <c r="A1084" s="230">
        <v>424798</v>
      </c>
      <c r="B1084" s="230" t="s">
        <v>3571</v>
      </c>
      <c r="C1084" s="230" t="s">
        <v>116</v>
      </c>
      <c r="D1084" s="230" t="s">
        <v>3572</v>
      </c>
      <c r="E1084" s="230" t="s">
        <v>141</v>
      </c>
      <c r="F1084" s="230">
        <v>33611</v>
      </c>
      <c r="G1084" s="230" t="s">
        <v>281</v>
      </c>
      <c r="H1084" s="230" t="s">
        <v>1393</v>
      </c>
      <c r="I1084" s="230" t="s">
        <v>321</v>
      </c>
      <c r="J1084" s="230" t="s">
        <v>296</v>
      </c>
      <c r="K1084" s="230">
        <v>2009</v>
      </c>
      <c r="L1084" s="230" t="s">
        <v>286</v>
      </c>
    </row>
    <row r="1085" spans="1:22" ht="17.25" customHeight="1" x14ac:dyDescent="0.3">
      <c r="A1085" s="230">
        <v>425717</v>
      </c>
      <c r="B1085" s="230" t="s">
        <v>3573</v>
      </c>
      <c r="C1085" s="230" t="s">
        <v>671</v>
      </c>
      <c r="D1085" s="230" t="s">
        <v>233</v>
      </c>
      <c r="E1085" s="230" t="s">
        <v>141</v>
      </c>
      <c r="F1085" s="230">
        <v>33121</v>
      </c>
      <c r="G1085" s="230" t="s">
        <v>1725</v>
      </c>
      <c r="H1085" s="230" t="s">
        <v>1393</v>
      </c>
      <c r="I1085" s="230" t="s">
        <v>321</v>
      </c>
      <c r="K1085" s="230">
        <v>2009</v>
      </c>
      <c r="L1085" s="230" t="s">
        <v>286</v>
      </c>
    </row>
    <row r="1086" spans="1:22" ht="17.25" customHeight="1" x14ac:dyDescent="0.3">
      <c r="A1086" s="230">
        <v>422291</v>
      </c>
      <c r="B1086" s="230" t="s">
        <v>3575</v>
      </c>
      <c r="C1086" s="230" t="s">
        <v>3576</v>
      </c>
      <c r="D1086" s="230" t="s">
        <v>3577</v>
      </c>
      <c r="E1086" s="230" t="s">
        <v>141</v>
      </c>
      <c r="F1086" s="230">
        <v>33900</v>
      </c>
      <c r="G1086" s="230" t="s">
        <v>281</v>
      </c>
      <c r="H1086" s="230" t="s">
        <v>1393</v>
      </c>
      <c r="I1086" s="230" t="s">
        <v>321</v>
      </c>
      <c r="J1086" s="230" t="s">
        <v>295</v>
      </c>
      <c r="K1086" s="230">
        <v>2010</v>
      </c>
      <c r="L1086" s="230" t="s">
        <v>286</v>
      </c>
    </row>
    <row r="1087" spans="1:22" ht="17.25" customHeight="1" x14ac:dyDescent="0.3">
      <c r="A1087" s="230">
        <v>416412</v>
      </c>
      <c r="B1087" s="230" t="s">
        <v>3578</v>
      </c>
      <c r="C1087" s="230" t="s">
        <v>83</v>
      </c>
      <c r="D1087" s="230" t="s">
        <v>230</v>
      </c>
      <c r="E1087" s="230" t="s">
        <v>140</v>
      </c>
      <c r="F1087" s="230">
        <v>33970</v>
      </c>
      <c r="G1087" s="230" t="s">
        <v>2095</v>
      </c>
      <c r="H1087" s="230" t="s">
        <v>1393</v>
      </c>
      <c r="I1087" s="230" t="s">
        <v>321</v>
      </c>
      <c r="J1087" s="230" t="s">
        <v>295</v>
      </c>
      <c r="K1087" s="230">
        <v>2010</v>
      </c>
      <c r="L1087" s="230" t="s">
        <v>286</v>
      </c>
    </row>
    <row r="1088" spans="1:22" ht="17.25" customHeight="1" x14ac:dyDescent="0.3">
      <c r="A1088" s="230">
        <v>417644</v>
      </c>
      <c r="B1088" s="230" t="s">
        <v>3579</v>
      </c>
      <c r="C1088" s="230" t="s">
        <v>3580</v>
      </c>
      <c r="D1088" s="230" t="s">
        <v>3581</v>
      </c>
      <c r="E1088" s="230" t="s">
        <v>141</v>
      </c>
      <c r="F1088" s="230">
        <v>34305</v>
      </c>
      <c r="G1088" s="230" t="s">
        <v>281</v>
      </c>
      <c r="H1088" s="230" t="s">
        <v>1393</v>
      </c>
      <c r="I1088" s="230" t="s">
        <v>321</v>
      </c>
      <c r="J1088" s="230" t="s">
        <v>295</v>
      </c>
      <c r="K1088" s="230">
        <v>2010</v>
      </c>
      <c r="L1088" s="230" t="s">
        <v>286</v>
      </c>
      <c r="V1088" s="230" t="s">
        <v>902</v>
      </c>
    </row>
    <row r="1089" spans="1:22" ht="17.25" customHeight="1" x14ac:dyDescent="0.3">
      <c r="A1089" s="230">
        <v>424718</v>
      </c>
      <c r="B1089" s="230" t="s">
        <v>3582</v>
      </c>
      <c r="C1089" s="230" t="s">
        <v>62</v>
      </c>
      <c r="D1089" s="230" t="s">
        <v>219</v>
      </c>
      <c r="E1089" s="230" t="s">
        <v>140</v>
      </c>
      <c r="F1089" s="230">
        <v>32901</v>
      </c>
      <c r="G1089" s="230" t="s">
        <v>281</v>
      </c>
      <c r="H1089" s="230" t="s">
        <v>1393</v>
      </c>
      <c r="I1089" s="230" t="s">
        <v>321</v>
      </c>
      <c r="J1089" s="230" t="s">
        <v>296</v>
      </c>
      <c r="K1089" s="230">
        <v>2010</v>
      </c>
      <c r="L1089" s="230" t="s">
        <v>286</v>
      </c>
    </row>
    <row r="1090" spans="1:22" ht="17.25" customHeight="1" x14ac:dyDescent="0.3">
      <c r="A1090" s="230">
        <v>421117</v>
      </c>
      <c r="B1090" s="230" t="s">
        <v>3587</v>
      </c>
      <c r="C1090" s="230" t="s">
        <v>74</v>
      </c>
      <c r="D1090" s="230" t="s">
        <v>3588</v>
      </c>
      <c r="E1090" s="230" t="s">
        <v>141</v>
      </c>
      <c r="F1090" s="230">
        <v>33329</v>
      </c>
      <c r="G1090" s="230" t="s">
        <v>2914</v>
      </c>
      <c r="H1090" s="230" t="s">
        <v>1393</v>
      </c>
      <c r="I1090" s="230" t="s">
        <v>321</v>
      </c>
      <c r="J1090" s="230" t="s">
        <v>295</v>
      </c>
      <c r="K1090" s="230">
        <v>2011</v>
      </c>
      <c r="L1090" s="230" t="s">
        <v>286</v>
      </c>
      <c r="V1090" s="230" t="s">
        <v>902</v>
      </c>
    </row>
    <row r="1091" spans="1:22" ht="17.25" customHeight="1" x14ac:dyDescent="0.3">
      <c r="A1091" s="230">
        <v>417109</v>
      </c>
      <c r="B1091" s="230" t="s">
        <v>3589</v>
      </c>
      <c r="C1091" s="230" t="s">
        <v>3590</v>
      </c>
      <c r="D1091" s="230" t="s">
        <v>698</v>
      </c>
      <c r="E1091" s="230" t="s">
        <v>140</v>
      </c>
      <c r="F1091" s="230">
        <v>33970</v>
      </c>
      <c r="G1091" s="230" t="s">
        <v>2679</v>
      </c>
      <c r="H1091" s="230" t="s">
        <v>1393</v>
      </c>
      <c r="I1091" s="230" t="s">
        <v>321</v>
      </c>
      <c r="J1091" s="230" t="s">
        <v>295</v>
      </c>
      <c r="K1091" s="230">
        <v>2011</v>
      </c>
      <c r="L1091" s="230" t="s">
        <v>286</v>
      </c>
      <c r="S1091" s="230" t="s">
        <v>902</v>
      </c>
      <c r="T1091" s="230" t="s">
        <v>902</v>
      </c>
      <c r="U1091" s="230" t="s">
        <v>902</v>
      </c>
      <c r="V1091" s="230" t="s">
        <v>902</v>
      </c>
    </row>
    <row r="1092" spans="1:22" ht="17.25" customHeight="1" x14ac:dyDescent="0.3">
      <c r="A1092" s="230">
        <v>424230</v>
      </c>
      <c r="B1092" s="230" t="s">
        <v>3591</v>
      </c>
      <c r="C1092" s="230" t="s">
        <v>62</v>
      </c>
      <c r="D1092" s="230" t="s">
        <v>478</v>
      </c>
      <c r="E1092" s="230" t="s">
        <v>141</v>
      </c>
      <c r="F1092" s="230">
        <v>34170</v>
      </c>
      <c r="G1092" s="230" t="s">
        <v>1725</v>
      </c>
      <c r="H1092" s="230" t="s">
        <v>1393</v>
      </c>
      <c r="I1092" s="230" t="s">
        <v>321</v>
      </c>
      <c r="J1092" s="230" t="s">
        <v>295</v>
      </c>
      <c r="K1092" s="230">
        <v>2011</v>
      </c>
      <c r="L1092" s="230" t="s">
        <v>286</v>
      </c>
    </row>
    <row r="1093" spans="1:22" ht="17.25" customHeight="1" x14ac:dyDescent="0.3">
      <c r="A1093" s="230">
        <v>424273</v>
      </c>
      <c r="B1093" s="230" t="s">
        <v>3592</v>
      </c>
      <c r="C1093" s="230" t="s">
        <v>918</v>
      </c>
      <c r="D1093" s="230" t="s">
        <v>193</v>
      </c>
      <c r="E1093" s="230" t="s">
        <v>140</v>
      </c>
      <c r="F1093" s="230">
        <v>34649</v>
      </c>
      <c r="G1093" s="230" t="s">
        <v>281</v>
      </c>
      <c r="H1093" s="230" t="s">
        <v>1393</v>
      </c>
      <c r="I1093" s="230" t="s">
        <v>321</v>
      </c>
      <c r="J1093" s="230" t="s">
        <v>295</v>
      </c>
      <c r="K1093" s="230">
        <v>2011</v>
      </c>
      <c r="L1093" s="230" t="s">
        <v>286</v>
      </c>
    </row>
    <row r="1094" spans="1:22" ht="17.25" customHeight="1" x14ac:dyDescent="0.3">
      <c r="A1094" s="230">
        <v>417783</v>
      </c>
      <c r="B1094" s="230" t="s">
        <v>3596</v>
      </c>
      <c r="C1094" s="230" t="s">
        <v>350</v>
      </c>
      <c r="D1094" s="230" t="s">
        <v>413</v>
      </c>
      <c r="E1094" s="230" t="s">
        <v>140</v>
      </c>
      <c r="F1094" s="230">
        <v>34354</v>
      </c>
      <c r="G1094" s="230" t="s">
        <v>3597</v>
      </c>
      <c r="H1094" s="230" t="s">
        <v>1393</v>
      </c>
      <c r="I1094" s="230" t="s">
        <v>321</v>
      </c>
      <c r="J1094" s="230" t="s">
        <v>296</v>
      </c>
      <c r="K1094" s="230">
        <v>2011</v>
      </c>
      <c r="L1094" s="230" t="s">
        <v>286</v>
      </c>
      <c r="U1094" s="230" t="s">
        <v>902</v>
      </c>
      <c r="V1094" s="230" t="s">
        <v>902</v>
      </c>
    </row>
    <row r="1095" spans="1:22" ht="17.25" customHeight="1" x14ac:dyDescent="0.3">
      <c r="A1095" s="230">
        <v>424493</v>
      </c>
      <c r="B1095" s="230" t="s">
        <v>3598</v>
      </c>
      <c r="C1095" s="230" t="s">
        <v>629</v>
      </c>
      <c r="D1095" s="230" t="s">
        <v>195</v>
      </c>
      <c r="E1095" s="230" t="s">
        <v>141</v>
      </c>
      <c r="F1095" s="230">
        <v>34107</v>
      </c>
      <c r="G1095" s="230" t="s">
        <v>1775</v>
      </c>
      <c r="H1095" s="230" t="s">
        <v>1393</v>
      </c>
      <c r="I1095" s="230" t="s">
        <v>321</v>
      </c>
      <c r="J1095" s="230" t="s">
        <v>295</v>
      </c>
      <c r="K1095" s="230">
        <v>2012</v>
      </c>
      <c r="L1095" s="230" t="s">
        <v>286</v>
      </c>
    </row>
    <row r="1096" spans="1:22" ht="17.25" customHeight="1" x14ac:dyDescent="0.3">
      <c r="A1096" s="230">
        <v>419178</v>
      </c>
      <c r="B1096" s="230" t="s">
        <v>592</v>
      </c>
      <c r="C1096" s="230" t="s">
        <v>60</v>
      </c>
      <c r="D1096" s="230" t="s">
        <v>1439</v>
      </c>
      <c r="E1096" s="230" t="s">
        <v>140</v>
      </c>
      <c r="F1096" s="230">
        <v>34298</v>
      </c>
      <c r="G1096" s="230" t="s">
        <v>281</v>
      </c>
      <c r="H1096" s="230" t="s">
        <v>1393</v>
      </c>
      <c r="I1096" s="230" t="s">
        <v>321</v>
      </c>
      <c r="J1096" s="230" t="s">
        <v>295</v>
      </c>
      <c r="K1096" s="230">
        <v>2012</v>
      </c>
      <c r="L1096" s="230" t="s">
        <v>286</v>
      </c>
      <c r="U1096" s="230" t="s">
        <v>902</v>
      </c>
      <c r="V1096" s="230" t="s">
        <v>902</v>
      </c>
    </row>
    <row r="1097" spans="1:22" ht="17.25" customHeight="1" x14ac:dyDescent="0.3">
      <c r="A1097" s="230">
        <v>418256</v>
      </c>
      <c r="B1097" s="230" t="s">
        <v>3599</v>
      </c>
      <c r="C1097" s="230" t="s">
        <v>105</v>
      </c>
      <c r="D1097" s="230" t="s">
        <v>236</v>
      </c>
      <c r="E1097" s="230" t="s">
        <v>141</v>
      </c>
      <c r="F1097" s="230">
        <v>34335</v>
      </c>
      <c r="G1097" s="230" t="s">
        <v>292</v>
      </c>
      <c r="H1097" s="230" t="s">
        <v>1393</v>
      </c>
      <c r="I1097" s="230" t="s">
        <v>321</v>
      </c>
      <c r="J1097" s="230" t="s">
        <v>295</v>
      </c>
      <c r="K1097" s="230">
        <v>2012</v>
      </c>
      <c r="L1097" s="230" t="s">
        <v>286</v>
      </c>
      <c r="T1097" s="230" t="s">
        <v>902</v>
      </c>
      <c r="U1097" s="230" t="s">
        <v>902</v>
      </c>
      <c r="V1097" s="230" t="s">
        <v>902</v>
      </c>
    </row>
    <row r="1098" spans="1:22" ht="17.25" customHeight="1" x14ac:dyDescent="0.3">
      <c r="A1098" s="230">
        <v>419925</v>
      </c>
      <c r="B1098" s="230" t="s">
        <v>3601</v>
      </c>
      <c r="C1098" s="230" t="s">
        <v>126</v>
      </c>
      <c r="D1098" s="230" t="s">
        <v>3602</v>
      </c>
      <c r="E1098" s="230" t="s">
        <v>141</v>
      </c>
      <c r="F1098" s="230">
        <v>34505</v>
      </c>
      <c r="G1098" s="230" t="s">
        <v>1725</v>
      </c>
      <c r="H1098" s="230" t="s">
        <v>1393</v>
      </c>
      <c r="I1098" s="230" t="s">
        <v>321</v>
      </c>
      <c r="J1098" s="230" t="s">
        <v>295</v>
      </c>
      <c r="K1098" s="230">
        <v>2012</v>
      </c>
      <c r="L1098" s="230" t="s">
        <v>286</v>
      </c>
    </row>
    <row r="1099" spans="1:22" ht="17.25" customHeight="1" x14ac:dyDescent="0.3">
      <c r="A1099" s="230">
        <v>418232</v>
      </c>
      <c r="B1099" s="230" t="s">
        <v>3603</v>
      </c>
      <c r="C1099" s="230" t="s">
        <v>64</v>
      </c>
      <c r="D1099" s="230" t="s">
        <v>228</v>
      </c>
      <c r="E1099" s="230" t="s">
        <v>140</v>
      </c>
      <c r="F1099" s="230">
        <v>34505</v>
      </c>
      <c r="G1099" s="230" t="s">
        <v>1395</v>
      </c>
      <c r="H1099" s="230" t="s">
        <v>1393</v>
      </c>
      <c r="I1099" s="230" t="s">
        <v>321</v>
      </c>
      <c r="J1099" s="230" t="s">
        <v>295</v>
      </c>
      <c r="K1099" s="230">
        <v>2012</v>
      </c>
      <c r="L1099" s="230" t="s">
        <v>286</v>
      </c>
      <c r="V1099" s="230" t="s">
        <v>902</v>
      </c>
    </row>
    <row r="1100" spans="1:22" ht="17.25" customHeight="1" x14ac:dyDescent="0.3">
      <c r="A1100" s="230">
        <v>416193</v>
      </c>
      <c r="B1100" s="230" t="s">
        <v>3604</v>
      </c>
      <c r="C1100" s="230" t="s">
        <v>748</v>
      </c>
      <c r="D1100" s="230" t="s">
        <v>230</v>
      </c>
      <c r="E1100" s="230" t="s">
        <v>140</v>
      </c>
      <c r="F1100" s="230">
        <v>34510</v>
      </c>
      <c r="G1100" s="230" t="s">
        <v>281</v>
      </c>
      <c r="H1100" s="230" t="s">
        <v>1393</v>
      </c>
      <c r="I1100" s="230" t="s">
        <v>321</v>
      </c>
      <c r="J1100" s="230" t="s">
        <v>295</v>
      </c>
      <c r="K1100" s="230">
        <v>2012</v>
      </c>
      <c r="L1100" s="230" t="s">
        <v>286</v>
      </c>
    </row>
    <row r="1101" spans="1:22" ht="17.25" customHeight="1" x14ac:dyDescent="0.3">
      <c r="A1101" s="230">
        <v>416252</v>
      </c>
      <c r="B1101" s="230" t="s">
        <v>3606</v>
      </c>
      <c r="C1101" s="230" t="s">
        <v>519</v>
      </c>
      <c r="D1101" s="230" t="s">
        <v>462</v>
      </c>
      <c r="E1101" s="230" t="s">
        <v>141</v>
      </c>
      <c r="F1101" s="230">
        <v>34587</v>
      </c>
      <c r="G1101" s="230" t="s">
        <v>3607</v>
      </c>
      <c r="H1101" s="230" t="s">
        <v>1393</v>
      </c>
      <c r="I1101" s="230" t="s">
        <v>321</v>
      </c>
      <c r="J1101" s="230" t="s">
        <v>295</v>
      </c>
      <c r="K1101" s="230">
        <v>2012</v>
      </c>
      <c r="L1101" s="230" t="s">
        <v>286</v>
      </c>
    </row>
    <row r="1102" spans="1:22" ht="17.25" customHeight="1" x14ac:dyDescent="0.3">
      <c r="A1102" s="230">
        <v>420312</v>
      </c>
      <c r="B1102" s="230" t="s">
        <v>3608</v>
      </c>
      <c r="C1102" s="230" t="s">
        <v>91</v>
      </c>
      <c r="D1102" s="230" t="s">
        <v>3609</v>
      </c>
      <c r="E1102" s="230" t="s">
        <v>141</v>
      </c>
      <c r="F1102" s="230">
        <v>34606</v>
      </c>
      <c r="G1102" s="230" t="s">
        <v>1725</v>
      </c>
      <c r="H1102" s="230" t="s">
        <v>1393</v>
      </c>
      <c r="I1102" s="230" t="s">
        <v>321</v>
      </c>
      <c r="J1102" s="230" t="s">
        <v>295</v>
      </c>
      <c r="K1102" s="230">
        <v>2012</v>
      </c>
      <c r="L1102" s="230" t="s">
        <v>286</v>
      </c>
    </row>
    <row r="1103" spans="1:22" ht="17.25" customHeight="1" x14ac:dyDescent="0.3">
      <c r="A1103" s="230">
        <v>419946</v>
      </c>
      <c r="B1103" s="230" t="s">
        <v>3610</v>
      </c>
      <c r="C1103" s="230" t="s">
        <v>62</v>
      </c>
      <c r="D1103" s="230" t="s">
        <v>236</v>
      </c>
      <c r="E1103" s="230" t="s">
        <v>140</v>
      </c>
      <c r="F1103" s="230">
        <v>34627</v>
      </c>
      <c r="G1103" s="230" t="s">
        <v>3525</v>
      </c>
      <c r="H1103" s="230" t="s">
        <v>1393</v>
      </c>
      <c r="I1103" s="230" t="s">
        <v>321</v>
      </c>
      <c r="J1103" s="230" t="s">
        <v>295</v>
      </c>
      <c r="K1103" s="230">
        <v>2012</v>
      </c>
      <c r="L1103" s="230" t="s">
        <v>286</v>
      </c>
      <c r="U1103" s="230" t="s">
        <v>902</v>
      </c>
      <c r="V1103" s="230" t="s">
        <v>902</v>
      </c>
    </row>
    <row r="1104" spans="1:22" ht="17.25" customHeight="1" x14ac:dyDescent="0.3">
      <c r="A1104" s="230">
        <v>421640</v>
      </c>
      <c r="B1104" s="230" t="s">
        <v>3611</v>
      </c>
      <c r="C1104" s="230" t="s">
        <v>80</v>
      </c>
      <c r="D1104" s="230" t="s">
        <v>3612</v>
      </c>
      <c r="E1104" s="230" t="s">
        <v>141</v>
      </c>
      <c r="F1104" s="230">
        <v>34662</v>
      </c>
      <c r="G1104" s="230" t="s">
        <v>2012</v>
      </c>
      <c r="H1104" s="230" t="s">
        <v>1393</v>
      </c>
      <c r="I1104" s="230" t="s">
        <v>321</v>
      </c>
      <c r="J1104" s="230" t="s">
        <v>295</v>
      </c>
      <c r="K1104" s="230">
        <v>2012</v>
      </c>
      <c r="L1104" s="230" t="s">
        <v>286</v>
      </c>
    </row>
    <row r="1105" spans="1:22" ht="17.25" customHeight="1" x14ac:dyDescent="0.3">
      <c r="A1105" s="230">
        <v>423103</v>
      </c>
      <c r="B1105" s="230" t="s">
        <v>3613</v>
      </c>
      <c r="C1105" s="230" t="s">
        <v>62</v>
      </c>
      <c r="D1105" s="230" t="s">
        <v>205</v>
      </c>
      <c r="E1105" s="230" t="s">
        <v>141</v>
      </c>
      <c r="F1105" s="230">
        <v>34700</v>
      </c>
      <c r="G1105" s="230" t="s">
        <v>3515</v>
      </c>
      <c r="H1105" s="230" t="s">
        <v>1393</v>
      </c>
      <c r="I1105" s="230" t="s">
        <v>321</v>
      </c>
      <c r="J1105" s="230" t="s">
        <v>295</v>
      </c>
      <c r="K1105" s="230">
        <v>2012</v>
      </c>
      <c r="L1105" s="230" t="s">
        <v>286</v>
      </c>
    </row>
    <row r="1106" spans="1:22" ht="17.25" customHeight="1" x14ac:dyDescent="0.3">
      <c r="A1106" s="230">
        <v>419374</v>
      </c>
      <c r="B1106" s="230" t="s">
        <v>3614</v>
      </c>
      <c r="C1106" s="230" t="s">
        <v>62</v>
      </c>
      <c r="D1106" s="230" t="s">
        <v>196</v>
      </c>
      <c r="E1106" s="230" t="s">
        <v>141</v>
      </c>
      <c r="F1106" s="230">
        <v>34700</v>
      </c>
      <c r="G1106" s="230" t="s">
        <v>281</v>
      </c>
      <c r="H1106" s="230" t="s">
        <v>1393</v>
      </c>
      <c r="I1106" s="230" t="s">
        <v>321</v>
      </c>
      <c r="J1106" s="230" t="s">
        <v>295</v>
      </c>
      <c r="K1106" s="230">
        <v>2012</v>
      </c>
      <c r="L1106" s="230" t="s">
        <v>286</v>
      </c>
      <c r="N1106" s="230">
        <v>3080</v>
      </c>
      <c r="O1106" s="230">
        <v>44423.486840277779</v>
      </c>
      <c r="P1106" s="230">
        <v>13000</v>
      </c>
    </row>
    <row r="1107" spans="1:22" ht="17.25" customHeight="1" x14ac:dyDescent="0.3">
      <c r="A1107" s="230">
        <v>420956</v>
      </c>
      <c r="B1107" s="230" t="s">
        <v>3615</v>
      </c>
      <c r="C1107" s="230" t="s">
        <v>94</v>
      </c>
      <c r="D1107" s="230" t="s">
        <v>3616</v>
      </c>
      <c r="E1107" s="230" t="s">
        <v>141</v>
      </c>
      <c r="F1107" s="230">
        <v>34724</v>
      </c>
      <c r="G1107" s="230" t="s">
        <v>1994</v>
      </c>
      <c r="H1107" s="230" t="s">
        <v>1393</v>
      </c>
      <c r="I1107" s="230" t="s">
        <v>321</v>
      </c>
      <c r="J1107" s="230" t="s">
        <v>295</v>
      </c>
      <c r="K1107" s="230">
        <v>2012</v>
      </c>
      <c r="L1107" s="230" t="s">
        <v>286</v>
      </c>
    </row>
    <row r="1108" spans="1:22" ht="17.25" customHeight="1" x14ac:dyDescent="0.3">
      <c r="A1108" s="230">
        <v>425417</v>
      </c>
      <c r="B1108" s="230" t="s">
        <v>3619</v>
      </c>
      <c r="C1108" s="230" t="s">
        <v>91</v>
      </c>
      <c r="D1108" s="230" t="s">
        <v>435</v>
      </c>
      <c r="E1108" s="230" t="s">
        <v>140</v>
      </c>
      <c r="F1108" s="230">
        <v>34340</v>
      </c>
      <c r="G1108" s="230" t="s">
        <v>281</v>
      </c>
      <c r="H1108" s="230" t="s">
        <v>1393</v>
      </c>
      <c r="I1108" s="230" t="s">
        <v>321</v>
      </c>
      <c r="J1108" s="230" t="s">
        <v>296</v>
      </c>
      <c r="K1108" s="230">
        <v>2012</v>
      </c>
      <c r="L1108" s="230" t="s">
        <v>286</v>
      </c>
      <c r="V1108" s="230" t="s">
        <v>902</v>
      </c>
    </row>
    <row r="1109" spans="1:22" ht="17.25" customHeight="1" x14ac:dyDescent="0.3">
      <c r="A1109" s="230">
        <v>420487</v>
      </c>
      <c r="B1109" s="230" t="s">
        <v>3620</v>
      </c>
      <c r="C1109" s="230" t="s">
        <v>636</v>
      </c>
      <c r="D1109" s="230" t="s">
        <v>413</v>
      </c>
      <c r="E1109" s="230" t="s">
        <v>140</v>
      </c>
      <c r="F1109" s="230">
        <v>34344</v>
      </c>
      <c r="G1109" s="230" t="s">
        <v>2013</v>
      </c>
      <c r="H1109" s="230" t="s">
        <v>1393</v>
      </c>
      <c r="I1109" s="230" t="s">
        <v>321</v>
      </c>
      <c r="J1109" s="230" t="s">
        <v>296</v>
      </c>
      <c r="K1109" s="230">
        <v>2012</v>
      </c>
      <c r="L1109" s="230" t="s">
        <v>286</v>
      </c>
      <c r="U1109" s="230" t="s">
        <v>902</v>
      </c>
      <c r="V1109" s="230" t="s">
        <v>902</v>
      </c>
    </row>
    <row r="1110" spans="1:22" ht="17.25" customHeight="1" x14ac:dyDescent="0.3">
      <c r="A1110" s="230">
        <v>424459</v>
      </c>
      <c r="B1110" s="230" t="s">
        <v>3625</v>
      </c>
      <c r="C1110" s="230" t="s">
        <v>3626</v>
      </c>
      <c r="D1110" s="230" t="s">
        <v>227</v>
      </c>
      <c r="E1110" s="230" t="s">
        <v>141</v>
      </c>
      <c r="F1110" s="230">
        <v>34424</v>
      </c>
      <c r="G1110" s="230" t="s">
        <v>1656</v>
      </c>
      <c r="H1110" s="230" t="s">
        <v>1393</v>
      </c>
      <c r="I1110" s="230" t="s">
        <v>321</v>
      </c>
      <c r="J1110" s="230" t="s">
        <v>296</v>
      </c>
      <c r="K1110" s="230">
        <v>2012</v>
      </c>
      <c r="L1110" s="230" t="s">
        <v>286</v>
      </c>
    </row>
    <row r="1111" spans="1:22" ht="17.25" customHeight="1" x14ac:dyDescent="0.3">
      <c r="A1111" s="230">
        <v>415184</v>
      </c>
      <c r="B1111" s="230" t="s">
        <v>3630</v>
      </c>
      <c r="C1111" s="230" t="s">
        <v>60</v>
      </c>
      <c r="D1111" s="230" t="s">
        <v>3631</v>
      </c>
      <c r="E1111" s="230" t="s">
        <v>141</v>
      </c>
      <c r="F1111" s="230">
        <v>34428</v>
      </c>
      <c r="G1111" s="230" t="s">
        <v>281</v>
      </c>
      <c r="H1111" s="230" t="s">
        <v>1393</v>
      </c>
      <c r="I1111" s="230" t="s">
        <v>321</v>
      </c>
      <c r="J1111" s="230" t="s">
        <v>296</v>
      </c>
      <c r="K1111" s="230">
        <v>2012</v>
      </c>
      <c r="L1111" s="230" t="s">
        <v>286</v>
      </c>
    </row>
    <row r="1112" spans="1:22" ht="17.25" customHeight="1" x14ac:dyDescent="0.3">
      <c r="A1112" s="230">
        <v>425180</v>
      </c>
      <c r="B1112" s="230" t="s">
        <v>3632</v>
      </c>
      <c r="C1112" s="230" t="s">
        <v>350</v>
      </c>
      <c r="D1112" s="230" t="s">
        <v>413</v>
      </c>
      <c r="E1112" s="230" t="s">
        <v>140</v>
      </c>
      <c r="F1112" s="230">
        <v>35081</v>
      </c>
      <c r="G1112" s="230" t="s">
        <v>281</v>
      </c>
      <c r="H1112" s="230" t="s">
        <v>1393</v>
      </c>
      <c r="I1112" s="230" t="s">
        <v>321</v>
      </c>
      <c r="J1112" s="230" t="s">
        <v>295</v>
      </c>
      <c r="K1112" s="230">
        <v>2013</v>
      </c>
      <c r="L1112" s="230" t="s">
        <v>286</v>
      </c>
    </row>
    <row r="1113" spans="1:22" ht="17.25" customHeight="1" x14ac:dyDescent="0.3">
      <c r="A1113" s="230">
        <v>423265</v>
      </c>
      <c r="B1113" s="230" t="s">
        <v>3633</v>
      </c>
      <c r="C1113" s="230" t="s">
        <v>127</v>
      </c>
      <c r="D1113" s="230" t="s">
        <v>205</v>
      </c>
      <c r="E1113" s="230" t="s">
        <v>141</v>
      </c>
      <c r="F1113" s="230">
        <v>34596</v>
      </c>
      <c r="G1113" s="230" t="s">
        <v>3634</v>
      </c>
      <c r="H1113" s="230" t="s">
        <v>1393</v>
      </c>
      <c r="I1113" s="230" t="s">
        <v>321</v>
      </c>
      <c r="J1113" s="230" t="s">
        <v>295</v>
      </c>
      <c r="K1113" s="230">
        <v>2013</v>
      </c>
      <c r="L1113" s="230" t="s">
        <v>286</v>
      </c>
    </row>
    <row r="1114" spans="1:22" ht="17.25" customHeight="1" x14ac:dyDescent="0.3">
      <c r="A1114" s="230">
        <v>419343</v>
      </c>
      <c r="B1114" s="230" t="s">
        <v>3635</v>
      </c>
      <c r="C1114" s="230" t="s">
        <v>60</v>
      </c>
      <c r="D1114" s="230" t="s">
        <v>3636</v>
      </c>
      <c r="E1114" s="230" t="s">
        <v>141</v>
      </c>
      <c r="F1114" s="230">
        <v>34700</v>
      </c>
      <c r="G1114" s="230" t="s">
        <v>3600</v>
      </c>
      <c r="H1114" s="230" t="s">
        <v>1393</v>
      </c>
      <c r="I1114" s="230" t="s">
        <v>321</v>
      </c>
      <c r="J1114" s="230" t="s">
        <v>295</v>
      </c>
      <c r="K1114" s="230">
        <v>2013</v>
      </c>
      <c r="L1114" s="230" t="s">
        <v>286</v>
      </c>
      <c r="N1114" s="230">
        <v>2925</v>
      </c>
      <c r="O1114" s="230">
        <v>44413.546423611115</v>
      </c>
      <c r="P1114" s="230">
        <v>14000</v>
      </c>
    </row>
    <row r="1115" spans="1:22" ht="17.25" customHeight="1" x14ac:dyDescent="0.3">
      <c r="A1115" s="230">
        <v>420941</v>
      </c>
      <c r="B1115" s="230" t="s">
        <v>3637</v>
      </c>
      <c r="C1115" s="230" t="s">
        <v>397</v>
      </c>
      <c r="D1115" s="230" t="s">
        <v>3638</v>
      </c>
      <c r="E1115" s="230" t="s">
        <v>140</v>
      </c>
      <c r="F1115" s="230">
        <v>34704</v>
      </c>
      <c r="G1115" s="230" t="s">
        <v>286</v>
      </c>
      <c r="H1115" s="230" t="s">
        <v>1393</v>
      </c>
      <c r="I1115" s="230" t="s">
        <v>321</v>
      </c>
      <c r="J1115" s="230" t="s">
        <v>295</v>
      </c>
      <c r="K1115" s="230">
        <v>2013</v>
      </c>
      <c r="L1115" s="230" t="s">
        <v>286</v>
      </c>
    </row>
    <row r="1116" spans="1:22" ht="17.25" customHeight="1" x14ac:dyDescent="0.3">
      <c r="A1116" s="230">
        <v>420519</v>
      </c>
      <c r="B1116" s="230" t="s">
        <v>3639</v>
      </c>
      <c r="C1116" s="230" t="s">
        <v>3640</v>
      </c>
      <c r="D1116" s="230" t="s">
        <v>3641</v>
      </c>
      <c r="E1116" s="230" t="s">
        <v>141</v>
      </c>
      <c r="F1116" s="230">
        <v>35034</v>
      </c>
      <c r="G1116" s="230" t="s">
        <v>3642</v>
      </c>
      <c r="H1116" s="230" t="s">
        <v>1393</v>
      </c>
      <c r="I1116" s="230" t="s">
        <v>321</v>
      </c>
      <c r="J1116" s="230" t="s">
        <v>295</v>
      </c>
      <c r="K1116" s="230">
        <v>2013</v>
      </c>
      <c r="L1116" s="230" t="s">
        <v>286</v>
      </c>
    </row>
    <row r="1117" spans="1:22" ht="17.25" customHeight="1" x14ac:dyDescent="0.3">
      <c r="A1117" s="230">
        <v>417758</v>
      </c>
      <c r="B1117" s="230" t="s">
        <v>3643</v>
      </c>
      <c r="C1117" s="230" t="s">
        <v>707</v>
      </c>
      <c r="D1117" s="230" t="s">
        <v>196</v>
      </c>
      <c r="E1117" s="230" t="s">
        <v>140</v>
      </c>
      <c r="F1117" s="230">
        <v>35065</v>
      </c>
      <c r="G1117" s="230" t="s">
        <v>3515</v>
      </c>
      <c r="H1117" s="230" t="s">
        <v>1393</v>
      </c>
      <c r="I1117" s="230" t="s">
        <v>321</v>
      </c>
      <c r="J1117" s="230" t="s">
        <v>295</v>
      </c>
      <c r="K1117" s="230">
        <v>2013</v>
      </c>
      <c r="L1117" s="230" t="s">
        <v>286</v>
      </c>
      <c r="V1117" s="230" t="s">
        <v>902</v>
      </c>
    </row>
    <row r="1118" spans="1:22" ht="17.25" customHeight="1" x14ac:dyDescent="0.3">
      <c r="A1118" s="230">
        <v>421856</v>
      </c>
      <c r="B1118" s="230" t="s">
        <v>3644</v>
      </c>
      <c r="C1118" s="230" t="s">
        <v>93</v>
      </c>
      <c r="D1118" s="230" t="s">
        <v>227</v>
      </c>
      <c r="E1118" s="230" t="s">
        <v>140</v>
      </c>
      <c r="F1118" s="230">
        <v>35065</v>
      </c>
      <c r="G1118" s="230" t="s">
        <v>1776</v>
      </c>
      <c r="H1118" s="230" t="s">
        <v>1393</v>
      </c>
      <c r="I1118" s="230" t="s">
        <v>321</v>
      </c>
      <c r="J1118" s="230" t="s">
        <v>295</v>
      </c>
      <c r="K1118" s="230">
        <v>2013</v>
      </c>
      <c r="L1118" s="230" t="s">
        <v>286</v>
      </c>
    </row>
    <row r="1119" spans="1:22" ht="17.25" customHeight="1" x14ac:dyDescent="0.3">
      <c r="A1119" s="230">
        <v>425740</v>
      </c>
      <c r="B1119" s="230" t="s">
        <v>3645</v>
      </c>
      <c r="C1119" s="230" t="s">
        <v>441</v>
      </c>
      <c r="D1119" s="230" t="s">
        <v>614</v>
      </c>
      <c r="E1119" s="230" t="s">
        <v>140</v>
      </c>
      <c r="F1119" s="230">
        <v>34627</v>
      </c>
      <c r="G1119" s="230" t="s">
        <v>3357</v>
      </c>
      <c r="H1119" s="230" t="s">
        <v>1393</v>
      </c>
      <c r="I1119" s="230" t="s">
        <v>321</v>
      </c>
      <c r="J1119" s="230" t="s">
        <v>296</v>
      </c>
      <c r="K1119" s="230">
        <v>2013</v>
      </c>
      <c r="L1119" s="230" t="s">
        <v>286</v>
      </c>
    </row>
    <row r="1120" spans="1:22" ht="17.25" customHeight="1" x14ac:dyDescent="0.3">
      <c r="A1120" s="230">
        <v>420246</v>
      </c>
      <c r="B1120" s="230" t="s">
        <v>3646</v>
      </c>
      <c r="C1120" s="230" t="s">
        <v>350</v>
      </c>
      <c r="D1120" s="230" t="s">
        <v>521</v>
      </c>
      <c r="E1120" s="230" t="s">
        <v>140</v>
      </c>
      <c r="F1120" s="230">
        <v>34700</v>
      </c>
      <c r="G1120" s="230" t="s">
        <v>286</v>
      </c>
      <c r="H1120" s="230" t="s">
        <v>1393</v>
      </c>
      <c r="I1120" s="230" t="s">
        <v>321</v>
      </c>
      <c r="J1120" s="230" t="s">
        <v>296</v>
      </c>
      <c r="K1120" s="230">
        <v>2013</v>
      </c>
      <c r="L1120" s="230" t="s">
        <v>286</v>
      </c>
      <c r="R1120" s="230" t="s">
        <v>902</v>
      </c>
      <c r="S1120" s="230" t="s">
        <v>902</v>
      </c>
      <c r="T1120" s="230" t="s">
        <v>902</v>
      </c>
      <c r="U1120" s="230" t="s">
        <v>902</v>
      </c>
      <c r="V1120" s="230" t="s">
        <v>902</v>
      </c>
    </row>
    <row r="1121" spans="1:22" ht="17.25" customHeight="1" x14ac:dyDescent="0.3">
      <c r="A1121" s="230">
        <v>426411</v>
      </c>
      <c r="B1121" s="230" t="s">
        <v>3650</v>
      </c>
      <c r="C1121" s="230" t="s">
        <v>59</v>
      </c>
      <c r="D1121" s="230" t="s">
        <v>3651</v>
      </c>
      <c r="E1121" s="230" t="s">
        <v>140</v>
      </c>
      <c r="F1121" s="230">
        <v>34910</v>
      </c>
      <c r="G1121" s="230" t="s">
        <v>3102</v>
      </c>
      <c r="H1121" s="230" t="s">
        <v>1393</v>
      </c>
      <c r="I1121" s="230" t="s">
        <v>321</v>
      </c>
      <c r="J1121" s="230" t="s">
        <v>296</v>
      </c>
      <c r="K1121" s="230">
        <v>2013</v>
      </c>
      <c r="L1121" s="230" t="s">
        <v>286</v>
      </c>
    </row>
    <row r="1122" spans="1:22" ht="17.25" customHeight="1" x14ac:dyDescent="0.3">
      <c r="A1122" s="230">
        <v>425736</v>
      </c>
      <c r="B1122" s="230" t="s">
        <v>3652</v>
      </c>
      <c r="C1122" s="230" t="s">
        <v>80</v>
      </c>
      <c r="D1122" s="230" t="s">
        <v>225</v>
      </c>
      <c r="E1122" s="230" t="s">
        <v>140</v>
      </c>
      <c r="F1122" s="230">
        <v>34919</v>
      </c>
      <c r="G1122" s="230" t="s">
        <v>3653</v>
      </c>
      <c r="H1122" s="230" t="s">
        <v>1393</v>
      </c>
      <c r="I1122" s="230" t="s">
        <v>321</v>
      </c>
      <c r="J1122" s="230" t="s">
        <v>296</v>
      </c>
      <c r="K1122" s="230">
        <v>2013</v>
      </c>
      <c r="L1122" s="230" t="s">
        <v>286</v>
      </c>
    </row>
    <row r="1123" spans="1:22" ht="17.25" customHeight="1" x14ac:dyDescent="0.3">
      <c r="A1123" s="230">
        <v>419838</v>
      </c>
      <c r="B1123" s="230" t="s">
        <v>3654</v>
      </c>
      <c r="C1123" s="230" t="s">
        <v>64</v>
      </c>
      <c r="D1123" s="230" t="s">
        <v>380</v>
      </c>
      <c r="E1123" s="230" t="s">
        <v>141</v>
      </c>
      <c r="F1123" s="230">
        <v>35065</v>
      </c>
      <c r="G1123" s="230" t="s">
        <v>1776</v>
      </c>
      <c r="H1123" s="230" t="s">
        <v>1393</v>
      </c>
      <c r="I1123" s="230" t="s">
        <v>321</v>
      </c>
      <c r="J1123" s="230" t="s">
        <v>296</v>
      </c>
      <c r="K1123" s="230">
        <v>2013</v>
      </c>
      <c r="L1123" s="230" t="s">
        <v>286</v>
      </c>
      <c r="T1123" s="230" t="s">
        <v>902</v>
      </c>
      <c r="U1123" s="230" t="s">
        <v>902</v>
      </c>
      <c r="V1123" s="230" t="s">
        <v>902</v>
      </c>
    </row>
    <row r="1124" spans="1:22" ht="17.25" customHeight="1" x14ac:dyDescent="0.3">
      <c r="A1124" s="230">
        <v>422358</v>
      </c>
      <c r="B1124" s="230" t="s">
        <v>3659</v>
      </c>
      <c r="C1124" s="230" t="s">
        <v>91</v>
      </c>
      <c r="D1124" s="230" t="s">
        <v>229</v>
      </c>
      <c r="E1124" s="230" t="s">
        <v>141</v>
      </c>
      <c r="F1124" s="230">
        <v>34604</v>
      </c>
      <c r="G1124" s="230" t="s">
        <v>3660</v>
      </c>
      <c r="H1124" s="230" t="s">
        <v>1393</v>
      </c>
      <c r="I1124" s="230" t="s">
        <v>321</v>
      </c>
      <c r="J1124" s="230" t="s">
        <v>295</v>
      </c>
      <c r="K1124" s="230">
        <v>2014</v>
      </c>
      <c r="L1124" s="230" t="s">
        <v>286</v>
      </c>
    </row>
    <row r="1125" spans="1:22" ht="17.25" customHeight="1" x14ac:dyDescent="0.3">
      <c r="A1125" s="230">
        <v>421954</v>
      </c>
      <c r="B1125" s="230" t="s">
        <v>3661</v>
      </c>
      <c r="C1125" s="230" t="s">
        <v>64</v>
      </c>
      <c r="D1125" s="230" t="s">
        <v>255</v>
      </c>
      <c r="E1125" s="230" t="s">
        <v>140</v>
      </c>
      <c r="F1125" s="230">
        <v>34777</v>
      </c>
      <c r="G1125" s="230" t="s">
        <v>281</v>
      </c>
      <c r="H1125" s="230" t="s">
        <v>1393</v>
      </c>
      <c r="I1125" s="230" t="s">
        <v>321</v>
      </c>
      <c r="J1125" s="230" t="s">
        <v>295</v>
      </c>
      <c r="K1125" s="230">
        <v>2014</v>
      </c>
      <c r="L1125" s="230" t="s">
        <v>286</v>
      </c>
    </row>
    <row r="1126" spans="1:22" ht="17.25" customHeight="1" x14ac:dyDescent="0.3">
      <c r="A1126" s="230">
        <v>421753</v>
      </c>
      <c r="B1126" s="230" t="s">
        <v>3662</v>
      </c>
      <c r="C1126" s="230" t="s">
        <v>61</v>
      </c>
      <c r="D1126" s="230" t="s">
        <v>434</v>
      </c>
      <c r="E1126" s="230" t="s">
        <v>141</v>
      </c>
      <c r="F1126" s="230">
        <v>35019</v>
      </c>
      <c r="G1126" s="230" t="s">
        <v>286</v>
      </c>
      <c r="H1126" s="230" t="s">
        <v>1393</v>
      </c>
      <c r="I1126" s="230" t="s">
        <v>321</v>
      </c>
      <c r="J1126" s="230" t="s">
        <v>295</v>
      </c>
      <c r="K1126" s="230">
        <v>2014</v>
      </c>
      <c r="L1126" s="230" t="s">
        <v>286</v>
      </c>
      <c r="V1126" s="230" t="s">
        <v>902</v>
      </c>
    </row>
    <row r="1127" spans="1:22" ht="17.25" customHeight="1" x14ac:dyDescent="0.3">
      <c r="A1127" s="230">
        <v>422123</v>
      </c>
      <c r="B1127" s="230" t="s">
        <v>3664</v>
      </c>
      <c r="C1127" s="230" t="s">
        <v>393</v>
      </c>
      <c r="D1127" s="230" t="s">
        <v>3665</v>
      </c>
      <c r="E1127" s="230" t="s">
        <v>140</v>
      </c>
      <c r="F1127" s="230">
        <v>35154</v>
      </c>
      <c r="G1127" s="230" t="s">
        <v>1656</v>
      </c>
      <c r="H1127" s="230" t="s">
        <v>1393</v>
      </c>
      <c r="I1127" s="230" t="s">
        <v>321</v>
      </c>
      <c r="J1127" s="230" t="s">
        <v>295</v>
      </c>
      <c r="K1127" s="230">
        <v>2014</v>
      </c>
      <c r="L1127" s="230" t="s">
        <v>286</v>
      </c>
    </row>
    <row r="1128" spans="1:22" ht="17.25" customHeight="1" x14ac:dyDescent="0.3">
      <c r="A1128" s="230">
        <v>418473</v>
      </c>
      <c r="B1128" s="230" t="s">
        <v>3666</v>
      </c>
      <c r="C1128" s="230" t="s">
        <v>67</v>
      </c>
      <c r="D1128" s="230" t="s">
        <v>134</v>
      </c>
      <c r="E1128" s="230" t="s">
        <v>141</v>
      </c>
      <c r="F1128" s="230">
        <v>35240</v>
      </c>
      <c r="G1128" s="230" t="s">
        <v>3607</v>
      </c>
      <c r="H1128" s="230" t="s">
        <v>1393</v>
      </c>
      <c r="I1128" s="230" t="s">
        <v>321</v>
      </c>
      <c r="J1128" s="230" t="s">
        <v>295</v>
      </c>
      <c r="K1128" s="230">
        <v>2014</v>
      </c>
      <c r="L1128" s="230" t="s">
        <v>286</v>
      </c>
      <c r="V1128" s="230" t="s">
        <v>902</v>
      </c>
    </row>
    <row r="1129" spans="1:22" ht="17.25" customHeight="1" x14ac:dyDescent="0.3">
      <c r="A1129" s="230">
        <v>418689</v>
      </c>
      <c r="B1129" s="230" t="s">
        <v>3667</v>
      </c>
      <c r="C1129" s="230" t="s">
        <v>406</v>
      </c>
      <c r="D1129" s="230" t="s">
        <v>363</v>
      </c>
      <c r="E1129" s="230" t="s">
        <v>140</v>
      </c>
      <c r="F1129" s="230">
        <v>35431</v>
      </c>
      <c r="G1129" s="230" t="s">
        <v>3462</v>
      </c>
      <c r="H1129" s="230" t="s">
        <v>1393</v>
      </c>
      <c r="I1129" s="230" t="s">
        <v>321</v>
      </c>
      <c r="J1129" s="230" t="s">
        <v>295</v>
      </c>
      <c r="K1129" s="230">
        <v>2014</v>
      </c>
      <c r="L1129" s="230" t="s">
        <v>286</v>
      </c>
    </row>
    <row r="1130" spans="1:22" ht="17.25" customHeight="1" x14ac:dyDescent="0.3">
      <c r="A1130" s="230">
        <v>421349</v>
      </c>
      <c r="B1130" s="230" t="s">
        <v>3668</v>
      </c>
      <c r="C1130" s="230" t="s">
        <v>466</v>
      </c>
      <c r="D1130" s="230" t="s">
        <v>3669</v>
      </c>
      <c r="E1130" s="230" t="s">
        <v>140</v>
      </c>
      <c r="F1130" s="230">
        <v>35462</v>
      </c>
      <c r="G1130" s="230" t="s">
        <v>2209</v>
      </c>
      <c r="H1130" s="230" t="s">
        <v>1393</v>
      </c>
      <c r="I1130" s="230" t="s">
        <v>321</v>
      </c>
      <c r="J1130" s="230" t="s">
        <v>295</v>
      </c>
      <c r="K1130" s="230">
        <v>2014</v>
      </c>
      <c r="L1130" s="230" t="s">
        <v>286</v>
      </c>
      <c r="V1130" s="230" t="s">
        <v>902</v>
      </c>
    </row>
    <row r="1131" spans="1:22" ht="17.25" customHeight="1" x14ac:dyDescent="0.3">
      <c r="A1131" s="230">
        <v>421517</v>
      </c>
      <c r="B1131" s="230" t="s">
        <v>3670</v>
      </c>
      <c r="C1131" s="230" t="s">
        <v>62</v>
      </c>
      <c r="D1131" s="230" t="s">
        <v>3671</v>
      </c>
      <c r="E1131" s="230" t="s">
        <v>140</v>
      </c>
      <c r="F1131" s="230">
        <v>35704</v>
      </c>
      <c r="G1131" s="230" t="s">
        <v>3672</v>
      </c>
      <c r="H1131" s="230" t="s">
        <v>1393</v>
      </c>
      <c r="I1131" s="230" t="s">
        <v>321</v>
      </c>
      <c r="J1131" s="230" t="s">
        <v>295</v>
      </c>
      <c r="K1131" s="230">
        <v>2014</v>
      </c>
      <c r="L1131" s="230" t="s">
        <v>286</v>
      </c>
    </row>
    <row r="1132" spans="1:22" ht="17.25" customHeight="1" x14ac:dyDescent="0.3">
      <c r="A1132" s="230">
        <v>422480</v>
      </c>
      <c r="B1132" s="230" t="s">
        <v>3673</v>
      </c>
      <c r="C1132" s="230" t="s">
        <v>62</v>
      </c>
      <c r="D1132" s="230" t="s">
        <v>1511</v>
      </c>
      <c r="E1132" s="230" t="s">
        <v>140</v>
      </c>
      <c r="F1132" s="230">
        <v>34665</v>
      </c>
      <c r="G1132" s="230" t="s">
        <v>1783</v>
      </c>
      <c r="H1132" s="230" t="s">
        <v>1393</v>
      </c>
      <c r="I1132" s="230" t="s">
        <v>321</v>
      </c>
      <c r="J1132" s="230" t="s">
        <v>296</v>
      </c>
      <c r="K1132" s="230">
        <v>2014</v>
      </c>
      <c r="L1132" s="230" t="s">
        <v>286</v>
      </c>
    </row>
    <row r="1133" spans="1:22" ht="17.25" customHeight="1" x14ac:dyDescent="0.3">
      <c r="A1133" s="230">
        <v>422047</v>
      </c>
      <c r="B1133" s="230" t="s">
        <v>3674</v>
      </c>
      <c r="C1133" s="230" t="s">
        <v>366</v>
      </c>
      <c r="D1133" s="230" t="s">
        <v>233</v>
      </c>
      <c r="E1133" s="230" t="s">
        <v>140</v>
      </c>
      <c r="F1133" s="230">
        <v>34804</v>
      </c>
      <c r="G1133" s="230" t="s">
        <v>1395</v>
      </c>
      <c r="H1133" s="230" t="s">
        <v>1393</v>
      </c>
      <c r="I1133" s="230" t="s">
        <v>321</v>
      </c>
      <c r="J1133" s="230" t="s">
        <v>296</v>
      </c>
      <c r="K1133" s="230">
        <v>2014</v>
      </c>
      <c r="L1133" s="230" t="s">
        <v>286</v>
      </c>
      <c r="U1133" s="230" t="s">
        <v>902</v>
      </c>
      <c r="V1133" s="230" t="s">
        <v>902</v>
      </c>
    </row>
    <row r="1134" spans="1:22" ht="17.25" customHeight="1" x14ac:dyDescent="0.3">
      <c r="A1134" s="230">
        <v>425200</v>
      </c>
      <c r="B1134" s="230" t="s">
        <v>3676</v>
      </c>
      <c r="C1134" s="230" t="s">
        <v>64</v>
      </c>
      <c r="D1134" s="230" t="s">
        <v>222</v>
      </c>
      <c r="E1134" s="230" t="s">
        <v>140</v>
      </c>
      <c r="F1134" s="230">
        <v>35318</v>
      </c>
      <c r="G1134" s="230" t="s">
        <v>2095</v>
      </c>
      <c r="H1134" s="230" t="s">
        <v>1393</v>
      </c>
      <c r="I1134" s="230" t="s">
        <v>321</v>
      </c>
      <c r="J1134" s="230" t="s">
        <v>296</v>
      </c>
      <c r="K1134" s="230">
        <v>2014</v>
      </c>
      <c r="L1134" s="230" t="s">
        <v>286</v>
      </c>
    </row>
    <row r="1135" spans="1:22" ht="17.25" customHeight="1" x14ac:dyDescent="0.3">
      <c r="A1135" s="230">
        <v>420523</v>
      </c>
      <c r="B1135" s="230" t="s">
        <v>3677</v>
      </c>
      <c r="C1135" s="230" t="s">
        <v>64</v>
      </c>
      <c r="D1135" s="230" t="s">
        <v>691</v>
      </c>
      <c r="E1135" s="230" t="s">
        <v>140</v>
      </c>
      <c r="F1135" s="230">
        <v>35431</v>
      </c>
      <c r="G1135" s="230" t="s">
        <v>3678</v>
      </c>
      <c r="H1135" s="230" t="s">
        <v>1393</v>
      </c>
      <c r="I1135" s="230" t="s">
        <v>321</v>
      </c>
      <c r="J1135" s="230" t="s">
        <v>296</v>
      </c>
      <c r="K1135" s="230">
        <v>2014</v>
      </c>
      <c r="L1135" s="230" t="s">
        <v>286</v>
      </c>
      <c r="V1135" s="230" t="s">
        <v>902</v>
      </c>
    </row>
    <row r="1136" spans="1:22" ht="17.25" customHeight="1" x14ac:dyDescent="0.3">
      <c r="A1136" s="230">
        <v>425286</v>
      </c>
      <c r="B1136" s="230" t="s">
        <v>3680</v>
      </c>
      <c r="C1136" s="230" t="s">
        <v>384</v>
      </c>
      <c r="D1136" s="230" t="s">
        <v>3681</v>
      </c>
      <c r="E1136" s="230" t="s">
        <v>140</v>
      </c>
      <c r="F1136" s="230">
        <v>35431</v>
      </c>
      <c r="G1136" s="230" t="s">
        <v>3459</v>
      </c>
      <c r="H1136" s="230" t="s">
        <v>1393</v>
      </c>
      <c r="I1136" s="230" t="s">
        <v>321</v>
      </c>
      <c r="J1136" s="230" t="s">
        <v>296</v>
      </c>
      <c r="K1136" s="230">
        <v>2014</v>
      </c>
      <c r="L1136" s="230" t="s">
        <v>286</v>
      </c>
    </row>
    <row r="1137" spans="1:22" ht="17.25" customHeight="1" x14ac:dyDescent="0.3">
      <c r="A1137" s="230">
        <v>422528</v>
      </c>
      <c r="B1137" s="230" t="s">
        <v>3682</v>
      </c>
      <c r="C1137" s="230" t="s">
        <v>2539</v>
      </c>
      <c r="D1137" s="230" t="s">
        <v>224</v>
      </c>
      <c r="E1137" s="230" t="s">
        <v>140</v>
      </c>
      <c r="F1137" s="230">
        <v>35435</v>
      </c>
      <c r="G1137" s="230" t="s">
        <v>1776</v>
      </c>
      <c r="H1137" s="230" t="s">
        <v>1393</v>
      </c>
      <c r="I1137" s="230" t="s">
        <v>321</v>
      </c>
      <c r="J1137" s="230" t="s">
        <v>296</v>
      </c>
      <c r="K1137" s="230">
        <v>2014</v>
      </c>
      <c r="L1137" s="230" t="s">
        <v>286</v>
      </c>
    </row>
    <row r="1138" spans="1:22" ht="17.25" customHeight="1" x14ac:dyDescent="0.3">
      <c r="A1138" s="230">
        <v>419465</v>
      </c>
      <c r="B1138" s="230" t="s">
        <v>3683</v>
      </c>
      <c r="C1138" s="230" t="s">
        <v>96</v>
      </c>
      <c r="D1138" s="230" t="s">
        <v>195</v>
      </c>
      <c r="E1138" s="230" t="s">
        <v>140</v>
      </c>
      <c r="F1138" s="230">
        <v>35460</v>
      </c>
      <c r="G1138" s="230" t="s">
        <v>3684</v>
      </c>
      <c r="H1138" s="230" t="s">
        <v>1393</v>
      </c>
      <c r="I1138" s="230" t="s">
        <v>321</v>
      </c>
      <c r="J1138" s="230" t="s">
        <v>296</v>
      </c>
      <c r="K1138" s="230">
        <v>2014</v>
      </c>
      <c r="L1138" s="230" t="s">
        <v>286</v>
      </c>
    </row>
    <row r="1139" spans="1:22" ht="17.25" customHeight="1" x14ac:dyDescent="0.3">
      <c r="A1139" s="230">
        <v>419498</v>
      </c>
      <c r="B1139" s="230" t="s">
        <v>3686</v>
      </c>
      <c r="C1139" s="230" t="s">
        <v>102</v>
      </c>
      <c r="D1139" s="230" t="s">
        <v>3687</v>
      </c>
      <c r="E1139" s="230" t="s">
        <v>140</v>
      </c>
      <c r="F1139" s="230">
        <v>35276</v>
      </c>
      <c r="G1139" s="230" t="s">
        <v>3688</v>
      </c>
      <c r="H1139" s="230" t="s">
        <v>1393</v>
      </c>
      <c r="I1139" s="230" t="s">
        <v>321</v>
      </c>
      <c r="J1139" s="230" t="s">
        <v>296</v>
      </c>
      <c r="K1139" s="230">
        <v>2014</v>
      </c>
      <c r="L1139" s="230" t="s">
        <v>286</v>
      </c>
      <c r="V1139" s="230" t="s">
        <v>902</v>
      </c>
    </row>
    <row r="1140" spans="1:22" ht="17.25" customHeight="1" x14ac:dyDescent="0.3">
      <c r="A1140" s="230">
        <v>424721</v>
      </c>
      <c r="B1140" s="230" t="s">
        <v>3689</v>
      </c>
      <c r="C1140" s="230" t="s">
        <v>97</v>
      </c>
      <c r="D1140" s="230" t="s">
        <v>645</v>
      </c>
      <c r="E1140" s="230" t="s">
        <v>140</v>
      </c>
      <c r="F1140" s="230">
        <v>35804</v>
      </c>
      <c r="G1140" s="230" t="s">
        <v>3102</v>
      </c>
      <c r="H1140" s="230" t="s">
        <v>1393</v>
      </c>
      <c r="I1140" s="230" t="s">
        <v>321</v>
      </c>
      <c r="J1140" s="230" t="s">
        <v>295</v>
      </c>
      <c r="K1140" s="230">
        <v>2015</v>
      </c>
      <c r="L1140" s="230" t="s">
        <v>286</v>
      </c>
    </row>
    <row r="1141" spans="1:22" ht="17.25" customHeight="1" x14ac:dyDescent="0.3">
      <c r="A1141" s="230">
        <v>423136</v>
      </c>
      <c r="B1141" s="230" t="s">
        <v>3690</v>
      </c>
      <c r="C1141" s="230" t="s">
        <v>346</v>
      </c>
      <c r="D1141" s="230" t="s">
        <v>1661</v>
      </c>
      <c r="E1141" s="230" t="s">
        <v>140</v>
      </c>
      <c r="F1141" s="230">
        <v>35045</v>
      </c>
      <c r="G1141" s="230" t="s">
        <v>3408</v>
      </c>
      <c r="H1141" s="230" t="s">
        <v>1393</v>
      </c>
      <c r="I1141" s="230" t="s">
        <v>321</v>
      </c>
      <c r="J1141" s="230" t="s">
        <v>295</v>
      </c>
      <c r="K1141" s="230">
        <v>2015</v>
      </c>
      <c r="L1141" s="230" t="s">
        <v>286</v>
      </c>
      <c r="V1141" s="230" t="s">
        <v>902</v>
      </c>
    </row>
    <row r="1142" spans="1:22" ht="17.25" customHeight="1" x14ac:dyDescent="0.3">
      <c r="A1142" s="230">
        <v>421807</v>
      </c>
      <c r="B1142" s="230" t="s">
        <v>3691</v>
      </c>
      <c r="C1142" s="230" t="s">
        <v>67</v>
      </c>
      <c r="D1142" s="230" t="s">
        <v>229</v>
      </c>
      <c r="E1142" s="230" t="s">
        <v>140</v>
      </c>
      <c r="F1142" s="230">
        <v>35145</v>
      </c>
      <c r="G1142" s="230" t="s">
        <v>3692</v>
      </c>
      <c r="H1142" s="230" t="s">
        <v>1393</v>
      </c>
      <c r="I1142" s="230" t="s">
        <v>321</v>
      </c>
      <c r="J1142" s="230" t="s">
        <v>295</v>
      </c>
      <c r="K1142" s="230">
        <v>2015</v>
      </c>
      <c r="L1142" s="230" t="s">
        <v>286</v>
      </c>
    </row>
    <row r="1143" spans="1:22" ht="17.25" customHeight="1" x14ac:dyDescent="0.3">
      <c r="A1143" s="230">
        <v>419531</v>
      </c>
      <c r="B1143" s="230" t="s">
        <v>3693</v>
      </c>
      <c r="C1143" s="230" t="s">
        <v>366</v>
      </c>
      <c r="D1143" s="230" t="s">
        <v>516</v>
      </c>
      <c r="E1143" s="230" t="s">
        <v>141</v>
      </c>
      <c r="F1143" s="230">
        <v>35339</v>
      </c>
      <c r="G1143" s="230" t="s">
        <v>281</v>
      </c>
      <c r="H1143" s="230" t="s">
        <v>1393</v>
      </c>
      <c r="I1143" s="230" t="s">
        <v>321</v>
      </c>
      <c r="J1143" s="230" t="s">
        <v>295</v>
      </c>
      <c r="K1143" s="230">
        <v>2015</v>
      </c>
      <c r="L1143" s="230" t="s">
        <v>286</v>
      </c>
    </row>
    <row r="1144" spans="1:22" ht="17.25" customHeight="1" x14ac:dyDescent="0.3">
      <c r="A1144" s="230">
        <v>423421</v>
      </c>
      <c r="B1144" s="230" t="s">
        <v>3694</v>
      </c>
      <c r="C1144" s="230" t="s">
        <v>60</v>
      </c>
      <c r="D1144" s="230" t="s">
        <v>252</v>
      </c>
      <c r="E1144" s="230" t="s">
        <v>140</v>
      </c>
      <c r="F1144" s="230">
        <v>35723</v>
      </c>
      <c r="G1144" s="230" t="s">
        <v>3408</v>
      </c>
      <c r="H1144" s="230" t="s">
        <v>1393</v>
      </c>
      <c r="I1144" s="230" t="s">
        <v>321</v>
      </c>
      <c r="J1144" s="230" t="s">
        <v>295</v>
      </c>
      <c r="K1144" s="230">
        <v>2015</v>
      </c>
      <c r="L1144" s="230" t="s">
        <v>286</v>
      </c>
    </row>
    <row r="1145" spans="1:22" ht="17.25" customHeight="1" x14ac:dyDescent="0.3">
      <c r="A1145" s="230">
        <v>420590</v>
      </c>
      <c r="B1145" s="230" t="s">
        <v>3695</v>
      </c>
      <c r="C1145" s="230" t="s">
        <v>381</v>
      </c>
      <c r="D1145" s="230" t="s">
        <v>364</v>
      </c>
      <c r="E1145" s="230" t="s">
        <v>140</v>
      </c>
      <c r="F1145" s="230">
        <v>35796</v>
      </c>
      <c r="G1145" s="230" t="s">
        <v>1776</v>
      </c>
      <c r="H1145" s="230" t="s">
        <v>1393</v>
      </c>
      <c r="I1145" s="230" t="s">
        <v>321</v>
      </c>
      <c r="J1145" s="230" t="s">
        <v>295</v>
      </c>
      <c r="K1145" s="230">
        <v>2015</v>
      </c>
      <c r="L1145" s="230" t="s">
        <v>286</v>
      </c>
    </row>
    <row r="1146" spans="1:22" ht="17.25" customHeight="1" x14ac:dyDescent="0.3">
      <c r="A1146" s="230">
        <v>425584</v>
      </c>
      <c r="B1146" s="230" t="s">
        <v>3696</v>
      </c>
      <c r="C1146" s="230" t="s">
        <v>128</v>
      </c>
      <c r="D1146" s="230" t="s">
        <v>1558</v>
      </c>
      <c r="E1146" s="230" t="s">
        <v>141</v>
      </c>
      <c r="F1146" s="230">
        <v>35179</v>
      </c>
      <c r="G1146" s="230" t="s">
        <v>1476</v>
      </c>
      <c r="H1146" s="230" t="s">
        <v>1393</v>
      </c>
      <c r="I1146" s="230" t="s">
        <v>321</v>
      </c>
      <c r="J1146" s="230" t="s">
        <v>296</v>
      </c>
      <c r="K1146" s="230">
        <v>2015</v>
      </c>
      <c r="L1146" s="230" t="s">
        <v>286</v>
      </c>
    </row>
    <row r="1147" spans="1:22" ht="17.25" customHeight="1" x14ac:dyDescent="0.3">
      <c r="A1147" s="230">
        <v>419226</v>
      </c>
      <c r="B1147" s="230" t="s">
        <v>3697</v>
      </c>
      <c r="C1147" s="230" t="s">
        <v>57</v>
      </c>
      <c r="D1147" s="230" t="s">
        <v>493</v>
      </c>
      <c r="E1147" s="230" t="s">
        <v>141</v>
      </c>
      <c r="F1147" s="230">
        <v>35188</v>
      </c>
      <c r="G1147" s="230" t="s">
        <v>3584</v>
      </c>
      <c r="H1147" s="230" t="s">
        <v>1393</v>
      </c>
      <c r="I1147" s="230" t="s">
        <v>321</v>
      </c>
      <c r="J1147" s="230" t="s">
        <v>296</v>
      </c>
      <c r="K1147" s="230">
        <v>2015</v>
      </c>
      <c r="L1147" s="230" t="s">
        <v>286</v>
      </c>
    </row>
    <row r="1148" spans="1:22" ht="17.25" customHeight="1" x14ac:dyDescent="0.3">
      <c r="A1148" s="230">
        <v>420277</v>
      </c>
      <c r="B1148" s="230" t="s">
        <v>3698</v>
      </c>
      <c r="C1148" s="230" t="s">
        <v>384</v>
      </c>
      <c r="D1148" s="230" t="s">
        <v>3699</v>
      </c>
      <c r="E1148" s="230" t="s">
        <v>140</v>
      </c>
      <c r="F1148" s="230">
        <v>35431</v>
      </c>
      <c r="G1148" s="230" t="s">
        <v>3450</v>
      </c>
      <c r="H1148" s="230" t="s">
        <v>1393</v>
      </c>
      <c r="I1148" s="230" t="s">
        <v>321</v>
      </c>
      <c r="J1148" s="230" t="s">
        <v>296</v>
      </c>
      <c r="K1148" s="230">
        <v>2015</v>
      </c>
      <c r="L1148" s="230" t="s">
        <v>286</v>
      </c>
    </row>
    <row r="1149" spans="1:22" ht="17.25" customHeight="1" x14ac:dyDescent="0.3">
      <c r="A1149" s="230">
        <v>422045</v>
      </c>
      <c r="B1149" s="230" t="s">
        <v>3702</v>
      </c>
      <c r="C1149" s="230" t="s">
        <v>488</v>
      </c>
      <c r="D1149" s="230" t="s">
        <v>371</v>
      </c>
      <c r="E1149" s="230" t="s">
        <v>140</v>
      </c>
      <c r="F1149" s="230">
        <v>35462</v>
      </c>
      <c r="G1149" s="230" t="s">
        <v>1437</v>
      </c>
      <c r="H1149" s="230" t="s">
        <v>1393</v>
      </c>
      <c r="I1149" s="230" t="s">
        <v>321</v>
      </c>
      <c r="J1149" s="230" t="s">
        <v>296</v>
      </c>
      <c r="K1149" s="230">
        <v>2015</v>
      </c>
      <c r="L1149" s="230" t="s">
        <v>286</v>
      </c>
      <c r="U1149" s="230" t="s">
        <v>902</v>
      </c>
      <c r="V1149" s="230" t="s">
        <v>902</v>
      </c>
    </row>
    <row r="1150" spans="1:22" ht="17.25" customHeight="1" x14ac:dyDescent="0.3">
      <c r="A1150" s="230">
        <v>423319</v>
      </c>
      <c r="B1150" s="230" t="s">
        <v>3703</v>
      </c>
      <c r="C1150" s="230" t="s">
        <v>719</v>
      </c>
      <c r="D1150" s="230" t="s">
        <v>418</v>
      </c>
      <c r="E1150" s="230" t="s">
        <v>140</v>
      </c>
      <c r="F1150" s="230">
        <v>35558</v>
      </c>
      <c r="G1150" s="230" t="s">
        <v>3663</v>
      </c>
      <c r="H1150" s="230" t="s">
        <v>1393</v>
      </c>
      <c r="I1150" s="230" t="s">
        <v>321</v>
      </c>
      <c r="J1150" s="230" t="s">
        <v>296</v>
      </c>
      <c r="K1150" s="230">
        <v>2015</v>
      </c>
      <c r="L1150" s="230" t="s">
        <v>286</v>
      </c>
    </row>
    <row r="1151" spans="1:22" ht="17.25" customHeight="1" x14ac:dyDescent="0.3">
      <c r="A1151" s="230">
        <v>424524</v>
      </c>
      <c r="B1151" s="230" t="s">
        <v>3707</v>
      </c>
      <c r="C1151" s="230" t="s">
        <v>62</v>
      </c>
      <c r="D1151" s="230" t="s">
        <v>228</v>
      </c>
      <c r="E1151" s="230" t="s">
        <v>141</v>
      </c>
      <c r="F1151" s="230">
        <v>35110</v>
      </c>
      <c r="G1151" s="230" t="s">
        <v>3408</v>
      </c>
      <c r="H1151" s="230" t="s">
        <v>1393</v>
      </c>
      <c r="I1151" s="230" t="s">
        <v>321</v>
      </c>
      <c r="K1151" s="230">
        <v>2015</v>
      </c>
      <c r="L1151" s="230" t="s">
        <v>286</v>
      </c>
    </row>
    <row r="1152" spans="1:22" ht="17.25" customHeight="1" x14ac:dyDescent="0.3">
      <c r="A1152" s="230">
        <v>423167</v>
      </c>
      <c r="B1152" s="230" t="s">
        <v>3708</v>
      </c>
      <c r="C1152" s="230" t="s">
        <v>424</v>
      </c>
      <c r="D1152" s="230" t="s">
        <v>2354</v>
      </c>
      <c r="E1152" s="230" t="s">
        <v>140</v>
      </c>
      <c r="F1152" s="230">
        <v>35431</v>
      </c>
      <c r="G1152" s="230" t="s">
        <v>3678</v>
      </c>
      <c r="H1152" s="230" t="s">
        <v>1393</v>
      </c>
      <c r="I1152" s="230" t="s">
        <v>321</v>
      </c>
      <c r="J1152" s="230" t="s">
        <v>295</v>
      </c>
      <c r="K1152" s="230">
        <v>2016</v>
      </c>
      <c r="L1152" s="230" t="s">
        <v>286</v>
      </c>
      <c r="U1152" s="230" t="s">
        <v>902</v>
      </c>
      <c r="V1152" s="230" t="s">
        <v>902</v>
      </c>
    </row>
    <row r="1153" spans="1:16" ht="17.25" customHeight="1" x14ac:dyDescent="0.3">
      <c r="A1153" s="230">
        <v>422109</v>
      </c>
      <c r="B1153" s="230" t="s">
        <v>3709</v>
      </c>
      <c r="C1153" s="230" t="s">
        <v>88</v>
      </c>
      <c r="D1153" s="230" t="s">
        <v>226</v>
      </c>
      <c r="E1153" s="230" t="s">
        <v>140</v>
      </c>
      <c r="F1153" s="230">
        <v>35606</v>
      </c>
      <c r="G1153" s="230" t="s">
        <v>286</v>
      </c>
      <c r="H1153" s="230" t="s">
        <v>1393</v>
      </c>
      <c r="I1153" s="230" t="s">
        <v>321</v>
      </c>
      <c r="J1153" s="230" t="s">
        <v>295</v>
      </c>
      <c r="K1153" s="230">
        <v>2016</v>
      </c>
      <c r="L1153" s="230" t="s">
        <v>286</v>
      </c>
    </row>
    <row r="1154" spans="1:16" ht="17.25" customHeight="1" x14ac:dyDescent="0.3">
      <c r="A1154" s="230">
        <v>422022</v>
      </c>
      <c r="B1154" s="230" t="s">
        <v>3710</v>
      </c>
      <c r="C1154" s="230" t="s">
        <v>105</v>
      </c>
      <c r="D1154" s="230" t="s">
        <v>3711</v>
      </c>
      <c r="E1154" s="230" t="s">
        <v>140</v>
      </c>
      <c r="F1154" s="230">
        <v>35799</v>
      </c>
      <c r="G1154" s="230" t="s">
        <v>1656</v>
      </c>
      <c r="H1154" s="230" t="s">
        <v>1393</v>
      </c>
      <c r="I1154" s="230" t="s">
        <v>321</v>
      </c>
      <c r="J1154" s="230" t="s">
        <v>295</v>
      </c>
      <c r="K1154" s="230">
        <v>2016</v>
      </c>
      <c r="L1154" s="230" t="s">
        <v>286</v>
      </c>
    </row>
    <row r="1155" spans="1:16" ht="17.25" customHeight="1" x14ac:dyDescent="0.3">
      <c r="A1155" s="230">
        <v>422936</v>
      </c>
      <c r="B1155" s="230" t="s">
        <v>3712</v>
      </c>
      <c r="C1155" s="230" t="s">
        <v>580</v>
      </c>
      <c r="D1155" s="230" t="s">
        <v>558</v>
      </c>
      <c r="E1155" s="230" t="s">
        <v>140</v>
      </c>
      <c r="F1155" s="230">
        <v>35892</v>
      </c>
      <c r="G1155" s="230" t="s">
        <v>3102</v>
      </c>
      <c r="H1155" s="230" t="s">
        <v>1393</v>
      </c>
      <c r="I1155" s="230" t="s">
        <v>321</v>
      </c>
      <c r="J1155" s="230" t="s">
        <v>295</v>
      </c>
      <c r="K1155" s="230">
        <v>2016</v>
      </c>
      <c r="L1155" s="230" t="s">
        <v>286</v>
      </c>
      <c r="N1155" s="230">
        <v>2795</v>
      </c>
      <c r="O1155" s="230">
        <v>44391.469097222223</v>
      </c>
      <c r="P1155" s="230">
        <v>15000</v>
      </c>
    </row>
    <row r="1156" spans="1:16" ht="17.25" customHeight="1" x14ac:dyDescent="0.3">
      <c r="A1156" s="230">
        <v>422315</v>
      </c>
      <c r="B1156" s="230" t="s">
        <v>3713</v>
      </c>
      <c r="C1156" s="230" t="s">
        <v>387</v>
      </c>
      <c r="D1156" s="230" t="s">
        <v>2576</v>
      </c>
      <c r="E1156" s="230" t="s">
        <v>141</v>
      </c>
      <c r="F1156" s="230">
        <v>35916</v>
      </c>
      <c r="G1156" s="230" t="s">
        <v>3102</v>
      </c>
      <c r="H1156" s="230" t="s">
        <v>1393</v>
      </c>
      <c r="I1156" s="230" t="s">
        <v>321</v>
      </c>
      <c r="J1156" s="230" t="s">
        <v>295</v>
      </c>
      <c r="K1156" s="230">
        <v>2016</v>
      </c>
      <c r="L1156" s="230" t="s">
        <v>286</v>
      </c>
    </row>
    <row r="1157" spans="1:16" ht="17.25" customHeight="1" x14ac:dyDescent="0.3">
      <c r="A1157" s="230">
        <v>421657</v>
      </c>
      <c r="B1157" s="230" t="s">
        <v>3715</v>
      </c>
      <c r="C1157" s="230" t="s">
        <v>629</v>
      </c>
      <c r="D1157" s="230" t="s">
        <v>247</v>
      </c>
      <c r="E1157" s="230" t="s">
        <v>140</v>
      </c>
      <c r="F1157" s="230">
        <v>36161</v>
      </c>
      <c r="G1157" s="230" t="s">
        <v>2678</v>
      </c>
      <c r="H1157" s="230" t="s">
        <v>1393</v>
      </c>
      <c r="I1157" s="230" t="s">
        <v>321</v>
      </c>
      <c r="J1157" s="230" t="s">
        <v>295</v>
      </c>
      <c r="K1157" s="230">
        <v>2016</v>
      </c>
      <c r="L1157" s="230" t="s">
        <v>286</v>
      </c>
    </row>
    <row r="1158" spans="1:16" ht="17.25" customHeight="1" x14ac:dyDescent="0.3">
      <c r="A1158" s="230">
        <v>424600</v>
      </c>
      <c r="B1158" s="230" t="s">
        <v>3716</v>
      </c>
      <c r="C1158" s="230" t="s">
        <v>65</v>
      </c>
      <c r="D1158" s="230" t="s">
        <v>129</v>
      </c>
      <c r="E1158" s="230" t="s">
        <v>141</v>
      </c>
      <c r="F1158" s="230">
        <v>36161</v>
      </c>
      <c r="G1158" s="230" t="s">
        <v>286</v>
      </c>
      <c r="H1158" s="230" t="s">
        <v>1393</v>
      </c>
      <c r="I1158" s="230" t="s">
        <v>321</v>
      </c>
      <c r="J1158" s="230" t="s">
        <v>295</v>
      </c>
      <c r="K1158" s="230">
        <v>2016</v>
      </c>
      <c r="L1158" s="230" t="s">
        <v>286</v>
      </c>
    </row>
    <row r="1159" spans="1:16" ht="17.25" customHeight="1" x14ac:dyDescent="0.3">
      <c r="A1159" s="230">
        <v>423889</v>
      </c>
      <c r="B1159" s="230" t="s">
        <v>3719</v>
      </c>
      <c r="C1159" s="230" t="s">
        <v>416</v>
      </c>
      <c r="D1159" s="230" t="s">
        <v>250</v>
      </c>
      <c r="E1159" s="230" t="s">
        <v>140</v>
      </c>
      <c r="F1159" s="230">
        <v>36162</v>
      </c>
      <c r="G1159" s="230" t="s">
        <v>1915</v>
      </c>
      <c r="H1159" s="230" t="s">
        <v>1393</v>
      </c>
      <c r="I1159" s="230" t="s">
        <v>321</v>
      </c>
      <c r="J1159" s="230" t="s">
        <v>295</v>
      </c>
      <c r="K1159" s="230">
        <v>2016</v>
      </c>
      <c r="L1159" s="230" t="s">
        <v>286</v>
      </c>
    </row>
    <row r="1160" spans="1:16" ht="17.25" customHeight="1" x14ac:dyDescent="0.3">
      <c r="A1160" s="230">
        <v>424089</v>
      </c>
      <c r="B1160" s="230" t="s">
        <v>3720</v>
      </c>
      <c r="C1160" s="230" t="s">
        <v>490</v>
      </c>
      <c r="D1160" s="230" t="s">
        <v>457</v>
      </c>
      <c r="E1160" s="230" t="s">
        <v>141</v>
      </c>
      <c r="F1160" s="230">
        <v>36526</v>
      </c>
      <c r="G1160" s="230" t="s">
        <v>1656</v>
      </c>
      <c r="H1160" s="230" t="s">
        <v>1393</v>
      </c>
      <c r="I1160" s="230" t="s">
        <v>321</v>
      </c>
      <c r="J1160" s="230" t="s">
        <v>295</v>
      </c>
      <c r="K1160" s="230">
        <v>2016</v>
      </c>
      <c r="L1160" s="230" t="s">
        <v>286</v>
      </c>
    </row>
    <row r="1161" spans="1:16" ht="17.25" customHeight="1" x14ac:dyDescent="0.3">
      <c r="A1161" s="230">
        <v>426360</v>
      </c>
      <c r="B1161" s="230" t="s">
        <v>3721</v>
      </c>
      <c r="C1161" s="230" t="s">
        <v>212</v>
      </c>
      <c r="D1161" s="230" t="s">
        <v>1456</v>
      </c>
      <c r="E1161" s="230" t="s">
        <v>140</v>
      </c>
      <c r="F1161" s="230">
        <v>35431</v>
      </c>
      <c r="G1161" s="230" t="s">
        <v>3503</v>
      </c>
      <c r="H1161" s="230" t="s">
        <v>1393</v>
      </c>
      <c r="I1161" s="230" t="s">
        <v>321</v>
      </c>
      <c r="J1161" s="230" t="s">
        <v>296</v>
      </c>
      <c r="K1161" s="230">
        <v>2016</v>
      </c>
      <c r="L1161" s="230" t="s">
        <v>286</v>
      </c>
    </row>
    <row r="1162" spans="1:16" ht="17.25" customHeight="1" x14ac:dyDescent="0.3">
      <c r="A1162" s="230">
        <v>424397</v>
      </c>
      <c r="B1162" s="230" t="s">
        <v>3723</v>
      </c>
      <c r="C1162" s="230" t="s">
        <v>67</v>
      </c>
      <c r="D1162" s="230" t="s">
        <v>380</v>
      </c>
      <c r="E1162" s="230" t="s">
        <v>141</v>
      </c>
      <c r="F1162" s="230">
        <v>35585</v>
      </c>
      <c r="G1162" s="230" t="s">
        <v>281</v>
      </c>
      <c r="H1162" s="230" t="s">
        <v>1393</v>
      </c>
      <c r="I1162" s="230" t="s">
        <v>321</v>
      </c>
      <c r="J1162" s="230" t="s">
        <v>296</v>
      </c>
      <c r="K1162" s="230">
        <v>2016</v>
      </c>
      <c r="L1162" s="230" t="s">
        <v>286</v>
      </c>
    </row>
    <row r="1163" spans="1:16" ht="17.25" customHeight="1" x14ac:dyDescent="0.3">
      <c r="A1163" s="230">
        <v>422466</v>
      </c>
      <c r="B1163" s="230" t="s">
        <v>3727</v>
      </c>
      <c r="C1163" s="230" t="s">
        <v>62</v>
      </c>
      <c r="D1163" s="230" t="s">
        <v>3728</v>
      </c>
      <c r="E1163" s="230" t="s">
        <v>140</v>
      </c>
      <c r="F1163" s="230">
        <v>35840</v>
      </c>
      <c r="G1163" s="230" t="s">
        <v>281</v>
      </c>
      <c r="H1163" s="230" t="s">
        <v>1393</v>
      </c>
      <c r="I1163" s="230" t="s">
        <v>321</v>
      </c>
      <c r="J1163" s="230" t="s">
        <v>296</v>
      </c>
      <c r="K1163" s="230">
        <v>2016</v>
      </c>
      <c r="L1163" s="230" t="s">
        <v>286</v>
      </c>
    </row>
    <row r="1164" spans="1:16" ht="17.25" customHeight="1" x14ac:dyDescent="0.3">
      <c r="A1164" s="230">
        <v>425275</v>
      </c>
      <c r="B1164" s="230" t="s">
        <v>3729</v>
      </c>
      <c r="C1164" s="230" t="s">
        <v>64</v>
      </c>
      <c r="D1164" s="230" t="s">
        <v>641</v>
      </c>
      <c r="E1164" s="230" t="s">
        <v>140</v>
      </c>
      <c r="F1164" s="230">
        <v>35868</v>
      </c>
      <c r="G1164" s="230" t="s">
        <v>1656</v>
      </c>
      <c r="H1164" s="230" t="s">
        <v>1393</v>
      </c>
      <c r="I1164" s="230" t="s">
        <v>321</v>
      </c>
      <c r="J1164" s="230" t="s">
        <v>296</v>
      </c>
      <c r="K1164" s="230">
        <v>2016</v>
      </c>
      <c r="L1164" s="230" t="s">
        <v>286</v>
      </c>
    </row>
    <row r="1165" spans="1:16" ht="17.25" customHeight="1" x14ac:dyDescent="0.3">
      <c r="A1165" s="230">
        <v>424998</v>
      </c>
      <c r="B1165" s="230" t="s">
        <v>3730</v>
      </c>
      <c r="C1165" s="230" t="s">
        <v>80</v>
      </c>
      <c r="D1165" s="230" t="s">
        <v>129</v>
      </c>
      <c r="E1165" s="230" t="s">
        <v>141</v>
      </c>
      <c r="F1165" s="230">
        <v>35879</v>
      </c>
      <c r="G1165" s="230" t="s">
        <v>1476</v>
      </c>
      <c r="H1165" s="230" t="s">
        <v>1393</v>
      </c>
      <c r="I1165" s="230" t="s">
        <v>321</v>
      </c>
      <c r="J1165" s="230" t="s">
        <v>296</v>
      </c>
      <c r="K1165" s="230">
        <v>2016</v>
      </c>
      <c r="L1165" s="230" t="s">
        <v>286</v>
      </c>
    </row>
    <row r="1166" spans="1:16" ht="17.25" customHeight="1" x14ac:dyDescent="0.3">
      <c r="A1166" s="230">
        <v>425383</v>
      </c>
      <c r="B1166" s="230" t="s">
        <v>3731</v>
      </c>
      <c r="C1166" s="230" t="s">
        <v>472</v>
      </c>
      <c r="D1166" s="230" t="s">
        <v>2205</v>
      </c>
      <c r="E1166" s="230" t="s">
        <v>141</v>
      </c>
      <c r="F1166" s="230">
        <v>35892</v>
      </c>
      <c r="G1166" s="230" t="s">
        <v>2132</v>
      </c>
      <c r="H1166" s="230" t="s">
        <v>1393</v>
      </c>
      <c r="I1166" s="230" t="s">
        <v>321</v>
      </c>
      <c r="J1166" s="230" t="s">
        <v>296</v>
      </c>
      <c r="K1166" s="230">
        <v>2016</v>
      </c>
      <c r="L1166" s="230" t="s">
        <v>286</v>
      </c>
    </row>
    <row r="1167" spans="1:16" ht="17.25" customHeight="1" x14ac:dyDescent="0.3">
      <c r="A1167" s="230">
        <v>422441</v>
      </c>
      <c r="B1167" s="230" t="s">
        <v>3734</v>
      </c>
      <c r="C1167" s="230" t="s">
        <v>74</v>
      </c>
      <c r="D1167" s="230" t="s">
        <v>235</v>
      </c>
      <c r="E1167" s="230" t="s">
        <v>140</v>
      </c>
      <c r="F1167" s="230">
        <v>35977</v>
      </c>
      <c r="G1167" s="230" t="s">
        <v>3477</v>
      </c>
      <c r="H1167" s="230" t="s">
        <v>1393</v>
      </c>
      <c r="I1167" s="230" t="s">
        <v>321</v>
      </c>
      <c r="J1167" s="230" t="s">
        <v>296</v>
      </c>
      <c r="K1167" s="230">
        <v>2016</v>
      </c>
      <c r="L1167" s="230" t="s">
        <v>286</v>
      </c>
    </row>
    <row r="1168" spans="1:16" ht="17.25" customHeight="1" x14ac:dyDescent="0.3">
      <c r="A1168" s="230">
        <v>424511</v>
      </c>
      <c r="B1168" s="230" t="s">
        <v>3735</v>
      </c>
      <c r="C1168" s="230" t="s">
        <v>82</v>
      </c>
      <c r="D1168" s="230" t="s">
        <v>244</v>
      </c>
      <c r="E1168" s="230" t="s">
        <v>140</v>
      </c>
      <c r="F1168" s="230">
        <v>35984</v>
      </c>
      <c r="G1168" s="230" t="s">
        <v>1783</v>
      </c>
      <c r="H1168" s="230" t="s">
        <v>1393</v>
      </c>
      <c r="I1168" s="230" t="s">
        <v>321</v>
      </c>
      <c r="J1168" s="230" t="s">
        <v>296</v>
      </c>
      <c r="K1168" s="230">
        <v>2016</v>
      </c>
      <c r="L1168" s="230" t="s">
        <v>286</v>
      </c>
    </row>
    <row r="1169" spans="1:12" ht="17.25" customHeight="1" x14ac:dyDescent="0.3">
      <c r="A1169" s="230">
        <v>425558</v>
      </c>
      <c r="B1169" s="230" t="s">
        <v>3736</v>
      </c>
      <c r="C1169" s="230" t="s">
        <v>60</v>
      </c>
      <c r="D1169" s="230" t="s">
        <v>192</v>
      </c>
      <c r="E1169" s="230" t="s">
        <v>140</v>
      </c>
      <c r="F1169" s="230">
        <v>35999</v>
      </c>
      <c r="G1169" s="230" t="s">
        <v>281</v>
      </c>
      <c r="H1169" s="230" t="s">
        <v>1393</v>
      </c>
      <c r="I1169" s="230" t="s">
        <v>321</v>
      </c>
      <c r="J1169" s="230" t="s">
        <v>296</v>
      </c>
      <c r="K1169" s="230">
        <v>2016</v>
      </c>
      <c r="L1169" s="230" t="s">
        <v>286</v>
      </c>
    </row>
    <row r="1170" spans="1:12" ht="17.25" customHeight="1" x14ac:dyDescent="0.3">
      <c r="A1170" s="230">
        <v>423978</v>
      </c>
      <c r="B1170" s="230" t="s">
        <v>3737</v>
      </c>
      <c r="C1170" s="230" t="s">
        <v>106</v>
      </c>
      <c r="D1170" s="230" t="s">
        <v>205</v>
      </c>
      <c r="E1170" s="230" t="s">
        <v>140</v>
      </c>
      <c r="F1170" s="230">
        <v>36010</v>
      </c>
      <c r="G1170" s="230" t="s">
        <v>286</v>
      </c>
      <c r="H1170" s="230" t="s">
        <v>1393</v>
      </c>
      <c r="I1170" s="230" t="s">
        <v>321</v>
      </c>
      <c r="J1170" s="230" t="s">
        <v>296</v>
      </c>
      <c r="K1170" s="230">
        <v>2016</v>
      </c>
      <c r="L1170" s="230" t="s">
        <v>286</v>
      </c>
    </row>
    <row r="1171" spans="1:12" ht="17.25" customHeight="1" x14ac:dyDescent="0.3">
      <c r="A1171" s="230">
        <v>425406</v>
      </c>
      <c r="B1171" s="230" t="s">
        <v>3738</v>
      </c>
      <c r="C1171" s="230" t="s">
        <v>62</v>
      </c>
      <c r="D1171" s="230" t="s">
        <v>383</v>
      </c>
      <c r="E1171" s="230" t="s">
        <v>140</v>
      </c>
      <c r="F1171" s="230">
        <v>36161</v>
      </c>
      <c r="G1171" s="230" t="s">
        <v>3739</v>
      </c>
      <c r="H1171" s="230" t="s">
        <v>1393</v>
      </c>
      <c r="I1171" s="230" t="s">
        <v>321</v>
      </c>
      <c r="J1171" s="230" t="s">
        <v>296</v>
      </c>
      <c r="K1171" s="230">
        <v>2016</v>
      </c>
      <c r="L1171" s="230" t="s">
        <v>286</v>
      </c>
    </row>
    <row r="1172" spans="1:12" ht="17.25" customHeight="1" x14ac:dyDescent="0.3">
      <c r="A1172" s="230">
        <v>423759</v>
      </c>
      <c r="B1172" s="230" t="s">
        <v>3741</v>
      </c>
      <c r="C1172" s="230" t="s">
        <v>1729</v>
      </c>
      <c r="D1172" s="230" t="s">
        <v>134</v>
      </c>
      <c r="E1172" s="230" t="s">
        <v>140</v>
      </c>
      <c r="F1172" s="230">
        <v>36404</v>
      </c>
      <c r="G1172" s="230" t="s">
        <v>2745</v>
      </c>
      <c r="H1172" s="230" t="s">
        <v>1393</v>
      </c>
      <c r="I1172" s="230" t="s">
        <v>321</v>
      </c>
      <c r="J1172" s="230" t="s">
        <v>296</v>
      </c>
      <c r="K1172" s="230">
        <v>2016</v>
      </c>
      <c r="L1172" s="230" t="s">
        <v>286</v>
      </c>
    </row>
    <row r="1173" spans="1:12" ht="17.25" customHeight="1" x14ac:dyDescent="0.3">
      <c r="A1173" s="230">
        <v>419176</v>
      </c>
      <c r="B1173" s="230" t="s">
        <v>3742</v>
      </c>
      <c r="C1173" s="230" t="s">
        <v>64</v>
      </c>
      <c r="D1173" s="230" t="s">
        <v>537</v>
      </c>
      <c r="E1173" s="230" t="s">
        <v>140</v>
      </c>
      <c r="F1173" s="230">
        <v>34707</v>
      </c>
      <c r="G1173" s="230" t="s">
        <v>3621</v>
      </c>
      <c r="H1173" s="230" t="s">
        <v>1393</v>
      </c>
      <c r="I1173" s="230" t="s">
        <v>321</v>
      </c>
      <c r="J1173" s="230" t="s">
        <v>296</v>
      </c>
      <c r="K1173" s="230">
        <v>2016</v>
      </c>
      <c r="L1173" s="230" t="s">
        <v>286</v>
      </c>
    </row>
    <row r="1174" spans="1:12" ht="17.25" customHeight="1" x14ac:dyDescent="0.3">
      <c r="A1174" s="230">
        <v>423367</v>
      </c>
      <c r="B1174" s="230" t="s">
        <v>3743</v>
      </c>
      <c r="C1174" s="230" t="s">
        <v>65</v>
      </c>
      <c r="D1174" s="230" t="s">
        <v>434</v>
      </c>
      <c r="E1174" s="230" t="s">
        <v>140</v>
      </c>
      <c r="F1174" s="230">
        <v>35846</v>
      </c>
      <c r="G1174" s="230" t="s">
        <v>1776</v>
      </c>
      <c r="H1174" s="230" t="s">
        <v>1393</v>
      </c>
      <c r="I1174" s="230" t="s">
        <v>321</v>
      </c>
      <c r="J1174" s="230" t="s">
        <v>296</v>
      </c>
      <c r="K1174" s="230">
        <v>2016</v>
      </c>
      <c r="L1174" s="230" t="s">
        <v>286</v>
      </c>
    </row>
    <row r="1175" spans="1:12" ht="17.25" customHeight="1" x14ac:dyDescent="0.3">
      <c r="A1175" s="230">
        <v>422170</v>
      </c>
      <c r="B1175" s="230" t="s">
        <v>3744</v>
      </c>
      <c r="C1175" s="230" t="s">
        <v>65</v>
      </c>
      <c r="D1175" s="230" t="s">
        <v>663</v>
      </c>
      <c r="E1175" s="230" t="s">
        <v>141</v>
      </c>
      <c r="F1175" s="230">
        <v>36161</v>
      </c>
      <c r="G1175" s="230" t="s">
        <v>281</v>
      </c>
      <c r="H1175" s="230" t="s">
        <v>1393</v>
      </c>
      <c r="I1175" s="230" t="s">
        <v>321</v>
      </c>
      <c r="J1175" s="230" t="s">
        <v>296</v>
      </c>
      <c r="K1175" s="230">
        <v>2016</v>
      </c>
      <c r="L1175" s="230" t="s">
        <v>286</v>
      </c>
    </row>
    <row r="1176" spans="1:12" ht="17.25" customHeight="1" x14ac:dyDescent="0.3">
      <c r="A1176" s="230">
        <v>424041</v>
      </c>
      <c r="B1176" s="230" t="s">
        <v>3750</v>
      </c>
      <c r="C1176" s="230" t="s">
        <v>367</v>
      </c>
      <c r="D1176" s="230" t="s">
        <v>3751</v>
      </c>
      <c r="E1176" s="230" t="s">
        <v>141</v>
      </c>
      <c r="F1176" s="230">
        <v>36029</v>
      </c>
      <c r="G1176" s="230" t="s">
        <v>281</v>
      </c>
      <c r="H1176" s="230" t="s">
        <v>1393</v>
      </c>
      <c r="I1176" s="230" t="s">
        <v>321</v>
      </c>
      <c r="J1176" s="230" t="s">
        <v>295</v>
      </c>
      <c r="K1176" s="230">
        <v>2017</v>
      </c>
      <c r="L1176" s="230" t="s">
        <v>286</v>
      </c>
    </row>
    <row r="1177" spans="1:12" ht="17.25" customHeight="1" x14ac:dyDescent="0.3">
      <c r="A1177" s="230">
        <v>421162</v>
      </c>
      <c r="B1177" s="230" t="s">
        <v>3752</v>
      </c>
      <c r="C1177" s="230" t="s">
        <v>865</v>
      </c>
      <c r="D1177" s="230" t="s">
        <v>358</v>
      </c>
      <c r="E1177" s="230" t="s">
        <v>141</v>
      </c>
      <c r="F1177" s="230">
        <v>36161</v>
      </c>
      <c r="G1177" s="230" t="s">
        <v>2679</v>
      </c>
      <c r="H1177" s="230" t="s">
        <v>1393</v>
      </c>
      <c r="I1177" s="230" t="s">
        <v>321</v>
      </c>
      <c r="J1177" s="230" t="s">
        <v>295</v>
      </c>
      <c r="K1177" s="230">
        <v>2017</v>
      </c>
      <c r="L1177" s="230" t="s">
        <v>286</v>
      </c>
    </row>
    <row r="1178" spans="1:12" ht="17.25" customHeight="1" x14ac:dyDescent="0.3">
      <c r="A1178" s="230">
        <v>422192</v>
      </c>
      <c r="B1178" s="230" t="s">
        <v>3753</v>
      </c>
      <c r="C1178" s="230" t="s">
        <v>78</v>
      </c>
      <c r="D1178" s="230" t="s">
        <v>357</v>
      </c>
      <c r="E1178" s="230" t="s">
        <v>141</v>
      </c>
      <c r="F1178" s="230">
        <v>36182</v>
      </c>
      <c r="G1178" s="230" t="s">
        <v>1476</v>
      </c>
      <c r="H1178" s="230" t="s">
        <v>1393</v>
      </c>
      <c r="I1178" s="230" t="s">
        <v>321</v>
      </c>
      <c r="J1178" s="230" t="s">
        <v>295</v>
      </c>
      <c r="K1178" s="230">
        <v>2017</v>
      </c>
      <c r="L1178" s="230" t="s">
        <v>286</v>
      </c>
    </row>
    <row r="1179" spans="1:12" ht="17.25" customHeight="1" x14ac:dyDescent="0.3">
      <c r="A1179" s="230">
        <v>423556</v>
      </c>
      <c r="B1179" s="230" t="s">
        <v>3754</v>
      </c>
      <c r="C1179" s="230" t="s">
        <v>62</v>
      </c>
      <c r="D1179" s="230" t="s">
        <v>640</v>
      </c>
      <c r="E1179" s="230" t="s">
        <v>140</v>
      </c>
      <c r="F1179" s="230">
        <v>36194</v>
      </c>
      <c r="G1179" s="230" t="s">
        <v>2132</v>
      </c>
      <c r="H1179" s="230" t="s">
        <v>1393</v>
      </c>
      <c r="I1179" s="230" t="s">
        <v>321</v>
      </c>
      <c r="J1179" s="230" t="s">
        <v>295</v>
      </c>
      <c r="K1179" s="230">
        <v>2017</v>
      </c>
      <c r="L1179" s="230" t="s">
        <v>286</v>
      </c>
    </row>
    <row r="1180" spans="1:12" ht="17.25" customHeight="1" x14ac:dyDescent="0.3">
      <c r="A1180" s="230">
        <v>423996</v>
      </c>
      <c r="B1180" s="230" t="s">
        <v>3756</v>
      </c>
      <c r="C1180" s="230" t="s">
        <v>661</v>
      </c>
      <c r="D1180" s="230" t="s">
        <v>3757</v>
      </c>
      <c r="E1180" s="230" t="s">
        <v>141</v>
      </c>
      <c r="F1180" s="230">
        <v>36272</v>
      </c>
      <c r="G1180" s="230" t="s">
        <v>3755</v>
      </c>
      <c r="H1180" s="230" t="s">
        <v>1393</v>
      </c>
      <c r="I1180" s="230" t="s">
        <v>321</v>
      </c>
      <c r="J1180" s="230" t="s">
        <v>295</v>
      </c>
      <c r="K1180" s="230">
        <v>2017</v>
      </c>
      <c r="L1180" s="230" t="s">
        <v>286</v>
      </c>
    </row>
    <row r="1181" spans="1:12" ht="17.25" customHeight="1" x14ac:dyDescent="0.3">
      <c r="A1181" s="230">
        <v>423805</v>
      </c>
      <c r="B1181" s="230" t="s">
        <v>3761</v>
      </c>
      <c r="C1181" s="230" t="s">
        <v>83</v>
      </c>
      <c r="D1181" s="230" t="s">
        <v>3762</v>
      </c>
      <c r="E1181" s="230" t="s">
        <v>140</v>
      </c>
      <c r="F1181" s="230">
        <v>36443</v>
      </c>
      <c r="G1181" s="230" t="s">
        <v>281</v>
      </c>
      <c r="H1181" s="230" t="s">
        <v>1393</v>
      </c>
      <c r="I1181" s="230" t="s">
        <v>321</v>
      </c>
      <c r="J1181" s="230" t="s">
        <v>295</v>
      </c>
      <c r="K1181" s="230">
        <v>2017</v>
      </c>
      <c r="L1181" s="230" t="s">
        <v>286</v>
      </c>
    </row>
    <row r="1182" spans="1:12" ht="17.25" customHeight="1" x14ac:dyDescent="0.3">
      <c r="A1182" s="230">
        <v>423720</v>
      </c>
      <c r="B1182" s="230" t="s">
        <v>3763</v>
      </c>
      <c r="C1182" s="230" t="s">
        <v>758</v>
      </c>
      <c r="D1182" s="230" t="s">
        <v>222</v>
      </c>
      <c r="E1182" s="230" t="s">
        <v>140</v>
      </c>
      <c r="F1182" s="230">
        <v>36453</v>
      </c>
      <c r="G1182" s="230" t="s">
        <v>1476</v>
      </c>
      <c r="H1182" s="230" t="s">
        <v>1393</v>
      </c>
      <c r="I1182" s="230" t="s">
        <v>321</v>
      </c>
      <c r="J1182" s="230" t="s">
        <v>295</v>
      </c>
      <c r="K1182" s="230">
        <v>2017</v>
      </c>
      <c r="L1182" s="230" t="s">
        <v>286</v>
      </c>
    </row>
    <row r="1183" spans="1:12" ht="17.25" customHeight="1" x14ac:dyDescent="0.3">
      <c r="A1183" s="230">
        <v>423081</v>
      </c>
      <c r="B1183" s="230" t="s">
        <v>3764</v>
      </c>
      <c r="C1183" s="230" t="s">
        <v>623</v>
      </c>
      <c r="D1183" s="230" t="s">
        <v>889</v>
      </c>
      <c r="E1183" s="230" t="s">
        <v>141</v>
      </c>
      <c r="F1183" s="230">
        <v>33661</v>
      </c>
      <c r="G1183" s="230" t="s">
        <v>1656</v>
      </c>
      <c r="H1183" s="230" t="s">
        <v>1393</v>
      </c>
      <c r="I1183" s="230" t="s">
        <v>321</v>
      </c>
      <c r="J1183" s="230" t="s">
        <v>296</v>
      </c>
      <c r="K1183" s="230">
        <v>2017</v>
      </c>
      <c r="L1183" s="230" t="s">
        <v>286</v>
      </c>
    </row>
    <row r="1184" spans="1:12" ht="17.25" customHeight="1" x14ac:dyDescent="0.3">
      <c r="A1184" s="230">
        <v>422776</v>
      </c>
      <c r="B1184" s="230" t="s">
        <v>3765</v>
      </c>
      <c r="C1184" s="230" t="s">
        <v>314</v>
      </c>
      <c r="D1184" s="230" t="s">
        <v>228</v>
      </c>
      <c r="E1184" s="230" t="s">
        <v>141</v>
      </c>
      <c r="F1184" s="230">
        <v>35746</v>
      </c>
      <c r="G1184" s="230" t="s">
        <v>281</v>
      </c>
      <c r="H1184" s="230" t="s">
        <v>1393</v>
      </c>
      <c r="I1184" s="230" t="s">
        <v>321</v>
      </c>
      <c r="J1184" s="230" t="s">
        <v>296</v>
      </c>
      <c r="K1184" s="230">
        <v>2017</v>
      </c>
      <c r="L1184" s="230" t="s">
        <v>286</v>
      </c>
    </row>
    <row r="1185" spans="1:22" ht="17.25" customHeight="1" x14ac:dyDescent="0.3">
      <c r="A1185" s="230">
        <v>422847</v>
      </c>
      <c r="B1185" s="230" t="s">
        <v>3766</v>
      </c>
      <c r="C1185" s="230" t="s">
        <v>586</v>
      </c>
      <c r="D1185" s="230" t="s">
        <v>2018</v>
      </c>
      <c r="E1185" s="230" t="s">
        <v>140</v>
      </c>
      <c r="F1185" s="230">
        <v>35989</v>
      </c>
      <c r="G1185" s="230" t="s">
        <v>2679</v>
      </c>
      <c r="H1185" s="230" t="s">
        <v>1393</v>
      </c>
      <c r="I1185" s="230" t="s">
        <v>321</v>
      </c>
      <c r="J1185" s="230" t="s">
        <v>296</v>
      </c>
      <c r="K1185" s="230">
        <v>2017</v>
      </c>
      <c r="L1185" s="230" t="s">
        <v>286</v>
      </c>
      <c r="V1185" s="230" t="s">
        <v>902</v>
      </c>
    </row>
    <row r="1186" spans="1:22" ht="17.25" customHeight="1" x14ac:dyDescent="0.3">
      <c r="A1186" s="230">
        <v>421842</v>
      </c>
      <c r="B1186" s="230" t="s">
        <v>1108</v>
      </c>
      <c r="C1186" s="230" t="s">
        <v>82</v>
      </c>
      <c r="D1186" s="230" t="s">
        <v>228</v>
      </c>
      <c r="E1186" s="230" t="s">
        <v>140</v>
      </c>
      <c r="F1186" s="230">
        <v>36119</v>
      </c>
      <c r="G1186" s="230" t="s">
        <v>3726</v>
      </c>
      <c r="H1186" s="230" t="s">
        <v>1393</v>
      </c>
      <c r="I1186" s="230" t="s">
        <v>321</v>
      </c>
      <c r="J1186" s="230" t="s">
        <v>296</v>
      </c>
      <c r="K1186" s="230">
        <v>2017</v>
      </c>
      <c r="L1186" s="230" t="s">
        <v>286</v>
      </c>
    </row>
    <row r="1187" spans="1:22" ht="17.25" customHeight="1" x14ac:dyDescent="0.3">
      <c r="A1187" s="230">
        <v>426348</v>
      </c>
      <c r="B1187" s="230" t="s">
        <v>3769</v>
      </c>
      <c r="C1187" s="230" t="s">
        <v>60</v>
      </c>
      <c r="D1187" s="230" t="s">
        <v>195</v>
      </c>
      <c r="E1187" s="230" t="s">
        <v>141</v>
      </c>
      <c r="F1187" s="230">
        <v>36161</v>
      </c>
      <c r="G1187" s="230" t="s">
        <v>281</v>
      </c>
      <c r="H1187" s="230" t="s">
        <v>1393</v>
      </c>
      <c r="I1187" s="230" t="s">
        <v>321</v>
      </c>
      <c r="J1187" s="230" t="s">
        <v>296</v>
      </c>
      <c r="K1187" s="230">
        <v>2017</v>
      </c>
      <c r="L1187" s="230" t="s">
        <v>286</v>
      </c>
    </row>
    <row r="1188" spans="1:22" ht="17.25" customHeight="1" x14ac:dyDescent="0.3">
      <c r="A1188" s="230">
        <v>423988</v>
      </c>
      <c r="B1188" s="230" t="s">
        <v>3772</v>
      </c>
      <c r="C1188" s="230" t="s">
        <v>124</v>
      </c>
      <c r="D1188" s="230" t="s">
        <v>549</v>
      </c>
      <c r="E1188" s="230" t="s">
        <v>140</v>
      </c>
      <c r="F1188" s="230">
        <v>36180</v>
      </c>
      <c r="G1188" s="230" t="s">
        <v>1656</v>
      </c>
      <c r="H1188" s="230" t="s">
        <v>1393</v>
      </c>
      <c r="I1188" s="230" t="s">
        <v>321</v>
      </c>
      <c r="J1188" s="230" t="s">
        <v>296</v>
      </c>
      <c r="K1188" s="230">
        <v>2017</v>
      </c>
      <c r="L1188" s="230" t="s">
        <v>286</v>
      </c>
    </row>
    <row r="1189" spans="1:22" ht="17.25" customHeight="1" x14ac:dyDescent="0.3">
      <c r="A1189" s="230">
        <v>424053</v>
      </c>
      <c r="B1189" s="230" t="s">
        <v>3773</v>
      </c>
      <c r="C1189" s="230" t="s">
        <v>507</v>
      </c>
      <c r="D1189" s="230" t="s">
        <v>775</v>
      </c>
      <c r="E1189" s="230" t="s">
        <v>141</v>
      </c>
      <c r="F1189" s="230">
        <v>36282</v>
      </c>
      <c r="G1189" s="230" t="s">
        <v>3493</v>
      </c>
      <c r="H1189" s="230" t="s">
        <v>1393</v>
      </c>
      <c r="I1189" s="230" t="s">
        <v>321</v>
      </c>
      <c r="J1189" s="230" t="s">
        <v>296</v>
      </c>
      <c r="K1189" s="230">
        <v>2017</v>
      </c>
      <c r="L1189" s="230" t="s">
        <v>286</v>
      </c>
    </row>
    <row r="1190" spans="1:22" ht="17.25" customHeight="1" x14ac:dyDescent="0.3">
      <c r="A1190" s="230">
        <v>423495</v>
      </c>
      <c r="B1190" s="230" t="s">
        <v>3774</v>
      </c>
      <c r="C1190" s="230" t="s">
        <v>381</v>
      </c>
      <c r="D1190" s="230" t="s">
        <v>2127</v>
      </c>
      <c r="E1190" s="230" t="s">
        <v>140</v>
      </c>
      <c r="F1190" s="230">
        <v>36296</v>
      </c>
      <c r="G1190" s="230" t="s">
        <v>3477</v>
      </c>
      <c r="H1190" s="230" t="s">
        <v>1393</v>
      </c>
      <c r="I1190" s="230" t="s">
        <v>321</v>
      </c>
      <c r="J1190" s="230" t="s">
        <v>296</v>
      </c>
      <c r="K1190" s="230">
        <v>2017</v>
      </c>
      <c r="L1190" s="230" t="s">
        <v>286</v>
      </c>
    </row>
    <row r="1191" spans="1:22" ht="17.25" customHeight="1" x14ac:dyDescent="0.3">
      <c r="A1191" s="230">
        <v>423015</v>
      </c>
      <c r="B1191" s="230" t="s">
        <v>3775</v>
      </c>
      <c r="C1191" s="230" t="s">
        <v>559</v>
      </c>
      <c r="D1191" s="230" t="s">
        <v>233</v>
      </c>
      <c r="E1191" s="230" t="s">
        <v>141</v>
      </c>
      <c r="F1191" s="230">
        <v>36337</v>
      </c>
      <c r="G1191" s="230" t="s">
        <v>1776</v>
      </c>
      <c r="H1191" s="230" t="s">
        <v>1393</v>
      </c>
      <c r="I1191" s="230" t="s">
        <v>321</v>
      </c>
      <c r="J1191" s="230" t="s">
        <v>296</v>
      </c>
      <c r="K1191" s="230">
        <v>2017</v>
      </c>
      <c r="L1191" s="230" t="s">
        <v>286</v>
      </c>
    </row>
    <row r="1192" spans="1:22" ht="17.25" customHeight="1" x14ac:dyDescent="0.3">
      <c r="A1192" s="230">
        <v>423680</v>
      </c>
      <c r="B1192" s="230" t="s">
        <v>3776</v>
      </c>
      <c r="C1192" s="230" t="s">
        <v>62</v>
      </c>
      <c r="D1192" s="230" t="s">
        <v>1593</v>
      </c>
      <c r="E1192" s="230" t="s">
        <v>140</v>
      </c>
      <c r="F1192" s="230">
        <v>36350</v>
      </c>
      <c r="G1192" s="230" t="s">
        <v>2132</v>
      </c>
      <c r="H1192" s="230" t="s">
        <v>1393</v>
      </c>
      <c r="I1192" s="230" t="s">
        <v>321</v>
      </c>
      <c r="J1192" s="230" t="s">
        <v>296</v>
      </c>
      <c r="K1192" s="230">
        <v>2017</v>
      </c>
      <c r="L1192" s="230" t="s">
        <v>286</v>
      </c>
    </row>
    <row r="1193" spans="1:22" ht="17.25" customHeight="1" x14ac:dyDescent="0.3">
      <c r="A1193" s="230">
        <v>423462</v>
      </c>
      <c r="B1193" s="230" t="s">
        <v>3777</v>
      </c>
      <c r="C1193" s="230" t="s">
        <v>63</v>
      </c>
      <c r="D1193" s="230" t="s">
        <v>222</v>
      </c>
      <c r="E1193" s="230" t="s">
        <v>141</v>
      </c>
      <c r="F1193" s="230">
        <v>36404</v>
      </c>
      <c r="G1193" s="230" t="s">
        <v>3408</v>
      </c>
      <c r="H1193" s="230" t="s">
        <v>1393</v>
      </c>
      <c r="I1193" s="230" t="s">
        <v>321</v>
      </c>
      <c r="J1193" s="230" t="s">
        <v>296</v>
      </c>
      <c r="K1193" s="230">
        <v>2017</v>
      </c>
      <c r="L1193" s="230" t="s">
        <v>286</v>
      </c>
    </row>
    <row r="1194" spans="1:22" ht="17.25" customHeight="1" x14ac:dyDescent="0.3">
      <c r="A1194" s="230">
        <v>424165</v>
      </c>
      <c r="B1194" s="230" t="s">
        <v>3779</v>
      </c>
      <c r="C1194" s="230" t="s">
        <v>74</v>
      </c>
      <c r="D1194" s="230" t="s">
        <v>258</v>
      </c>
      <c r="E1194" s="230" t="s">
        <v>141</v>
      </c>
      <c r="F1194" s="230">
        <v>36495</v>
      </c>
      <c r="G1194" s="230" t="s">
        <v>1915</v>
      </c>
      <c r="H1194" s="230" t="s">
        <v>1393</v>
      </c>
      <c r="I1194" s="230" t="s">
        <v>321</v>
      </c>
      <c r="J1194" s="230" t="s">
        <v>296</v>
      </c>
      <c r="K1194" s="230">
        <v>2017</v>
      </c>
      <c r="L1194" s="230" t="s">
        <v>286</v>
      </c>
    </row>
    <row r="1195" spans="1:22" ht="17.25" customHeight="1" x14ac:dyDescent="0.3">
      <c r="A1195" s="230">
        <v>423024</v>
      </c>
      <c r="B1195" s="230" t="s">
        <v>3785</v>
      </c>
      <c r="C1195" s="230" t="s">
        <v>675</v>
      </c>
      <c r="D1195" s="230" t="s">
        <v>371</v>
      </c>
      <c r="E1195" s="230" t="s">
        <v>141</v>
      </c>
      <c r="F1195" s="230">
        <v>36528</v>
      </c>
      <c r="G1195" s="230" t="s">
        <v>281</v>
      </c>
      <c r="H1195" s="230" t="s">
        <v>1393</v>
      </c>
      <c r="I1195" s="230" t="s">
        <v>321</v>
      </c>
      <c r="J1195" s="230" t="s">
        <v>296</v>
      </c>
      <c r="K1195" s="230">
        <v>2017</v>
      </c>
      <c r="L1195" s="230" t="s">
        <v>286</v>
      </c>
    </row>
    <row r="1196" spans="1:22" ht="17.25" customHeight="1" x14ac:dyDescent="0.3">
      <c r="A1196" s="230">
        <v>426420</v>
      </c>
      <c r="B1196" s="230" t="s">
        <v>3789</v>
      </c>
      <c r="C1196" s="230" t="s">
        <v>91</v>
      </c>
      <c r="D1196" s="230" t="s">
        <v>267</v>
      </c>
      <c r="E1196" s="230" t="s">
        <v>141</v>
      </c>
      <c r="F1196" s="230" t="s">
        <v>3790</v>
      </c>
      <c r="G1196" s="230" t="s">
        <v>3791</v>
      </c>
      <c r="H1196" s="230" t="s">
        <v>1393</v>
      </c>
      <c r="I1196" s="230" t="s">
        <v>321</v>
      </c>
      <c r="J1196" s="230" t="s">
        <v>296</v>
      </c>
      <c r="K1196" s="230">
        <v>2017</v>
      </c>
      <c r="L1196" s="230" t="s">
        <v>286</v>
      </c>
    </row>
    <row r="1197" spans="1:22" ht="17.25" customHeight="1" x14ac:dyDescent="0.3">
      <c r="A1197" s="230">
        <v>423946</v>
      </c>
      <c r="B1197" s="230" t="s">
        <v>3792</v>
      </c>
      <c r="C1197" s="230" t="s">
        <v>59</v>
      </c>
      <c r="D1197" s="230" t="s">
        <v>247</v>
      </c>
      <c r="E1197" s="230" t="s">
        <v>140</v>
      </c>
      <c r="F1197" s="230">
        <v>36043</v>
      </c>
      <c r="G1197" s="230" t="s">
        <v>2132</v>
      </c>
      <c r="H1197" s="230" t="s">
        <v>1393</v>
      </c>
      <c r="I1197" s="230" t="s">
        <v>321</v>
      </c>
      <c r="J1197" s="230" t="s">
        <v>296</v>
      </c>
      <c r="K1197" s="230">
        <v>2017</v>
      </c>
      <c r="L1197" s="230" t="s">
        <v>286</v>
      </c>
      <c r="V1197" s="230" t="s">
        <v>902</v>
      </c>
    </row>
    <row r="1198" spans="1:22" ht="17.25" customHeight="1" x14ac:dyDescent="0.3">
      <c r="A1198" s="230">
        <v>422806</v>
      </c>
      <c r="B1198" s="230" t="s">
        <v>3793</v>
      </c>
      <c r="C1198" s="230" t="s">
        <v>402</v>
      </c>
      <c r="D1198" s="230" t="s">
        <v>454</v>
      </c>
      <c r="E1198" s="230" t="s">
        <v>141</v>
      </c>
      <c r="F1198" s="230">
        <v>36161</v>
      </c>
      <c r="G1198" s="230" t="s">
        <v>2914</v>
      </c>
      <c r="H1198" s="230" t="s">
        <v>1393</v>
      </c>
      <c r="I1198" s="230" t="s">
        <v>321</v>
      </c>
      <c r="J1198" s="230" t="s">
        <v>296</v>
      </c>
      <c r="K1198" s="230">
        <v>2017</v>
      </c>
      <c r="L1198" s="230" t="s">
        <v>286</v>
      </c>
    </row>
    <row r="1199" spans="1:22" ht="17.25" customHeight="1" x14ac:dyDescent="0.3">
      <c r="A1199" s="230">
        <v>422756</v>
      </c>
      <c r="B1199" s="230" t="s">
        <v>3796</v>
      </c>
      <c r="C1199" s="230" t="s">
        <v>82</v>
      </c>
      <c r="D1199" s="230" t="s">
        <v>205</v>
      </c>
      <c r="E1199" s="230" t="s">
        <v>140</v>
      </c>
      <c r="F1199" s="230">
        <v>36342</v>
      </c>
      <c r="G1199" s="230" t="s">
        <v>1725</v>
      </c>
      <c r="H1199" s="230" t="s">
        <v>1393</v>
      </c>
      <c r="I1199" s="230" t="s">
        <v>321</v>
      </c>
      <c r="J1199" s="230" t="s">
        <v>296</v>
      </c>
      <c r="K1199" s="230">
        <v>2017</v>
      </c>
      <c r="L1199" s="230" t="s">
        <v>286</v>
      </c>
    </row>
    <row r="1200" spans="1:22" ht="17.25" customHeight="1" x14ac:dyDescent="0.3">
      <c r="A1200" s="230">
        <v>423783</v>
      </c>
      <c r="B1200" s="230" t="s">
        <v>657</v>
      </c>
      <c r="C1200" s="230" t="s">
        <v>65</v>
      </c>
      <c r="D1200" s="230" t="s">
        <v>210</v>
      </c>
      <c r="E1200" s="230" t="s">
        <v>140</v>
      </c>
      <c r="F1200" s="230">
        <v>36428</v>
      </c>
      <c r="G1200" s="230" t="s">
        <v>281</v>
      </c>
      <c r="H1200" s="230" t="s">
        <v>1393</v>
      </c>
      <c r="I1200" s="230" t="s">
        <v>321</v>
      </c>
      <c r="J1200" s="230" t="s">
        <v>296</v>
      </c>
      <c r="K1200" s="230">
        <v>2017</v>
      </c>
      <c r="L1200" s="230" t="s">
        <v>286</v>
      </c>
    </row>
    <row r="1201" spans="1:22" ht="17.25" customHeight="1" x14ac:dyDescent="0.3">
      <c r="A1201" s="230">
        <v>426380</v>
      </c>
      <c r="B1201" s="230" t="s">
        <v>3800</v>
      </c>
      <c r="C1201" s="230" t="s">
        <v>111</v>
      </c>
      <c r="D1201" s="230" t="s">
        <v>202</v>
      </c>
      <c r="E1201" s="230" t="s">
        <v>140</v>
      </c>
      <c r="F1201" s="230">
        <v>35526</v>
      </c>
      <c r="G1201" s="230" t="s">
        <v>1725</v>
      </c>
      <c r="H1201" s="230" t="s">
        <v>1393</v>
      </c>
      <c r="I1201" s="230" t="s">
        <v>321</v>
      </c>
      <c r="J1201" s="230" t="s">
        <v>295</v>
      </c>
      <c r="K1201" s="230" t="s">
        <v>1428</v>
      </c>
      <c r="L1201" s="230" t="s">
        <v>286</v>
      </c>
    </row>
    <row r="1202" spans="1:22" ht="17.25" customHeight="1" x14ac:dyDescent="0.3">
      <c r="A1202" s="230">
        <v>426888</v>
      </c>
      <c r="B1202" s="230" t="s">
        <v>3801</v>
      </c>
      <c r="C1202" s="230" t="s">
        <v>1119</v>
      </c>
      <c r="D1202" s="230" t="s">
        <v>232</v>
      </c>
      <c r="E1202" s="230" t="s">
        <v>141</v>
      </c>
      <c r="F1202" s="230">
        <v>36176</v>
      </c>
      <c r="G1202" s="230" t="s">
        <v>281</v>
      </c>
      <c r="H1202" s="230" t="s">
        <v>1393</v>
      </c>
      <c r="I1202" s="230" t="s">
        <v>321</v>
      </c>
      <c r="J1202" s="230" t="s">
        <v>295</v>
      </c>
      <c r="K1202" s="230" t="s">
        <v>1428</v>
      </c>
      <c r="L1202" s="230" t="s">
        <v>286</v>
      </c>
    </row>
    <row r="1203" spans="1:22" ht="17.25" customHeight="1" x14ac:dyDescent="0.3">
      <c r="A1203" s="230">
        <v>426824</v>
      </c>
      <c r="B1203" s="230" t="s">
        <v>3802</v>
      </c>
      <c r="C1203" s="230" t="s">
        <v>116</v>
      </c>
      <c r="D1203" s="230" t="s">
        <v>213</v>
      </c>
      <c r="E1203" s="230" t="s">
        <v>141</v>
      </c>
      <c r="F1203" s="230">
        <v>36220</v>
      </c>
      <c r="G1203" s="230" t="s">
        <v>3388</v>
      </c>
      <c r="H1203" s="230" t="s">
        <v>1393</v>
      </c>
      <c r="I1203" s="230" t="s">
        <v>321</v>
      </c>
      <c r="J1203" s="230" t="s">
        <v>295</v>
      </c>
      <c r="K1203" s="230" t="s">
        <v>1428</v>
      </c>
      <c r="L1203" s="230" t="s">
        <v>286</v>
      </c>
    </row>
    <row r="1204" spans="1:22" ht="17.25" customHeight="1" x14ac:dyDescent="0.3">
      <c r="A1204" s="230">
        <v>425880</v>
      </c>
      <c r="B1204" s="230" t="s">
        <v>3803</v>
      </c>
      <c r="C1204" s="230" t="s">
        <v>78</v>
      </c>
      <c r="D1204" s="230" t="s">
        <v>197</v>
      </c>
      <c r="E1204" s="230" t="s">
        <v>141</v>
      </c>
      <c r="F1204" s="230">
        <v>36216</v>
      </c>
      <c r="G1204" s="230" t="s">
        <v>3525</v>
      </c>
      <c r="H1204" s="230" t="s">
        <v>1393</v>
      </c>
      <c r="I1204" s="230" t="s">
        <v>321</v>
      </c>
      <c r="J1204" s="230" t="s">
        <v>295</v>
      </c>
      <c r="K1204" s="230" t="s">
        <v>1429</v>
      </c>
      <c r="L1204" s="230" t="s">
        <v>286</v>
      </c>
    </row>
    <row r="1205" spans="1:22" ht="17.25" customHeight="1" x14ac:dyDescent="0.3">
      <c r="A1205" s="230">
        <v>424882</v>
      </c>
      <c r="B1205" s="230" t="s">
        <v>3805</v>
      </c>
      <c r="C1205" s="230" t="s">
        <v>80</v>
      </c>
      <c r="D1205" s="230" t="s">
        <v>1999</v>
      </c>
      <c r="E1205" s="230" t="s">
        <v>141</v>
      </c>
      <c r="F1205" s="230">
        <v>31075</v>
      </c>
      <c r="G1205" s="230" t="s">
        <v>1656</v>
      </c>
      <c r="H1205" s="230" t="s">
        <v>1393</v>
      </c>
      <c r="I1205" s="230" t="s">
        <v>321</v>
      </c>
      <c r="J1205" s="230" t="s">
        <v>295</v>
      </c>
      <c r="K1205" s="230">
        <v>2002</v>
      </c>
      <c r="L1205" s="230" t="s">
        <v>1412</v>
      </c>
    </row>
    <row r="1206" spans="1:22" ht="17.25" customHeight="1" x14ac:dyDescent="0.3">
      <c r="A1206" s="230">
        <v>425611</v>
      </c>
      <c r="B1206" s="230" t="s">
        <v>3806</v>
      </c>
      <c r="C1206" s="230" t="s">
        <v>65</v>
      </c>
      <c r="D1206" s="230" t="s">
        <v>222</v>
      </c>
      <c r="E1206" s="230" t="s">
        <v>141</v>
      </c>
      <c r="F1206" s="230">
        <v>32240</v>
      </c>
      <c r="G1206" s="230" t="s">
        <v>281</v>
      </c>
      <c r="H1206" s="230" t="s">
        <v>1393</v>
      </c>
      <c r="I1206" s="230" t="s">
        <v>321</v>
      </c>
      <c r="J1206" s="230" t="s">
        <v>296</v>
      </c>
      <c r="K1206" s="230">
        <v>2006</v>
      </c>
      <c r="L1206" s="230" t="s">
        <v>1412</v>
      </c>
    </row>
    <row r="1207" spans="1:22" ht="17.25" customHeight="1" x14ac:dyDescent="0.3">
      <c r="A1207" s="230">
        <v>424742</v>
      </c>
      <c r="B1207" s="230" t="s">
        <v>3808</v>
      </c>
      <c r="C1207" s="230" t="s">
        <v>62</v>
      </c>
      <c r="D1207" s="230" t="s">
        <v>229</v>
      </c>
      <c r="E1207" s="230" t="s">
        <v>140</v>
      </c>
      <c r="F1207" s="230">
        <v>34700</v>
      </c>
      <c r="G1207" s="230" t="s">
        <v>2678</v>
      </c>
      <c r="H1207" s="230" t="s">
        <v>1393</v>
      </c>
      <c r="I1207" s="230" t="s">
        <v>321</v>
      </c>
      <c r="J1207" s="230" t="s">
        <v>296</v>
      </c>
      <c r="K1207" s="230">
        <v>2013</v>
      </c>
      <c r="L1207" s="230" t="s">
        <v>1412</v>
      </c>
    </row>
    <row r="1208" spans="1:22" ht="17.25" customHeight="1" x14ac:dyDescent="0.3">
      <c r="A1208" s="230">
        <v>424728</v>
      </c>
      <c r="B1208" s="230" t="s">
        <v>3809</v>
      </c>
      <c r="C1208" s="230" t="s">
        <v>123</v>
      </c>
      <c r="D1208" s="230" t="s">
        <v>644</v>
      </c>
      <c r="E1208" s="230" t="s">
        <v>141</v>
      </c>
      <c r="F1208" s="230">
        <v>35643</v>
      </c>
      <c r="G1208" s="230" t="s">
        <v>3408</v>
      </c>
      <c r="H1208" s="230" t="s">
        <v>1393</v>
      </c>
      <c r="I1208" s="230" t="s">
        <v>321</v>
      </c>
      <c r="J1208" s="230" t="s">
        <v>295</v>
      </c>
      <c r="K1208" s="230">
        <v>2015</v>
      </c>
      <c r="L1208" s="230" t="s">
        <v>1412</v>
      </c>
    </row>
    <row r="1209" spans="1:22" ht="17.25" customHeight="1" x14ac:dyDescent="0.3">
      <c r="A1209" s="230">
        <v>413132</v>
      </c>
      <c r="B1209" s="230" t="s">
        <v>3810</v>
      </c>
      <c r="C1209" s="230" t="s">
        <v>1058</v>
      </c>
      <c r="D1209" s="230" t="s">
        <v>452</v>
      </c>
      <c r="E1209" s="230" t="s">
        <v>141</v>
      </c>
      <c r="F1209" s="230">
        <v>32995</v>
      </c>
      <c r="G1209" s="230" t="s">
        <v>2012</v>
      </c>
      <c r="H1209" s="230" t="s">
        <v>1393</v>
      </c>
      <c r="I1209" s="230" t="s">
        <v>321</v>
      </c>
      <c r="J1209" s="230" t="s">
        <v>296</v>
      </c>
      <c r="K1209" s="230">
        <v>2007</v>
      </c>
    </row>
    <row r="1210" spans="1:22" ht="17.25" customHeight="1" x14ac:dyDescent="0.3">
      <c r="A1210" s="230">
        <v>424582</v>
      </c>
      <c r="B1210" s="230" t="s">
        <v>3812</v>
      </c>
      <c r="C1210" s="230" t="s">
        <v>486</v>
      </c>
      <c r="D1210" s="230" t="s">
        <v>3813</v>
      </c>
      <c r="E1210" s="230" t="s">
        <v>141</v>
      </c>
      <c r="F1210" s="230">
        <v>35797</v>
      </c>
      <c r="G1210" s="230" t="s">
        <v>281</v>
      </c>
      <c r="H1210" s="230" t="s">
        <v>1393</v>
      </c>
      <c r="I1210" s="230" t="s">
        <v>321</v>
      </c>
      <c r="J1210" s="230" t="s">
        <v>296</v>
      </c>
      <c r="K1210" s="230">
        <v>2016</v>
      </c>
    </row>
    <row r="1211" spans="1:22" ht="17.25" customHeight="1" x14ac:dyDescent="0.3">
      <c r="A1211" s="230">
        <v>412726</v>
      </c>
      <c r="B1211" s="230" t="s">
        <v>3814</v>
      </c>
      <c r="C1211" s="230" t="s">
        <v>62</v>
      </c>
      <c r="D1211" s="230" t="s">
        <v>3815</v>
      </c>
      <c r="E1211" s="230" t="s">
        <v>140</v>
      </c>
      <c r="F1211" s="230">
        <v>29221</v>
      </c>
      <c r="G1211" s="230" t="s">
        <v>1775</v>
      </c>
      <c r="H1211" s="230" t="s">
        <v>1393</v>
      </c>
      <c r="I1211" s="230" t="s">
        <v>321</v>
      </c>
      <c r="V1211" s="230" t="s">
        <v>902</v>
      </c>
    </row>
    <row r="1212" spans="1:22" ht="17.25" customHeight="1" x14ac:dyDescent="0.3">
      <c r="A1212" s="230">
        <v>415875</v>
      </c>
      <c r="B1212" s="230" t="s">
        <v>3817</v>
      </c>
      <c r="C1212" s="230" t="s">
        <v>393</v>
      </c>
      <c r="D1212" s="230" t="s">
        <v>928</v>
      </c>
      <c r="E1212" s="230" t="s">
        <v>141</v>
      </c>
      <c r="F1212" s="230">
        <v>30287</v>
      </c>
      <c r="G1212" s="230" t="s">
        <v>281</v>
      </c>
      <c r="H1212" s="230" t="s">
        <v>1393</v>
      </c>
      <c r="I1212" s="230" t="s">
        <v>321</v>
      </c>
      <c r="R1212" s="230" t="s">
        <v>902</v>
      </c>
      <c r="S1212" s="230" t="s">
        <v>902</v>
      </c>
      <c r="T1212" s="230" t="s">
        <v>902</v>
      </c>
      <c r="U1212" s="230" t="s">
        <v>902</v>
      </c>
      <c r="V1212" s="230" t="s">
        <v>902</v>
      </c>
    </row>
    <row r="1213" spans="1:22" ht="17.25" customHeight="1" x14ac:dyDescent="0.3">
      <c r="A1213" s="230">
        <v>406971</v>
      </c>
      <c r="B1213" s="230" t="s">
        <v>3406</v>
      </c>
      <c r="C1213" s="230" t="s">
        <v>91</v>
      </c>
      <c r="D1213" s="230" t="s">
        <v>3818</v>
      </c>
      <c r="E1213" s="230" t="s">
        <v>140</v>
      </c>
      <c r="F1213" s="230">
        <v>31232</v>
      </c>
      <c r="G1213" s="230" t="s">
        <v>3819</v>
      </c>
      <c r="H1213" s="230" t="s">
        <v>1393</v>
      </c>
      <c r="I1213" s="230" t="s">
        <v>321</v>
      </c>
      <c r="U1213" s="230" t="s">
        <v>902</v>
      </c>
      <c r="V1213" s="230" t="s">
        <v>902</v>
      </c>
    </row>
    <row r="1214" spans="1:22" ht="17.25" customHeight="1" x14ac:dyDescent="0.3">
      <c r="A1214" s="230">
        <v>401826</v>
      </c>
      <c r="B1214" s="230" t="s">
        <v>3820</v>
      </c>
      <c r="C1214" s="230" t="s">
        <v>102</v>
      </c>
      <c r="D1214" s="230" t="s">
        <v>3821</v>
      </c>
      <c r="E1214" s="230" t="s">
        <v>140</v>
      </c>
      <c r="F1214" s="230">
        <v>31237</v>
      </c>
      <c r="G1214" s="230" t="s">
        <v>1778</v>
      </c>
      <c r="H1214" s="230" t="s">
        <v>1393</v>
      </c>
      <c r="I1214" s="230" t="s">
        <v>321</v>
      </c>
      <c r="U1214" s="230" t="s">
        <v>902</v>
      </c>
      <c r="V1214" s="230" t="s">
        <v>902</v>
      </c>
    </row>
    <row r="1215" spans="1:22" ht="17.25" customHeight="1" x14ac:dyDescent="0.3">
      <c r="A1215" s="230">
        <v>410694</v>
      </c>
      <c r="B1215" s="230" t="s">
        <v>3822</v>
      </c>
      <c r="C1215" s="230" t="s">
        <v>3823</v>
      </c>
      <c r="D1215" s="230" t="s">
        <v>3824</v>
      </c>
      <c r="E1215" s="230" t="s">
        <v>140</v>
      </c>
      <c r="F1215" s="230">
        <v>31260</v>
      </c>
      <c r="G1215" s="230" t="s">
        <v>3401</v>
      </c>
      <c r="H1215" s="230" t="s">
        <v>1393</v>
      </c>
      <c r="I1215" s="230" t="s">
        <v>321</v>
      </c>
      <c r="R1215" s="230" t="s">
        <v>902</v>
      </c>
      <c r="S1215" s="230" t="s">
        <v>902</v>
      </c>
      <c r="T1215" s="230" t="s">
        <v>902</v>
      </c>
      <c r="U1215" s="230" t="s">
        <v>902</v>
      </c>
      <c r="V1215" s="230" t="s">
        <v>902</v>
      </c>
    </row>
    <row r="1216" spans="1:22" ht="17.25" customHeight="1" x14ac:dyDescent="0.3">
      <c r="A1216" s="230">
        <v>407060</v>
      </c>
      <c r="B1216" s="230" t="s">
        <v>3825</v>
      </c>
      <c r="C1216" s="230" t="s">
        <v>82</v>
      </c>
      <c r="D1216" s="230" t="s">
        <v>3826</v>
      </c>
      <c r="E1216" s="230" t="s">
        <v>140</v>
      </c>
      <c r="F1216" s="230">
        <v>31344</v>
      </c>
      <c r="G1216" s="230" t="s">
        <v>3564</v>
      </c>
      <c r="H1216" s="230" t="s">
        <v>1393</v>
      </c>
      <c r="I1216" s="230" t="s">
        <v>321</v>
      </c>
      <c r="T1216" s="230" t="s">
        <v>902</v>
      </c>
      <c r="U1216" s="230" t="s">
        <v>902</v>
      </c>
      <c r="V1216" s="230" t="s">
        <v>902</v>
      </c>
    </row>
    <row r="1217" spans="1:22" ht="17.25" customHeight="1" x14ac:dyDescent="0.3">
      <c r="A1217" s="230">
        <v>409837</v>
      </c>
      <c r="B1217" s="230" t="s">
        <v>3827</v>
      </c>
      <c r="C1217" s="230" t="s">
        <v>66</v>
      </c>
      <c r="D1217" s="230" t="s">
        <v>3828</v>
      </c>
      <c r="E1217" s="230" t="s">
        <v>140</v>
      </c>
      <c r="F1217" s="230">
        <v>31414</v>
      </c>
      <c r="G1217" s="230" t="s">
        <v>3829</v>
      </c>
      <c r="H1217" s="230" t="s">
        <v>1393</v>
      </c>
      <c r="I1217" s="230" t="s">
        <v>321</v>
      </c>
      <c r="U1217" s="230" t="s">
        <v>902</v>
      </c>
      <c r="V1217" s="230" t="s">
        <v>902</v>
      </c>
    </row>
    <row r="1218" spans="1:22" ht="17.25" customHeight="1" x14ac:dyDescent="0.3">
      <c r="A1218" s="230">
        <v>402906</v>
      </c>
      <c r="B1218" s="230" t="s">
        <v>3830</v>
      </c>
      <c r="C1218" s="230" t="s">
        <v>67</v>
      </c>
      <c r="D1218" s="230" t="s">
        <v>3561</v>
      </c>
      <c r="E1218" s="230" t="s">
        <v>140</v>
      </c>
      <c r="F1218" s="230">
        <v>31705</v>
      </c>
      <c r="G1218" s="230" t="s">
        <v>2678</v>
      </c>
      <c r="H1218" s="230" t="s">
        <v>1393</v>
      </c>
      <c r="I1218" s="230" t="s">
        <v>321</v>
      </c>
      <c r="R1218" s="230" t="s">
        <v>902</v>
      </c>
      <c r="S1218" s="230" t="s">
        <v>902</v>
      </c>
      <c r="T1218" s="230" t="s">
        <v>902</v>
      </c>
      <c r="U1218" s="230" t="s">
        <v>902</v>
      </c>
      <c r="V1218" s="230" t="s">
        <v>902</v>
      </c>
    </row>
    <row r="1219" spans="1:22" ht="17.25" customHeight="1" x14ac:dyDescent="0.3">
      <c r="A1219" s="230">
        <v>411116</v>
      </c>
      <c r="B1219" s="230" t="s">
        <v>3831</v>
      </c>
      <c r="C1219" s="230" t="s">
        <v>505</v>
      </c>
      <c r="D1219" s="230" t="s">
        <v>3832</v>
      </c>
      <c r="E1219" s="230" t="s">
        <v>140</v>
      </c>
      <c r="F1219" s="230">
        <v>31983</v>
      </c>
      <c r="G1219" s="230" t="s">
        <v>281</v>
      </c>
      <c r="H1219" s="230" t="s">
        <v>1393</v>
      </c>
      <c r="I1219" s="230" t="s">
        <v>321</v>
      </c>
      <c r="S1219" s="230" t="s">
        <v>902</v>
      </c>
      <c r="T1219" s="230" t="s">
        <v>902</v>
      </c>
      <c r="U1219" s="230" t="s">
        <v>902</v>
      </c>
      <c r="V1219" s="230" t="s">
        <v>902</v>
      </c>
    </row>
    <row r="1220" spans="1:22" ht="17.25" customHeight="1" x14ac:dyDescent="0.3">
      <c r="A1220" s="230">
        <v>408596</v>
      </c>
      <c r="B1220" s="230" t="s">
        <v>3833</v>
      </c>
      <c r="C1220" s="230" t="s">
        <v>82</v>
      </c>
      <c r="D1220" s="230" t="s">
        <v>3834</v>
      </c>
      <c r="E1220" s="230" t="s">
        <v>140</v>
      </c>
      <c r="F1220" s="230">
        <v>31983</v>
      </c>
      <c r="G1220" s="230" t="s">
        <v>1656</v>
      </c>
      <c r="H1220" s="230" t="s">
        <v>1393</v>
      </c>
      <c r="I1220" s="230" t="s">
        <v>321</v>
      </c>
      <c r="N1220" s="230">
        <v>3224</v>
      </c>
      <c r="O1220" s="230">
        <v>44427.562476851854</v>
      </c>
      <c r="P1220" s="230">
        <v>14000</v>
      </c>
    </row>
    <row r="1221" spans="1:22" ht="17.25" customHeight="1" x14ac:dyDescent="0.3">
      <c r="A1221" s="230">
        <v>412203</v>
      </c>
      <c r="B1221" s="230" t="s">
        <v>3836</v>
      </c>
      <c r="C1221" s="230" t="s">
        <v>379</v>
      </c>
      <c r="D1221" s="230" t="s">
        <v>3837</v>
      </c>
      <c r="E1221" s="230" t="s">
        <v>141</v>
      </c>
      <c r="F1221" s="230">
        <v>32143</v>
      </c>
      <c r="G1221" s="230" t="s">
        <v>1725</v>
      </c>
      <c r="H1221" s="230" t="s">
        <v>1393</v>
      </c>
      <c r="I1221" s="230" t="s">
        <v>321</v>
      </c>
      <c r="S1221" s="230" t="s">
        <v>902</v>
      </c>
      <c r="T1221" s="230" t="s">
        <v>902</v>
      </c>
      <c r="U1221" s="230" t="s">
        <v>902</v>
      </c>
      <c r="V1221" s="230" t="s">
        <v>902</v>
      </c>
    </row>
    <row r="1222" spans="1:22" ht="17.25" customHeight="1" x14ac:dyDescent="0.3">
      <c r="A1222" s="230">
        <v>410685</v>
      </c>
      <c r="B1222" s="230" t="s">
        <v>3296</v>
      </c>
      <c r="C1222" s="230" t="s">
        <v>60</v>
      </c>
      <c r="D1222" s="230" t="s">
        <v>3838</v>
      </c>
      <c r="E1222" s="230" t="s">
        <v>141</v>
      </c>
      <c r="F1222" s="230">
        <v>32162</v>
      </c>
      <c r="G1222" s="230" t="s">
        <v>1776</v>
      </c>
      <c r="H1222" s="230" t="s">
        <v>1393</v>
      </c>
      <c r="I1222" s="230" t="s">
        <v>321</v>
      </c>
      <c r="U1222" s="230" t="s">
        <v>902</v>
      </c>
      <c r="V1222" s="230" t="s">
        <v>902</v>
      </c>
    </row>
    <row r="1223" spans="1:22" ht="17.25" customHeight="1" x14ac:dyDescent="0.3">
      <c r="A1223" s="230">
        <v>414862</v>
      </c>
      <c r="B1223" s="230" t="s">
        <v>3839</v>
      </c>
      <c r="C1223" s="230" t="s">
        <v>1858</v>
      </c>
      <c r="D1223" s="230" t="s">
        <v>398</v>
      </c>
      <c r="E1223" s="230" t="s">
        <v>140</v>
      </c>
      <c r="F1223" s="230">
        <v>32354</v>
      </c>
      <c r="G1223" s="230" t="s">
        <v>2132</v>
      </c>
      <c r="H1223" s="230" t="s">
        <v>1393</v>
      </c>
      <c r="I1223" s="230" t="s">
        <v>321</v>
      </c>
      <c r="U1223" s="230" t="s">
        <v>902</v>
      </c>
      <c r="V1223" s="230" t="s">
        <v>902</v>
      </c>
    </row>
    <row r="1224" spans="1:22" ht="17.25" customHeight="1" x14ac:dyDescent="0.3">
      <c r="A1224" s="230">
        <v>413422</v>
      </c>
      <c r="B1224" s="230" t="s">
        <v>3840</v>
      </c>
      <c r="C1224" s="230" t="s">
        <v>64</v>
      </c>
      <c r="D1224" s="230" t="s">
        <v>3841</v>
      </c>
      <c r="E1224" s="230" t="s">
        <v>140</v>
      </c>
      <c r="F1224" s="230">
        <v>32686</v>
      </c>
      <c r="G1224" s="230" t="s">
        <v>281</v>
      </c>
      <c r="H1224" s="230" t="s">
        <v>1393</v>
      </c>
      <c r="I1224" s="230" t="s">
        <v>321</v>
      </c>
      <c r="N1224" s="230">
        <v>3153</v>
      </c>
      <c r="O1224" s="230">
        <v>44426.467280092591</v>
      </c>
      <c r="P1224" s="230">
        <v>14000</v>
      </c>
    </row>
    <row r="1225" spans="1:22" ht="17.25" customHeight="1" x14ac:dyDescent="0.3">
      <c r="A1225" s="230">
        <v>410627</v>
      </c>
      <c r="B1225" s="230" t="s">
        <v>3842</v>
      </c>
      <c r="C1225" s="230" t="s">
        <v>559</v>
      </c>
      <c r="D1225" s="230" t="s">
        <v>3843</v>
      </c>
      <c r="E1225" s="230" t="s">
        <v>140</v>
      </c>
      <c r="F1225" s="230">
        <v>32721</v>
      </c>
      <c r="G1225" s="230" t="s">
        <v>1725</v>
      </c>
      <c r="H1225" s="230" t="s">
        <v>1393</v>
      </c>
      <c r="I1225" s="230" t="s">
        <v>321</v>
      </c>
      <c r="R1225" s="230" t="s">
        <v>902</v>
      </c>
      <c r="S1225" s="230" t="s">
        <v>902</v>
      </c>
      <c r="T1225" s="230" t="s">
        <v>902</v>
      </c>
      <c r="U1225" s="230" t="s">
        <v>902</v>
      </c>
      <c r="V1225" s="230" t="s">
        <v>902</v>
      </c>
    </row>
    <row r="1226" spans="1:22" ht="17.25" customHeight="1" x14ac:dyDescent="0.3">
      <c r="A1226" s="230">
        <v>411228</v>
      </c>
      <c r="B1226" s="230" t="s">
        <v>3846</v>
      </c>
      <c r="C1226" s="230" t="s">
        <v>366</v>
      </c>
      <c r="D1226" s="230" t="s">
        <v>3847</v>
      </c>
      <c r="E1226" s="230" t="s">
        <v>140</v>
      </c>
      <c r="F1226" s="230">
        <v>32758</v>
      </c>
      <c r="G1226" s="230" t="s">
        <v>3848</v>
      </c>
      <c r="H1226" s="230" t="s">
        <v>1393</v>
      </c>
      <c r="I1226" s="230" t="s">
        <v>321</v>
      </c>
      <c r="R1226" s="230" t="s">
        <v>902</v>
      </c>
      <c r="S1226" s="230" t="s">
        <v>902</v>
      </c>
      <c r="T1226" s="230" t="s">
        <v>902</v>
      </c>
      <c r="U1226" s="230" t="s">
        <v>902</v>
      </c>
      <c r="V1226" s="230" t="s">
        <v>902</v>
      </c>
    </row>
    <row r="1227" spans="1:22" ht="17.25" customHeight="1" x14ac:dyDescent="0.3">
      <c r="A1227" s="230">
        <v>410907</v>
      </c>
      <c r="B1227" s="230" t="s">
        <v>3849</v>
      </c>
      <c r="C1227" s="230" t="s">
        <v>64</v>
      </c>
      <c r="D1227" s="230" t="s">
        <v>3850</v>
      </c>
      <c r="E1227" s="230" t="s">
        <v>141</v>
      </c>
      <c r="F1227" s="230">
        <v>33044</v>
      </c>
      <c r="G1227" s="230" t="s">
        <v>281</v>
      </c>
      <c r="H1227" s="230" t="s">
        <v>1393</v>
      </c>
      <c r="I1227" s="230" t="s">
        <v>321</v>
      </c>
      <c r="U1227" s="230" t="s">
        <v>902</v>
      </c>
      <c r="V1227" s="230" t="s">
        <v>902</v>
      </c>
    </row>
    <row r="1228" spans="1:22" ht="17.25" customHeight="1" x14ac:dyDescent="0.3">
      <c r="A1228" s="230">
        <v>411537</v>
      </c>
      <c r="B1228" s="230" t="s">
        <v>3851</v>
      </c>
      <c r="C1228" s="230" t="s">
        <v>91</v>
      </c>
      <c r="D1228" s="230" t="s">
        <v>3852</v>
      </c>
      <c r="E1228" s="230" t="s">
        <v>141</v>
      </c>
      <c r="F1228" s="230">
        <v>33091</v>
      </c>
      <c r="G1228" s="230" t="s">
        <v>281</v>
      </c>
      <c r="H1228" s="230" t="s">
        <v>1393</v>
      </c>
      <c r="I1228" s="230" t="s">
        <v>321</v>
      </c>
      <c r="R1228" s="230" t="s">
        <v>902</v>
      </c>
      <c r="S1228" s="230" t="s">
        <v>902</v>
      </c>
      <c r="U1228" s="230" t="s">
        <v>902</v>
      </c>
      <c r="V1228" s="230" t="s">
        <v>902</v>
      </c>
    </row>
    <row r="1229" spans="1:22" ht="17.25" customHeight="1" x14ac:dyDescent="0.3">
      <c r="A1229" s="230">
        <v>415376</v>
      </c>
      <c r="B1229" s="230" t="s">
        <v>3855</v>
      </c>
      <c r="C1229" s="230" t="s">
        <v>74</v>
      </c>
      <c r="D1229" s="230" t="s">
        <v>575</v>
      </c>
      <c r="E1229" s="230" t="s">
        <v>140</v>
      </c>
      <c r="F1229" s="230">
        <v>33357</v>
      </c>
      <c r="G1229" s="230" t="s">
        <v>281</v>
      </c>
      <c r="H1229" s="230" t="s">
        <v>1393</v>
      </c>
      <c r="I1229" s="230" t="s">
        <v>321</v>
      </c>
      <c r="R1229" s="230" t="s">
        <v>902</v>
      </c>
      <c r="S1229" s="230" t="s">
        <v>902</v>
      </c>
      <c r="T1229" s="230" t="s">
        <v>902</v>
      </c>
      <c r="U1229" s="230" t="s">
        <v>902</v>
      </c>
      <c r="V1229" s="230" t="s">
        <v>902</v>
      </c>
    </row>
    <row r="1230" spans="1:22" ht="17.25" customHeight="1" x14ac:dyDescent="0.3">
      <c r="A1230" s="230">
        <v>415651</v>
      </c>
      <c r="B1230" s="230" t="s">
        <v>3856</v>
      </c>
      <c r="C1230" s="230" t="s">
        <v>411</v>
      </c>
      <c r="D1230" s="230" t="s">
        <v>270</v>
      </c>
      <c r="E1230" s="230" t="s">
        <v>140</v>
      </c>
      <c r="F1230" s="230">
        <v>33373</v>
      </c>
      <c r="G1230" s="230" t="s">
        <v>3724</v>
      </c>
      <c r="H1230" s="230" t="s">
        <v>1393</v>
      </c>
      <c r="I1230" s="230" t="s">
        <v>321</v>
      </c>
      <c r="T1230" s="230" t="s">
        <v>902</v>
      </c>
      <c r="U1230" s="230" t="s">
        <v>902</v>
      </c>
      <c r="V1230" s="230" t="s">
        <v>902</v>
      </c>
    </row>
    <row r="1231" spans="1:22" ht="17.25" customHeight="1" x14ac:dyDescent="0.3">
      <c r="A1231" s="230">
        <v>417856</v>
      </c>
      <c r="B1231" s="230" t="s">
        <v>3857</v>
      </c>
      <c r="C1231" s="230" t="s">
        <v>486</v>
      </c>
      <c r="D1231" s="230" t="s">
        <v>222</v>
      </c>
      <c r="E1231" s="230" t="s">
        <v>140</v>
      </c>
      <c r="F1231" s="230">
        <v>33604</v>
      </c>
      <c r="G1231" s="230" t="s">
        <v>1395</v>
      </c>
      <c r="H1231" s="230" t="s">
        <v>1393</v>
      </c>
      <c r="I1231" s="230" t="s">
        <v>321</v>
      </c>
    </row>
    <row r="1232" spans="1:22" ht="17.25" customHeight="1" x14ac:dyDescent="0.3">
      <c r="A1232" s="230">
        <v>414293</v>
      </c>
      <c r="B1232" s="230" t="s">
        <v>3858</v>
      </c>
      <c r="C1232" s="230" t="s">
        <v>387</v>
      </c>
      <c r="D1232" s="230" t="s">
        <v>3859</v>
      </c>
      <c r="E1232" s="230" t="s">
        <v>141</v>
      </c>
      <c r="F1232" s="230">
        <v>33745</v>
      </c>
      <c r="G1232" s="230" t="s">
        <v>3102</v>
      </c>
      <c r="H1232" s="230" t="s">
        <v>1393</v>
      </c>
      <c r="I1232" s="230" t="s">
        <v>321</v>
      </c>
      <c r="N1232" s="230">
        <v>3139</v>
      </c>
      <c r="O1232" s="230">
        <v>44426.366469907407</v>
      </c>
      <c r="P1232" s="230">
        <v>10000</v>
      </c>
    </row>
    <row r="1233" spans="1:22" ht="17.25" customHeight="1" x14ac:dyDescent="0.3">
      <c r="A1233" s="230">
        <v>419129</v>
      </c>
      <c r="B1233" s="230" t="s">
        <v>3860</v>
      </c>
      <c r="C1233" s="230" t="s">
        <v>93</v>
      </c>
      <c r="D1233" s="230" t="s">
        <v>347</v>
      </c>
      <c r="E1233" s="230" t="s">
        <v>140</v>
      </c>
      <c r="F1233" s="230">
        <v>34335</v>
      </c>
      <c r="G1233" s="230" t="s">
        <v>286</v>
      </c>
      <c r="H1233" s="230" t="s">
        <v>1393</v>
      </c>
      <c r="I1233" s="230" t="s">
        <v>321</v>
      </c>
    </row>
    <row r="1234" spans="1:22" ht="17.25" customHeight="1" x14ac:dyDescent="0.3">
      <c r="A1234" s="230">
        <v>419112</v>
      </c>
      <c r="B1234" s="230" t="s">
        <v>3861</v>
      </c>
      <c r="C1234" s="230" t="s">
        <v>78</v>
      </c>
      <c r="D1234" s="230" t="s">
        <v>210</v>
      </c>
      <c r="E1234" s="230" t="s">
        <v>140</v>
      </c>
      <c r="F1234" s="230">
        <v>34335</v>
      </c>
      <c r="G1234" s="230" t="s">
        <v>286</v>
      </c>
      <c r="H1234" s="230" t="s">
        <v>1393</v>
      </c>
      <c r="I1234" s="230" t="s">
        <v>321</v>
      </c>
      <c r="R1234" s="230" t="s">
        <v>902</v>
      </c>
      <c r="S1234" s="230" t="s">
        <v>902</v>
      </c>
      <c r="T1234" s="230" t="s">
        <v>902</v>
      </c>
      <c r="U1234" s="230" t="s">
        <v>902</v>
      </c>
      <c r="V1234" s="230" t="s">
        <v>902</v>
      </c>
    </row>
    <row r="1235" spans="1:22" ht="17.25" customHeight="1" x14ac:dyDescent="0.3">
      <c r="A1235" s="230">
        <v>418644</v>
      </c>
      <c r="B1235" s="230" t="s">
        <v>3862</v>
      </c>
      <c r="C1235" s="230" t="s">
        <v>3595</v>
      </c>
      <c r="D1235" s="230" t="s">
        <v>371</v>
      </c>
      <c r="E1235" s="230" t="s">
        <v>140</v>
      </c>
      <c r="F1235" s="230">
        <v>35065</v>
      </c>
      <c r="G1235" s="230" t="s">
        <v>286</v>
      </c>
      <c r="H1235" s="230" t="s">
        <v>1393</v>
      </c>
      <c r="I1235" s="230" t="s">
        <v>321</v>
      </c>
      <c r="R1235" s="230" t="s">
        <v>902</v>
      </c>
      <c r="S1235" s="230" t="s">
        <v>902</v>
      </c>
      <c r="T1235" s="230" t="s">
        <v>902</v>
      </c>
      <c r="U1235" s="230" t="s">
        <v>902</v>
      </c>
      <c r="V1235" s="230" t="s">
        <v>902</v>
      </c>
    </row>
    <row r="1236" spans="1:22" ht="17.25" customHeight="1" x14ac:dyDescent="0.3">
      <c r="A1236" s="230">
        <v>411845</v>
      </c>
      <c r="B1236" s="230" t="s">
        <v>3863</v>
      </c>
      <c r="C1236" s="230" t="s">
        <v>67</v>
      </c>
      <c r="D1236" s="230" t="s">
        <v>3864</v>
      </c>
      <c r="E1236" s="230" t="s">
        <v>141</v>
      </c>
      <c r="F1236" s="230" t="s">
        <v>3865</v>
      </c>
      <c r="G1236" s="230" t="s">
        <v>281</v>
      </c>
      <c r="H1236" s="230" t="s">
        <v>1393</v>
      </c>
      <c r="I1236" s="230" t="s">
        <v>321</v>
      </c>
      <c r="V1236" s="230" t="s">
        <v>902</v>
      </c>
    </row>
    <row r="1237" spans="1:22" ht="17.25" customHeight="1" x14ac:dyDescent="0.3">
      <c r="A1237" s="230">
        <v>401092</v>
      </c>
      <c r="B1237" s="230" t="s">
        <v>3866</v>
      </c>
      <c r="C1237" s="230" t="s">
        <v>62</v>
      </c>
      <c r="D1237" s="230" t="s">
        <v>3867</v>
      </c>
      <c r="E1237" s="230" t="s">
        <v>140</v>
      </c>
      <c r="F1237" s="230" t="s">
        <v>3868</v>
      </c>
      <c r="G1237" s="230" t="s">
        <v>281</v>
      </c>
      <c r="H1237" s="230" t="s">
        <v>1393</v>
      </c>
      <c r="I1237" s="230" t="s">
        <v>321</v>
      </c>
      <c r="V1237" s="230" t="s">
        <v>902</v>
      </c>
    </row>
    <row r="1238" spans="1:22" ht="17.25" customHeight="1" x14ac:dyDescent="0.3">
      <c r="A1238" s="230">
        <v>414342</v>
      </c>
      <c r="B1238" s="230" t="s">
        <v>2274</v>
      </c>
      <c r="C1238" s="230" t="s">
        <v>114</v>
      </c>
      <c r="D1238" s="230" t="s">
        <v>380</v>
      </c>
      <c r="E1238" s="230" t="s">
        <v>140</v>
      </c>
      <c r="F1238" s="230">
        <v>31848</v>
      </c>
      <c r="G1238" s="230" t="s">
        <v>1722</v>
      </c>
      <c r="H1238" s="230" t="s">
        <v>1393</v>
      </c>
      <c r="I1238" s="230" t="s">
        <v>321</v>
      </c>
      <c r="J1238" s="230" t="s">
        <v>295</v>
      </c>
      <c r="K1238" s="230">
        <v>2009</v>
      </c>
      <c r="L1238" s="230" t="s">
        <v>281</v>
      </c>
    </row>
    <row r="1239" spans="1:22" ht="17.25" customHeight="1" x14ac:dyDescent="0.3">
      <c r="A1239" s="230">
        <v>411133</v>
      </c>
      <c r="B1239" s="230" t="s">
        <v>2724</v>
      </c>
      <c r="C1239" s="230" t="s">
        <v>388</v>
      </c>
      <c r="D1239" s="230" t="s">
        <v>3870</v>
      </c>
      <c r="E1239" s="230" t="s">
        <v>140</v>
      </c>
      <c r="F1239" s="230">
        <v>27760</v>
      </c>
      <c r="G1239" s="230" t="s">
        <v>3869</v>
      </c>
      <c r="H1239" s="230" t="s">
        <v>1393</v>
      </c>
      <c r="I1239" s="230" t="s">
        <v>321</v>
      </c>
      <c r="J1239" s="230" t="s">
        <v>295</v>
      </c>
      <c r="K1239" s="230">
        <v>1998</v>
      </c>
      <c r="L1239" s="230" t="s">
        <v>286</v>
      </c>
      <c r="V1239" s="230" t="s">
        <v>902</v>
      </c>
    </row>
    <row r="1240" spans="1:22" ht="17.25" customHeight="1" x14ac:dyDescent="0.3">
      <c r="A1240" s="230">
        <v>427679</v>
      </c>
      <c r="B1240" s="230" t="s">
        <v>3871</v>
      </c>
      <c r="C1240" s="230" t="s">
        <v>57</v>
      </c>
      <c r="D1240" s="230" t="s">
        <v>199</v>
      </c>
      <c r="E1240" s="230" t="s">
        <v>1646</v>
      </c>
      <c r="F1240" s="230">
        <v>27711</v>
      </c>
      <c r="G1240" s="230" t="s">
        <v>289</v>
      </c>
      <c r="H1240" s="230" t="s">
        <v>1393</v>
      </c>
      <c r="I1240" s="230" t="s">
        <v>321</v>
      </c>
      <c r="V1240" s="230" t="s">
        <v>902</v>
      </c>
    </row>
    <row r="1241" spans="1:22" ht="17.25" customHeight="1" x14ac:dyDescent="0.3">
      <c r="A1241" s="230">
        <v>411135</v>
      </c>
      <c r="B1241" s="230" t="s">
        <v>3872</v>
      </c>
      <c r="C1241" s="230" t="s">
        <v>533</v>
      </c>
      <c r="D1241" s="230" t="s">
        <v>3336</v>
      </c>
      <c r="E1241" s="230" t="s">
        <v>140</v>
      </c>
      <c r="F1241" s="230">
        <v>31607</v>
      </c>
      <c r="G1241" s="230" t="s">
        <v>1778</v>
      </c>
      <c r="H1241" s="230" t="s">
        <v>1393</v>
      </c>
      <c r="I1241" s="230" t="s">
        <v>321</v>
      </c>
    </row>
    <row r="1242" spans="1:22" ht="17.25" customHeight="1" x14ac:dyDescent="0.3">
      <c r="A1242" s="230">
        <v>413528</v>
      </c>
      <c r="B1242" s="230" t="s">
        <v>3873</v>
      </c>
      <c r="C1242" s="230" t="s">
        <v>78</v>
      </c>
      <c r="D1242" s="230" t="s">
        <v>3874</v>
      </c>
      <c r="E1242" s="230" t="s">
        <v>141</v>
      </c>
      <c r="F1242" s="230">
        <v>32813</v>
      </c>
      <c r="G1242" s="230" t="s">
        <v>291</v>
      </c>
      <c r="H1242" s="230" t="s">
        <v>1393</v>
      </c>
      <c r="I1242" s="230" t="s">
        <v>321</v>
      </c>
      <c r="J1242" s="230" t="s">
        <v>295</v>
      </c>
      <c r="K1242" s="230">
        <v>2007</v>
      </c>
      <c r="L1242" s="230" t="s">
        <v>291</v>
      </c>
      <c r="S1242" s="230" t="s">
        <v>902</v>
      </c>
      <c r="T1242" s="230" t="s">
        <v>902</v>
      </c>
      <c r="U1242" s="230" t="s">
        <v>902</v>
      </c>
      <c r="V1242" s="230" t="s">
        <v>902</v>
      </c>
    </row>
    <row r="1243" spans="1:22" ht="17.25" customHeight="1" x14ac:dyDescent="0.3">
      <c r="A1243" s="230">
        <v>401538</v>
      </c>
      <c r="B1243" s="230" t="s">
        <v>3876</v>
      </c>
      <c r="C1243" s="230" t="s">
        <v>82</v>
      </c>
      <c r="D1243" s="230" t="s">
        <v>3877</v>
      </c>
      <c r="E1243" s="230" t="s">
        <v>140</v>
      </c>
      <c r="F1243" s="230">
        <v>28529</v>
      </c>
      <c r="G1243" s="230" t="s">
        <v>281</v>
      </c>
      <c r="H1243" s="230" t="s">
        <v>1393</v>
      </c>
      <c r="I1243" s="230" t="s">
        <v>321</v>
      </c>
      <c r="J1243" s="230" t="s">
        <v>295</v>
      </c>
      <c r="K1243" s="230">
        <v>1997</v>
      </c>
      <c r="L1243" s="230" t="s">
        <v>284</v>
      </c>
    </row>
    <row r="1244" spans="1:22" ht="17.25" customHeight="1" x14ac:dyDescent="0.3">
      <c r="A1244" s="230">
        <v>410428</v>
      </c>
      <c r="B1244" s="230" t="s">
        <v>3878</v>
      </c>
      <c r="C1244" s="230" t="s">
        <v>57</v>
      </c>
      <c r="D1244" s="230" t="s">
        <v>3879</v>
      </c>
      <c r="E1244" s="230" t="s">
        <v>140</v>
      </c>
      <c r="F1244" s="230">
        <v>30797</v>
      </c>
      <c r="G1244" s="230" t="s">
        <v>281</v>
      </c>
      <c r="H1244" s="230" t="s">
        <v>1393</v>
      </c>
      <c r="I1244" s="230" t="s">
        <v>321</v>
      </c>
      <c r="J1244" s="230" t="s">
        <v>295</v>
      </c>
      <c r="K1244" s="230">
        <v>2002</v>
      </c>
      <c r="L1244" s="230" t="s">
        <v>281</v>
      </c>
      <c r="V1244" s="230" t="s">
        <v>902</v>
      </c>
    </row>
    <row r="1245" spans="1:22" ht="17.25" customHeight="1" x14ac:dyDescent="0.3">
      <c r="A1245" s="230">
        <v>400384</v>
      </c>
      <c r="B1245" s="230" t="s">
        <v>3880</v>
      </c>
      <c r="C1245" s="230" t="s">
        <v>382</v>
      </c>
      <c r="D1245" s="230" t="s">
        <v>3881</v>
      </c>
      <c r="E1245" s="230" t="s">
        <v>140</v>
      </c>
      <c r="F1245" s="230">
        <v>30795</v>
      </c>
      <c r="G1245" s="230" t="s">
        <v>281</v>
      </c>
      <c r="H1245" s="230" t="s">
        <v>1393</v>
      </c>
      <c r="I1245" s="230" t="s">
        <v>321</v>
      </c>
      <c r="J1245" s="230" t="s">
        <v>296</v>
      </c>
      <c r="K1245" s="230">
        <v>2003</v>
      </c>
      <c r="L1245" s="230" t="s">
        <v>281</v>
      </c>
    </row>
    <row r="1246" spans="1:22" ht="17.25" customHeight="1" x14ac:dyDescent="0.3">
      <c r="A1246" s="230">
        <v>411567</v>
      </c>
      <c r="B1246" s="230" t="s">
        <v>3882</v>
      </c>
      <c r="C1246" s="230" t="s">
        <v>430</v>
      </c>
      <c r="D1246" s="230" t="s">
        <v>3883</v>
      </c>
      <c r="E1246" s="230" t="s">
        <v>140</v>
      </c>
      <c r="F1246" s="230">
        <v>31552</v>
      </c>
      <c r="G1246" s="230" t="s">
        <v>3884</v>
      </c>
      <c r="H1246" s="230" t="s">
        <v>1393</v>
      </c>
      <c r="I1246" s="230" t="s">
        <v>321</v>
      </c>
      <c r="J1246" s="230" t="s">
        <v>296</v>
      </c>
      <c r="K1246" s="230">
        <v>2006</v>
      </c>
      <c r="L1246" s="230" t="s">
        <v>281</v>
      </c>
      <c r="U1246" s="230" t="s">
        <v>902</v>
      </c>
      <c r="V1246" s="230" t="s">
        <v>902</v>
      </c>
    </row>
    <row r="1247" spans="1:22" ht="17.25" customHeight="1" x14ac:dyDescent="0.3">
      <c r="A1247" s="230">
        <v>420342</v>
      </c>
      <c r="B1247" s="230" t="s">
        <v>3888</v>
      </c>
      <c r="C1247" s="230" t="s">
        <v>688</v>
      </c>
      <c r="D1247" s="230" t="s">
        <v>231</v>
      </c>
      <c r="E1247" s="230" t="s">
        <v>141</v>
      </c>
      <c r="F1247" s="230">
        <v>34909</v>
      </c>
      <c r="G1247" s="230" t="s">
        <v>1841</v>
      </c>
      <c r="H1247" s="230" t="s">
        <v>1393</v>
      </c>
      <c r="I1247" s="230" t="s">
        <v>321</v>
      </c>
      <c r="J1247" s="230" t="s">
        <v>296</v>
      </c>
      <c r="K1247" s="230">
        <v>2013</v>
      </c>
      <c r="L1247" s="230" t="s">
        <v>281</v>
      </c>
    </row>
    <row r="1248" spans="1:22" ht="17.25" customHeight="1" x14ac:dyDescent="0.3">
      <c r="A1248" s="230">
        <v>420800</v>
      </c>
      <c r="B1248" s="230" t="s">
        <v>3891</v>
      </c>
      <c r="C1248" s="230" t="s">
        <v>350</v>
      </c>
      <c r="D1248" s="230" t="s">
        <v>200</v>
      </c>
      <c r="E1248" s="230" t="s">
        <v>141</v>
      </c>
      <c r="F1248" s="230">
        <v>35587</v>
      </c>
      <c r="G1248" s="230" t="s">
        <v>286</v>
      </c>
      <c r="H1248" s="230" t="s">
        <v>1393</v>
      </c>
      <c r="I1248" s="230" t="s">
        <v>321</v>
      </c>
      <c r="J1248" s="230" t="s">
        <v>296</v>
      </c>
      <c r="K1248" s="230">
        <v>2016</v>
      </c>
      <c r="L1248" s="230" t="s">
        <v>281</v>
      </c>
    </row>
    <row r="1249" spans="1:22" ht="17.25" customHeight="1" x14ac:dyDescent="0.3">
      <c r="A1249" s="230">
        <v>416046</v>
      </c>
      <c r="B1249" s="230" t="s">
        <v>3892</v>
      </c>
      <c r="C1249" s="230" t="s">
        <v>60</v>
      </c>
      <c r="D1249" s="230" t="s">
        <v>3893</v>
      </c>
      <c r="E1249" s="230" t="s">
        <v>140</v>
      </c>
      <c r="F1249" s="230">
        <v>34439</v>
      </c>
      <c r="G1249" s="230" t="s">
        <v>3649</v>
      </c>
      <c r="H1249" s="230" t="s">
        <v>1393</v>
      </c>
      <c r="I1249" s="230" t="s">
        <v>321</v>
      </c>
      <c r="J1249" s="230" t="s">
        <v>296</v>
      </c>
      <c r="K1249" s="230">
        <v>2012</v>
      </c>
      <c r="L1249" s="230" t="s">
        <v>286</v>
      </c>
    </row>
    <row r="1250" spans="1:22" ht="17.25" customHeight="1" x14ac:dyDescent="0.3">
      <c r="A1250" s="230">
        <v>424404</v>
      </c>
      <c r="B1250" s="230" t="s">
        <v>3895</v>
      </c>
      <c r="C1250" s="230" t="s">
        <v>59</v>
      </c>
      <c r="D1250" s="230" t="s">
        <v>224</v>
      </c>
      <c r="E1250" s="230" t="s">
        <v>141</v>
      </c>
      <c r="F1250" s="230">
        <v>35246</v>
      </c>
      <c r="G1250" s="230" t="s">
        <v>289</v>
      </c>
      <c r="H1250" s="230" t="s">
        <v>1393</v>
      </c>
      <c r="I1250" s="230" t="s">
        <v>321</v>
      </c>
      <c r="J1250" s="230" t="s">
        <v>296</v>
      </c>
      <c r="K1250" s="230">
        <v>2014</v>
      </c>
      <c r="L1250" s="230" t="s">
        <v>286</v>
      </c>
    </row>
    <row r="1251" spans="1:22" ht="17.25" customHeight="1" x14ac:dyDescent="0.3">
      <c r="A1251" s="230">
        <v>424969</v>
      </c>
      <c r="B1251" s="230" t="s">
        <v>3896</v>
      </c>
      <c r="C1251" s="230" t="s">
        <v>82</v>
      </c>
      <c r="D1251" s="230" t="s">
        <v>197</v>
      </c>
      <c r="E1251" s="230" t="s">
        <v>141</v>
      </c>
      <c r="F1251" s="230">
        <v>35879</v>
      </c>
      <c r="G1251" s="230" t="s">
        <v>1776</v>
      </c>
      <c r="H1251" s="230" t="s">
        <v>1393</v>
      </c>
      <c r="I1251" s="230" t="s">
        <v>321</v>
      </c>
      <c r="J1251" s="230" t="s">
        <v>296</v>
      </c>
      <c r="K1251" s="230">
        <v>2016</v>
      </c>
      <c r="L1251" s="230" t="s">
        <v>286</v>
      </c>
    </row>
    <row r="1252" spans="1:22" ht="17.25" customHeight="1" x14ac:dyDescent="0.3">
      <c r="A1252" s="230">
        <v>423352</v>
      </c>
      <c r="B1252" s="230" t="s">
        <v>3898</v>
      </c>
      <c r="C1252" s="230" t="s">
        <v>62</v>
      </c>
      <c r="D1252" s="230" t="s">
        <v>1902</v>
      </c>
      <c r="E1252" s="230" t="s">
        <v>141</v>
      </c>
      <c r="F1252" s="230">
        <v>28145</v>
      </c>
      <c r="G1252" s="230" t="s">
        <v>290</v>
      </c>
      <c r="H1252" s="230" t="s">
        <v>1393</v>
      </c>
      <c r="I1252" s="230" t="s">
        <v>321</v>
      </c>
      <c r="J1252" s="230" t="s">
        <v>296</v>
      </c>
      <c r="K1252" s="230">
        <v>1996</v>
      </c>
      <c r="L1252" s="230" t="s">
        <v>290</v>
      </c>
    </row>
    <row r="1253" spans="1:22" ht="17.25" customHeight="1" x14ac:dyDescent="0.3">
      <c r="A1253" s="230">
        <v>408783</v>
      </c>
      <c r="B1253" s="230" t="s">
        <v>3899</v>
      </c>
      <c r="C1253" s="230" t="s">
        <v>447</v>
      </c>
      <c r="D1253" s="230" t="s">
        <v>3900</v>
      </c>
      <c r="E1253" s="230" t="s">
        <v>141</v>
      </c>
      <c r="F1253" s="230">
        <v>30727</v>
      </c>
      <c r="G1253" s="230" t="s">
        <v>290</v>
      </c>
      <c r="H1253" s="230" t="s">
        <v>1393</v>
      </c>
      <c r="I1253" s="230" t="s">
        <v>321</v>
      </c>
      <c r="J1253" s="230" t="s">
        <v>295</v>
      </c>
      <c r="K1253" s="230">
        <v>2004</v>
      </c>
      <c r="L1253" s="230" t="s">
        <v>290</v>
      </c>
      <c r="S1253" s="230" t="s">
        <v>902</v>
      </c>
      <c r="T1253" s="230" t="s">
        <v>902</v>
      </c>
      <c r="U1253" s="230" t="s">
        <v>902</v>
      </c>
      <c r="V1253" s="230" t="s">
        <v>902</v>
      </c>
    </row>
    <row r="1254" spans="1:22" ht="17.25" customHeight="1" x14ac:dyDescent="0.3">
      <c r="A1254" s="230">
        <v>415369</v>
      </c>
      <c r="B1254" s="230" t="s">
        <v>3904</v>
      </c>
      <c r="C1254" s="230" t="s">
        <v>57</v>
      </c>
      <c r="D1254" s="230" t="s">
        <v>3905</v>
      </c>
      <c r="E1254" s="230" t="s">
        <v>140</v>
      </c>
      <c r="F1254" s="230">
        <v>32439</v>
      </c>
      <c r="G1254" s="230" t="s">
        <v>3906</v>
      </c>
      <c r="H1254" s="230" t="s">
        <v>1393</v>
      </c>
      <c r="I1254" s="230" t="s">
        <v>321</v>
      </c>
      <c r="J1254" s="230" t="s">
        <v>296</v>
      </c>
      <c r="K1254" s="230">
        <v>2007</v>
      </c>
      <c r="L1254" s="230" t="s">
        <v>290</v>
      </c>
      <c r="S1254" s="230" t="s">
        <v>902</v>
      </c>
      <c r="T1254" s="230" t="s">
        <v>902</v>
      </c>
      <c r="U1254" s="230" t="s">
        <v>902</v>
      </c>
      <c r="V1254" s="230" t="s">
        <v>902</v>
      </c>
    </row>
    <row r="1255" spans="1:22" ht="17.25" customHeight="1" x14ac:dyDescent="0.3">
      <c r="A1255" s="230">
        <v>420012</v>
      </c>
      <c r="B1255" s="230" t="s">
        <v>3907</v>
      </c>
      <c r="C1255" s="230" t="s">
        <v>63</v>
      </c>
      <c r="D1255" s="230" t="s">
        <v>371</v>
      </c>
      <c r="E1255" s="230" t="s">
        <v>140</v>
      </c>
      <c r="F1255" s="230">
        <v>32874</v>
      </c>
      <c r="G1255" s="230" t="s">
        <v>3908</v>
      </c>
      <c r="H1255" s="230" t="s">
        <v>1393</v>
      </c>
      <c r="I1255" s="230" t="s">
        <v>321</v>
      </c>
      <c r="J1255" s="230" t="s">
        <v>296</v>
      </c>
      <c r="K1255" s="230">
        <v>2007</v>
      </c>
      <c r="L1255" s="230" t="s">
        <v>290</v>
      </c>
      <c r="S1255" s="230" t="s">
        <v>902</v>
      </c>
      <c r="U1255" s="230" t="s">
        <v>902</v>
      </c>
      <c r="V1255" s="230" t="s">
        <v>902</v>
      </c>
    </row>
    <row r="1256" spans="1:22" ht="17.25" customHeight="1" x14ac:dyDescent="0.3">
      <c r="A1256" s="230">
        <v>414838</v>
      </c>
      <c r="B1256" s="230" t="s">
        <v>3909</v>
      </c>
      <c r="C1256" s="230" t="s">
        <v>57</v>
      </c>
      <c r="D1256" s="230" t="s">
        <v>455</v>
      </c>
      <c r="E1256" s="230" t="s">
        <v>140</v>
      </c>
      <c r="F1256" s="230">
        <v>33396</v>
      </c>
      <c r="G1256" s="230" t="s">
        <v>289</v>
      </c>
      <c r="H1256" s="230" t="s">
        <v>1393</v>
      </c>
      <c r="I1256" s="230" t="s">
        <v>321</v>
      </c>
      <c r="J1256" s="230" t="s">
        <v>296</v>
      </c>
      <c r="K1256" s="230">
        <v>2009</v>
      </c>
      <c r="L1256" s="230" t="s">
        <v>290</v>
      </c>
      <c r="S1256" s="230" t="s">
        <v>902</v>
      </c>
      <c r="T1256" s="230" t="s">
        <v>902</v>
      </c>
      <c r="U1256" s="230" t="s">
        <v>902</v>
      </c>
      <c r="V1256" s="230" t="s">
        <v>902</v>
      </c>
    </row>
    <row r="1257" spans="1:22" ht="17.25" customHeight="1" x14ac:dyDescent="0.3">
      <c r="A1257" s="230">
        <v>419387</v>
      </c>
      <c r="B1257" s="230" t="s">
        <v>3914</v>
      </c>
      <c r="C1257" s="230" t="s">
        <v>60</v>
      </c>
      <c r="D1257" s="230" t="s">
        <v>206</v>
      </c>
      <c r="E1257" s="230" t="s">
        <v>140</v>
      </c>
      <c r="F1257" s="230">
        <v>29211</v>
      </c>
      <c r="G1257" s="230" t="s">
        <v>290</v>
      </c>
      <c r="H1257" s="230" t="s">
        <v>1393</v>
      </c>
      <c r="I1257" s="230" t="s">
        <v>321</v>
      </c>
      <c r="J1257" s="230" t="s">
        <v>296</v>
      </c>
      <c r="K1257" s="230">
        <v>21997</v>
      </c>
      <c r="L1257" s="230" t="s">
        <v>290</v>
      </c>
    </row>
    <row r="1258" spans="1:22" ht="17.25" customHeight="1" x14ac:dyDescent="0.3">
      <c r="A1258" s="230">
        <v>409181</v>
      </c>
      <c r="B1258" s="230" t="s">
        <v>3915</v>
      </c>
      <c r="C1258" s="230" t="s">
        <v>785</v>
      </c>
      <c r="D1258" s="230" t="s">
        <v>3916</v>
      </c>
      <c r="E1258" s="230" t="s">
        <v>141</v>
      </c>
      <c r="F1258" s="230">
        <v>30742</v>
      </c>
      <c r="G1258" s="230" t="s">
        <v>281</v>
      </c>
      <c r="H1258" s="230" t="s">
        <v>1393</v>
      </c>
      <c r="I1258" s="230" t="s">
        <v>321</v>
      </c>
      <c r="N1258" s="230">
        <v>3054</v>
      </c>
      <c r="O1258" s="230">
        <v>44420.532719907409</v>
      </c>
      <c r="P1258" s="230">
        <v>15000</v>
      </c>
    </row>
    <row r="1259" spans="1:22" ht="17.25" customHeight="1" x14ac:dyDescent="0.3">
      <c r="A1259" s="230">
        <v>412493</v>
      </c>
      <c r="B1259" s="230" t="s">
        <v>3918</v>
      </c>
      <c r="C1259" s="230" t="s">
        <v>64</v>
      </c>
      <c r="D1259" s="230" t="s">
        <v>231</v>
      </c>
      <c r="E1259" s="230" t="s">
        <v>141</v>
      </c>
      <c r="F1259" s="230">
        <v>31576</v>
      </c>
      <c r="G1259" s="230" t="s">
        <v>290</v>
      </c>
      <c r="H1259" s="230" t="s">
        <v>1393</v>
      </c>
      <c r="I1259" s="230" t="s">
        <v>321</v>
      </c>
    </row>
    <row r="1260" spans="1:22" ht="17.25" customHeight="1" x14ac:dyDescent="0.3">
      <c r="A1260" s="230">
        <v>407387</v>
      </c>
      <c r="B1260" s="230" t="s">
        <v>3919</v>
      </c>
      <c r="C1260" s="230" t="s">
        <v>64</v>
      </c>
      <c r="D1260" s="230" t="s">
        <v>3920</v>
      </c>
      <c r="E1260" s="230" t="s">
        <v>140</v>
      </c>
      <c r="F1260" s="230">
        <v>31675</v>
      </c>
      <c r="G1260" s="230" t="s">
        <v>281</v>
      </c>
      <c r="H1260" s="230" t="s">
        <v>1393</v>
      </c>
      <c r="I1260" s="230" t="s">
        <v>321</v>
      </c>
      <c r="U1260" s="230" t="s">
        <v>902</v>
      </c>
      <c r="V1260" s="230" t="s">
        <v>902</v>
      </c>
    </row>
    <row r="1261" spans="1:22" ht="17.25" customHeight="1" x14ac:dyDescent="0.3">
      <c r="A1261" s="230">
        <v>416309</v>
      </c>
      <c r="B1261" s="230" t="s">
        <v>3921</v>
      </c>
      <c r="C1261" s="230" t="s">
        <v>64</v>
      </c>
      <c r="D1261" s="230" t="s">
        <v>478</v>
      </c>
      <c r="E1261" s="230" t="s">
        <v>140</v>
      </c>
      <c r="F1261" s="230">
        <v>33482</v>
      </c>
      <c r="G1261" s="230" t="s">
        <v>281</v>
      </c>
      <c r="H1261" s="230" t="s">
        <v>1393</v>
      </c>
      <c r="I1261" s="230" t="s">
        <v>321</v>
      </c>
      <c r="T1261" s="230" t="s">
        <v>902</v>
      </c>
      <c r="U1261" s="230" t="s">
        <v>902</v>
      </c>
      <c r="V1261" s="230" t="s">
        <v>902</v>
      </c>
    </row>
    <row r="1262" spans="1:22" ht="17.25" customHeight="1" x14ac:dyDescent="0.3">
      <c r="A1262" s="230">
        <v>418214</v>
      </c>
      <c r="B1262" s="230" t="s">
        <v>3922</v>
      </c>
      <c r="C1262" s="230" t="s">
        <v>573</v>
      </c>
      <c r="D1262" s="230" t="s">
        <v>226</v>
      </c>
      <c r="E1262" s="230" t="s">
        <v>141</v>
      </c>
      <c r="F1262" s="230">
        <v>34090</v>
      </c>
      <c r="G1262" s="230" t="s">
        <v>1664</v>
      </c>
      <c r="H1262" s="230" t="s">
        <v>1406</v>
      </c>
      <c r="I1262" s="230" t="s">
        <v>321</v>
      </c>
      <c r="J1262" s="230" t="s">
        <v>295</v>
      </c>
      <c r="K1262" s="230">
        <v>2011</v>
      </c>
      <c r="L1262" s="230" t="s">
        <v>286</v>
      </c>
      <c r="S1262" s="230" t="s">
        <v>902</v>
      </c>
      <c r="U1262" s="230" t="s">
        <v>902</v>
      </c>
      <c r="V1262" s="230" t="s">
        <v>902</v>
      </c>
    </row>
    <row r="1263" spans="1:22" ht="17.25" customHeight="1" x14ac:dyDescent="0.3">
      <c r="A1263" s="230">
        <v>425177</v>
      </c>
      <c r="B1263" s="230" t="s">
        <v>3923</v>
      </c>
      <c r="C1263" s="230" t="s">
        <v>573</v>
      </c>
      <c r="D1263" s="230" t="s">
        <v>374</v>
      </c>
      <c r="E1263" s="230" t="s">
        <v>140</v>
      </c>
      <c r="F1263" s="230">
        <v>35505</v>
      </c>
      <c r="G1263" s="230" t="s">
        <v>1664</v>
      </c>
      <c r="H1263" s="230" t="s">
        <v>1406</v>
      </c>
      <c r="I1263" s="230" t="s">
        <v>321</v>
      </c>
      <c r="J1263" s="230" t="s">
        <v>296</v>
      </c>
      <c r="K1263" s="230">
        <v>2016</v>
      </c>
      <c r="L1263" s="230" t="s">
        <v>286</v>
      </c>
    </row>
    <row r="1264" spans="1:22" ht="17.25" customHeight="1" x14ac:dyDescent="0.3">
      <c r="A1264" s="230">
        <v>412220</v>
      </c>
      <c r="B1264" s="230" t="s">
        <v>3926</v>
      </c>
      <c r="C1264" s="230" t="s">
        <v>392</v>
      </c>
      <c r="D1264" s="230" t="s">
        <v>222</v>
      </c>
      <c r="E1264" s="230" t="s">
        <v>140</v>
      </c>
      <c r="F1264" s="230">
        <v>32334</v>
      </c>
      <c r="G1264" s="230" t="s">
        <v>281</v>
      </c>
      <c r="H1264" s="230" t="s">
        <v>1406</v>
      </c>
      <c r="I1264" s="230" t="s">
        <v>321</v>
      </c>
      <c r="V1264" s="230" t="s">
        <v>902</v>
      </c>
    </row>
    <row r="1265" spans="1:22" ht="17.25" customHeight="1" x14ac:dyDescent="0.3">
      <c r="A1265" s="230">
        <v>422817</v>
      </c>
      <c r="B1265" s="230" t="s">
        <v>3927</v>
      </c>
      <c r="C1265" s="230" t="s">
        <v>1036</v>
      </c>
      <c r="D1265" s="230" t="s">
        <v>205</v>
      </c>
      <c r="E1265" s="230" t="s">
        <v>141</v>
      </c>
      <c r="F1265" s="230">
        <v>34906</v>
      </c>
      <c r="G1265" s="230" t="s">
        <v>281</v>
      </c>
      <c r="H1265" s="230" t="s">
        <v>1394</v>
      </c>
      <c r="I1265" s="230" t="s">
        <v>321</v>
      </c>
      <c r="J1265" s="230" t="s">
        <v>296</v>
      </c>
      <c r="K1265" s="230">
        <v>2013</v>
      </c>
      <c r="L1265" s="230" t="s">
        <v>292</v>
      </c>
      <c r="U1265" s="230" t="s">
        <v>902</v>
      </c>
      <c r="V1265" s="230" t="s">
        <v>902</v>
      </c>
    </row>
    <row r="1266" spans="1:22" ht="17.25" customHeight="1" x14ac:dyDescent="0.3">
      <c r="A1266" s="230">
        <v>421587</v>
      </c>
      <c r="B1266" s="230" t="s">
        <v>3928</v>
      </c>
      <c r="C1266" s="230" t="s">
        <v>89</v>
      </c>
      <c r="D1266" s="230" t="s">
        <v>205</v>
      </c>
      <c r="E1266" s="230" t="s">
        <v>140</v>
      </c>
      <c r="F1266" s="230">
        <v>35959</v>
      </c>
      <c r="G1266" s="230" t="s">
        <v>1664</v>
      </c>
      <c r="H1266" s="230" t="s">
        <v>1394</v>
      </c>
      <c r="I1266" s="230" t="s">
        <v>321</v>
      </c>
      <c r="J1266" s="230" t="s">
        <v>296</v>
      </c>
      <c r="K1266" s="230">
        <v>2016</v>
      </c>
      <c r="L1266" s="230" t="s">
        <v>292</v>
      </c>
    </row>
    <row r="1267" spans="1:22" ht="17.25" customHeight="1" x14ac:dyDescent="0.3">
      <c r="A1267" s="230">
        <v>419049</v>
      </c>
      <c r="B1267" s="230" t="s">
        <v>3930</v>
      </c>
      <c r="C1267" s="230" t="s">
        <v>83</v>
      </c>
      <c r="D1267" s="230" t="s">
        <v>674</v>
      </c>
      <c r="E1267" s="230" t="s">
        <v>140</v>
      </c>
      <c r="F1267" s="230">
        <v>30468</v>
      </c>
      <c r="G1267" s="230" t="s">
        <v>3931</v>
      </c>
      <c r="H1267" s="230" t="s">
        <v>1394</v>
      </c>
      <c r="I1267" s="230" t="s">
        <v>321</v>
      </c>
      <c r="J1267" s="230" t="s">
        <v>296</v>
      </c>
      <c r="K1267" s="230">
        <v>2002</v>
      </c>
      <c r="L1267" s="230" t="s">
        <v>283</v>
      </c>
      <c r="T1267" s="230" t="s">
        <v>902</v>
      </c>
      <c r="U1267" s="230" t="s">
        <v>902</v>
      </c>
      <c r="V1267" s="230" t="s">
        <v>902</v>
      </c>
    </row>
    <row r="1268" spans="1:22" ht="17.25" customHeight="1" x14ac:dyDescent="0.3">
      <c r="A1268" s="230">
        <v>416754</v>
      </c>
      <c r="B1268" s="230" t="s">
        <v>3932</v>
      </c>
      <c r="C1268" s="230" t="s">
        <v>91</v>
      </c>
      <c r="D1268" s="230" t="s">
        <v>3933</v>
      </c>
      <c r="E1268" s="230" t="s">
        <v>140</v>
      </c>
      <c r="F1268" s="230">
        <v>34111</v>
      </c>
      <c r="G1268" s="230" t="s">
        <v>283</v>
      </c>
      <c r="H1268" s="230" t="s">
        <v>1394</v>
      </c>
      <c r="I1268" s="230" t="s">
        <v>321</v>
      </c>
      <c r="J1268" s="230" t="s">
        <v>296</v>
      </c>
      <c r="K1268" s="230">
        <v>2011</v>
      </c>
      <c r="L1268" s="230" t="s">
        <v>283</v>
      </c>
      <c r="S1268" s="230" t="s">
        <v>902</v>
      </c>
      <c r="U1268" s="230" t="s">
        <v>902</v>
      </c>
      <c r="V1268" s="230" t="s">
        <v>902</v>
      </c>
    </row>
    <row r="1269" spans="1:22" ht="17.25" customHeight="1" x14ac:dyDescent="0.3">
      <c r="A1269" s="230">
        <v>423619</v>
      </c>
      <c r="B1269" s="230" t="s">
        <v>3934</v>
      </c>
      <c r="C1269" s="230" t="s">
        <v>82</v>
      </c>
      <c r="D1269" s="230" t="s">
        <v>1831</v>
      </c>
      <c r="E1269" s="230" t="s">
        <v>141</v>
      </c>
      <c r="F1269" s="230">
        <v>28128</v>
      </c>
      <c r="G1269" s="230" t="s">
        <v>281</v>
      </c>
      <c r="H1269" s="230" t="s">
        <v>1394</v>
      </c>
      <c r="I1269" s="230" t="s">
        <v>321</v>
      </c>
      <c r="J1269" s="230" t="s">
        <v>295</v>
      </c>
      <c r="K1269" s="230">
        <v>1996</v>
      </c>
      <c r="L1269" s="230" t="s">
        <v>281</v>
      </c>
    </row>
    <row r="1270" spans="1:22" ht="17.25" customHeight="1" x14ac:dyDescent="0.3">
      <c r="A1270" s="230">
        <v>415566</v>
      </c>
      <c r="B1270" s="230" t="s">
        <v>699</v>
      </c>
      <c r="C1270" s="230" t="s">
        <v>57</v>
      </c>
      <c r="D1270" s="230" t="s">
        <v>993</v>
      </c>
      <c r="E1270" s="230" t="s">
        <v>140</v>
      </c>
      <c r="F1270" s="230">
        <v>29356</v>
      </c>
      <c r="G1270" s="230" t="s">
        <v>1486</v>
      </c>
      <c r="H1270" s="230" t="s">
        <v>1394</v>
      </c>
      <c r="I1270" s="230" t="s">
        <v>321</v>
      </c>
      <c r="J1270" s="230" t="s">
        <v>295</v>
      </c>
      <c r="K1270" s="230">
        <v>1999</v>
      </c>
      <c r="L1270" s="230" t="s">
        <v>281</v>
      </c>
      <c r="S1270" s="230" t="s">
        <v>902</v>
      </c>
      <c r="U1270" s="230" t="s">
        <v>902</v>
      </c>
      <c r="V1270" s="230" t="s">
        <v>902</v>
      </c>
    </row>
    <row r="1271" spans="1:22" ht="17.25" customHeight="1" x14ac:dyDescent="0.3">
      <c r="A1271" s="230">
        <v>409030</v>
      </c>
      <c r="B1271" s="230" t="s">
        <v>3935</v>
      </c>
      <c r="C1271" s="230" t="s">
        <v>57</v>
      </c>
      <c r="D1271" s="230" t="s">
        <v>3936</v>
      </c>
      <c r="E1271" s="230" t="s">
        <v>140</v>
      </c>
      <c r="F1271" s="230">
        <v>31141</v>
      </c>
      <c r="G1271" s="230" t="s">
        <v>1565</v>
      </c>
      <c r="H1271" s="230" t="s">
        <v>1394</v>
      </c>
      <c r="I1271" s="230" t="s">
        <v>321</v>
      </c>
      <c r="J1271" s="230" t="s">
        <v>1417</v>
      </c>
      <c r="K1271" s="230">
        <v>2004</v>
      </c>
      <c r="L1271" s="230" t="s">
        <v>281</v>
      </c>
      <c r="T1271" s="230" t="s">
        <v>902</v>
      </c>
      <c r="U1271" s="230" t="s">
        <v>902</v>
      </c>
      <c r="V1271" s="230" t="s">
        <v>902</v>
      </c>
    </row>
    <row r="1272" spans="1:22" ht="17.25" customHeight="1" x14ac:dyDescent="0.3">
      <c r="A1272" s="230">
        <v>410918</v>
      </c>
      <c r="B1272" s="230" t="s">
        <v>3582</v>
      </c>
      <c r="C1272" s="230" t="s">
        <v>91</v>
      </c>
      <c r="D1272" s="230" t="s">
        <v>3937</v>
      </c>
      <c r="E1272" s="230" t="s">
        <v>141</v>
      </c>
      <c r="F1272" s="230">
        <v>32143</v>
      </c>
      <c r="G1272" s="230" t="s">
        <v>1664</v>
      </c>
      <c r="H1272" s="230" t="s">
        <v>1394</v>
      </c>
      <c r="I1272" s="230" t="s">
        <v>321</v>
      </c>
      <c r="J1272" s="230" t="s">
        <v>1417</v>
      </c>
      <c r="K1272" s="230">
        <v>2004</v>
      </c>
      <c r="L1272" s="230" t="s">
        <v>281</v>
      </c>
      <c r="V1272" s="230" t="s">
        <v>902</v>
      </c>
    </row>
    <row r="1273" spans="1:22" ht="17.25" customHeight="1" x14ac:dyDescent="0.3">
      <c r="A1273" s="230">
        <v>424448</v>
      </c>
      <c r="B1273" s="230" t="s">
        <v>3938</v>
      </c>
      <c r="C1273" s="230" t="s">
        <v>3939</v>
      </c>
      <c r="D1273" s="230" t="s">
        <v>577</v>
      </c>
      <c r="E1273" s="230" t="s">
        <v>141</v>
      </c>
      <c r="F1273" s="230">
        <v>31727</v>
      </c>
      <c r="G1273" s="230" t="s">
        <v>281</v>
      </c>
      <c r="H1273" s="230" t="s">
        <v>1394</v>
      </c>
      <c r="I1273" s="230" t="s">
        <v>321</v>
      </c>
      <c r="J1273" s="230" t="s">
        <v>296</v>
      </c>
      <c r="K1273" s="230">
        <v>2004</v>
      </c>
      <c r="L1273" s="230" t="s">
        <v>281</v>
      </c>
    </row>
    <row r="1274" spans="1:22" ht="17.25" customHeight="1" x14ac:dyDescent="0.3">
      <c r="A1274" s="230">
        <v>423520</v>
      </c>
      <c r="B1274" s="230" t="s">
        <v>3940</v>
      </c>
      <c r="C1274" s="230" t="s">
        <v>102</v>
      </c>
      <c r="D1274" s="230" t="s">
        <v>3941</v>
      </c>
      <c r="E1274" s="230" t="s">
        <v>141</v>
      </c>
      <c r="F1274" s="230">
        <v>31177</v>
      </c>
      <c r="G1274" s="230" t="s">
        <v>281</v>
      </c>
      <c r="H1274" s="230" t="s">
        <v>1394</v>
      </c>
      <c r="I1274" s="230" t="s">
        <v>321</v>
      </c>
      <c r="J1274" s="230" t="s">
        <v>296</v>
      </c>
      <c r="K1274" s="230">
        <v>2004</v>
      </c>
      <c r="L1274" s="230" t="s">
        <v>281</v>
      </c>
    </row>
    <row r="1275" spans="1:22" ht="17.25" customHeight="1" x14ac:dyDescent="0.3">
      <c r="A1275" s="230">
        <v>424198</v>
      </c>
      <c r="B1275" s="230" t="s">
        <v>3942</v>
      </c>
      <c r="C1275" s="230" t="s">
        <v>627</v>
      </c>
      <c r="D1275" s="230" t="s">
        <v>752</v>
      </c>
      <c r="E1275" s="230" t="s">
        <v>141</v>
      </c>
      <c r="F1275" s="230">
        <v>32364</v>
      </c>
      <c r="G1275" s="230" t="s">
        <v>281</v>
      </c>
      <c r="H1275" s="230" t="s">
        <v>1394</v>
      </c>
      <c r="I1275" s="230" t="s">
        <v>321</v>
      </c>
      <c r="J1275" s="230" t="s">
        <v>295</v>
      </c>
      <c r="K1275" s="230">
        <v>2006</v>
      </c>
      <c r="L1275" s="230" t="s">
        <v>281</v>
      </c>
    </row>
    <row r="1276" spans="1:22" ht="17.25" customHeight="1" x14ac:dyDescent="0.3">
      <c r="A1276" s="230">
        <v>412202</v>
      </c>
      <c r="B1276" s="230" t="s">
        <v>3943</v>
      </c>
      <c r="C1276" s="230" t="s">
        <v>378</v>
      </c>
      <c r="D1276" s="230" t="s">
        <v>3944</v>
      </c>
      <c r="E1276" s="230" t="s">
        <v>141</v>
      </c>
      <c r="F1276" s="230">
        <v>32371</v>
      </c>
      <c r="G1276" s="230" t="s">
        <v>281</v>
      </c>
      <c r="H1276" s="230" t="s">
        <v>1394</v>
      </c>
      <c r="I1276" s="230" t="s">
        <v>321</v>
      </c>
      <c r="J1276" s="230" t="s">
        <v>295</v>
      </c>
      <c r="K1276" s="230">
        <v>2006</v>
      </c>
      <c r="L1276" s="230" t="s">
        <v>281</v>
      </c>
    </row>
    <row r="1277" spans="1:22" ht="17.25" customHeight="1" x14ac:dyDescent="0.3">
      <c r="A1277" s="230">
        <v>411929</v>
      </c>
      <c r="B1277" s="230" t="s">
        <v>3945</v>
      </c>
      <c r="C1277" s="230" t="s">
        <v>103</v>
      </c>
      <c r="D1277" s="230" t="s">
        <v>3946</v>
      </c>
      <c r="E1277" s="230" t="s">
        <v>141</v>
      </c>
      <c r="F1277" s="230">
        <v>31807</v>
      </c>
      <c r="G1277" s="230" t="s">
        <v>281</v>
      </c>
      <c r="H1277" s="230" t="s">
        <v>1394</v>
      </c>
      <c r="I1277" s="230" t="s">
        <v>321</v>
      </c>
      <c r="J1277" s="230" t="s">
        <v>296</v>
      </c>
      <c r="K1277" s="230">
        <v>2006</v>
      </c>
      <c r="L1277" s="230" t="s">
        <v>281</v>
      </c>
      <c r="U1277" s="230" t="s">
        <v>902</v>
      </c>
      <c r="V1277" s="230" t="s">
        <v>902</v>
      </c>
    </row>
    <row r="1278" spans="1:22" ht="17.25" customHeight="1" x14ac:dyDescent="0.3">
      <c r="A1278" s="230">
        <v>426341</v>
      </c>
      <c r="B1278" s="230" t="s">
        <v>3947</v>
      </c>
      <c r="C1278" s="230" t="s">
        <v>80</v>
      </c>
      <c r="D1278" s="230" t="s">
        <v>198</v>
      </c>
      <c r="E1278" s="230" t="s">
        <v>141</v>
      </c>
      <c r="F1278" s="230" t="s">
        <v>3948</v>
      </c>
      <c r="G1278" s="230" t="s">
        <v>1704</v>
      </c>
      <c r="H1278" s="230" t="s">
        <v>1394</v>
      </c>
      <c r="I1278" s="230" t="s">
        <v>321</v>
      </c>
      <c r="J1278" s="230" t="s">
        <v>296</v>
      </c>
      <c r="K1278" s="230">
        <v>2009</v>
      </c>
      <c r="L1278" s="230" t="s">
        <v>281</v>
      </c>
    </row>
    <row r="1279" spans="1:22" ht="17.25" customHeight="1" x14ac:dyDescent="0.3">
      <c r="A1279" s="230">
        <v>416107</v>
      </c>
      <c r="B1279" s="230" t="s">
        <v>3949</v>
      </c>
      <c r="C1279" s="230" t="s">
        <v>78</v>
      </c>
      <c r="D1279" s="230" t="s">
        <v>3950</v>
      </c>
      <c r="E1279" s="230" t="s">
        <v>141</v>
      </c>
      <c r="F1279" s="230">
        <v>33917</v>
      </c>
      <c r="G1279" s="230" t="s">
        <v>1711</v>
      </c>
      <c r="H1279" s="230" t="s">
        <v>1394</v>
      </c>
      <c r="I1279" s="230" t="s">
        <v>321</v>
      </c>
      <c r="J1279" s="230" t="s">
        <v>295</v>
      </c>
      <c r="K1279" s="230">
        <v>2010</v>
      </c>
      <c r="L1279" s="230" t="s">
        <v>281</v>
      </c>
      <c r="V1279" s="230" t="s">
        <v>902</v>
      </c>
    </row>
    <row r="1280" spans="1:22" ht="17.25" customHeight="1" x14ac:dyDescent="0.3">
      <c r="A1280" s="230">
        <v>418693</v>
      </c>
      <c r="B1280" s="230" t="s">
        <v>3951</v>
      </c>
      <c r="C1280" s="230" t="s">
        <v>64</v>
      </c>
      <c r="D1280" s="230" t="s">
        <v>3952</v>
      </c>
      <c r="E1280" s="230" t="s">
        <v>140</v>
      </c>
      <c r="F1280" s="230">
        <v>34438</v>
      </c>
      <c r="G1280" s="230" t="s">
        <v>1664</v>
      </c>
      <c r="H1280" s="230" t="s">
        <v>1394</v>
      </c>
      <c r="I1280" s="230" t="s">
        <v>321</v>
      </c>
      <c r="J1280" s="230" t="s">
        <v>296</v>
      </c>
      <c r="K1280" s="230">
        <v>2010</v>
      </c>
      <c r="L1280" s="230" t="s">
        <v>281</v>
      </c>
      <c r="U1280" s="230" t="s">
        <v>902</v>
      </c>
      <c r="V1280" s="230" t="s">
        <v>902</v>
      </c>
    </row>
    <row r="1281" spans="1:22" ht="17.25" customHeight="1" x14ac:dyDescent="0.3">
      <c r="A1281" s="230">
        <v>419209</v>
      </c>
      <c r="B1281" s="230" t="s">
        <v>3953</v>
      </c>
      <c r="C1281" s="230" t="s">
        <v>78</v>
      </c>
      <c r="D1281" s="230" t="s">
        <v>632</v>
      </c>
      <c r="E1281" s="230" t="s">
        <v>141</v>
      </c>
      <c r="F1281" s="230">
        <v>34722</v>
      </c>
      <c r="G1281" s="230" t="s">
        <v>281</v>
      </c>
      <c r="H1281" s="230" t="s">
        <v>1394</v>
      </c>
      <c r="I1281" s="230" t="s">
        <v>321</v>
      </c>
      <c r="J1281" s="230" t="s">
        <v>295</v>
      </c>
      <c r="K1281" s="230">
        <v>2012</v>
      </c>
      <c r="L1281" s="230" t="s">
        <v>281</v>
      </c>
    </row>
    <row r="1282" spans="1:22" ht="17.25" customHeight="1" x14ac:dyDescent="0.3">
      <c r="A1282" s="230">
        <v>424171</v>
      </c>
      <c r="B1282" s="230" t="s">
        <v>3954</v>
      </c>
      <c r="C1282" s="230" t="s">
        <v>687</v>
      </c>
      <c r="D1282" s="230" t="s">
        <v>513</v>
      </c>
      <c r="E1282" s="230" t="s">
        <v>141</v>
      </c>
      <c r="F1282" s="230">
        <v>34332</v>
      </c>
      <c r="G1282" s="230" t="s">
        <v>281</v>
      </c>
      <c r="H1282" s="230" t="s">
        <v>1394</v>
      </c>
      <c r="I1282" s="230" t="s">
        <v>321</v>
      </c>
      <c r="J1282" s="230" t="s">
        <v>296</v>
      </c>
      <c r="K1282" s="230">
        <v>2012</v>
      </c>
      <c r="L1282" s="230" t="s">
        <v>281</v>
      </c>
    </row>
    <row r="1283" spans="1:22" ht="17.25" customHeight="1" x14ac:dyDescent="0.3">
      <c r="A1283" s="230">
        <v>424329</v>
      </c>
      <c r="B1283" s="230" t="s">
        <v>3955</v>
      </c>
      <c r="C1283" s="230" t="s">
        <v>441</v>
      </c>
      <c r="D1283" s="230" t="s">
        <v>588</v>
      </c>
      <c r="E1283" s="230" t="s">
        <v>140</v>
      </c>
      <c r="F1283" s="230">
        <v>34616</v>
      </c>
      <c r="G1283" s="230" t="s">
        <v>281</v>
      </c>
      <c r="H1283" s="230" t="s">
        <v>1394</v>
      </c>
      <c r="I1283" s="230" t="s">
        <v>321</v>
      </c>
      <c r="J1283" s="230" t="s">
        <v>296</v>
      </c>
      <c r="K1283" s="230">
        <v>2012</v>
      </c>
      <c r="L1283" s="230" t="s">
        <v>281</v>
      </c>
      <c r="U1283" s="230" t="s">
        <v>902</v>
      </c>
      <c r="V1283" s="230" t="s">
        <v>902</v>
      </c>
    </row>
    <row r="1284" spans="1:22" ht="17.25" customHeight="1" x14ac:dyDescent="0.3">
      <c r="A1284" s="230">
        <v>422387</v>
      </c>
      <c r="B1284" s="230" t="s">
        <v>3956</v>
      </c>
      <c r="C1284" s="230" t="s">
        <v>61</v>
      </c>
      <c r="D1284" s="230" t="s">
        <v>218</v>
      </c>
      <c r="E1284" s="230" t="s">
        <v>140</v>
      </c>
      <c r="F1284" s="230">
        <v>34645</v>
      </c>
      <c r="G1284" s="230" t="s">
        <v>1704</v>
      </c>
      <c r="H1284" s="230" t="s">
        <v>1394</v>
      </c>
      <c r="I1284" s="230" t="s">
        <v>321</v>
      </c>
      <c r="J1284" s="230" t="s">
        <v>296</v>
      </c>
      <c r="K1284" s="230">
        <v>2012</v>
      </c>
      <c r="L1284" s="230" t="s">
        <v>281</v>
      </c>
    </row>
    <row r="1285" spans="1:22" ht="17.25" customHeight="1" x14ac:dyDescent="0.3">
      <c r="A1285" s="230">
        <v>423295</v>
      </c>
      <c r="B1285" s="230" t="s">
        <v>3957</v>
      </c>
      <c r="C1285" s="230" t="s">
        <v>60</v>
      </c>
      <c r="D1285" s="230" t="s">
        <v>249</v>
      </c>
      <c r="E1285" s="230" t="s">
        <v>141</v>
      </c>
      <c r="F1285" s="230">
        <v>34335</v>
      </c>
      <c r="G1285" s="230" t="s">
        <v>281</v>
      </c>
      <c r="H1285" s="230" t="s">
        <v>1394</v>
      </c>
      <c r="I1285" s="230" t="s">
        <v>321</v>
      </c>
      <c r="J1285" s="230" t="s">
        <v>296</v>
      </c>
      <c r="K1285" s="230">
        <v>2012</v>
      </c>
      <c r="L1285" s="230" t="s">
        <v>281</v>
      </c>
    </row>
    <row r="1286" spans="1:22" ht="17.25" customHeight="1" x14ac:dyDescent="0.3">
      <c r="A1286" s="230">
        <v>423941</v>
      </c>
      <c r="B1286" s="230" t="s">
        <v>3958</v>
      </c>
      <c r="C1286" s="230" t="s">
        <v>490</v>
      </c>
      <c r="D1286" s="230" t="s">
        <v>266</v>
      </c>
      <c r="E1286" s="230" t="s">
        <v>141</v>
      </c>
      <c r="F1286" s="230">
        <v>35065</v>
      </c>
      <c r="G1286" s="230" t="s">
        <v>281</v>
      </c>
      <c r="H1286" s="230" t="s">
        <v>1394</v>
      </c>
      <c r="I1286" s="230" t="s">
        <v>321</v>
      </c>
      <c r="J1286" s="230" t="s">
        <v>296</v>
      </c>
      <c r="K1286" s="230">
        <v>2013</v>
      </c>
      <c r="L1286" s="230" t="s">
        <v>281</v>
      </c>
      <c r="V1286" s="230" t="s">
        <v>902</v>
      </c>
    </row>
    <row r="1287" spans="1:22" ht="17.25" customHeight="1" x14ac:dyDescent="0.3">
      <c r="A1287" s="230">
        <v>425507</v>
      </c>
      <c r="B1287" s="230" t="s">
        <v>3959</v>
      </c>
      <c r="C1287" s="230" t="s">
        <v>80</v>
      </c>
      <c r="D1287" s="230" t="s">
        <v>3960</v>
      </c>
      <c r="E1287" s="230" t="s">
        <v>140</v>
      </c>
      <c r="F1287" s="230">
        <v>35408</v>
      </c>
      <c r="G1287" s="230" t="s">
        <v>281</v>
      </c>
      <c r="H1287" s="230" t="s">
        <v>1394</v>
      </c>
      <c r="I1287" s="230" t="s">
        <v>321</v>
      </c>
      <c r="J1287" s="230" t="s">
        <v>296</v>
      </c>
      <c r="K1287" s="230">
        <v>2014</v>
      </c>
      <c r="L1287" s="230" t="s">
        <v>281</v>
      </c>
    </row>
    <row r="1288" spans="1:22" ht="17.25" customHeight="1" x14ac:dyDescent="0.3">
      <c r="A1288" s="230">
        <v>418707</v>
      </c>
      <c r="B1288" s="230" t="s">
        <v>3961</v>
      </c>
      <c r="C1288" s="230" t="s">
        <v>82</v>
      </c>
      <c r="D1288" s="230" t="s">
        <v>1057</v>
      </c>
      <c r="E1288" s="230" t="s">
        <v>140</v>
      </c>
      <c r="F1288" s="230">
        <v>35065</v>
      </c>
      <c r="G1288" s="230" t="s">
        <v>1664</v>
      </c>
      <c r="H1288" s="230" t="s">
        <v>1394</v>
      </c>
      <c r="I1288" s="230" t="s">
        <v>321</v>
      </c>
      <c r="J1288" s="230" t="s">
        <v>296</v>
      </c>
      <c r="K1288" s="230">
        <v>2014</v>
      </c>
      <c r="L1288" s="230" t="s">
        <v>281</v>
      </c>
    </row>
    <row r="1289" spans="1:22" ht="17.25" customHeight="1" x14ac:dyDescent="0.3">
      <c r="A1289" s="230">
        <v>425176</v>
      </c>
      <c r="B1289" s="230" t="s">
        <v>3962</v>
      </c>
      <c r="C1289" s="230" t="s">
        <v>366</v>
      </c>
      <c r="D1289" s="230" t="s">
        <v>3963</v>
      </c>
      <c r="E1289" s="230" t="s">
        <v>140</v>
      </c>
      <c r="F1289" s="230">
        <v>35814</v>
      </c>
      <c r="G1289" s="230" t="s">
        <v>281</v>
      </c>
      <c r="H1289" s="230" t="s">
        <v>1394</v>
      </c>
      <c r="I1289" s="230" t="s">
        <v>321</v>
      </c>
      <c r="J1289" s="230" t="s">
        <v>295</v>
      </c>
      <c r="K1289" s="230">
        <v>2015</v>
      </c>
      <c r="L1289" s="230" t="s">
        <v>281</v>
      </c>
      <c r="V1289" s="230" t="s">
        <v>902</v>
      </c>
    </row>
    <row r="1290" spans="1:22" ht="17.25" customHeight="1" x14ac:dyDescent="0.3">
      <c r="A1290" s="230">
        <v>425390</v>
      </c>
      <c r="B1290" s="230" t="s">
        <v>3964</v>
      </c>
      <c r="C1290" s="230" t="s">
        <v>112</v>
      </c>
      <c r="D1290" s="230" t="s">
        <v>1456</v>
      </c>
      <c r="E1290" s="230" t="s">
        <v>141</v>
      </c>
      <c r="F1290" s="230">
        <v>36174</v>
      </c>
      <c r="G1290" s="230" t="s">
        <v>1664</v>
      </c>
      <c r="H1290" s="230" t="s">
        <v>1394</v>
      </c>
      <c r="I1290" s="230" t="s">
        <v>321</v>
      </c>
      <c r="J1290" s="230" t="s">
        <v>295</v>
      </c>
      <c r="K1290" s="230">
        <v>2016</v>
      </c>
      <c r="L1290" s="230" t="s">
        <v>281</v>
      </c>
    </row>
    <row r="1291" spans="1:22" ht="17.25" customHeight="1" x14ac:dyDescent="0.3">
      <c r="A1291" s="230">
        <v>425077</v>
      </c>
      <c r="B1291" s="230" t="s">
        <v>1859</v>
      </c>
      <c r="C1291" s="230" t="s">
        <v>386</v>
      </c>
      <c r="D1291" s="230" t="s">
        <v>3967</v>
      </c>
      <c r="E1291" s="230" t="s">
        <v>141</v>
      </c>
      <c r="F1291" s="230">
        <v>35848</v>
      </c>
      <c r="G1291" s="230" t="s">
        <v>1486</v>
      </c>
      <c r="H1291" s="230" t="s">
        <v>1394</v>
      </c>
      <c r="I1291" s="230" t="s">
        <v>321</v>
      </c>
      <c r="J1291" s="230" t="s">
        <v>295</v>
      </c>
      <c r="K1291" s="230">
        <v>2016</v>
      </c>
      <c r="L1291" s="230" t="s">
        <v>281</v>
      </c>
    </row>
    <row r="1292" spans="1:22" ht="17.25" customHeight="1" x14ac:dyDescent="0.3">
      <c r="A1292" s="230">
        <v>427065</v>
      </c>
      <c r="B1292" s="230" t="s">
        <v>3968</v>
      </c>
      <c r="C1292" s="230" t="s">
        <v>82</v>
      </c>
      <c r="D1292" s="230" t="s">
        <v>214</v>
      </c>
      <c r="E1292" s="230" t="s">
        <v>140</v>
      </c>
      <c r="F1292" s="230">
        <v>35909</v>
      </c>
      <c r="G1292" s="230" t="s">
        <v>281</v>
      </c>
      <c r="H1292" s="230" t="s">
        <v>1394</v>
      </c>
      <c r="I1292" s="230" t="s">
        <v>321</v>
      </c>
      <c r="J1292" s="230" t="s">
        <v>295</v>
      </c>
      <c r="K1292" s="230">
        <v>2016</v>
      </c>
      <c r="L1292" s="230" t="s">
        <v>281</v>
      </c>
    </row>
    <row r="1293" spans="1:22" ht="17.25" customHeight="1" x14ac:dyDescent="0.3">
      <c r="A1293" s="230">
        <v>422456</v>
      </c>
      <c r="B1293" s="230" t="s">
        <v>3969</v>
      </c>
      <c r="C1293" s="230" t="s">
        <v>62</v>
      </c>
      <c r="D1293" s="230" t="s">
        <v>200</v>
      </c>
      <c r="E1293" s="230" t="s">
        <v>140</v>
      </c>
      <c r="F1293" s="230">
        <v>36220</v>
      </c>
      <c r="G1293" s="230" t="s">
        <v>281</v>
      </c>
      <c r="H1293" s="230" t="s">
        <v>1394</v>
      </c>
      <c r="I1293" s="230" t="s">
        <v>321</v>
      </c>
      <c r="J1293" s="230" t="s">
        <v>295</v>
      </c>
      <c r="K1293" s="230">
        <v>2016</v>
      </c>
      <c r="L1293" s="230" t="s">
        <v>281</v>
      </c>
    </row>
    <row r="1294" spans="1:22" ht="17.25" customHeight="1" x14ac:dyDescent="0.3">
      <c r="A1294" s="230">
        <v>423987</v>
      </c>
      <c r="B1294" s="230" t="s">
        <v>3970</v>
      </c>
      <c r="C1294" s="230" t="s">
        <v>62</v>
      </c>
      <c r="D1294" s="230" t="s">
        <v>3971</v>
      </c>
      <c r="E1294" s="230" t="s">
        <v>140</v>
      </c>
      <c r="F1294" s="230">
        <v>35604</v>
      </c>
      <c r="G1294" s="230" t="s">
        <v>281</v>
      </c>
      <c r="H1294" s="230" t="s">
        <v>1394</v>
      </c>
      <c r="I1294" s="230" t="s">
        <v>321</v>
      </c>
      <c r="J1294" s="230" t="s">
        <v>296</v>
      </c>
      <c r="K1294" s="230">
        <v>2016</v>
      </c>
      <c r="L1294" s="230" t="s">
        <v>281</v>
      </c>
    </row>
    <row r="1295" spans="1:22" ht="17.25" customHeight="1" x14ac:dyDescent="0.3">
      <c r="A1295" s="230">
        <v>420636</v>
      </c>
      <c r="B1295" s="230" t="s">
        <v>3972</v>
      </c>
      <c r="C1295" s="230" t="s">
        <v>441</v>
      </c>
      <c r="D1295" s="230" t="s">
        <v>517</v>
      </c>
      <c r="E1295" s="230" t="s">
        <v>141</v>
      </c>
      <c r="F1295" s="230">
        <v>35796</v>
      </c>
      <c r="G1295" s="230" t="s">
        <v>281</v>
      </c>
      <c r="H1295" s="230" t="s">
        <v>1394</v>
      </c>
      <c r="I1295" s="230" t="s">
        <v>321</v>
      </c>
      <c r="J1295" s="230" t="s">
        <v>296</v>
      </c>
      <c r="K1295" s="230">
        <v>2016</v>
      </c>
      <c r="L1295" s="230" t="s">
        <v>281</v>
      </c>
    </row>
    <row r="1296" spans="1:22" ht="17.25" customHeight="1" x14ac:dyDescent="0.3">
      <c r="A1296" s="230">
        <v>425680</v>
      </c>
      <c r="B1296" s="230" t="s">
        <v>3974</v>
      </c>
      <c r="C1296" s="230" t="s">
        <v>91</v>
      </c>
      <c r="D1296" s="230" t="s">
        <v>511</v>
      </c>
      <c r="E1296" s="230" t="s">
        <v>141</v>
      </c>
      <c r="F1296" s="230">
        <v>35829</v>
      </c>
      <c r="G1296" s="230" t="s">
        <v>1656</v>
      </c>
      <c r="H1296" s="230" t="s">
        <v>1394</v>
      </c>
      <c r="I1296" s="230" t="s">
        <v>321</v>
      </c>
      <c r="J1296" s="230" t="s">
        <v>296</v>
      </c>
      <c r="K1296" s="230">
        <v>2016</v>
      </c>
      <c r="L1296" s="230" t="s">
        <v>281</v>
      </c>
    </row>
    <row r="1297" spans="1:22" ht="17.25" customHeight="1" x14ac:dyDescent="0.3">
      <c r="A1297" s="230">
        <v>421555</v>
      </c>
      <c r="B1297" s="230" t="s">
        <v>3977</v>
      </c>
      <c r="C1297" s="230" t="s">
        <v>62</v>
      </c>
      <c r="D1297" s="230" t="s">
        <v>706</v>
      </c>
      <c r="E1297" s="230" t="s">
        <v>140</v>
      </c>
      <c r="F1297" s="230">
        <v>36344</v>
      </c>
      <c r="G1297" s="230" t="s">
        <v>1650</v>
      </c>
      <c r="H1297" s="230" t="s">
        <v>1394</v>
      </c>
      <c r="I1297" s="230" t="s">
        <v>321</v>
      </c>
      <c r="J1297" s="230" t="s">
        <v>296</v>
      </c>
      <c r="K1297" s="230">
        <v>2016</v>
      </c>
      <c r="L1297" s="230" t="s">
        <v>281</v>
      </c>
    </row>
    <row r="1298" spans="1:22" ht="17.25" customHeight="1" x14ac:dyDescent="0.3">
      <c r="A1298" s="230">
        <v>420877</v>
      </c>
      <c r="B1298" s="230" t="s">
        <v>3978</v>
      </c>
      <c r="C1298" s="230" t="s">
        <v>115</v>
      </c>
      <c r="D1298" s="230" t="s">
        <v>3979</v>
      </c>
      <c r="E1298" s="230" t="s">
        <v>140</v>
      </c>
      <c r="F1298" s="230">
        <v>36013</v>
      </c>
      <c r="G1298" s="230" t="s">
        <v>3536</v>
      </c>
      <c r="H1298" s="230" t="s">
        <v>1394</v>
      </c>
      <c r="I1298" s="230" t="s">
        <v>321</v>
      </c>
      <c r="J1298" s="230" t="s">
        <v>296</v>
      </c>
      <c r="K1298" s="230">
        <v>2016</v>
      </c>
      <c r="L1298" s="230" t="s">
        <v>281</v>
      </c>
    </row>
    <row r="1299" spans="1:22" ht="17.25" customHeight="1" x14ac:dyDescent="0.3">
      <c r="A1299" s="230">
        <v>422979</v>
      </c>
      <c r="B1299" s="230" t="s">
        <v>3980</v>
      </c>
      <c r="C1299" s="230" t="s">
        <v>86</v>
      </c>
      <c r="D1299" s="230" t="s">
        <v>833</v>
      </c>
      <c r="E1299" s="230" t="s">
        <v>141</v>
      </c>
      <c r="F1299" s="230">
        <v>36514</v>
      </c>
      <c r="G1299" s="230" t="s">
        <v>281</v>
      </c>
      <c r="H1299" s="230" t="s">
        <v>1394</v>
      </c>
      <c r="I1299" s="230" t="s">
        <v>321</v>
      </c>
      <c r="J1299" s="230" t="s">
        <v>295</v>
      </c>
      <c r="K1299" s="230">
        <v>2017</v>
      </c>
      <c r="L1299" s="230" t="s">
        <v>281</v>
      </c>
    </row>
    <row r="1300" spans="1:22" ht="17.25" customHeight="1" x14ac:dyDescent="0.3">
      <c r="A1300" s="230">
        <v>423243</v>
      </c>
      <c r="B1300" s="230" t="s">
        <v>3981</v>
      </c>
      <c r="C1300" s="230" t="s">
        <v>1079</v>
      </c>
      <c r="D1300" s="230" t="s">
        <v>773</v>
      </c>
      <c r="E1300" s="230" t="s">
        <v>141</v>
      </c>
      <c r="F1300" s="230">
        <v>36247</v>
      </c>
      <c r="G1300" s="230" t="s">
        <v>281</v>
      </c>
      <c r="H1300" s="230" t="s">
        <v>1394</v>
      </c>
      <c r="I1300" s="230" t="s">
        <v>321</v>
      </c>
      <c r="J1300" s="230" t="s">
        <v>296</v>
      </c>
      <c r="K1300" s="230">
        <v>2017</v>
      </c>
      <c r="L1300" s="230" t="s">
        <v>281</v>
      </c>
    </row>
    <row r="1301" spans="1:22" ht="17.25" customHeight="1" x14ac:dyDescent="0.3">
      <c r="A1301" s="230">
        <v>426419</v>
      </c>
      <c r="B1301" s="230" t="s">
        <v>3982</v>
      </c>
      <c r="C1301" s="230" t="s">
        <v>120</v>
      </c>
      <c r="D1301" s="230" t="s">
        <v>3983</v>
      </c>
      <c r="E1301" s="230" t="s">
        <v>141</v>
      </c>
      <c r="F1301" s="230">
        <v>36526</v>
      </c>
      <c r="G1301" s="230" t="s">
        <v>1726</v>
      </c>
      <c r="H1301" s="230" t="s">
        <v>1394</v>
      </c>
      <c r="I1301" s="230" t="s">
        <v>321</v>
      </c>
      <c r="J1301" s="230" t="s">
        <v>296</v>
      </c>
      <c r="K1301" s="230">
        <v>2017</v>
      </c>
      <c r="L1301" s="230" t="s">
        <v>281</v>
      </c>
    </row>
    <row r="1302" spans="1:22" ht="17.25" customHeight="1" x14ac:dyDescent="0.3">
      <c r="A1302" s="230">
        <v>423747</v>
      </c>
      <c r="B1302" s="230" t="s">
        <v>3984</v>
      </c>
      <c r="C1302" s="230" t="s">
        <v>262</v>
      </c>
      <c r="D1302" s="230" t="s">
        <v>204</v>
      </c>
      <c r="E1302" s="230" t="s">
        <v>140</v>
      </c>
      <c r="F1302" s="230">
        <v>36526</v>
      </c>
      <c r="G1302" s="230" t="s">
        <v>3985</v>
      </c>
      <c r="H1302" s="230" t="s">
        <v>1394</v>
      </c>
      <c r="I1302" s="230" t="s">
        <v>321</v>
      </c>
      <c r="J1302" s="230" t="s">
        <v>296</v>
      </c>
      <c r="K1302" s="230">
        <v>2017</v>
      </c>
      <c r="L1302" s="230" t="s">
        <v>281</v>
      </c>
    </row>
    <row r="1303" spans="1:22" ht="17.25" customHeight="1" x14ac:dyDescent="0.3">
      <c r="A1303" s="230">
        <v>425549</v>
      </c>
      <c r="B1303" s="230" t="s">
        <v>3987</v>
      </c>
      <c r="C1303" s="230" t="s">
        <v>93</v>
      </c>
      <c r="D1303" s="230" t="s">
        <v>199</v>
      </c>
      <c r="E1303" s="230" t="s">
        <v>141</v>
      </c>
      <c r="F1303" s="230">
        <v>34345</v>
      </c>
      <c r="G1303" s="230" t="s">
        <v>281</v>
      </c>
      <c r="H1303" s="230" t="s">
        <v>1394</v>
      </c>
      <c r="I1303" s="230" t="s">
        <v>321</v>
      </c>
      <c r="K1303" s="230">
        <v>2018</v>
      </c>
      <c r="L1303" s="230" t="s">
        <v>281</v>
      </c>
    </row>
    <row r="1304" spans="1:22" ht="17.25" customHeight="1" x14ac:dyDescent="0.3">
      <c r="A1304" s="230">
        <v>424565</v>
      </c>
      <c r="B1304" s="230" t="s">
        <v>3990</v>
      </c>
      <c r="C1304" s="230" t="s">
        <v>395</v>
      </c>
      <c r="D1304" s="230" t="s">
        <v>1987</v>
      </c>
      <c r="E1304" s="230" t="s">
        <v>141</v>
      </c>
      <c r="F1304" s="230">
        <v>35917</v>
      </c>
      <c r="G1304" s="230" t="s">
        <v>281</v>
      </c>
      <c r="H1304" s="230" t="s">
        <v>1394</v>
      </c>
      <c r="I1304" s="230" t="s">
        <v>321</v>
      </c>
      <c r="J1304" s="230" t="s">
        <v>295</v>
      </c>
      <c r="K1304" s="230">
        <v>2016</v>
      </c>
      <c r="L1304" s="230" t="s">
        <v>1396</v>
      </c>
      <c r="V1304" s="230" t="s">
        <v>902</v>
      </c>
    </row>
    <row r="1305" spans="1:22" ht="17.25" customHeight="1" x14ac:dyDescent="0.3">
      <c r="A1305" s="230">
        <v>425604</v>
      </c>
      <c r="B1305" s="230" t="s">
        <v>3991</v>
      </c>
      <c r="C1305" s="230" t="s">
        <v>397</v>
      </c>
      <c r="D1305" s="230" t="s">
        <v>3992</v>
      </c>
      <c r="E1305" s="230" t="s">
        <v>140</v>
      </c>
      <c r="F1305" s="230">
        <v>36164</v>
      </c>
      <c r="G1305" s="230" t="s">
        <v>1704</v>
      </c>
      <c r="H1305" s="230" t="s">
        <v>1394</v>
      </c>
      <c r="I1305" s="230" t="s">
        <v>321</v>
      </c>
      <c r="J1305" s="230" t="s">
        <v>295</v>
      </c>
      <c r="K1305" s="230">
        <v>2016</v>
      </c>
      <c r="L1305" s="230" t="s">
        <v>1396</v>
      </c>
    </row>
    <row r="1306" spans="1:22" ht="17.25" customHeight="1" x14ac:dyDescent="0.3">
      <c r="A1306" s="230">
        <v>425387</v>
      </c>
      <c r="B1306" s="230" t="s">
        <v>3993</v>
      </c>
      <c r="C1306" s="230" t="s">
        <v>66</v>
      </c>
      <c r="D1306" s="230" t="s">
        <v>463</v>
      </c>
      <c r="E1306" s="230" t="s">
        <v>141</v>
      </c>
      <c r="F1306" s="230">
        <v>29741</v>
      </c>
      <c r="G1306" s="230" t="s">
        <v>1704</v>
      </c>
      <c r="H1306" s="230" t="s">
        <v>1394</v>
      </c>
      <c r="I1306" s="230" t="s">
        <v>321</v>
      </c>
      <c r="J1306" s="230" t="s">
        <v>295</v>
      </c>
      <c r="K1306" s="230">
        <v>2000</v>
      </c>
      <c r="L1306" s="230" t="s">
        <v>286</v>
      </c>
    </row>
    <row r="1307" spans="1:22" ht="17.25" customHeight="1" x14ac:dyDescent="0.3">
      <c r="A1307" s="230">
        <v>424311</v>
      </c>
      <c r="B1307" s="230" t="s">
        <v>3994</v>
      </c>
      <c r="C1307" s="230" t="s">
        <v>82</v>
      </c>
      <c r="D1307" s="230" t="s">
        <v>383</v>
      </c>
      <c r="E1307" s="230" t="s">
        <v>140</v>
      </c>
      <c r="F1307" s="230">
        <v>30224</v>
      </c>
      <c r="G1307" s="230" t="s">
        <v>1711</v>
      </c>
      <c r="H1307" s="230" t="s">
        <v>1394</v>
      </c>
      <c r="I1307" s="230" t="s">
        <v>321</v>
      </c>
      <c r="J1307" s="230" t="s">
        <v>295</v>
      </c>
      <c r="K1307" s="230">
        <v>2000</v>
      </c>
      <c r="L1307" s="230" t="s">
        <v>286</v>
      </c>
    </row>
    <row r="1308" spans="1:22" ht="17.25" customHeight="1" x14ac:dyDescent="0.3">
      <c r="A1308" s="230">
        <v>413021</v>
      </c>
      <c r="B1308" s="230" t="s">
        <v>3995</v>
      </c>
      <c r="C1308" s="230" t="s">
        <v>355</v>
      </c>
      <c r="D1308" s="230" t="s">
        <v>3996</v>
      </c>
      <c r="E1308" s="230" t="s">
        <v>140</v>
      </c>
      <c r="F1308" s="230">
        <v>31559</v>
      </c>
      <c r="G1308" s="230" t="s">
        <v>3997</v>
      </c>
      <c r="H1308" s="230" t="s">
        <v>1394</v>
      </c>
      <c r="I1308" s="230" t="s">
        <v>321</v>
      </c>
      <c r="J1308" s="230" t="s">
        <v>295</v>
      </c>
      <c r="K1308" s="230">
        <v>2003</v>
      </c>
      <c r="L1308" s="230" t="s">
        <v>286</v>
      </c>
    </row>
    <row r="1309" spans="1:22" ht="17.25" customHeight="1" x14ac:dyDescent="0.3">
      <c r="A1309" s="230">
        <v>417290</v>
      </c>
      <c r="B1309" s="230" t="s">
        <v>3998</v>
      </c>
      <c r="C1309" s="230" t="s">
        <v>576</v>
      </c>
      <c r="D1309" s="230" t="s">
        <v>635</v>
      </c>
      <c r="E1309" s="230" t="s">
        <v>141</v>
      </c>
      <c r="F1309" s="230">
        <v>32669</v>
      </c>
      <c r="G1309" s="230" t="s">
        <v>281</v>
      </c>
      <c r="H1309" s="230" t="s">
        <v>1394</v>
      </c>
      <c r="I1309" s="230" t="s">
        <v>321</v>
      </c>
      <c r="J1309" s="230" t="s">
        <v>295</v>
      </c>
      <c r="K1309" s="230">
        <v>2008</v>
      </c>
      <c r="L1309" s="230" t="s">
        <v>286</v>
      </c>
      <c r="S1309" s="230" t="s">
        <v>902</v>
      </c>
      <c r="T1309" s="230" t="s">
        <v>902</v>
      </c>
      <c r="U1309" s="230" t="s">
        <v>902</v>
      </c>
      <c r="V1309" s="230" t="s">
        <v>902</v>
      </c>
    </row>
    <row r="1310" spans="1:22" ht="17.25" customHeight="1" x14ac:dyDescent="0.3">
      <c r="A1310" s="230">
        <v>417670</v>
      </c>
      <c r="B1310" s="230" t="s">
        <v>590</v>
      </c>
      <c r="C1310" s="230" t="s">
        <v>60</v>
      </c>
      <c r="D1310" s="230" t="s">
        <v>2284</v>
      </c>
      <c r="E1310" s="230" t="s">
        <v>140</v>
      </c>
      <c r="F1310" s="230">
        <v>34184</v>
      </c>
      <c r="G1310" s="230" t="s">
        <v>1656</v>
      </c>
      <c r="H1310" s="230" t="s">
        <v>1394</v>
      </c>
      <c r="I1310" s="230" t="s">
        <v>321</v>
      </c>
      <c r="J1310" s="230" t="s">
        <v>295</v>
      </c>
      <c r="K1310" s="230">
        <v>2011</v>
      </c>
      <c r="L1310" s="230" t="s">
        <v>286</v>
      </c>
      <c r="S1310" s="230" t="s">
        <v>902</v>
      </c>
      <c r="T1310" s="230" t="s">
        <v>902</v>
      </c>
      <c r="U1310" s="230" t="s">
        <v>902</v>
      </c>
      <c r="V1310" s="230" t="s">
        <v>902</v>
      </c>
    </row>
    <row r="1311" spans="1:22" ht="17.25" customHeight="1" x14ac:dyDescent="0.3">
      <c r="A1311" s="230">
        <v>423999</v>
      </c>
      <c r="B1311" s="230" t="s">
        <v>3999</v>
      </c>
      <c r="C1311" s="230" t="s">
        <v>87</v>
      </c>
      <c r="D1311" s="230" t="s">
        <v>218</v>
      </c>
      <c r="E1311" s="230" t="s">
        <v>141</v>
      </c>
      <c r="F1311" s="230">
        <v>36403</v>
      </c>
      <c r="G1311" s="230" t="s">
        <v>281</v>
      </c>
      <c r="H1311" s="230" t="s">
        <v>1394</v>
      </c>
      <c r="I1311" s="230" t="s">
        <v>321</v>
      </c>
      <c r="J1311" s="230" t="s">
        <v>295</v>
      </c>
      <c r="K1311" s="230">
        <v>2017</v>
      </c>
      <c r="L1311" s="230" t="s">
        <v>286</v>
      </c>
      <c r="N1311" s="230">
        <v>2887</v>
      </c>
      <c r="O1311" s="230">
        <v>44410.5781712963</v>
      </c>
      <c r="P1311" s="230">
        <v>15000</v>
      </c>
    </row>
    <row r="1312" spans="1:22" ht="17.25" customHeight="1" x14ac:dyDescent="0.3">
      <c r="A1312" s="230">
        <v>422645</v>
      </c>
      <c r="B1312" s="230" t="s">
        <v>4000</v>
      </c>
      <c r="C1312" s="230" t="s">
        <v>62</v>
      </c>
      <c r="D1312" s="230" t="s">
        <v>190</v>
      </c>
      <c r="E1312" s="230" t="s">
        <v>141</v>
      </c>
      <c r="F1312" s="230">
        <v>36414</v>
      </c>
      <c r="G1312" s="230" t="s">
        <v>281</v>
      </c>
      <c r="H1312" s="230" t="s">
        <v>1394</v>
      </c>
      <c r="I1312" s="230" t="s">
        <v>321</v>
      </c>
      <c r="J1312" s="230" t="s">
        <v>295</v>
      </c>
      <c r="K1312" s="230">
        <v>2017</v>
      </c>
      <c r="L1312" s="230" t="s">
        <v>286</v>
      </c>
    </row>
    <row r="1313" spans="1:22" ht="17.25" customHeight="1" x14ac:dyDescent="0.3">
      <c r="A1313" s="230">
        <v>422888</v>
      </c>
      <c r="B1313" s="230" t="s">
        <v>4001</v>
      </c>
      <c r="C1313" s="230" t="s">
        <v>95</v>
      </c>
      <c r="D1313" s="230" t="s">
        <v>195</v>
      </c>
      <c r="E1313" s="230" t="s">
        <v>140</v>
      </c>
      <c r="F1313" s="230">
        <v>36013</v>
      </c>
      <c r="G1313" s="230" t="s">
        <v>281</v>
      </c>
      <c r="H1313" s="230" t="s">
        <v>1394</v>
      </c>
      <c r="I1313" s="230" t="s">
        <v>321</v>
      </c>
      <c r="J1313" s="230" t="s">
        <v>296</v>
      </c>
      <c r="K1313" s="230">
        <v>2017</v>
      </c>
      <c r="L1313" s="230" t="s">
        <v>286</v>
      </c>
    </row>
    <row r="1314" spans="1:22" ht="17.25" customHeight="1" x14ac:dyDescent="0.3">
      <c r="A1314" s="230">
        <v>426331</v>
      </c>
      <c r="B1314" s="230" t="s">
        <v>4004</v>
      </c>
      <c r="C1314" s="230" t="s">
        <v>91</v>
      </c>
      <c r="D1314" s="230" t="s">
        <v>271</v>
      </c>
      <c r="E1314" s="230" t="s">
        <v>141</v>
      </c>
      <c r="F1314" s="230" t="s">
        <v>4005</v>
      </c>
      <c r="G1314" s="230" t="s">
        <v>1778</v>
      </c>
      <c r="H1314" s="230" t="s">
        <v>1394</v>
      </c>
      <c r="I1314" s="230" t="s">
        <v>321</v>
      </c>
      <c r="J1314" s="230" t="s">
        <v>296</v>
      </c>
      <c r="K1314" s="230">
        <v>2017</v>
      </c>
      <c r="L1314" s="230" t="s">
        <v>286</v>
      </c>
    </row>
    <row r="1315" spans="1:22" ht="17.25" customHeight="1" x14ac:dyDescent="0.3">
      <c r="A1315" s="230">
        <v>424457</v>
      </c>
      <c r="B1315" s="230" t="s">
        <v>4006</v>
      </c>
      <c r="C1315" s="230" t="s">
        <v>539</v>
      </c>
      <c r="D1315" s="230" t="s">
        <v>4007</v>
      </c>
      <c r="E1315" s="230" t="s">
        <v>141</v>
      </c>
      <c r="F1315" s="230">
        <v>34420</v>
      </c>
      <c r="G1315" s="230" t="s">
        <v>281</v>
      </c>
      <c r="H1315" s="230" t="s">
        <v>1394</v>
      </c>
      <c r="I1315" s="230" t="s">
        <v>321</v>
      </c>
      <c r="K1315" s="230">
        <v>2017</v>
      </c>
      <c r="L1315" s="230" t="s">
        <v>286</v>
      </c>
    </row>
    <row r="1316" spans="1:22" ht="17.25" customHeight="1" x14ac:dyDescent="0.3">
      <c r="A1316" s="230">
        <v>426891</v>
      </c>
      <c r="B1316" s="230" t="s">
        <v>4008</v>
      </c>
      <c r="C1316" s="230" t="s">
        <v>78</v>
      </c>
      <c r="D1316" s="230" t="s">
        <v>216</v>
      </c>
      <c r="E1316" s="230" t="s">
        <v>141</v>
      </c>
      <c r="F1316" s="230">
        <v>33758</v>
      </c>
      <c r="G1316" s="230" t="s">
        <v>281</v>
      </c>
      <c r="H1316" s="230" t="s">
        <v>1394</v>
      </c>
      <c r="I1316" s="230" t="s">
        <v>321</v>
      </c>
      <c r="J1316" s="230" t="s">
        <v>295</v>
      </c>
      <c r="K1316" s="230" t="s">
        <v>2070</v>
      </c>
      <c r="L1316" s="230" t="s">
        <v>286</v>
      </c>
    </row>
    <row r="1317" spans="1:22" ht="17.25" customHeight="1" x14ac:dyDescent="0.3">
      <c r="A1317" s="230">
        <v>425810</v>
      </c>
      <c r="B1317" s="230" t="s">
        <v>4009</v>
      </c>
      <c r="C1317" s="230" t="s">
        <v>103</v>
      </c>
      <c r="D1317" s="230" t="s">
        <v>221</v>
      </c>
      <c r="E1317" s="230" t="s">
        <v>140</v>
      </c>
      <c r="F1317" s="230">
        <v>36161</v>
      </c>
      <c r="G1317" s="230" t="s">
        <v>1767</v>
      </c>
      <c r="H1317" s="230" t="s">
        <v>1394</v>
      </c>
      <c r="I1317" s="230" t="s">
        <v>321</v>
      </c>
      <c r="J1317" s="230" t="s">
        <v>295</v>
      </c>
      <c r="K1317" s="230" t="s">
        <v>1429</v>
      </c>
      <c r="L1317" s="230" t="s">
        <v>286</v>
      </c>
    </row>
    <row r="1318" spans="1:22" ht="17.25" customHeight="1" x14ac:dyDescent="0.3">
      <c r="A1318" s="230">
        <v>425980</v>
      </c>
      <c r="B1318" s="230" t="s">
        <v>4010</v>
      </c>
      <c r="C1318" s="230" t="s">
        <v>82</v>
      </c>
      <c r="D1318" s="230" t="s">
        <v>205</v>
      </c>
      <c r="E1318" s="230" t="s">
        <v>140</v>
      </c>
      <c r="F1318" s="230">
        <v>36283</v>
      </c>
      <c r="G1318" s="230" t="s">
        <v>281</v>
      </c>
      <c r="H1318" s="230" t="s">
        <v>1394</v>
      </c>
      <c r="I1318" s="230" t="s">
        <v>321</v>
      </c>
      <c r="J1318" s="230" t="s">
        <v>295</v>
      </c>
      <c r="K1318" s="230" t="s">
        <v>1429</v>
      </c>
      <c r="L1318" s="230" t="s">
        <v>286</v>
      </c>
    </row>
    <row r="1319" spans="1:22" ht="17.25" customHeight="1" x14ac:dyDescent="0.3">
      <c r="A1319" s="230">
        <v>426438</v>
      </c>
      <c r="B1319" s="230" t="s">
        <v>4011</v>
      </c>
      <c r="C1319" s="230" t="s">
        <v>135</v>
      </c>
      <c r="D1319" s="230" t="s">
        <v>1911</v>
      </c>
      <c r="E1319" s="230" t="s">
        <v>140</v>
      </c>
      <c r="F1319" s="230">
        <v>36526</v>
      </c>
      <c r="G1319" s="230" t="s">
        <v>4012</v>
      </c>
      <c r="H1319" s="230" t="s">
        <v>1394</v>
      </c>
      <c r="I1319" s="230" t="s">
        <v>321</v>
      </c>
      <c r="J1319" s="230" t="s">
        <v>295</v>
      </c>
      <c r="K1319" s="230" t="s">
        <v>1429</v>
      </c>
      <c r="L1319" s="230" t="s">
        <v>286</v>
      </c>
    </row>
    <row r="1320" spans="1:22" ht="17.25" customHeight="1" x14ac:dyDescent="0.3">
      <c r="A1320" s="230">
        <v>425616</v>
      </c>
      <c r="B1320" s="230" t="s">
        <v>4013</v>
      </c>
      <c r="C1320" s="230" t="s">
        <v>60</v>
      </c>
      <c r="D1320" s="230" t="s">
        <v>570</v>
      </c>
      <c r="E1320" s="230" t="s">
        <v>141</v>
      </c>
      <c r="F1320" s="230">
        <v>35431</v>
      </c>
      <c r="G1320" s="230" t="s">
        <v>1795</v>
      </c>
      <c r="H1320" s="230" t="s">
        <v>1394</v>
      </c>
      <c r="I1320" s="230" t="s">
        <v>321</v>
      </c>
      <c r="J1320" s="230" t="s">
        <v>296</v>
      </c>
      <c r="K1320" s="230">
        <v>2016</v>
      </c>
      <c r="L1320" s="230" t="s">
        <v>1412</v>
      </c>
    </row>
    <row r="1321" spans="1:22" ht="17.25" customHeight="1" x14ac:dyDescent="0.3">
      <c r="A1321" s="230">
        <v>423143</v>
      </c>
      <c r="B1321" s="230" t="s">
        <v>4014</v>
      </c>
      <c r="C1321" s="230" t="s">
        <v>402</v>
      </c>
      <c r="D1321" s="230" t="s">
        <v>575</v>
      </c>
      <c r="E1321" s="230" t="s">
        <v>140</v>
      </c>
      <c r="F1321" s="230">
        <v>35988</v>
      </c>
      <c r="G1321" s="230" t="s">
        <v>281</v>
      </c>
      <c r="H1321" s="230" t="s">
        <v>1394</v>
      </c>
      <c r="I1321" s="230" t="s">
        <v>321</v>
      </c>
      <c r="J1321" s="230" t="s">
        <v>296</v>
      </c>
      <c r="K1321" s="230">
        <v>2016</v>
      </c>
      <c r="L1321" s="230" t="s">
        <v>4015</v>
      </c>
    </row>
    <row r="1322" spans="1:22" ht="17.25" customHeight="1" x14ac:dyDescent="0.3">
      <c r="A1322" s="230">
        <v>411447</v>
      </c>
      <c r="B1322" s="230" t="s">
        <v>4016</v>
      </c>
      <c r="C1322" s="230" t="s">
        <v>423</v>
      </c>
      <c r="D1322" s="230" t="s">
        <v>4017</v>
      </c>
      <c r="E1322" s="230" t="s">
        <v>141</v>
      </c>
      <c r="F1322" s="230">
        <v>30966</v>
      </c>
      <c r="G1322" s="230" t="s">
        <v>1398</v>
      </c>
      <c r="H1322" s="230" t="s">
        <v>1394</v>
      </c>
      <c r="I1322" s="230" t="s">
        <v>321</v>
      </c>
      <c r="U1322" s="230" t="s">
        <v>902</v>
      </c>
      <c r="V1322" s="230" t="s">
        <v>902</v>
      </c>
    </row>
    <row r="1323" spans="1:22" ht="17.25" customHeight="1" x14ac:dyDescent="0.3">
      <c r="A1323" s="230">
        <v>405365</v>
      </c>
      <c r="B1323" s="230" t="s">
        <v>4019</v>
      </c>
      <c r="C1323" s="230" t="s">
        <v>4020</v>
      </c>
      <c r="D1323" s="230" t="s">
        <v>4021</v>
      </c>
      <c r="E1323" s="230" t="s">
        <v>141</v>
      </c>
      <c r="F1323" s="230">
        <v>31901</v>
      </c>
      <c r="G1323" s="230" t="s">
        <v>2339</v>
      </c>
      <c r="H1323" s="230" t="s">
        <v>1394</v>
      </c>
      <c r="I1323" s="230" t="s">
        <v>321</v>
      </c>
      <c r="R1323" s="230" t="s">
        <v>902</v>
      </c>
      <c r="S1323" s="230" t="s">
        <v>902</v>
      </c>
      <c r="U1323" s="230" t="s">
        <v>902</v>
      </c>
      <c r="V1323" s="230" t="s">
        <v>902</v>
      </c>
    </row>
    <row r="1324" spans="1:22" ht="17.25" customHeight="1" x14ac:dyDescent="0.3">
      <c r="A1324" s="230">
        <v>410549</v>
      </c>
      <c r="B1324" s="230" t="s">
        <v>749</v>
      </c>
      <c r="C1324" s="230" t="s">
        <v>79</v>
      </c>
      <c r="D1324" s="230" t="s">
        <v>4022</v>
      </c>
      <c r="E1324" s="230" t="s">
        <v>140</v>
      </c>
      <c r="F1324" s="230">
        <v>32650</v>
      </c>
      <c r="G1324" s="230" t="s">
        <v>281</v>
      </c>
      <c r="H1324" s="230" t="s">
        <v>1394</v>
      </c>
      <c r="I1324" s="230" t="s">
        <v>321</v>
      </c>
      <c r="T1324" s="230" t="s">
        <v>902</v>
      </c>
      <c r="U1324" s="230" t="s">
        <v>902</v>
      </c>
      <c r="V1324" s="230" t="s">
        <v>902</v>
      </c>
    </row>
    <row r="1325" spans="1:22" ht="17.25" customHeight="1" x14ac:dyDescent="0.3">
      <c r="A1325" s="230">
        <v>408683</v>
      </c>
      <c r="B1325" s="230" t="s">
        <v>4023</v>
      </c>
      <c r="C1325" s="230" t="s">
        <v>110</v>
      </c>
      <c r="D1325" s="230" t="s">
        <v>4024</v>
      </c>
      <c r="E1325" s="230" t="s">
        <v>140</v>
      </c>
      <c r="F1325" s="230">
        <v>30909</v>
      </c>
      <c r="G1325" s="230" t="s">
        <v>281</v>
      </c>
      <c r="H1325" s="230" t="s">
        <v>1394</v>
      </c>
      <c r="I1325" s="230" t="s">
        <v>321</v>
      </c>
      <c r="J1325" s="230" t="s">
        <v>295</v>
      </c>
      <c r="K1325" s="230">
        <v>2005</v>
      </c>
      <c r="L1325" s="230" t="s">
        <v>281</v>
      </c>
    </row>
    <row r="1326" spans="1:22" ht="17.25" customHeight="1" x14ac:dyDescent="0.3">
      <c r="A1326" s="230">
        <v>418900</v>
      </c>
      <c r="B1326" s="230" t="s">
        <v>4025</v>
      </c>
      <c r="C1326" s="230" t="s">
        <v>402</v>
      </c>
      <c r="D1326" s="230" t="s">
        <v>715</v>
      </c>
      <c r="E1326" s="230" t="s">
        <v>141</v>
      </c>
      <c r="F1326" s="230">
        <v>32143</v>
      </c>
      <c r="G1326" s="230" t="s">
        <v>286</v>
      </c>
      <c r="H1326" s="230" t="s">
        <v>1394</v>
      </c>
      <c r="I1326" s="230" t="s">
        <v>321</v>
      </c>
      <c r="U1326" s="230" t="s">
        <v>902</v>
      </c>
      <c r="V1326" s="230" t="s">
        <v>902</v>
      </c>
    </row>
    <row r="1327" spans="1:22" ht="17.25" customHeight="1" x14ac:dyDescent="0.3">
      <c r="A1327" s="230">
        <v>424999</v>
      </c>
      <c r="B1327" s="230" t="s">
        <v>4026</v>
      </c>
      <c r="C1327" s="230" t="s">
        <v>60</v>
      </c>
      <c r="D1327" s="230" t="s">
        <v>647</v>
      </c>
      <c r="E1327" s="230" t="s">
        <v>141</v>
      </c>
      <c r="F1327" s="230">
        <v>36174</v>
      </c>
      <c r="G1327" s="230" t="s">
        <v>260</v>
      </c>
      <c r="H1327" s="230" t="s">
        <v>1397</v>
      </c>
      <c r="I1327" s="230" t="s">
        <v>321</v>
      </c>
      <c r="K1327" s="230">
        <v>2016</v>
      </c>
      <c r="L1327" s="230" t="s">
        <v>292</v>
      </c>
    </row>
    <row r="1328" spans="1:22" ht="17.25" customHeight="1" x14ac:dyDescent="0.3">
      <c r="A1328" s="230">
        <v>404288</v>
      </c>
      <c r="B1328" s="230" t="s">
        <v>4029</v>
      </c>
      <c r="C1328" s="230" t="s">
        <v>62</v>
      </c>
      <c r="D1328" s="230" t="s">
        <v>4030</v>
      </c>
      <c r="E1328" s="230" t="s">
        <v>140</v>
      </c>
      <c r="F1328" s="230">
        <v>31662</v>
      </c>
      <c r="G1328" s="230" t="s">
        <v>281</v>
      </c>
      <c r="H1328" s="230" t="s">
        <v>1397</v>
      </c>
      <c r="I1328" s="230" t="s">
        <v>321</v>
      </c>
      <c r="J1328" s="230" t="s">
        <v>296</v>
      </c>
      <c r="L1328" s="230" t="s">
        <v>281</v>
      </c>
      <c r="S1328" s="230" t="s">
        <v>902</v>
      </c>
      <c r="T1328" s="230" t="s">
        <v>902</v>
      </c>
      <c r="U1328" s="230" t="s">
        <v>902</v>
      </c>
      <c r="V1328" s="230" t="s">
        <v>902</v>
      </c>
    </row>
    <row r="1329" spans="1:22" ht="17.25" customHeight="1" x14ac:dyDescent="0.3">
      <c r="A1329" s="230">
        <v>415176</v>
      </c>
      <c r="B1329" s="230" t="s">
        <v>4031</v>
      </c>
      <c r="C1329" s="230" t="s">
        <v>78</v>
      </c>
      <c r="D1329" s="230" t="s">
        <v>4032</v>
      </c>
      <c r="E1329" s="230" t="s">
        <v>141</v>
      </c>
      <c r="F1329" s="230">
        <v>33469</v>
      </c>
      <c r="G1329" s="230" t="s">
        <v>281</v>
      </c>
      <c r="H1329" s="230" t="s">
        <v>1397</v>
      </c>
      <c r="I1329" s="230" t="s">
        <v>321</v>
      </c>
      <c r="S1329" s="230" t="s">
        <v>902</v>
      </c>
      <c r="U1329" s="230" t="s">
        <v>902</v>
      </c>
      <c r="V1329" s="230" t="s">
        <v>902</v>
      </c>
    </row>
    <row r="1330" spans="1:22" ht="17.25" customHeight="1" x14ac:dyDescent="0.3">
      <c r="A1330" s="230">
        <v>426273</v>
      </c>
      <c r="B1330" s="230" t="s">
        <v>1447</v>
      </c>
      <c r="C1330" s="230" t="s">
        <v>437</v>
      </c>
      <c r="D1330" s="230" t="s">
        <v>232</v>
      </c>
      <c r="E1330" s="230" t="s">
        <v>141</v>
      </c>
      <c r="F1330" s="230">
        <v>33575</v>
      </c>
      <c r="G1330" s="230" t="s">
        <v>281</v>
      </c>
      <c r="H1330" s="230" t="s">
        <v>1399</v>
      </c>
      <c r="I1330" s="230" t="s">
        <v>1448</v>
      </c>
      <c r="J1330" s="230" t="s">
        <v>295</v>
      </c>
      <c r="K1330" s="230">
        <v>2017</v>
      </c>
      <c r="L1330" s="230" t="s">
        <v>281</v>
      </c>
    </row>
    <row r="1331" spans="1:22" ht="17.25" customHeight="1" x14ac:dyDescent="0.3">
      <c r="A1331" s="230">
        <v>424184</v>
      </c>
      <c r="B1331" s="230" t="s">
        <v>1455</v>
      </c>
      <c r="C1331" s="230" t="s">
        <v>567</v>
      </c>
      <c r="D1331" s="230" t="s">
        <v>363</v>
      </c>
      <c r="E1331" s="230" t="s">
        <v>141</v>
      </c>
      <c r="F1331" s="230">
        <v>36211</v>
      </c>
      <c r="G1331" s="230" t="s">
        <v>281</v>
      </c>
      <c r="H1331" s="230" t="s">
        <v>1405</v>
      </c>
      <c r="I1331" s="230" t="s">
        <v>1448</v>
      </c>
      <c r="J1331" s="230" t="s">
        <v>295</v>
      </c>
      <c r="K1331" s="230">
        <v>2017</v>
      </c>
      <c r="L1331" s="230" t="s">
        <v>281</v>
      </c>
    </row>
    <row r="1332" spans="1:22" ht="17.25" customHeight="1" x14ac:dyDescent="0.3">
      <c r="A1332" s="230">
        <v>423632</v>
      </c>
      <c r="B1332" s="230" t="s">
        <v>1458</v>
      </c>
      <c r="C1332" s="230" t="s">
        <v>687</v>
      </c>
      <c r="D1332" s="230" t="s">
        <v>198</v>
      </c>
      <c r="E1332" s="230" t="s">
        <v>141</v>
      </c>
      <c r="F1332" s="230">
        <v>36281</v>
      </c>
      <c r="G1332" s="230" t="s">
        <v>281</v>
      </c>
      <c r="H1332" s="230" t="s">
        <v>1404</v>
      </c>
      <c r="I1332" s="230" t="s">
        <v>1448</v>
      </c>
      <c r="J1332" s="230" t="s">
        <v>295</v>
      </c>
      <c r="K1332" s="230">
        <v>2017</v>
      </c>
      <c r="L1332" s="230" t="s">
        <v>286</v>
      </c>
    </row>
    <row r="1333" spans="1:22" ht="17.25" customHeight="1" x14ac:dyDescent="0.3">
      <c r="A1333" s="230">
        <v>426583</v>
      </c>
      <c r="B1333" s="230" t="s">
        <v>1488</v>
      </c>
      <c r="C1333" s="230" t="s">
        <v>65</v>
      </c>
      <c r="D1333" s="230" t="s">
        <v>222</v>
      </c>
      <c r="E1333" s="230" t="s">
        <v>141</v>
      </c>
      <c r="G1333" s="230" t="s">
        <v>281</v>
      </c>
      <c r="H1333" s="230" t="s">
        <v>1393</v>
      </c>
      <c r="I1333" s="230" t="s">
        <v>1448</v>
      </c>
      <c r="J1333" s="230" t="s">
        <v>295</v>
      </c>
      <c r="K1333" s="230">
        <v>2002</v>
      </c>
      <c r="L1333" s="230" t="s">
        <v>291</v>
      </c>
    </row>
    <row r="1334" spans="1:22" ht="17.25" customHeight="1" x14ac:dyDescent="0.3">
      <c r="A1334" s="230">
        <v>426205</v>
      </c>
      <c r="B1334" s="230" t="s">
        <v>1509</v>
      </c>
      <c r="C1334" s="230" t="s">
        <v>316</v>
      </c>
      <c r="D1334" s="230" t="s">
        <v>247</v>
      </c>
      <c r="E1334" s="230" t="s">
        <v>141</v>
      </c>
      <c r="F1334" s="230">
        <v>32509</v>
      </c>
      <c r="G1334" s="230" t="s">
        <v>291</v>
      </c>
      <c r="H1334" s="230" t="s">
        <v>1393</v>
      </c>
      <c r="I1334" s="230" t="s">
        <v>1448</v>
      </c>
      <c r="J1334" s="230" t="s">
        <v>296</v>
      </c>
      <c r="K1334" s="230">
        <v>2007</v>
      </c>
      <c r="L1334" s="230" t="s">
        <v>291</v>
      </c>
    </row>
    <row r="1335" spans="1:22" ht="17.25" customHeight="1" x14ac:dyDescent="0.3">
      <c r="A1335" s="230">
        <v>424959</v>
      </c>
      <c r="B1335" s="230" t="s">
        <v>1513</v>
      </c>
      <c r="C1335" s="230" t="s">
        <v>63</v>
      </c>
      <c r="D1335" s="230" t="s">
        <v>134</v>
      </c>
      <c r="E1335" s="230" t="s">
        <v>141</v>
      </c>
      <c r="F1335" s="230">
        <v>33276</v>
      </c>
      <c r="G1335" s="230" t="s">
        <v>1514</v>
      </c>
      <c r="H1335" s="230" t="s">
        <v>1393</v>
      </c>
      <c r="I1335" s="230" t="s">
        <v>1448</v>
      </c>
      <c r="J1335" s="230" t="s">
        <v>295</v>
      </c>
      <c r="K1335" s="230">
        <v>2009</v>
      </c>
      <c r="L1335" s="230" t="s">
        <v>291</v>
      </c>
    </row>
    <row r="1336" spans="1:22" ht="17.25" customHeight="1" x14ac:dyDescent="0.3">
      <c r="A1336" s="230">
        <v>420455</v>
      </c>
      <c r="B1336" s="230" t="s">
        <v>1522</v>
      </c>
      <c r="C1336" s="230" t="s">
        <v>115</v>
      </c>
      <c r="D1336" s="230" t="s">
        <v>89</v>
      </c>
      <c r="E1336" s="230" t="s">
        <v>140</v>
      </c>
      <c r="F1336" s="230">
        <v>34211</v>
      </c>
      <c r="G1336" s="230" t="s">
        <v>291</v>
      </c>
      <c r="H1336" s="230" t="s">
        <v>1393</v>
      </c>
      <c r="I1336" s="230" t="s">
        <v>1448</v>
      </c>
      <c r="J1336" s="230" t="s">
        <v>295</v>
      </c>
      <c r="K1336" s="230">
        <v>2010</v>
      </c>
      <c r="L1336" s="230" t="s">
        <v>291</v>
      </c>
    </row>
    <row r="1337" spans="1:22" ht="17.25" customHeight="1" x14ac:dyDescent="0.3">
      <c r="A1337" s="230">
        <v>417128</v>
      </c>
      <c r="B1337" s="230" t="s">
        <v>1540</v>
      </c>
      <c r="C1337" s="230" t="s">
        <v>651</v>
      </c>
      <c r="D1337" s="230" t="s">
        <v>557</v>
      </c>
      <c r="E1337" s="230" t="s">
        <v>141</v>
      </c>
      <c r="F1337" s="230">
        <v>34390</v>
      </c>
      <c r="G1337" s="230" t="s">
        <v>291</v>
      </c>
      <c r="H1337" s="230" t="s">
        <v>1393</v>
      </c>
      <c r="I1337" s="230" t="s">
        <v>1448</v>
      </c>
      <c r="J1337" s="230" t="s">
        <v>295</v>
      </c>
      <c r="K1337" s="230">
        <v>2013</v>
      </c>
      <c r="L1337" s="230" t="s">
        <v>291</v>
      </c>
    </row>
    <row r="1338" spans="1:22" ht="17.25" customHeight="1" x14ac:dyDescent="0.3">
      <c r="A1338" s="230">
        <v>423185</v>
      </c>
      <c r="B1338" s="230" t="s">
        <v>1549</v>
      </c>
      <c r="C1338" s="230" t="s">
        <v>71</v>
      </c>
      <c r="D1338" s="230" t="s">
        <v>551</v>
      </c>
      <c r="E1338" s="230" t="s">
        <v>141</v>
      </c>
      <c r="F1338" s="230">
        <v>35441</v>
      </c>
      <c r="G1338" s="230" t="s">
        <v>291</v>
      </c>
      <c r="H1338" s="230" t="s">
        <v>1393</v>
      </c>
      <c r="I1338" s="230" t="s">
        <v>1448</v>
      </c>
      <c r="J1338" s="230" t="s">
        <v>295</v>
      </c>
      <c r="K1338" s="230">
        <v>2014</v>
      </c>
      <c r="L1338" s="230" t="s">
        <v>291</v>
      </c>
    </row>
    <row r="1339" spans="1:22" ht="17.25" customHeight="1" x14ac:dyDescent="0.3">
      <c r="A1339" s="230">
        <v>424929</v>
      </c>
      <c r="B1339" s="230" t="s">
        <v>1552</v>
      </c>
      <c r="C1339" s="230" t="s">
        <v>392</v>
      </c>
      <c r="D1339" s="230" t="s">
        <v>198</v>
      </c>
      <c r="E1339" s="230" t="s">
        <v>140</v>
      </c>
      <c r="F1339" s="230">
        <v>35207</v>
      </c>
      <c r="G1339" s="230" t="s">
        <v>1553</v>
      </c>
      <c r="H1339" s="230" t="s">
        <v>1393</v>
      </c>
      <c r="I1339" s="230" t="s">
        <v>1448</v>
      </c>
      <c r="J1339" s="230" t="s">
        <v>296</v>
      </c>
      <c r="K1339" s="230">
        <v>2014</v>
      </c>
      <c r="L1339" s="230" t="s">
        <v>291</v>
      </c>
    </row>
    <row r="1340" spans="1:22" ht="17.25" customHeight="1" x14ac:dyDescent="0.3">
      <c r="A1340" s="230">
        <v>426494</v>
      </c>
      <c r="B1340" s="230" t="s">
        <v>1555</v>
      </c>
      <c r="C1340" s="230" t="s">
        <v>456</v>
      </c>
      <c r="D1340" s="230" t="s">
        <v>263</v>
      </c>
      <c r="E1340" s="230" t="s">
        <v>141</v>
      </c>
      <c r="F1340" s="230">
        <v>35437</v>
      </c>
      <c r="G1340" s="230" t="s">
        <v>1556</v>
      </c>
      <c r="H1340" s="230" t="s">
        <v>1393</v>
      </c>
      <c r="I1340" s="230" t="s">
        <v>1448</v>
      </c>
      <c r="J1340" s="230" t="s">
        <v>296</v>
      </c>
      <c r="K1340" s="230">
        <v>2014</v>
      </c>
      <c r="L1340" s="230" t="s">
        <v>291</v>
      </c>
    </row>
    <row r="1341" spans="1:22" ht="17.25" customHeight="1" x14ac:dyDescent="0.3">
      <c r="A1341" s="230">
        <v>427058</v>
      </c>
      <c r="B1341" s="230" t="s">
        <v>1571</v>
      </c>
      <c r="C1341" s="230" t="s">
        <v>113</v>
      </c>
      <c r="D1341" s="230" t="s">
        <v>243</v>
      </c>
      <c r="E1341" s="230" t="s">
        <v>141</v>
      </c>
      <c r="F1341" s="230">
        <v>35159</v>
      </c>
      <c r="G1341" s="230" t="s">
        <v>291</v>
      </c>
      <c r="H1341" s="230" t="s">
        <v>1393</v>
      </c>
      <c r="I1341" s="230" t="s">
        <v>1448</v>
      </c>
      <c r="J1341" s="230" t="s">
        <v>296</v>
      </c>
      <c r="K1341" s="230">
        <v>2015</v>
      </c>
      <c r="L1341" s="230" t="s">
        <v>291</v>
      </c>
    </row>
    <row r="1342" spans="1:22" ht="17.25" customHeight="1" x14ac:dyDescent="0.3">
      <c r="A1342" s="230">
        <v>425921</v>
      </c>
      <c r="B1342" s="230" t="s">
        <v>1572</v>
      </c>
      <c r="C1342" s="230" t="s">
        <v>395</v>
      </c>
      <c r="D1342" s="230" t="s">
        <v>1573</v>
      </c>
      <c r="E1342" s="230" t="s">
        <v>140</v>
      </c>
      <c r="F1342" s="230">
        <v>35654</v>
      </c>
      <c r="G1342" s="230" t="s">
        <v>291</v>
      </c>
      <c r="H1342" s="230" t="s">
        <v>1393</v>
      </c>
      <c r="I1342" s="230" t="s">
        <v>1448</v>
      </c>
      <c r="J1342" s="230" t="s">
        <v>296</v>
      </c>
      <c r="K1342" s="230">
        <v>2015</v>
      </c>
      <c r="L1342" s="230" t="s">
        <v>291</v>
      </c>
    </row>
    <row r="1343" spans="1:22" ht="17.25" customHeight="1" x14ac:dyDescent="0.3">
      <c r="A1343" s="230">
        <v>427006</v>
      </c>
      <c r="B1343" s="230" t="s">
        <v>1591</v>
      </c>
      <c r="C1343" s="230" t="s">
        <v>1592</v>
      </c>
      <c r="D1343" s="230" t="s">
        <v>1593</v>
      </c>
      <c r="E1343" s="230" t="s">
        <v>141</v>
      </c>
      <c r="F1343" s="230">
        <v>36169</v>
      </c>
      <c r="G1343" s="230" t="s">
        <v>291</v>
      </c>
      <c r="H1343" s="230" t="s">
        <v>1393</v>
      </c>
      <c r="I1343" s="230" t="s">
        <v>1448</v>
      </c>
      <c r="J1343" s="230" t="s">
        <v>296</v>
      </c>
      <c r="K1343" s="230">
        <v>2016</v>
      </c>
      <c r="L1343" s="230" t="s">
        <v>291</v>
      </c>
    </row>
    <row r="1344" spans="1:22" ht="17.25" customHeight="1" x14ac:dyDescent="0.3">
      <c r="A1344" s="230">
        <v>426030</v>
      </c>
      <c r="B1344" s="230" t="s">
        <v>1601</v>
      </c>
      <c r="C1344" s="230" t="s">
        <v>1602</v>
      </c>
      <c r="D1344" s="230" t="s">
        <v>205</v>
      </c>
      <c r="E1344" s="230" t="s">
        <v>140</v>
      </c>
      <c r="F1344" s="230">
        <v>36831</v>
      </c>
      <c r="G1344" s="230" t="s">
        <v>1487</v>
      </c>
      <c r="H1344" s="230" t="s">
        <v>1393</v>
      </c>
      <c r="I1344" s="230" t="s">
        <v>1448</v>
      </c>
      <c r="J1344" s="230" t="s">
        <v>296</v>
      </c>
      <c r="K1344" s="230">
        <v>2017</v>
      </c>
      <c r="L1344" s="230" t="s">
        <v>291</v>
      </c>
    </row>
    <row r="1345" spans="1:12" ht="17.25" customHeight="1" x14ac:dyDescent="0.3">
      <c r="A1345" s="230">
        <v>427052</v>
      </c>
      <c r="B1345" s="230" t="s">
        <v>1603</v>
      </c>
      <c r="C1345" s="230" t="s">
        <v>74</v>
      </c>
      <c r="D1345" s="230" t="s">
        <v>1604</v>
      </c>
      <c r="E1345" s="230" t="s">
        <v>141</v>
      </c>
      <c r="G1345" s="230" t="s">
        <v>1396</v>
      </c>
      <c r="H1345" s="230" t="s">
        <v>1393</v>
      </c>
      <c r="I1345" s="230" t="s">
        <v>1448</v>
      </c>
      <c r="J1345" s="230" t="s">
        <v>296</v>
      </c>
      <c r="K1345" s="230">
        <v>2017</v>
      </c>
      <c r="L1345" s="230" t="s">
        <v>291</v>
      </c>
    </row>
    <row r="1346" spans="1:12" ht="17.25" customHeight="1" x14ac:dyDescent="0.3">
      <c r="A1346" s="230">
        <v>425927</v>
      </c>
      <c r="B1346" s="230" t="s">
        <v>1605</v>
      </c>
      <c r="C1346" s="230" t="s">
        <v>113</v>
      </c>
      <c r="D1346" s="230" t="s">
        <v>541</v>
      </c>
      <c r="E1346" s="230" t="s">
        <v>141</v>
      </c>
      <c r="H1346" s="230" t="s">
        <v>1393</v>
      </c>
      <c r="I1346" s="230" t="s">
        <v>1448</v>
      </c>
      <c r="J1346" s="230" t="s">
        <v>296</v>
      </c>
      <c r="K1346" s="230">
        <v>2017</v>
      </c>
      <c r="L1346" s="230" t="s">
        <v>291</v>
      </c>
    </row>
    <row r="1347" spans="1:12" ht="17.25" customHeight="1" x14ac:dyDescent="0.3">
      <c r="A1347" s="230">
        <v>420820</v>
      </c>
      <c r="B1347" s="230" t="s">
        <v>1617</v>
      </c>
      <c r="C1347" s="230" t="s">
        <v>393</v>
      </c>
      <c r="D1347" s="230" t="s">
        <v>197</v>
      </c>
      <c r="E1347" s="230" t="s">
        <v>140</v>
      </c>
      <c r="F1347" s="230">
        <v>35864</v>
      </c>
      <c r="G1347" s="230" t="s">
        <v>281</v>
      </c>
      <c r="H1347" s="230" t="s">
        <v>1393</v>
      </c>
      <c r="I1347" s="230" t="s">
        <v>1448</v>
      </c>
      <c r="J1347" s="230" t="s">
        <v>296</v>
      </c>
      <c r="K1347" s="230">
        <v>2016</v>
      </c>
      <c r="L1347" s="230" t="s">
        <v>281</v>
      </c>
    </row>
    <row r="1348" spans="1:12" ht="17.25" customHeight="1" x14ac:dyDescent="0.3">
      <c r="A1348" s="230">
        <v>425956</v>
      </c>
      <c r="B1348" s="230" t="s">
        <v>1618</v>
      </c>
      <c r="C1348" s="230" t="s">
        <v>539</v>
      </c>
      <c r="D1348" s="230" t="s">
        <v>1619</v>
      </c>
      <c r="E1348" s="230" t="s">
        <v>141</v>
      </c>
      <c r="H1348" s="230" t="s">
        <v>1393</v>
      </c>
      <c r="I1348" s="230" t="s">
        <v>1448</v>
      </c>
      <c r="J1348" s="230" t="s">
        <v>296</v>
      </c>
      <c r="K1348" s="230">
        <v>2017</v>
      </c>
      <c r="L1348" s="230" t="s">
        <v>281</v>
      </c>
    </row>
    <row r="1349" spans="1:12" ht="17.25" customHeight="1" x14ac:dyDescent="0.3">
      <c r="A1349" s="230">
        <v>426283</v>
      </c>
      <c r="B1349" s="230" t="s">
        <v>1624</v>
      </c>
      <c r="C1349" s="230" t="s">
        <v>608</v>
      </c>
      <c r="D1349" s="230" t="s">
        <v>250</v>
      </c>
      <c r="E1349" s="230" t="s">
        <v>140</v>
      </c>
      <c r="F1349" s="230" t="s">
        <v>1625</v>
      </c>
      <c r="G1349" s="230" t="s">
        <v>1626</v>
      </c>
      <c r="H1349" s="230" t="s">
        <v>1393</v>
      </c>
      <c r="I1349" s="230" t="s">
        <v>1448</v>
      </c>
      <c r="J1349" s="230" t="s">
        <v>296</v>
      </c>
      <c r="K1349" s="230">
        <v>2015</v>
      </c>
    </row>
    <row r="1350" spans="1:12" ht="17.25" customHeight="1" x14ac:dyDescent="0.3">
      <c r="A1350" s="230">
        <v>427160</v>
      </c>
      <c r="B1350" s="230" t="s">
        <v>1652</v>
      </c>
      <c r="C1350" s="230" t="s">
        <v>430</v>
      </c>
      <c r="D1350" s="230" t="s">
        <v>462</v>
      </c>
      <c r="E1350" s="230" t="s">
        <v>140</v>
      </c>
      <c r="F1350" s="230">
        <v>36309</v>
      </c>
      <c r="G1350" s="230" t="s">
        <v>291</v>
      </c>
      <c r="H1350" s="230" t="s">
        <v>1393</v>
      </c>
      <c r="I1350" s="230" t="s">
        <v>1448</v>
      </c>
    </row>
    <row r="1351" spans="1:12" ht="17.25" customHeight="1" x14ac:dyDescent="0.3">
      <c r="A1351" s="230">
        <v>426141</v>
      </c>
      <c r="B1351" s="230" t="s">
        <v>1653</v>
      </c>
      <c r="C1351" s="230" t="s">
        <v>115</v>
      </c>
      <c r="D1351" s="230" t="s">
        <v>1562</v>
      </c>
      <c r="E1351" s="230" t="s">
        <v>141</v>
      </c>
      <c r="F1351" s="230">
        <v>35619</v>
      </c>
      <c r="G1351" s="230" t="s">
        <v>1588</v>
      </c>
      <c r="H1351" s="230" t="s">
        <v>1393</v>
      </c>
      <c r="I1351" s="230" t="s">
        <v>1448</v>
      </c>
      <c r="J1351" s="230" t="s">
        <v>295</v>
      </c>
      <c r="K1351" s="230" t="s">
        <v>1429</v>
      </c>
      <c r="L1351" s="230" t="s">
        <v>291</v>
      </c>
    </row>
    <row r="1352" spans="1:12" ht="17.25" customHeight="1" x14ac:dyDescent="0.3">
      <c r="A1352" s="230">
        <v>424647</v>
      </c>
      <c r="B1352" s="230" t="s">
        <v>1654</v>
      </c>
      <c r="C1352" s="230" t="s">
        <v>584</v>
      </c>
      <c r="D1352" s="230" t="s">
        <v>1655</v>
      </c>
      <c r="E1352" s="230" t="s">
        <v>141</v>
      </c>
      <c r="F1352" s="230">
        <v>28856</v>
      </c>
      <c r="G1352" s="230" t="s">
        <v>281</v>
      </c>
      <c r="H1352" s="230" t="s">
        <v>1393</v>
      </c>
      <c r="I1352" s="230" t="s">
        <v>1448</v>
      </c>
      <c r="J1352" s="230" t="s">
        <v>295</v>
      </c>
      <c r="K1352" s="230">
        <v>1997</v>
      </c>
      <c r="L1352" s="230" t="s">
        <v>292</v>
      </c>
    </row>
    <row r="1353" spans="1:12" ht="17.25" customHeight="1" x14ac:dyDescent="0.3">
      <c r="A1353" s="230">
        <v>426933</v>
      </c>
      <c r="B1353" s="230" t="s">
        <v>1662</v>
      </c>
      <c r="C1353" s="230" t="s">
        <v>395</v>
      </c>
      <c r="D1353" s="230" t="s">
        <v>1663</v>
      </c>
      <c r="E1353" s="230" t="s">
        <v>141</v>
      </c>
      <c r="F1353" s="230">
        <v>29593</v>
      </c>
      <c r="G1353" s="230" t="s">
        <v>1664</v>
      </c>
      <c r="H1353" s="230" t="s">
        <v>1393</v>
      </c>
      <c r="I1353" s="230" t="s">
        <v>1448</v>
      </c>
      <c r="J1353" s="230" t="s">
        <v>296</v>
      </c>
      <c r="K1353" s="230">
        <v>1999</v>
      </c>
      <c r="L1353" s="230" t="s">
        <v>292</v>
      </c>
    </row>
    <row r="1354" spans="1:12" ht="17.25" customHeight="1" x14ac:dyDescent="0.3">
      <c r="A1354" s="230">
        <v>425884</v>
      </c>
      <c r="B1354" s="230" t="s">
        <v>1702</v>
      </c>
      <c r="C1354" s="230" t="s">
        <v>584</v>
      </c>
      <c r="D1354" s="230" t="s">
        <v>566</v>
      </c>
      <c r="E1354" s="230" t="s">
        <v>141</v>
      </c>
      <c r="F1354" s="230" t="s">
        <v>1703</v>
      </c>
      <c r="G1354" s="230" t="s">
        <v>283</v>
      </c>
      <c r="H1354" s="230" t="s">
        <v>1393</v>
      </c>
      <c r="I1354" s="230" t="s">
        <v>1448</v>
      </c>
      <c r="J1354" s="230" t="s">
        <v>296</v>
      </c>
      <c r="K1354" s="230">
        <v>2014</v>
      </c>
      <c r="L1354" s="230" t="s">
        <v>292</v>
      </c>
    </row>
    <row r="1355" spans="1:12" ht="17.25" customHeight="1" x14ac:dyDescent="0.3">
      <c r="A1355" s="230">
        <v>426108</v>
      </c>
      <c r="B1355" s="230" t="s">
        <v>1706</v>
      </c>
      <c r="C1355" s="230" t="s">
        <v>62</v>
      </c>
      <c r="D1355" s="230" t="s">
        <v>461</v>
      </c>
      <c r="E1355" s="230" t="s">
        <v>141</v>
      </c>
      <c r="F1355" s="230">
        <v>35431</v>
      </c>
      <c r="H1355" s="230" t="s">
        <v>1393</v>
      </c>
      <c r="I1355" s="230" t="s">
        <v>1448</v>
      </c>
      <c r="J1355" s="230" t="s">
        <v>296</v>
      </c>
      <c r="K1355" s="230">
        <v>2015</v>
      </c>
      <c r="L1355" s="230" t="s">
        <v>292</v>
      </c>
    </row>
    <row r="1356" spans="1:12" ht="17.25" customHeight="1" x14ac:dyDescent="0.3">
      <c r="A1356" s="230">
        <v>422545</v>
      </c>
      <c r="B1356" s="230" t="s">
        <v>1709</v>
      </c>
      <c r="C1356" s="230" t="s">
        <v>62</v>
      </c>
      <c r="D1356" s="230" t="s">
        <v>1710</v>
      </c>
      <c r="E1356" s="230" t="s">
        <v>140</v>
      </c>
      <c r="F1356" s="230">
        <v>35796</v>
      </c>
      <c r="G1356" s="230" t="s">
        <v>1711</v>
      </c>
      <c r="H1356" s="230" t="s">
        <v>1393</v>
      </c>
      <c r="I1356" s="230" t="s">
        <v>1448</v>
      </c>
      <c r="J1356" s="230" t="s">
        <v>295</v>
      </c>
      <c r="K1356" s="230">
        <v>2016</v>
      </c>
      <c r="L1356" s="230" t="s">
        <v>292</v>
      </c>
    </row>
    <row r="1357" spans="1:12" ht="17.25" customHeight="1" x14ac:dyDescent="0.3">
      <c r="A1357" s="230">
        <v>425812</v>
      </c>
      <c r="B1357" s="230" t="s">
        <v>1724</v>
      </c>
      <c r="C1357" s="230" t="s">
        <v>97</v>
      </c>
      <c r="D1357" s="230" t="s">
        <v>199</v>
      </c>
      <c r="E1357" s="230" t="s">
        <v>140</v>
      </c>
      <c r="F1357" s="230">
        <v>36526</v>
      </c>
      <c r="G1357" s="230" t="s">
        <v>281</v>
      </c>
      <c r="H1357" s="230" t="s">
        <v>1393</v>
      </c>
      <c r="I1357" s="230" t="s">
        <v>1448</v>
      </c>
      <c r="J1357" s="230" t="s">
        <v>296</v>
      </c>
      <c r="K1357" s="230">
        <v>2017</v>
      </c>
      <c r="L1357" s="230" t="s">
        <v>292</v>
      </c>
    </row>
    <row r="1358" spans="1:12" ht="17.25" customHeight="1" x14ac:dyDescent="0.3">
      <c r="A1358" s="230">
        <v>426288</v>
      </c>
      <c r="B1358" s="230" t="s">
        <v>1741</v>
      </c>
      <c r="C1358" s="230" t="s">
        <v>111</v>
      </c>
      <c r="D1358" s="230" t="s">
        <v>228</v>
      </c>
      <c r="E1358" s="230" t="s">
        <v>141</v>
      </c>
      <c r="F1358" s="230" t="s">
        <v>1742</v>
      </c>
      <c r="G1358" s="230" t="s">
        <v>1396</v>
      </c>
      <c r="H1358" s="230" t="s">
        <v>1393</v>
      </c>
      <c r="I1358" s="230" t="s">
        <v>1448</v>
      </c>
      <c r="J1358" s="230" t="s">
        <v>296</v>
      </c>
      <c r="K1358" s="230">
        <v>2004</v>
      </c>
      <c r="L1358" s="230" t="s">
        <v>281</v>
      </c>
    </row>
    <row r="1359" spans="1:12" ht="17.25" customHeight="1" x14ac:dyDescent="0.3">
      <c r="A1359" s="230">
        <v>426864</v>
      </c>
      <c r="B1359" s="230" t="s">
        <v>1758</v>
      </c>
      <c r="C1359" s="230" t="s">
        <v>64</v>
      </c>
      <c r="D1359" s="230" t="s">
        <v>228</v>
      </c>
      <c r="E1359" s="230" t="s">
        <v>141</v>
      </c>
      <c r="F1359" s="230">
        <v>34764</v>
      </c>
      <c r="G1359" s="230" t="s">
        <v>281</v>
      </c>
      <c r="H1359" s="230" t="s">
        <v>1393</v>
      </c>
      <c r="I1359" s="230" t="s">
        <v>1448</v>
      </c>
      <c r="J1359" s="230" t="s">
        <v>295</v>
      </c>
      <c r="K1359" s="230">
        <v>2013</v>
      </c>
      <c r="L1359" s="230" t="s">
        <v>281</v>
      </c>
    </row>
    <row r="1360" spans="1:12" ht="17.25" customHeight="1" x14ac:dyDescent="0.3">
      <c r="A1360" s="230">
        <v>425550</v>
      </c>
      <c r="B1360" s="230" t="s">
        <v>1759</v>
      </c>
      <c r="C1360" s="230" t="s">
        <v>87</v>
      </c>
      <c r="D1360" s="230" t="s">
        <v>464</v>
      </c>
      <c r="E1360" s="230" t="s">
        <v>141</v>
      </c>
      <c r="F1360" s="230">
        <v>34337</v>
      </c>
      <c r="G1360" s="230" t="s">
        <v>281</v>
      </c>
      <c r="H1360" s="230" t="s">
        <v>1393</v>
      </c>
      <c r="I1360" s="230" t="s">
        <v>1448</v>
      </c>
      <c r="J1360" s="230" t="s">
        <v>296</v>
      </c>
      <c r="K1360" s="230">
        <v>2013</v>
      </c>
      <c r="L1360" s="230" t="s">
        <v>281</v>
      </c>
    </row>
    <row r="1361" spans="1:12" ht="17.25" customHeight="1" x14ac:dyDescent="0.3">
      <c r="A1361" s="230">
        <v>426973</v>
      </c>
      <c r="B1361" s="230" t="s">
        <v>1770</v>
      </c>
      <c r="C1361" s="230" t="s">
        <v>65</v>
      </c>
      <c r="D1361" s="230" t="s">
        <v>125</v>
      </c>
      <c r="E1361" s="230" t="s">
        <v>141</v>
      </c>
      <c r="F1361" s="230">
        <v>36221</v>
      </c>
      <c r="G1361" s="230" t="s">
        <v>281</v>
      </c>
      <c r="H1361" s="230" t="s">
        <v>1393</v>
      </c>
      <c r="I1361" s="230" t="s">
        <v>1448</v>
      </c>
      <c r="J1361" s="230" t="s">
        <v>296</v>
      </c>
      <c r="K1361" s="230">
        <v>2017</v>
      </c>
      <c r="L1361" s="230" t="s">
        <v>281</v>
      </c>
    </row>
    <row r="1362" spans="1:12" ht="17.25" customHeight="1" x14ac:dyDescent="0.3">
      <c r="A1362" s="230">
        <v>426163</v>
      </c>
      <c r="B1362" s="230" t="s">
        <v>1773</v>
      </c>
      <c r="C1362" s="230" t="s">
        <v>82</v>
      </c>
      <c r="D1362" s="230" t="s">
        <v>228</v>
      </c>
      <c r="E1362" s="230" t="s">
        <v>141</v>
      </c>
      <c r="F1362" s="230">
        <v>29864</v>
      </c>
      <c r="G1362" s="230" t="s">
        <v>281</v>
      </c>
      <c r="H1362" s="230" t="s">
        <v>1393</v>
      </c>
      <c r="I1362" s="230" t="s">
        <v>1448</v>
      </c>
      <c r="J1362" s="230" t="s">
        <v>296</v>
      </c>
      <c r="K1362" s="230">
        <v>2000</v>
      </c>
      <c r="L1362" s="230" t="s">
        <v>286</v>
      </c>
    </row>
    <row r="1363" spans="1:12" ht="17.25" customHeight="1" x14ac:dyDescent="0.3">
      <c r="A1363" s="230">
        <v>417902</v>
      </c>
      <c r="B1363" s="230" t="s">
        <v>1777</v>
      </c>
      <c r="C1363" s="230" t="s">
        <v>424</v>
      </c>
      <c r="D1363" s="230" t="s">
        <v>259</v>
      </c>
      <c r="E1363" s="230" t="s">
        <v>141</v>
      </c>
      <c r="F1363" s="230">
        <v>34700</v>
      </c>
      <c r="G1363" s="230" t="s">
        <v>1778</v>
      </c>
      <c r="H1363" s="230" t="s">
        <v>1393</v>
      </c>
      <c r="I1363" s="230" t="s">
        <v>1448</v>
      </c>
      <c r="J1363" s="230" t="s">
        <v>295</v>
      </c>
      <c r="K1363" s="230">
        <v>2008</v>
      </c>
      <c r="L1363" s="230" t="s">
        <v>286</v>
      </c>
    </row>
    <row r="1364" spans="1:12" ht="17.25" customHeight="1" x14ac:dyDescent="0.3">
      <c r="A1364" s="230">
        <v>424901</v>
      </c>
      <c r="B1364" s="230" t="s">
        <v>1789</v>
      </c>
      <c r="C1364" s="230" t="s">
        <v>393</v>
      </c>
      <c r="D1364" s="230" t="s">
        <v>229</v>
      </c>
      <c r="E1364" s="230" t="s">
        <v>141</v>
      </c>
      <c r="F1364" s="230">
        <v>35726</v>
      </c>
      <c r="G1364" s="230" t="s">
        <v>281</v>
      </c>
      <c r="H1364" s="230" t="s">
        <v>1393</v>
      </c>
      <c r="I1364" s="230" t="s">
        <v>1448</v>
      </c>
      <c r="K1364" s="230">
        <v>2015</v>
      </c>
      <c r="L1364" s="230" t="s">
        <v>286</v>
      </c>
    </row>
    <row r="1365" spans="1:12" ht="17.25" customHeight="1" x14ac:dyDescent="0.3">
      <c r="A1365" s="230">
        <v>425683</v>
      </c>
      <c r="B1365" s="230" t="s">
        <v>1821</v>
      </c>
      <c r="C1365" s="230" t="s">
        <v>1822</v>
      </c>
      <c r="D1365" s="230" t="s">
        <v>624</v>
      </c>
      <c r="E1365" s="230" t="s">
        <v>141</v>
      </c>
      <c r="F1365" s="230" t="s">
        <v>1823</v>
      </c>
      <c r="G1365" s="230" t="s">
        <v>281</v>
      </c>
      <c r="H1365" s="230" t="s">
        <v>1393</v>
      </c>
      <c r="I1365" s="230" t="s">
        <v>1448</v>
      </c>
      <c r="J1365" s="230" t="s">
        <v>296</v>
      </c>
      <c r="K1365" s="230">
        <v>2007</v>
      </c>
      <c r="L1365" s="230" t="s">
        <v>292</v>
      </c>
    </row>
    <row r="1366" spans="1:12" ht="17.25" customHeight="1" x14ac:dyDescent="0.3">
      <c r="A1366" s="230">
        <v>427535</v>
      </c>
      <c r="B1366" s="230" t="s">
        <v>1828</v>
      </c>
      <c r="C1366" s="230" t="s">
        <v>1829</v>
      </c>
      <c r="D1366" s="230" t="s">
        <v>210</v>
      </c>
      <c r="E1366" s="230" t="s">
        <v>141</v>
      </c>
      <c r="F1366" s="230" t="s">
        <v>1830</v>
      </c>
      <c r="G1366" s="230" t="s">
        <v>1396</v>
      </c>
      <c r="H1366" s="230" t="s">
        <v>1393</v>
      </c>
      <c r="I1366" s="230" t="s">
        <v>1448</v>
      </c>
      <c r="J1366" s="230" t="s">
        <v>296</v>
      </c>
      <c r="K1366" s="230">
        <v>2018</v>
      </c>
      <c r="L1366" s="230" t="s">
        <v>281</v>
      </c>
    </row>
    <row r="1367" spans="1:12" ht="17.25" customHeight="1" x14ac:dyDescent="0.3">
      <c r="A1367" s="230">
        <v>422549</v>
      </c>
      <c r="B1367" s="230" t="s">
        <v>1845</v>
      </c>
      <c r="C1367" s="230" t="s">
        <v>115</v>
      </c>
      <c r="D1367" s="230" t="s">
        <v>241</v>
      </c>
      <c r="E1367" s="230" t="s">
        <v>140</v>
      </c>
      <c r="F1367" s="230">
        <v>36526</v>
      </c>
      <c r="G1367" s="230" t="s">
        <v>281</v>
      </c>
      <c r="H1367" s="230" t="s">
        <v>1393</v>
      </c>
      <c r="I1367" s="230" t="s">
        <v>1448</v>
      </c>
      <c r="J1367" s="230" t="s">
        <v>296</v>
      </c>
      <c r="K1367" s="230">
        <v>2017</v>
      </c>
      <c r="L1367" s="230" t="s">
        <v>289</v>
      </c>
    </row>
    <row r="1368" spans="1:12" ht="17.25" customHeight="1" x14ac:dyDescent="0.3">
      <c r="A1368" s="230">
        <v>426878</v>
      </c>
      <c r="B1368" s="230" t="s">
        <v>1849</v>
      </c>
      <c r="C1368" s="230" t="s">
        <v>1850</v>
      </c>
      <c r="D1368" s="230" t="s">
        <v>1851</v>
      </c>
      <c r="E1368" s="230" t="s">
        <v>141</v>
      </c>
      <c r="F1368" s="230">
        <v>29509</v>
      </c>
      <c r="G1368" s="230" t="s">
        <v>281</v>
      </c>
      <c r="H1368" s="230" t="s">
        <v>1393</v>
      </c>
      <c r="I1368" s="230" t="s">
        <v>1448</v>
      </c>
      <c r="J1368" s="230" t="s">
        <v>295</v>
      </c>
      <c r="K1368" s="230">
        <v>2000</v>
      </c>
      <c r="L1368" s="230" t="s">
        <v>281</v>
      </c>
    </row>
    <row r="1369" spans="1:12" ht="17.25" customHeight="1" x14ac:dyDescent="0.3">
      <c r="A1369" s="230">
        <v>426581</v>
      </c>
      <c r="B1369" s="230" t="s">
        <v>1852</v>
      </c>
      <c r="C1369" s="230" t="s">
        <v>59</v>
      </c>
      <c r="D1369" s="230" t="s">
        <v>481</v>
      </c>
      <c r="E1369" s="230" t="s">
        <v>140</v>
      </c>
      <c r="H1369" s="230" t="s">
        <v>1393</v>
      </c>
      <c r="I1369" s="230" t="s">
        <v>1448</v>
      </c>
      <c r="J1369" s="230" t="s">
        <v>296</v>
      </c>
      <c r="K1369" s="230">
        <v>2002</v>
      </c>
      <c r="L1369" s="230" t="s">
        <v>281</v>
      </c>
    </row>
    <row r="1370" spans="1:12" ht="17.25" customHeight="1" x14ac:dyDescent="0.3">
      <c r="A1370" s="230">
        <v>426498</v>
      </c>
      <c r="B1370" s="230" t="s">
        <v>1853</v>
      </c>
      <c r="C1370" s="230" t="s">
        <v>1854</v>
      </c>
      <c r="D1370" s="230" t="s">
        <v>522</v>
      </c>
      <c r="E1370" s="230" t="s">
        <v>140</v>
      </c>
      <c r="F1370" s="230">
        <v>30682</v>
      </c>
      <c r="G1370" s="230" t="s">
        <v>281</v>
      </c>
      <c r="H1370" s="230" t="s">
        <v>1393</v>
      </c>
      <c r="I1370" s="230" t="s">
        <v>1448</v>
      </c>
      <c r="J1370" s="230" t="s">
        <v>296</v>
      </c>
      <c r="K1370" s="230">
        <v>2003</v>
      </c>
      <c r="L1370" s="230" t="s">
        <v>281</v>
      </c>
    </row>
    <row r="1371" spans="1:12" ht="17.25" customHeight="1" x14ac:dyDescent="0.3">
      <c r="A1371" s="230">
        <v>425078</v>
      </c>
      <c r="B1371" s="230" t="s">
        <v>1859</v>
      </c>
      <c r="C1371" s="230" t="s">
        <v>1543</v>
      </c>
      <c r="D1371" s="230" t="s">
        <v>1860</v>
      </c>
      <c r="E1371" s="230" t="s">
        <v>141</v>
      </c>
      <c r="F1371" s="230">
        <v>32202</v>
      </c>
      <c r="G1371" s="230" t="s">
        <v>281</v>
      </c>
      <c r="H1371" s="230" t="s">
        <v>1393</v>
      </c>
      <c r="I1371" s="230" t="s">
        <v>1448</v>
      </c>
      <c r="J1371" s="230" t="s">
        <v>296</v>
      </c>
      <c r="K1371" s="230">
        <v>2007</v>
      </c>
      <c r="L1371" s="230" t="s">
        <v>281</v>
      </c>
    </row>
    <row r="1372" spans="1:12" ht="17.25" customHeight="1" x14ac:dyDescent="0.3">
      <c r="A1372" s="230">
        <v>426361</v>
      </c>
      <c r="B1372" s="230" t="s">
        <v>1862</v>
      </c>
      <c r="C1372" s="230" t="s">
        <v>115</v>
      </c>
      <c r="D1372" s="230" t="s">
        <v>481</v>
      </c>
      <c r="E1372" s="230" t="s">
        <v>140</v>
      </c>
      <c r="H1372" s="230" t="s">
        <v>1393</v>
      </c>
      <c r="I1372" s="230" t="s">
        <v>1448</v>
      </c>
      <c r="J1372" s="230" t="s">
        <v>296</v>
      </c>
      <c r="K1372" s="230">
        <v>2010</v>
      </c>
      <c r="L1372" s="230" t="s">
        <v>281</v>
      </c>
    </row>
    <row r="1373" spans="1:12" ht="17.25" customHeight="1" x14ac:dyDescent="0.3">
      <c r="A1373" s="230">
        <v>426595</v>
      </c>
      <c r="B1373" s="230" t="s">
        <v>1888</v>
      </c>
      <c r="C1373" s="230" t="s">
        <v>350</v>
      </c>
      <c r="D1373" s="230" t="s">
        <v>1889</v>
      </c>
      <c r="E1373" s="230" t="s">
        <v>141</v>
      </c>
      <c r="F1373" s="230">
        <v>31807</v>
      </c>
      <c r="G1373" s="230" t="s">
        <v>1890</v>
      </c>
      <c r="H1373" s="230" t="s">
        <v>1393</v>
      </c>
      <c r="I1373" s="230" t="s">
        <v>1448</v>
      </c>
      <c r="J1373" s="230" t="s">
        <v>296</v>
      </c>
      <c r="K1373" s="230">
        <v>2004</v>
      </c>
      <c r="L1373" s="230" t="s">
        <v>286</v>
      </c>
    </row>
    <row r="1374" spans="1:12" ht="17.25" customHeight="1" x14ac:dyDescent="0.3">
      <c r="A1374" s="230">
        <v>424896</v>
      </c>
      <c r="B1374" s="230" t="s">
        <v>1896</v>
      </c>
      <c r="C1374" s="230" t="s">
        <v>62</v>
      </c>
      <c r="D1374" s="230" t="s">
        <v>213</v>
      </c>
      <c r="E1374" s="230" t="s">
        <v>140</v>
      </c>
      <c r="F1374" s="230">
        <v>34998</v>
      </c>
      <c r="G1374" s="230" t="s">
        <v>289</v>
      </c>
      <c r="H1374" s="230" t="s">
        <v>1393</v>
      </c>
      <c r="I1374" s="230" t="s">
        <v>1448</v>
      </c>
      <c r="J1374" s="230" t="s">
        <v>296</v>
      </c>
      <c r="K1374" s="230">
        <v>2014</v>
      </c>
      <c r="L1374" s="230" t="s">
        <v>286</v>
      </c>
    </row>
    <row r="1375" spans="1:12" ht="17.25" customHeight="1" x14ac:dyDescent="0.3">
      <c r="A1375" s="230">
        <v>426785</v>
      </c>
      <c r="B1375" s="230" t="s">
        <v>603</v>
      </c>
      <c r="C1375" s="230" t="s">
        <v>561</v>
      </c>
      <c r="D1375" s="230" t="s">
        <v>511</v>
      </c>
      <c r="E1375" s="230" t="s">
        <v>140</v>
      </c>
      <c r="F1375" s="230">
        <v>35440</v>
      </c>
      <c r="G1375" s="230" t="s">
        <v>1841</v>
      </c>
      <c r="H1375" s="230" t="s">
        <v>1393</v>
      </c>
      <c r="I1375" s="230" t="s">
        <v>1448</v>
      </c>
      <c r="J1375" s="230" t="s">
        <v>296</v>
      </c>
      <c r="K1375" s="230">
        <v>2014</v>
      </c>
      <c r="L1375" s="230" t="s">
        <v>286</v>
      </c>
    </row>
    <row r="1376" spans="1:12" ht="17.25" customHeight="1" x14ac:dyDescent="0.3">
      <c r="A1376" s="230">
        <v>427129</v>
      </c>
      <c r="B1376" s="230" t="s">
        <v>1908</v>
      </c>
      <c r="C1376" s="230" t="s">
        <v>115</v>
      </c>
      <c r="D1376" s="230" t="s">
        <v>602</v>
      </c>
      <c r="E1376" s="230" t="s">
        <v>140</v>
      </c>
      <c r="F1376" s="230">
        <v>33268</v>
      </c>
      <c r="G1376" s="230" t="s">
        <v>281</v>
      </c>
      <c r="H1376" s="230" t="s">
        <v>1393</v>
      </c>
      <c r="I1376" s="230" t="s">
        <v>1448</v>
      </c>
    </row>
    <row r="1377" spans="1:12" ht="17.25" customHeight="1" x14ac:dyDescent="0.3">
      <c r="A1377" s="230">
        <v>427014</v>
      </c>
      <c r="B1377" s="230" t="s">
        <v>1912</v>
      </c>
      <c r="C1377" s="230" t="s">
        <v>60</v>
      </c>
      <c r="D1377" s="230" t="s">
        <v>194</v>
      </c>
      <c r="E1377" s="230" t="s">
        <v>141</v>
      </c>
      <c r="F1377" s="230" t="s">
        <v>1913</v>
      </c>
      <c r="G1377" s="230" t="s">
        <v>281</v>
      </c>
      <c r="H1377" s="230" t="s">
        <v>1393</v>
      </c>
      <c r="I1377" s="230" t="s">
        <v>1448</v>
      </c>
      <c r="J1377" s="230" t="s">
        <v>296</v>
      </c>
      <c r="K1377" s="230">
        <v>2002</v>
      </c>
      <c r="L1377" s="230" t="s">
        <v>294</v>
      </c>
    </row>
    <row r="1378" spans="1:12" ht="17.25" customHeight="1" x14ac:dyDescent="0.3">
      <c r="A1378" s="230">
        <v>426992</v>
      </c>
      <c r="B1378" s="230" t="s">
        <v>1914</v>
      </c>
      <c r="C1378" s="230" t="s">
        <v>62</v>
      </c>
      <c r="D1378" s="230" t="s">
        <v>220</v>
      </c>
      <c r="E1378" s="230" t="s">
        <v>141</v>
      </c>
      <c r="F1378" s="230">
        <v>31084</v>
      </c>
      <c r="G1378" s="230" t="s">
        <v>281</v>
      </c>
      <c r="H1378" s="230" t="s">
        <v>1393</v>
      </c>
      <c r="I1378" s="230" t="s">
        <v>1448</v>
      </c>
      <c r="J1378" s="230" t="s">
        <v>295</v>
      </c>
      <c r="K1378" s="230">
        <v>2003</v>
      </c>
      <c r="L1378" s="230" t="s">
        <v>294</v>
      </c>
    </row>
    <row r="1379" spans="1:12" ht="17.25" customHeight="1" x14ac:dyDescent="0.3">
      <c r="A1379" s="230">
        <v>425130</v>
      </c>
      <c r="B1379" s="230" t="s">
        <v>1928</v>
      </c>
      <c r="C1379" s="230" t="s">
        <v>62</v>
      </c>
      <c r="D1379" s="230" t="s">
        <v>243</v>
      </c>
      <c r="E1379" s="230" t="s">
        <v>140</v>
      </c>
      <c r="F1379" s="230">
        <v>35551</v>
      </c>
      <c r="G1379" s="230" t="s">
        <v>1929</v>
      </c>
      <c r="H1379" s="230" t="s">
        <v>1393</v>
      </c>
      <c r="I1379" s="230" t="s">
        <v>1448</v>
      </c>
      <c r="J1379" s="230" t="s">
        <v>295</v>
      </c>
      <c r="K1379" s="230">
        <v>2015</v>
      </c>
      <c r="L1379" s="230" t="s">
        <v>281</v>
      </c>
    </row>
    <row r="1380" spans="1:12" ht="17.25" customHeight="1" x14ac:dyDescent="0.3">
      <c r="A1380" s="230">
        <v>423475</v>
      </c>
      <c r="B1380" s="230" t="s">
        <v>1930</v>
      </c>
      <c r="C1380" s="230" t="s">
        <v>62</v>
      </c>
      <c r="D1380" s="230" t="s">
        <v>371</v>
      </c>
      <c r="E1380" s="230" t="s">
        <v>141</v>
      </c>
      <c r="F1380" s="230">
        <v>35431</v>
      </c>
      <c r="G1380" s="230" t="s">
        <v>281</v>
      </c>
      <c r="H1380" s="230" t="s">
        <v>1393</v>
      </c>
      <c r="I1380" s="230" t="s">
        <v>1448</v>
      </c>
      <c r="J1380" s="230" t="s">
        <v>295</v>
      </c>
      <c r="K1380" s="230">
        <v>2015</v>
      </c>
      <c r="L1380" s="230" t="s">
        <v>281</v>
      </c>
    </row>
    <row r="1381" spans="1:12" ht="17.25" customHeight="1" x14ac:dyDescent="0.3">
      <c r="A1381" s="230">
        <v>425975</v>
      </c>
      <c r="B1381" s="230" t="s">
        <v>1935</v>
      </c>
      <c r="C1381" s="230" t="s">
        <v>66</v>
      </c>
      <c r="D1381" s="230" t="s">
        <v>1936</v>
      </c>
      <c r="E1381" s="230" t="s">
        <v>141</v>
      </c>
      <c r="F1381" s="230">
        <v>36161</v>
      </c>
      <c r="G1381" s="230" t="s">
        <v>281</v>
      </c>
      <c r="H1381" s="230" t="s">
        <v>1393</v>
      </c>
      <c r="I1381" s="230" t="s">
        <v>1448</v>
      </c>
      <c r="J1381" s="230" t="s">
        <v>296</v>
      </c>
      <c r="K1381" s="230">
        <v>2016</v>
      </c>
      <c r="L1381" s="230" t="s">
        <v>281</v>
      </c>
    </row>
    <row r="1382" spans="1:12" ht="17.25" customHeight="1" x14ac:dyDescent="0.3">
      <c r="A1382" s="230">
        <v>424218</v>
      </c>
      <c r="B1382" s="230" t="s">
        <v>1942</v>
      </c>
      <c r="C1382" s="230" t="s">
        <v>57</v>
      </c>
      <c r="D1382" s="230" t="s">
        <v>1943</v>
      </c>
      <c r="E1382" s="230" t="s">
        <v>140</v>
      </c>
      <c r="F1382" s="230">
        <v>36131</v>
      </c>
      <c r="G1382" s="230" t="s">
        <v>281</v>
      </c>
      <c r="H1382" s="230" t="s">
        <v>1393</v>
      </c>
      <c r="I1382" s="230" t="s">
        <v>1448</v>
      </c>
      <c r="J1382" s="230" t="s">
        <v>296</v>
      </c>
      <c r="K1382" s="230">
        <v>2017</v>
      </c>
      <c r="L1382" s="230" t="s">
        <v>281</v>
      </c>
    </row>
    <row r="1383" spans="1:12" ht="17.25" customHeight="1" x14ac:dyDescent="0.3">
      <c r="A1383" s="230">
        <v>426254</v>
      </c>
      <c r="B1383" s="230" t="s">
        <v>1946</v>
      </c>
      <c r="C1383" s="230" t="s">
        <v>73</v>
      </c>
      <c r="D1383" s="230" t="s">
        <v>193</v>
      </c>
      <c r="E1383" s="230" t="s">
        <v>140</v>
      </c>
      <c r="F1383" s="230">
        <v>36368</v>
      </c>
      <c r="G1383" s="230" t="s">
        <v>1918</v>
      </c>
      <c r="H1383" s="230" t="s">
        <v>1393</v>
      </c>
      <c r="I1383" s="230" t="s">
        <v>1448</v>
      </c>
      <c r="J1383" s="230" t="s">
        <v>295</v>
      </c>
      <c r="K1383" s="230" t="s">
        <v>1429</v>
      </c>
      <c r="L1383" s="230" t="s">
        <v>281</v>
      </c>
    </row>
    <row r="1384" spans="1:12" ht="17.25" customHeight="1" x14ac:dyDescent="0.3">
      <c r="A1384" s="230">
        <v>425950</v>
      </c>
      <c r="B1384" s="230" t="s">
        <v>1950</v>
      </c>
      <c r="C1384" s="230" t="s">
        <v>502</v>
      </c>
      <c r="D1384" s="230" t="s">
        <v>503</v>
      </c>
      <c r="E1384" s="230" t="s">
        <v>140</v>
      </c>
      <c r="F1384" s="230" t="s">
        <v>1951</v>
      </c>
      <c r="H1384" s="230" t="s">
        <v>1393</v>
      </c>
      <c r="I1384" s="230" t="s">
        <v>1448</v>
      </c>
      <c r="J1384" s="230" t="s">
        <v>296</v>
      </c>
      <c r="K1384" s="230">
        <v>2013</v>
      </c>
      <c r="L1384" s="230" t="s">
        <v>286</v>
      </c>
    </row>
    <row r="1385" spans="1:12" ht="17.25" customHeight="1" x14ac:dyDescent="0.3">
      <c r="A1385" s="230">
        <v>426619</v>
      </c>
      <c r="B1385" s="230" t="s">
        <v>1952</v>
      </c>
      <c r="C1385" s="230" t="s">
        <v>400</v>
      </c>
      <c r="D1385" s="230" t="s">
        <v>195</v>
      </c>
      <c r="E1385" s="230" t="s">
        <v>141</v>
      </c>
      <c r="H1385" s="230" t="s">
        <v>1393</v>
      </c>
      <c r="I1385" s="230" t="s">
        <v>1448</v>
      </c>
      <c r="J1385" s="230" t="s">
        <v>296</v>
      </c>
      <c r="K1385" s="230">
        <v>2015</v>
      </c>
      <c r="L1385" s="230" t="s">
        <v>286</v>
      </c>
    </row>
    <row r="1386" spans="1:12" ht="17.25" customHeight="1" x14ac:dyDescent="0.3">
      <c r="A1386" s="230">
        <v>422845</v>
      </c>
      <c r="B1386" s="230" t="s">
        <v>1953</v>
      </c>
      <c r="C1386" s="230" t="s">
        <v>399</v>
      </c>
      <c r="D1386" s="230" t="s">
        <v>249</v>
      </c>
      <c r="E1386" s="230" t="s">
        <v>141</v>
      </c>
      <c r="F1386" s="230">
        <v>36526</v>
      </c>
      <c r="G1386" s="230" t="s">
        <v>1954</v>
      </c>
      <c r="H1386" s="230" t="s">
        <v>1393</v>
      </c>
      <c r="I1386" s="230" t="s">
        <v>1448</v>
      </c>
      <c r="J1386" s="230" t="s">
        <v>296</v>
      </c>
      <c r="K1386" s="230">
        <v>2017</v>
      </c>
      <c r="L1386" s="230" t="s">
        <v>286</v>
      </c>
    </row>
    <row r="1387" spans="1:12" ht="17.25" customHeight="1" x14ac:dyDescent="0.3">
      <c r="A1387" s="230">
        <v>427057</v>
      </c>
      <c r="B1387" s="230" t="s">
        <v>1977</v>
      </c>
      <c r="C1387" s="230" t="s">
        <v>78</v>
      </c>
      <c r="D1387" s="230" t="s">
        <v>1978</v>
      </c>
      <c r="E1387" s="230" t="s">
        <v>141</v>
      </c>
      <c r="F1387" s="230" t="s">
        <v>1979</v>
      </c>
      <c r="G1387" s="230" t="s">
        <v>1980</v>
      </c>
      <c r="H1387" s="230" t="s">
        <v>1393</v>
      </c>
      <c r="I1387" s="230" t="s">
        <v>1448</v>
      </c>
      <c r="J1387" s="230" t="s">
        <v>296</v>
      </c>
      <c r="K1387" s="230">
        <v>2015</v>
      </c>
      <c r="L1387" s="230" t="s">
        <v>281</v>
      </c>
    </row>
    <row r="1388" spans="1:12" ht="17.25" customHeight="1" x14ac:dyDescent="0.3">
      <c r="A1388" s="230">
        <v>426587</v>
      </c>
      <c r="B1388" s="230" t="s">
        <v>1985</v>
      </c>
      <c r="C1388" s="230" t="s">
        <v>1986</v>
      </c>
      <c r="D1388" s="230" t="s">
        <v>1987</v>
      </c>
      <c r="E1388" s="230" t="s">
        <v>141</v>
      </c>
      <c r="F1388" s="230">
        <v>36526</v>
      </c>
      <c r="G1388" s="230" t="s">
        <v>281</v>
      </c>
      <c r="H1388" s="230" t="s">
        <v>1393</v>
      </c>
      <c r="I1388" s="230" t="s">
        <v>1448</v>
      </c>
      <c r="J1388" s="230" t="s">
        <v>295</v>
      </c>
      <c r="K1388" s="230">
        <v>2017</v>
      </c>
      <c r="L1388" s="230" t="s">
        <v>281</v>
      </c>
    </row>
    <row r="1389" spans="1:12" ht="17.25" customHeight="1" x14ac:dyDescent="0.3">
      <c r="A1389" s="230">
        <v>423696</v>
      </c>
      <c r="B1389" s="230" t="s">
        <v>2003</v>
      </c>
      <c r="C1389" s="230" t="s">
        <v>78</v>
      </c>
      <c r="D1389" s="230" t="s">
        <v>2004</v>
      </c>
      <c r="E1389" s="230" t="s">
        <v>140</v>
      </c>
      <c r="F1389" s="230">
        <v>36047</v>
      </c>
      <c r="G1389" s="230" t="s">
        <v>281</v>
      </c>
      <c r="H1389" s="230" t="s">
        <v>1393</v>
      </c>
      <c r="I1389" s="230" t="s">
        <v>1448</v>
      </c>
      <c r="J1389" s="230" t="s">
        <v>295</v>
      </c>
      <c r="K1389" s="230">
        <v>2017</v>
      </c>
      <c r="L1389" s="230" t="s">
        <v>292</v>
      </c>
    </row>
    <row r="1390" spans="1:12" ht="17.25" customHeight="1" x14ac:dyDescent="0.3">
      <c r="A1390" s="230">
        <v>426342</v>
      </c>
      <c r="B1390" s="230" t="s">
        <v>2014</v>
      </c>
      <c r="C1390" s="230" t="s">
        <v>437</v>
      </c>
      <c r="D1390" s="230" t="s">
        <v>2015</v>
      </c>
      <c r="E1390" s="230" t="s">
        <v>141</v>
      </c>
      <c r="H1390" s="230" t="s">
        <v>1393</v>
      </c>
      <c r="I1390" s="230" t="s">
        <v>1448</v>
      </c>
      <c r="J1390" s="230" t="s">
        <v>296</v>
      </c>
      <c r="K1390" s="230">
        <v>2011</v>
      </c>
      <c r="L1390" s="230" t="s">
        <v>284</v>
      </c>
    </row>
    <row r="1391" spans="1:12" ht="17.25" customHeight="1" x14ac:dyDescent="0.3">
      <c r="A1391" s="230">
        <v>422172</v>
      </c>
      <c r="B1391" s="230" t="s">
        <v>2019</v>
      </c>
      <c r="C1391" s="230" t="s">
        <v>439</v>
      </c>
      <c r="D1391" s="230" t="s">
        <v>232</v>
      </c>
      <c r="E1391" s="230" t="s">
        <v>140</v>
      </c>
      <c r="F1391" s="230">
        <v>35203</v>
      </c>
      <c r="G1391" s="230" t="s">
        <v>1400</v>
      </c>
      <c r="H1391" s="230" t="s">
        <v>1393</v>
      </c>
      <c r="I1391" s="230" t="s">
        <v>1448</v>
      </c>
      <c r="J1391" s="230" t="s">
        <v>295</v>
      </c>
      <c r="K1391" s="230">
        <v>2014</v>
      </c>
      <c r="L1391" s="230" t="s">
        <v>284</v>
      </c>
    </row>
    <row r="1392" spans="1:12" ht="17.25" customHeight="1" x14ac:dyDescent="0.3">
      <c r="A1392" s="230">
        <v>425843</v>
      </c>
      <c r="B1392" s="230" t="s">
        <v>2023</v>
      </c>
      <c r="C1392" s="230" t="s">
        <v>62</v>
      </c>
      <c r="D1392" s="230" t="s">
        <v>457</v>
      </c>
      <c r="E1392" s="230" t="s">
        <v>141</v>
      </c>
      <c r="F1392" s="230">
        <v>35796</v>
      </c>
      <c r="G1392" s="230" t="s">
        <v>2024</v>
      </c>
      <c r="H1392" s="230" t="s">
        <v>1393</v>
      </c>
      <c r="I1392" s="230" t="s">
        <v>1448</v>
      </c>
      <c r="J1392" s="230" t="s">
        <v>296</v>
      </c>
      <c r="K1392" s="230">
        <v>2016</v>
      </c>
      <c r="L1392" s="230" t="s">
        <v>284</v>
      </c>
    </row>
    <row r="1393" spans="1:12" ht="17.25" customHeight="1" x14ac:dyDescent="0.3">
      <c r="A1393" s="230">
        <v>426825</v>
      </c>
      <c r="B1393" s="230" t="s">
        <v>2033</v>
      </c>
      <c r="C1393" s="230" t="s">
        <v>618</v>
      </c>
      <c r="D1393" s="230" t="s">
        <v>195</v>
      </c>
      <c r="E1393" s="230" t="s">
        <v>141</v>
      </c>
      <c r="G1393" s="230" t="s">
        <v>1396</v>
      </c>
      <c r="H1393" s="230" t="s">
        <v>1393</v>
      </c>
      <c r="I1393" s="230" t="s">
        <v>1448</v>
      </c>
      <c r="J1393" s="230" t="s">
        <v>296</v>
      </c>
      <c r="K1393" s="230">
        <v>2004</v>
      </c>
      <c r="L1393" s="230" t="s">
        <v>281</v>
      </c>
    </row>
    <row r="1394" spans="1:12" ht="17.25" customHeight="1" x14ac:dyDescent="0.3">
      <c r="A1394" s="230">
        <v>426517</v>
      </c>
      <c r="B1394" s="230" t="s">
        <v>2035</v>
      </c>
      <c r="C1394" s="230" t="s">
        <v>578</v>
      </c>
      <c r="D1394" s="230" t="s">
        <v>229</v>
      </c>
      <c r="E1394" s="230" t="s">
        <v>141</v>
      </c>
      <c r="F1394" s="230" t="s">
        <v>2036</v>
      </c>
      <c r="G1394" s="230" t="s">
        <v>281</v>
      </c>
      <c r="H1394" s="230" t="s">
        <v>1393</v>
      </c>
      <c r="I1394" s="230" t="s">
        <v>1448</v>
      </c>
      <c r="J1394" s="230" t="s">
        <v>296</v>
      </c>
      <c r="K1394" s="230">
        <v>2005</v>
      </c>
      <c r="L1394" s="230" t="s">
        <v>281</v>
      </c>
    </row>
    <row r="1395" spans="1:12" ht="17.25" customHeight="1" x14ac:dyDescent="0.3">
      <c r="A1395" s="230">
        <v>419726</v>
      </c>
      <c r="B1395" s="230" t="s">
        <v>2047</v>
      </c>
      <c r="C1395" s="230" t="s">
        <v>112</v>
      </c>
      <c r="D1395" s="230" t="s">
        <v>1699</v>
      </c>
      <c r="E1395" s="230" t="s">
        <v>140</v>
      </c>
      <c r="F1395" s="230">
        <v>34541</v>
      </c>
      <c r="G1395" s="230" t="s">
        <v>281</v>
      </c>
      <c r="H1395" s="230" t="s">
        <v>1393</v>
      </c>
      <c r="I1395" s="230" t="s">
        <v>1448</v>
      </c>
      <c r="J1395" s="230" t="s">
        <v>296</v>
      </c>
      <c r="K1395" s="230">
        <v>2013</v>
      </c>
      <c r="L1395" s="230" t="s">
        <v>281</v>
      </c>
    </row>
    <row r="1396" spans="1:12" ht="17.25" customHeight="1" x14ac:dyDescent="0.3">
      <c r="A1396" s="230">
        <v>426461</v>
      </c>
      <c r="B1396" s="230" t="s">
        <v>2053</v>
      </c>
      <c r="C1396" s="230" t="s">
        <v>72</v>
      </c>
      <c r="D1396" s="230" t="s">
        <v>588</v>
      </c>
      <c r="E1396" s="230" t="s">
        <v>140</v>
      </c>
      <c r="H1396" s="230" t="s">
        <v>1393</v>
      </c>
      <c r="I1396" s="230" t="s">
        <v>1448</v>
      </c>
      <c r="J1396" s="230" t="s">
        <v>296</v>
      </c>
      <c r="K1396" s="230">
        <v>2014</v>
      </c>
      <c r="L1396" s="230" t="s">
        <v>281</v>
      </c>
    </row>
    <row r="1397" spans="1:12" ht="17.25" customHeight="1" x14ac:dyDescent="0.3">
      <c r="A1397" s="230">
        <v>425329</v>
      </c>
      <c r="B1397" s="230" t="s">
        <v>442</v>
      </c>
      <c r="C1397" s="230" t="s">
        <v>443</v>
      </c>
      <c r="D1397" s="230" t="s">
        <v>198</v>
      </c>
      <c r="E1397" s="230" t="s">
        <v>140</v>
      </c>
      <c r="F1397" s="230">
        <v>35947</v>
      </c>
      <c r="G1397" s="230" t="s">
        <v>281</v>
      </c>
      <c r="H1397" s="230" t="s">
        <v>1393</v>
      </c>
      <c r="I1397" s="230" t="s">
        <v>1448</v>
      </c>
      <c r="J1397" s="230" t="s">
        <v>296</v>
      </c>
      <c r="K1397" s="230">
        <v>2016</v>
      </c>
      <c r="L1397" s="230" t="s">
        <v>281</v>
      </c>
    </row>
    <row r="1398" spans="1:12" ht="17.25" customHeight="1" x14ac:dyDescent="0.3">
      <c r="A1398" s="230">
        <v>425849</v>
      </c>
      <c r="B1398" s="230" t="s">
        <v>2061</v>
      </c>
      <c r="C1398" s="230" t="s">
        <v>366</v>
      </c>
      <c r="D1398" s="230" t="s">
        <v>422</v>
      </c>
      <c r="E1398" s="230" t="s">
        <v>141</v>
      </c>
      <c r="F1398" s="230">
        <v>36404</v>
      </c>
      <c r="G1398" s="230" t="s">
        <v>281</v>
      </c>
      <c r="H1398" s="230" t="s">
        <v>1393</v>
      </c>
      <c r="I1398" s="230" t="s">
        <v>1448</v>
      </c>
      <c r="J1398" s="230" t="s">
        <v>296</v>
      </c>
      <c r="K1398" s="230">
        <v>2016</v>
      </c>
      <c r="L1398" s="230" t="s">
        <v>281</v>
      </c>
    </row>
    <row r="1399" spans="1:12" ht="17.25" customHeight="1" x14ac:dyDescent="0.3">
      <c r="A1399" s="230">
        <v>423109</v>
      </c>
      <c r="B1399" s="230" t="s">
        <v>2066</v>
      </c>
      <c r="C1399" s="230" t="s">
        <v>60</v>
      </c>
      <c r="D1399" s="230" t="s">
        <v>236</v>
      </c>
      <c r="E1399" s="230" t="s">
        <v>141</v>
      </c>
      <c r="F1399" s="230">
        <v>36005</v>
      </c>
      <c r="G1399" s="230" t="s">
        <v>2067</v>
      </c>
      <c r="H1399" s="230" t="s">
        <v>1393</v>
      </c>
      <c r="I1399" s="230" t="s">
        <v>1448</v>
      </c>
      <c r="J1399" s="230" t="s">
        <v>295</v>
      </c>
      <c r="K1399" s="230">
        <v>2017</v>
      </c>
      <c r="L1399" s="230" t="s">
        <v>281</v>
      </c>
    </row>
    <row r="1400" spans="1:12" ht="17.25" customHeight="1" x14ac:dyDescent="0.3">
      <c r="A1400" s="230">
        <v>426972</v>
      </c>
      <c r="B1400" s="230" t="s">
        <v>2068</v>
      </c>
      <c r="C1400" s="230" t="s">
        <v>411</v>
      </c>
      <c r="D1400" s="230" t="s">
        <v>2069</v>
      </c>
      <c r="E1400" s="230" t="s">
        <v>141</v>
      </c>
      <c r="F1400" s="230">
        <v>36892</v>
      </c>
      <c r="G1400" s="230" t="s">
        <v>284</v>
      </c>
      <c r="H1400" s="230" t="s">
        <v>1393</v>
      </c>
      <c r="I1400" s="230" t="s">
        <v>1448</v>
      </c>
      <c r="J1400" s="230" t="s">
        <v>296</v>
      </c>
      <c r="K1400" s="230">
        <v>2018</v>
      </c>
      <c r="L1400" s="230" t="s">
        <v>281</v>
      </c>
    </row>
    <row r="1401" spans="1:12" ht="17.25" customHeight="1" x14ac:dyDescent="0.3">
      <c r="A1401" s="230">
        <v>426320</v>
      </c>
      <c r="B1401" s="230" t="s">
        <v>2072</v>
      </c>
      <c r="C1401" s="230" t="s">
        <v>62</v>
      </c>
      <c r="D1401" s="230" t="s">
        <v>134</v>
      </c>
      <c r="E1401" s="230" t="s">
        <v>141</v>
      </c>
      <c r="F1401" s="230" t="s">
        <v>2073</v>
      </c>
      <c r="G1401" s="230" t="s">
        <v>2074</v>
      </c>
      <c r="H1401" s="230" t="s">
        <v>1393</v>
      </c>
      <c r="I1401" s="230" t="s">
        <v>1448</v>
      </c>
      <c r="J1401" s="230" t="s">
        <v>296</v>
      </c>
      <c r="K1401" s="230">
        <v>2002</v>
      </c>
      <c r="L1401" s="230" t="s">
        <v>286</v>
      </c>
    </row>
    <row r="1402" spans="1:12" ht="17.25" customHeight="1" x14ac:dyDescent="0.3">
      <c r="A1402" s="230">
        <v>426998</v>
      </c>
      <c r="B1402" s="230" t="s">
        <v>2081</v>
      </c>
      <c r="C1402" s="230" t="s">
        <v>62</v>
      </c>
      <c r="D1402" s="230" t="s">
        <v>425</v>
      </c>
      <c r="E1402" s="230" t="s">
        <v>141</v>
      </c>
      <c r="F1402" s="230">
        <v>33831</v>
      </c>
      <c r="G1402" s="230" t="s">
        <v>284</v>
      </c>
      <c r="H1402" s="230" t="s">
        <v>1393</v>
      </c>
      <c r="I1402" s="230" t="s">
        <v>1448</v>
      </c>
      <c r="J1402" s="230" t="s">
        <v>296</v>
      </c>
      <c r="K1402" s="230">
        <v>2010</v>
      </c>
      <c r="L1402" s="230" t="s">
        <v>286</v>
      </c>
    </row>
    <row r="1403" spans="1:12" ht="17.25" customHeight="1" x14ac:dyDescent="0.3">
      <c r="A1403" s="230">
        <v>426446</v>
      </c>
      <c r="B1403" s="230" t="s">
        <v>2091</v>
      </c>
      <c r="C1403" s="230" t="s">
        <v>62</v>
      </c>
      <c r="D1403" s="230" t="s">
        <v>241</v>
      </c>
      <c r="E1403" s="230" t="s">
        <v>140</v>
      </c>
      <c r="H1403" s="230" t="s">
        <v>1393</v>
      </c>
      <c r="I1403" s="230" t="s">
        <v>1448</v>
      </c>
      <c r="J1403" s="230" t="s">
        <v>296</v>
      </c>
      <c r="K1403" s="230">
        <v>2014</v>
      </c>
      <c r="L1403" s="230" t="s">
        <v>286</v>
      </c>
    </row>
    <row r="1404" spans="1:12" ht="17.25" customHeight="1" x14ac:dyDescent="0.3">
      <c r="A1404" s="230">
        <v>426833</v>
      </c>
      <c r="B1404" s="230" t="s">
        <v>2098</v>
      </c>
      <c r="C1404" s="230" t="s">
        <v>64</v>
      </c>
      <c r="D1404" s="230" t="s">
        <v>1645</v>
      </c>
      <c r="E1404" s="230" t="s">
        <v>141</v>
      </c>
      <c r="F1404" s="230">
        <v>36526</v>
      </c>
      <c r="G1404" s="230" t="s">
        <v>281</v>
      </c>
      <c r="H1404" s="230" t="s">
        <v>1393</v>
      </c>
      <c r="I1404" s="230" t="s">
        <v>1448</v>
      </c>
      <c r="J1404" s="230" t="s">
        <v>295</v>
      </c>
      <c r="K1404" s="230">
        <v>2017</v>
      </c>
      <c r="L1404" s="230" t="s">
        <v>286</v>
      </c>
    </row>
    <row r="1405" spans="1:12" ht="17.25" customHeight="1" x14ac:dyDescent="0.3">
      <c r="A1405" s="230">
        <v>426835</v>
      </c>
      <c r="B1405" s="230" t="s">
        <v>2101</v>
      </c>
      <c r="C1405" s="230" t="s">
        <v>350</v>
      </c>
      <c r="D1405" s="230" t="s">
        <v>414</v>
      </c>
      <c r="E1405" s="230" t="s">
        <v>141</v>
      </c>
      <c r="F1405" s="230" t="s">
        <v>2102</v>
      </c>
      <c r="G1405" s="230" t="s">
        <v>281</v>
      </c>
      <c r="H1405" s="230" t="s">
        <v>1393</v>
      </c>
      <c r="I1405" s="230" t="s">
        <v>1448</v>
      </c>
      <c r="J1405" s="230" t="s">
        <v>296</v>
      </c>
      <c r="K1405" s="230">
        <v>2017</v>
      </c>
      <c r="L1405" s="230" t="s">
        <v>286</v>
      </c>
    </row>
    <row r="1406" spans="1:12" ht="17.25" customHeight="1" x14ac:dyDescent="0.3">
      <c r="A1406" s="230">
        <v>426462</v>
      </c>
      <c r="B1406" s="230" t="s">
        <v>2103</v>
      </c>
      <c r="C1406" s="230" t="s">
        <v>2104</v>
      </c>
      <c r="D1406" s="230" t="s">
        <v>205</v>
      </c>
      <c r="E1406" s="230" t="s">
        <v>140</v>
      </c>
      <c r="H1406" s="230" t="s">
        <v>1393</v>
      </c>
      <c r="I1406" s="230" t="s">
        <v>1448</v>
      </c>
      <c r="J1406" s="230" t="s">
        <v>296</v>
      </c>
      <c r="K1406" s="230">
        <v>2017</v>
      </c>
      <c r="L1406" s="230" t="s">
        <v>286</v>
      </c>
    </row>
    <row r="1407" spans="1:12" ht="17.25" customHeight="1" x14ac:dyDescent="0.3">
      <c r="A1407" s="230">
        <v>422189</v>
      </c>
      <c r="B1407" s="230" t="s">
        <v>2106</v>
      </c>
      <c r="C1407" s="230" t="s">
        <v>62</v>
      </c>
      <c r="D1407" s="230" t="s">
        <v>2107</v>
      </c>
      <c r="E1407" s="230" t="s">
        <v>141</v>
      </c>
      <c r="F1407" s="230">
        <v>31476</v>
      </c>
      <c r="G1407" s="230" t="s">
        <v>1400</v>
      </c>
      <c r="H1407" s="230" t="s">
        <v>1393</v>
      </c>
      <c r="I1407" s="230" t="s">
        <v>1448</v>
      </c>
      <c r="K1407" s="230">
        <v>2004</v>
      </c>
    </row>
    <row r="1408" spans="1:12" ht="17.25" customHeight="1" x14ac:dyDescent="0.3">
      <c r="A1408" s="230">
        <v>427127</v>
      </c>
      <c r="B1408" s="230" t="s">
        <v>2085</v>
      </c>
      <c r="C1408" s="230" t="s">
        <v>504</v>
      </c>
      <c r="D1408" s="230" t="s">
        <v>2123</v>
      </c>
      <c r="E1408" s="230" t="s">
        <v>140</v>
      </c>
      <c r="F1408" s="230">
        <v>27864</v>
      </c>
      <c r="G1408" s="230" t="s">
        <v>281</v>
      </c>
      <c r="H1408" s="230" t="s">
        <v>1393</v>
      </c>
      <c r="I1408" s="230" t="s">
        <v>1448</v>
      </c>
      <c r="J1408" s="230" t="s">
        <v>296</v>
      </c>
      <c r="K1408" s="230">
        <v>1994</v>
      </c>
      <c r="L1408" s="230" t="s">
        <v>284</v>
      </c>
    </row>
    <row r="1409" spans="1:12" ht="17.25" customHeight="1" x14ac:dyDescent="0.3">
      <c r="A1409" s="230">
        <v>426280</v>
      </c>
      <c r="B1409" s="230" t="s">
        <v>2126</v>
      </c>
      <c r="C1409" s="230" t="s">
        <v>621</v>
      </c>
      <c r="D1409" s="230" t="s">
        <v>2127</v>
      </c>
      <c r="E1409" s="230" t="s">
        <v>141</v>
      </c>
      <c r="F1409" s="230">
        <v>30317</v>
      </c>
      <c r="G1409" s="230" t="s">
        <v>2128</v>
      </c>
      <c r="H1409" s="230" t="s">
        <v>1393</v>
      </c>
      <c r="I1409" s="230" t="s">
        <v>1448</v>
      </c>
      <c r="J1409" s="230" t="s">
        <v>295</v>
      </c>
      <c r="K1409" s="230">
        <v>2002</v>
      </c>
      <c r="L1409" s="230" t="s">
        <v>287</v>
      </c>
    </row>
    <row r="1410" spans="1:12" ht="17.25" customHeight="1" x14ac:dyDescent="0.3">
      <c r="A1410" s="230">
        <v>427073</v>
      </c>
      <c r="B1410" s="230" t="s">
        <v>2136</v>
      </c>
      <c r="C1410" s="230" t="s">
        <v>96</v>
      </c>
      <c r="D1410" s="230" t="s">
        <v>374</v>
      </c>
      <c r="E1410" s="230" t="s">
        <v>140</v>
      </c>
      <c r="F1410" s="230">
        <v>34396</v>
      </c>
      <c r="G1410" s="230" t="s">
        <v>2137</v>
      </c>
      <c r="H1410" s="230" t="s">
        <v>1393</v>
      </c>
      <c r="I1410" s="230" t="s">
        <v>1448</v>
      </c>
      <c r="J1410" s="230" t="s">
        <v>296</v>
      </c>
      <c r="K1410" s="230">
        <v>2012</v>
      </c>
      <c r="L1410" s="230" t="s">
        <v>287</v>
      </c>
    </row>
    <row r="1411" spans="1:12" ht="17.25" customHeight="1" x14ac:dyDescent="0.3">
      <c r="A1411" s="230">
        <v>426989</v>
      </c>
      <c r="B1411" s="230" t="s">
        <v>2142</v>
      </c>
      <c r="C1411" s="230" t="s">
        <v>59</v>
      </c>
      <c r="D1411" s="230" t="s">
        <v>512</v>
      </c>
      <c r="E1411" s="230" t="s">
        <v>141</v>
      </c>
      <c r="H1411" s="230" t="s">
        <v>1393</v>
      </c>
      <c r="I1411" s="230" t="s">
        <v>1448</v>
      </c>
      <c r="J1411" s="230" t="s">
        <v>296</v>
      </c>
      <c r="K1411" s="230">
        <v>2014</v>
      </c>
      <c r="L1411" s="230" t="s">
        <v>287</v>
      </c>
    </row>
    <row r="1412" spans="1:12" ht="17.25" customHeight="1" x14ac:dyDescent="0.3">
      <c r="A1412" s="230">
        <v>426620</v>
      </c>
      <c r="B1412" s="230" t="s">
        <v>2167</v>
      </c>
      <c r="C1412" s="230" t="s">
        <v>406</v>
      </c>
      <c r="D1412" s="230" t="s">
        <v>192</v>
      </c>
      <c r="E1412" s="230" t="s">
        <v>141</v>
      </c>
      <c r="H1412" s="230" t="s">
        <v>1393</v>
      </c>
      <c r="I1412" s="230" t="s">
        <v>1448</v>
      </c>
      <c r="J1412" s="230" t="s">
        <v>296</v>
      </c>
      <c r="K1412" s="230">
        <v>2009</v>
      </c>
      <c r="L1412" s="230" t="s">
        <v>281</v>
      </c>
    </row>
    <row r="1413" spans="1:12" ht="17.25" customHeight="1" x14ac:dyDescent="0.3">
      <c r="A1413" s="230">
        <v>424295</v>
      </c>
      <c r="B1413" s="230" t="s">
        <v>2168</v>
      </c>
      <c r="C1413" s="230" t="s">
        <v>96</v>
      </c>
      <c r="D1413" s="230" t="s">
        <v>195</v>
      </c>
      <c r="E1413" s="230" t="s">
        <v>141</v>
      </c>
      <c r="F1413" s="230">
        <v>33979</v>
      </c>
      <c r="G1413" s="230" t="s">
        <v>281</v>
      </c>
      <c r="H1413" s="230" t="s">
        <v>1393</v>
      </c>
      <c r="I1413" s="230" t="s">
        <v>1448</v>
      </c>
      <c r="J1413" s="230" t="s">
        <v>295</v>
      </c>
      <c r="K1413" s="230">
        <v>2010</v>
      </c>
      <c r="L1413" s="230" t="s">
        <v>281</v>
      </c>
    </row>
    <row r="1414" spans="1:12" ht="17.25" customHeight="1" x14ac:dyDescent="0.3">
      <c r="A1414" s="230">
        <v>426841</v>
      </c>
      <c r="B1414" s="230" t="s">
        <v>2175</v>
      </c>
      <c r="C1414" s="230" t="s">
        <v>2176</v>
      </c>
      <c r="D1414" s="230" t="s">
        <v>247</v>
      </c>
      <c r="E1414" s="230" t="s">
        <v>141</v>
      </c>
      <c r="F1414" s="230">
        <v>33999</v>
      </c>
      <c r="G1414" s="230" t="s">
        <v>287</v>
      </c>
      <c r="H1414" s="230" t="s">
        <v>1393</v>
      </c>
      <c r="I1414" s="230" t="s">
        <v>1448</v>
      </c>
      <c r="J1414" s="230" t="s">
        <v>296</v>
      </c>
      <c r="K1414" s="230">
        <v>2012</v>
      </c>
      <c r="L1414" s="230" t="s">
        <v>281</v>
      </c>
    </row>
    <row r="1415" spans="1:12" ht="17.25" customHeight="1" x14ac:dyDescent="0.3">
      <c r="A1415" s="230">
        <v>424573</v>
      </c>
      <c r="B1415" s="230" t="s">
        <v>2181</v>
      </c>
      <c r="C1415" s="230" t="s">
        <v>104</v>
      </c>
      <c r="D1415" s="230" t="s">
        <v>236</v>
      </c>
      <c r="E1415" s="230" t="s">
        <v>140</v>
      </c>
      <c r="F1415" s="230">
        <v>35796</v>
      </c>
      <c r="G1415" s="230" t="s">
        <v>287</v>
      </c>
      <c r="H1415" s="230" t="s">
        <v>1393</v>
      </c>
      <c r="I1415" s="230" t="s">
        <v>1448</v>
      </c>
      <c r="J1415" s="230" t="s">
        <v>296</v>
      </c>
      <c r="K1415" s="230">
        <v>2015</v>
      </c>
      <c r="L1415" s="230" t="s">
        <v>281</v>
      </c>
    </row>
    <row r="1416" spans="1:12" ht="17.25" customHeight="1" x14ac:dyDescent="0.3">
      <c r="A1416" s="230">
        <v>422118</v>
      </c>
      <c r="B1416" s="230" t="s">
        <v>2182</v>
      </c>
      <c r="C1416" s="230" t="s">
        <v>91</v>
      </c>
      <c r="D1416" s="230" t="s">
        <v>682</v>
      </c>
      <c r="E1416" s="230" t="s">
        <v>140</v>
      </c>
      <c r="F1416" s="230">
        <v>35916</v>
      </c>
      <c r="G1416" s="230" t="s">
        <v>287</v>
      </c>
      <c r="H1416" s="230" t="s">
        <v>1393</v>
      </c>
      <c r="I1416" s="230" t="s">
        <v>1448</v>
      </c>
      <c r="J1416" s="230" t="s">
        <v>296</v>
      </c>
      <c r="K1416" s="230">
        <v>2015</v>
      </c>
      <c r="L1416" s="230" t="s">
        <v>281</v>
      </c>
    </row>
    <row r="1417" spans="1:12" ht="17.25" customHeight="1" x14ac:dyDescent="0.3">
      <c r="A1417" s="230">
        <v>425964</v>
      </c>
      <c r="B1417" s="230" t="s">
        <v>2183</v>
      </c>
      <c r="C1417" s="230" t="s">
        <v>2184</v>
      </c>
      <c r="D1417" s="230" t="s">
        <v>205</v>
      </c>
      <c r="E1417" s="230" t="s">
        <v>141</v>
      </c>
      <c r="F1417" s="230">
        <v>35796</v>
      </c>
      <c r="G1417" s="230" t="s">
        <v>287</v>
      </c>
      <c r="H1417" s="230" t="s">
        <v>1393</v>
      </c>
      <c r="I1417" s="230" t="s">
        <v>1448</v>
      </c>
      <c r="J1417" s="230" t="s">
        <v>295</v>
      </c>
      <c r="K1417" s="230">
        <v>2016</v>
      </c>
      <c r="L1417" s="230" t="s">
        <v>281</v>
      </c>
    </row>
    <row r="1418" spans="1:12" ht="17.25" customHeight="1" x14ac:dyDescent="0.3">
      <c r="A1418" s="230">
        <v>426009</v>
      </c>
      <c r="B1418" s="230" t="s">
        <v>2190</v>
      </c>
      <c r="C1418" s="230" t="s">
        <v>62</v>
      </c>
      <c r="D1418" s="230" t="s">
        <v>232</v>
      </c>
      <c r="E1418" s="230" t="s">
        <v>141</v>
      </c>
      <c r="G1418" s="230" t="s">
        <v>2137</v>
      </c>
      <c r="H1418" s="230" t="s">
        <v>1393</v>
      </c>
      <c r="I1418" s="230" t="s">
        <v>1448</v>
      </c>
      <c r="J1418" s="230" t="s">
        <v>296</v>
      </c>
      <c r="K1418" s="230">
        <v>2004</v>
      </c>
      <c r="L1418" s="230" t="s">
        <v>286</v>
      </c>
    </row>
    <row r="1419" spans="1:12" ht="17.25" customHeight="1" x14ac:dyDescent="0.3">
      <c r="A1419" s="230">
        <v>426219</v>
      </c>
      <c r="B1419" s="230" t="s">
        <v>2196</v>
      </c>
      <c r="C1419" s="230" t="s">
        <v>402</v>
      </c>
      <c r="D1419" s="230" t="s">
        <v>2141</v>
      </c>
      <c r="E1419" s="230" t="s">
        <v>141</v>
      </c>
      <c r="H1419" s="230" t="s">
        <v>1393</v>
      </c>
      <c r="I1419" s="230" t="s">
        <v>1448</v>
      </c>
      <c r="J1419" s="230" t="s">
        <v>296</v>
      </c>
      <c r="K1419" s="230">
        <v>2017</v>
      </c>
      <c r="L1419" s="230" t="s">
        <v>286</v>
      </c>
    </row>
    <row r="1420" spans="1:12" ht="17.25" customHeight="1" x14ac:dyDescent="0.3">
      <c r="A1420" s="230">
        <v>424854</v>
      </c>
      <c r="B1420" s="230" t="s">
        <v>2230</v>
      </c>
      <c r="C1420" s="230" t="s">
        <v>96</v>
      </c>
      <c r="D1420" s="230" t="s">
        <v>604</v>
      </c>
      <c r="E1420" s="230" t="s">
        <v>140</v>
      </c>
      <c r="F1420" s="230">
        <v>30811</v>
      </c>
      <c r="G1420" s="230" t="s">
        <v>2231</v>
      </c>
      <c r="H1420" s="230" t="s">
        <v>1393</v>
      </c>
      <c r="I1420" s="230" t="s">
        <v>1448</v>
      </c>
      <c r="J1420" s="230" t="s">
        <v>296</v>
      </c>
      <c r="K1420" s="230">
        <v>2003</v>
      </c>
      <c r="L1420" s="230" t="s">
        <v>283</v>
      </c>
    </row>
    <row r="1421" spans="1:12" ht="17.25" customHeight="1" x14ac:dyDescent="0.3">
      <c r="A1421" s="230">
        <v>424602</v>
      </c>
      <c r="B1421" s="230" t="s">
        <v>2237</v>
      </c>
      <c r="C1421" s="230" t="s">
        <v>78</v>
      </c>
      <c r="D1421" s="230" t="s">
        <v>217</v>
      </c>
      <c r="E1421" s="230" t="s">
        <v>141</v>
      </c>
      <c r="F1421" s="230">
        <v>33396</v>
      </c>
      <c r="G1421" s="230" t="s">
        <v>2238</v>
      </c>
      <c r="H1421" s="230" t="s">
        <v>1393</v>
      </c>
      <c r="I1421" s="230" t="s">
        <v>1448</v>
      </c>
      <c r="J1421" s="230" t="s">
        <v>295</v>
      </c>
      <c r="K1421" s="230">
        <v>2010</v>
      </c>
      <c r="L1421" s="230" t="s">
        <v>283</v>
      </c>
    </row>
    <row r="1422" spans="1:12" ht="17.25" customHeight="1" x14ac:dyDescent="0.3">
      <c r="A1422" s="230">
        <v>425851</v>
      </c>
      <c r="B1422" s="230" t="s">
        <v>2258</v>
      </c>
      <c r="C1422" s="230" t="s">
        <v>427</v>
      </c>
      <c r="D1422" s="230" t="s">
        <v>220</v>
      </c>
      <c r="E1422" s="230" t="s">
        <v>141</v>
      </c>
      <c r="F1422" s="230">
        <v>34700</v>
      </c>
      <c r="H1422" s="230" t="s">
        <v>1393</v>
      </c>
      <c r="I1422" s="230" t="s">
        <v>1448</v>
      </c>
      <c r="J1422" s="230" t="s">
        <v>296</v>
      </c>
      <c r="K1422" s="230">
        <v>2012</v>
      </c>
      <c r="L1422" s="230" t="s">
        <v>283</v>
      </c>
    </row>
    <row r="1423" spans="1:12" ht="17.25" customHeight="1" x14ac:dyDescent="0.3">
      <c r="A1423" s="230">
        <v>426873</v>
      </c>
      <c r="B1423" s="230" t="s">
        <v>2265</v>
      </c>
      <c r="C1423" s="230" t="s">
        <v>74</v>
      </c>
      <c r="D1423" s="230" t="s">
        <v>598</v>
      </c>
      <c r="E1423" s="230" t="s">
        <v>140</v>
      </c>
      <c r="F1423" s="230">
        <v>34796</v>
      </c>
      <c r="G1423" s="230" t="s">
        <v>2266</v>
      </c>
      <c r="H1423" s="230" t="s">
        <v>1393</v>
      </c>
      <c r="I1423" s="230" t="s">
        <v>1448</v>
      </c>
      <c r="J1423" s="230" t="s">
        <v>296</v>
      </c>
      <c r="K1423" s="230">
        <v>2013</v>
      </c>
      <c r="L1423" s="230" t="s">
        <v>283</v>
      </c>
    </row>
    <row r="1424" spans="1:12" ht="17.25" customHeight="1" x14ac:dyDescent="0.3">
      <c r="A1424" s="230">
        <v>423721</v>
      </c>
      <c r="B1424" s="230" t="s">
        <v>2279</v>
      </c>
      <c r="C1424" s="230" t="s">
        <v>63</v>
      </c>
      <c r="D1424" s="230" t="s">
        <v>644</v>
      </c>
      <c r="E1424" s="230" t="s">
        <v>140</v>
      </c>
      <c r="F1424" s="230">
        <v>35796</v>
      </c>
      <c r="G1424" s="230" t="s">
        <v>2280</v>
      </c>
      <c r="H1424" s="230" t="s">
        <v>1393</v>
      </c>
      <c r="I1424" s="230" t="s">
        <v>1448</v>
      </c>
      <c r="J1424" s="230" t="s">
        <v>296</v>
      </c>
      <c r="K1424" s="230">
        <v>2015</v>
      </c>
      <c r="L1424" s="230" t="s">
        <v>283</v>
      </c>
    </row>
    <row r="1425" spans="1:12" ht="17.25" customHeight="1" x14ac:dyDescent="0.3">
      <c r="A1425" s="230">
        <v>424748</v>
      </c>
      <c r="B1425" s="230" t="s">
        <v>2285</v>
      </c>
      <c r="C1425" s="230" t="s">
        <v>486</v>
      </c>
      <c r="D1425" s="230" t="s">
        <v>210</v>
      </c>
      <c r="E1425" s="230" t="s">
        <v>140</v>
      </c>
      <c r="F1425" s="230">
        <v>35796</v>
      </c>
      <c r="G1425" s="230" t="s">
        <v>1778</v>
      </c>
      <c r="H1425" s="230" t="s">
        <v>1393</v>
      </c>
      <c r="I1425" s="230" t="s">
        <v>1448</v>
      </c>
      <c r="J1425" s="230" t="s">
        <v>296</v>
      </c>
      <c r="K1425" s="230">
        <v>2016</v>
      </c>
      <c r="L1425" s="230" t="s">
        <v>283</v>
      </c>
    </row>
    <row r="1426" spans="1:12" ht="17.25" customHeight="1" x14ac:dyDescent="0.3">
      <c r="A1426" s="230">
        <v>427067</v>
      </c>
      <c r="B1426" s="230" t="s">
        <v>2308</v>
      </c>
      <c r="C1426" s="230" t="s">
        <v>501</v>
      </c>
      <c r="D1426" s="230" t="s">
        <v>1594</v>
      </c>
      <c r="E1426" s="230" t="s">
        <v>140</v>
      </c>
      <c r="F1426" s="230">
        <v>36161</v>
      </c>
      <c r="G1426" s="230" t="s">
        <v>2309</v>
      </c>
      <c r="H1426" s="230" t="s">
        <v>1393</v>
      </c>
      <c r="I1426" s="230" t="s">
        <v>1448</v>
      </c>
      <c r="J1426" s="230" t="s">
        <v>296</v>
      </c>
      <c r="K1426" s="230">
        <v>2017</v>
      </c>
      <c r="L1426" s="230" t="s">
        <v>281</v>
      </c>
    </row>
    <row r="1427" spans="1:12" ht="17.25" customHeight="1" x14ac:dyDescent="0.3">
      <c r="A1427" s="230">
        <v>426958</v>
      </c>
      <c r="B1427" s="230" t="s">
        <v>2311</v>
      </c>
      <c r="C1427" s="230" t="s">
        <v>532</v>
      </c>
      <c r="D1427" s="230" t="s">
        <v>364</v>
      </c>
      <c r="E1427" s="230" t="s">
        <v>141</v>
      </c>
      <c r="H1427" s="230" t="s">
        <v>1393</v>
      </c>
      <c r="I1427" s="230" t="s">
        <v>1448</v>
      </c>
      <c r="J1427" s="230" t="s">
        <v>295</v>
      </c>
      <c r="K1427" s="230">
        <v>2019</v>
      </c>
      <c r="L1427" s="230" t="s">
        <v>281</v>
      </c>
    </row>
    <row r="1428" spans="1:12" ht="17.25" customHeight="1" x14ac:dyDescent="0.3">
      <c r="A1428" s="230">
        <v>427021</v>
      </c>
      <c r="B1428" s="230" t="s">
        <v>2312</v>
      </c>
      <c r="C1428" s="230" t="s">
        <v>62</v>
      </c>
      <c r="D1428" s="230" t="s">
        <v>230</v>
      </c>
      <c r="E1428" s="230" t="s">
        <v>141</v>
      </c>
      <c r="H1428" s="230" t="s">
        <v>1393</v>
      </c>
      <c r="I1428" s="230" t="s">
        <v>1448</v>
      </c>
      <c r="J1428" s="230" t="s">
        <v>296</v>
      </c>
      <c r="K1428" s="230">
        <v>2013</v>
      </c>
      <c r="L1428" s="230" t="s">
        <v>286</v>
      </c>
    </row>
    <row r="1429" spans="1:12" ht="17.25" customHeight="1" x14ac:dyDescent="0.3">
      <c r="A1429" s="230">
        <v>408349</v>
      </c>
      <c r="B1429" s="230" t="s">
        <v>2318</v>
      </c>
      <c r="C1429" s="230" t="s">
        <v>1752</v>
      </c>
      <c r="D1429" s="230" t="s">
        <v>2319</v>
      </c>
      <c r="E1429" s="230" t="s">
        <v>141</v>
      </c>
      <c r="F1429" s="230">
        <v>30094</v>
      </c>
      <c r="G1429" s="230" t="s">
        <v>283</v>
      </c>
      <c r="H1429" s="230" t="s">
        <v>1393</v>
      </c>
      <c r="I1429" s="230" t="s">
        <v>1448</v>
      </c>
    </row>
    <row r="1430" spans="1:12" ht="17.25" customHeight="1" x14ac:dyDescent="0.3">
      <c r="A1430" s="230">
        <v>418242</v>
      </c>
      <c r="B1430" s="230" t="s">
        <v>2335</v>
      </c>
      <c r="C1430" s="230" t="s">
        <v>2336</v>
      </c>
      <c r="D1430" s="230" t="s">
        <v>2337</v>
      </c>
      <c r="E1430" s="230" t="s">
        <v>141</v>
      </c>
      <c r="F1430" s="230" t="s">
        <v>2338</v>
      </c>
      <c r="G1430" s="230" t="s">
        <v>281</v>
      </c>
      <c r="H1430" s="230" t="s">
        <v>1393</v>
      </c>
      <c r="I1430" s="230" t="s">
        <v>1448</v>
      </c>
    </row>
    <row r="1431" spans="1:12" ht="17.25" customHeight="1" x14ac:dyDescent="0.3">
      <c r="A1431" s="230">
        <v>427328</v>
      </c>
      <c r="B1431" s="230" t="s">
        <v>2340</v>
      </c>
      <c r="C1431" s="230" t="s">
        <v>123</v>
      </c>
      <c r="D1431" s="230" t="s">
        <v>371</v>
      </c>
      <c r="E1431" s="230" t="s">
        <v>140</v>
      </c>
      <c r="F1431" s="230">
        <v>36164</v>
      </c>
      <c r="G1431" s="230" t="s">
        <v>2222</v>
      </c>
      <c r="H1431" s="230" t="s">
        <v>1393</v>
      </c>
      <c r="I1431" s="230" t="s">
        <v>1448</v>
      </c>
    </row>
    <row r="1432" spans="1:12" ht="17.25" customHeight="1" x14ac:dyDescent="0.3">
      <c r="A1432" s="230">
        <v>420774</v>
      </c>
      <c r="B1432" s="230" t="s">
        <v>2349</v>
      </c>
      <c r="C1432" s="230" t="s">
        <v>60</v>
      </c>
      <c r="D1432" s="230" t="s">
        <v>2350</v>
      </c>
      <c r="E1432" s="230" t="s">
        <v>141</v>
      </c>
      <c r="F1432" s="230">
        <v>35431</v>
      </c>
      <c r="G1432" s="230" t="s">
        <v>281</v>
      </c>
      <c r="H1432" s="230" t="s">
        <v>1393</v>
      </c>
      <c r="I1432" s="230" t="s">
        <v>1448</v>
      </c>
      <c r="J1432" s="230" t="s">
        <v>296</v>
      </c>
      <c r="K1432" s="230">
        <v>2014</v>
      </c>
      <c r="L1432" s="230" t="s">
        <v>292</v>
      </c>
    </row>
    <row r="1433" spans="1:12" ht="17.25" customHeight="1" x14ac:dyDescent="0.3">
      <c r="A1433" s="230">
        <v>426842</v>
      </c>
      <c r="B1433" s="230" t="s">
        <v>2356</v>
      </c>
      <c r="C1433" s="230" t="s">
        <v>93</v>
      </c>
      <c r="D1433" s="230" t="s">
        <v>617</v>
      </c>
      <c r="E1433" s="230" t="s">
        <v>140</v>
      </c>
      <c r="F1433" s="230">
        <v>25969</v>
      </c>
      <c r="G1433" s="230" t="s">
        <v>281</v>
      </c>
      <c r="H1433" s="230" t="s">
        <v>1393</v>
      </c>
      <c r="I1433" s="230" t="s">
        <v>1448</v>
      </c>
      <c r="J1433" s="230" t="s">
        <v>296</v>
      </c>
      <c r="K1433" s="230">
        <v>1990</v>
      </c>
      <c r="L1433" s="230" t="s">
        <v>281</v>
      </c>
    </row>
    <row r="1434" spans="1:12" ht="17.25" customHeight="1" x14ac:dyDescent="0.3">
      <c r="A1434" s="230">
        <v>426157</v>
      </c>
      <c r="B1434" s="230" t="s">
        <v>2368</v>
      </c>
      <c r="C1434" s="230" t="s">
        <v>60</v>
      </c>
      <c r="D1434" s="230" t="s">
        <v>609</v>
      </c>
      <c r="E1434" s="230" t="s">
        <v>141</v>
      </c>
      <c r="H1434" s="230" t="s">
        <v>1393</v>
      </c>
      <c r="I1434" s="230" t="s">
        <v>1448</v>
      </c>
      <c r="J1434" s="230" t="s">
        <v>296</v>
      </c>
      <c r="K1434" s="230">
        <v>1996</v>
      </c>
      <c r="L1434" s="230" t="s">
        <v>281</v>
      </c>
    </row>
    <row r="1435" spans="1:12" ht="17.25" customHeight="1" x14ac:dyDescent="0.3">
      <c r="A1435" s="230">
        <v>424355</v>
      </c>
      <c r="B1435" s="230" t="s">
        <v>2378</v>
      </c>
      <c r="C1435" s="230" t="s">
        <v>505</v>
      </c>
      <c r="D1435" s="230" t="s">
        <v>2379</v>
      </c>
      <c r="E1435" s="230" t="s">
        <v>140</v>
      </c>
      <c r="F1435" s="230">
        <v>29850</v>
      </c>
      <c r="G1435" s="230" t="s">
        <v>281</v>
      </c>
      <c r="H1435" s="230" t="s">
        <v>1393</v>
      </c>
      <c r="I1435" s="230" t="s">
        <v>1448</v>
      </c>
      <c r="J1435" s="230" t="s">
        <v>295</v>
      </c>
      <c r="K1435" s="230">
        <v>1999</v>
      </c>
      <c r="L1435" s="230" t="s">
        <v>281</v>
      </c>
    </row>
    <row r="1436" spans="1:12" ht="17.25" customHeight="1" x14ac:dyDescent="0.3">
      <c r="A1436" s="230">
        <v>426761</v>
      </c>
      <c r="B1436" s="230" t="s">
        <v>2380</v>
      </c>
      <c r="C1436" s="230" t="s">
        <v>2381</v>
      </c>
      <c r="D1436" s="230" t="s">
        <v>604</v>
      </c>
      <c r="E1436" s="230" t="s">
        <v>140</v>
      </c>
      <c r="F1436" s="230" t="s">
        <v>2382</v>
      </c>
      <c r="G1436" s="230" t="s">
        <v>1396</v>
      </c>
      <c r="H1436" s="230" t="s">
        <v>1393</v>
      </c>
      <c r="I1436" s="230" t="s">
        <v>1448</v>
      </c>
      <c r="J1436" s="230" t="s">
        <v>295</v>
      </c>
      <c r="K1436" s="230">
        <v>2000</v>
      </c>
      <c r="L1436" s="230" t="s">
        <v>281</v>
      </c>
    </row>
    <row r="1437" spans="1:12" ht="17.25" customHeight="1" x14ac:dyDescent="0.3">
      <c r="A1437" s="230">
        <v>425752</v>
      </c>
      <c r="B1437" s="230" t="s">
        <v>2400</v>
      </c>
      <c r="C1437" s="230" t="s">
        <v>406</v>
      </c>
      <c r="D1437" s="230" t="s">
        <v>230</v>
      </c>
      <c r="E1437" s="230" t="s">
        <v>141</v>
      </c>
      <c r="F1437" s="230" t="s">
        <v>2401</v>
      </c>
      <c r="G1437" s="230" t="s">
        <v>281</v>
      </c>
      <c r="H1437" s="230" t="s">
        <v>1393</v>
      </c>
      <c r="I1437" s="230" t="s">
        <v>1448</v>
      </c>
      <c r="J1437" s="230" t="s">
        <v>296</v>
      </c>
      <c r="K1437" s="230">
        <v>2002</v>
      </c>
      <c r="L1437" s="230" t="s">
        <v>281</v>
      </c>
    </row>
    <row r="1438" spans="1:12" ht="17.25" customHeight="1" x14ac:dyDescent="0.3">
      <c r="A1438" s="230">
        <v>426228</v>
      </c>
      <c r="B1438" s="230" t="s">
        <v>2402</v>
      </c>
      <c r="C1438" s="230" t="s">
        <v>2403</v>
      </c>
      <c r="D1438" s="230" t="s">
        <v>535</v>
      </c>
      <c r="E1438" s="230" t="s">
        <v>141</v>
      </c>
      <c r="F1438" s="230">
        <v>30632</v>
      </c>
      <c r="G1438" s="230" t="s">
        <v>281</v>
      </c>
      <c r="H1438" s="230" t="s">
        <v>1393</v>
      </c>
      <c r="I1438" s="230" t="s">
        <v>1448</v>
      </c>
      <c r="J1438" s="230" t="s">
        <v>295</v>
      </c>
      <c r="K1438" s="230">
        <v>2003</v>
      </c>
      <c r="L1438" s="230" t="s">
        <v>281</v>
      </c>
    </row>
    <row r="1439" spans="1:12" ht="17.25" customHeight="1" x14ac:dyDescent="0.3">
      <c r="A1439" s="230">
        <v>424753</v>
      </c>
      <c r="B1439" s="230" t="s">
        <v>2404</v>
      </c>
      <c r="C1439" s="230" t="s">
        <v>479</v>
      </c>
      <c r="D1439" s="230" t="s">
        <v>757</v>
      </c>
      <c r="E1439" s="230" t="s">
        <v>141</v>
      </c>
      <c r="F1439" s="230">
        <v>31063</v>
      </c>
      <c r="G1439" s="230" t="s">
        <v>281</v>
      </c>
      <c r="H1439" s="230" t="s">
        <v>1393</v>
      </c>
      <c r="I1439" s="230" t="s">
        <v>1448</v>
      </c>
      <c r="J1439" s="230" t="s">
        <v>295</v>
      </c>
      <c r="K1439" s="230">
        <v>2003</v>
      </c>
      <c r="L1439" s="230" t="s">
        <v>281</v>
      </c>
    </row>
    <row r="1440" spans="1:12" ht="17.25" customHeight="1" x14ac:dyDescent="0.3">
      <c r="A1440" s="230">
        <v>426594</v>
      </c>
      <c r="B1440" s="230" t="s">
        <v>2422</v>
      </c>
      <c r="C1440" s="230" t="s">
        <v>62</v>
      </c>
      <c r="D1440" s="230" t="s">
        <v>207</v>
      </c>
      <c r="E1440" s="230" t="s">
        <v>141</v>
      </c>
      <c r="F1440" s="230">
        <v>31415</v>
      </c>
      <c r="G1440" s="230" t="s">
        <v>281</v>
      </c>
      <c r="H1440" s="230" t="s">
        <v>1393</v>
      </c>
      <c r="I1440" s="230" t="s">
        <v>1448</v>
      </c>
      <c r="J1440" s="230" t="s">
        <v>296</v>
      </c>
      <c r="K1440" s="230">
        <v>2004</v>
      </c>
      <c r="L1440" s="230" t="s">
        <v>281</v>
      </c>
    </row>
    <row r="1441" spans="1:12" ht="17.25" customHeight="1" x14ac:dyDescent="0.3">
      <c r="A1441" s="230">
        <v>422409</v>
      </c>
      <c r="B1441" s="230" t="s">
        <v>2460</v>
      </c>
      <c r="C1441" s="230" t="s">
        <v>2461</v>
      </c>
      <c r="D1441" s="230" t="s">
        <v>664</v>
      </c>
      <c r="E1441" s="230" t="s">
        <v>141</v>
      </c>
      <c r="F1441" s="230">
        <v>33239</v>
      </c>
      <c r="G1441" s="230" t="s">
        <v>281</v>
      </c>
      <c r="H1441" s="230" t="s">
        <v>1393</v>
      </c>
      <c r="I1441" s="230" t="s">
        <v>1448</v>
      </c>
      <c r="J1441" s="230" t="s">
        <v>296</v>
      </c>
      <c r="K1441" s="230">
        <v>2008</v>
      </c>
      <c r="L1441" s="230" t="s">
        <v>281</v>
      </c>
    </row>
    <row r="1442" spans="1:12" ht="17.25" customHeight="1" x14ac:dyDescent="0.3">
      <c r="A1442" s="230">
        <v>418772</v>
      </c>
      <c r="B1442" s="230" t="s">
        <v>2467</v>
      </c>
      <c r="C1442" s="230" t="s">
        <v>509</v>
      </c>
      <c r="D1442" s="230" t="s">
        <v>551</v>
      </c>
      <c r="E1442" s="230" t="s">
        <v>140</v>
      </c>
      <c r="F1442" s="230">
        <v>33239</v>
      </c>
      <c r="G1442" s="230" t="s">
        <v>281</v>
      </c>
      <c r="H1442" s="230" t="s">
        <v>1393</v>
      </c>
      <c r="I1442" s="230" t="s">
        <v>1448</v>
      </c>
      <c r="J1442" s="230" t="s">
        <v>295</v>
      </c>
      <c r="K1442" s="230">
        <v>2009</v>
      </c>
      <c r="L1442" s="230" t="s">
        <v>281</v>
      </c>
    </row>
    <row r="1443" spans="1:12" ht="17.25" customHeight="1" x14ac:dyDescent="0.3">
      <c r="A1443" s="230">
        <v>425701</v>
      </c>
      <c r="B1443" s="230" t="s">
        <v>2485</v>
      </c>
      <c r="C1443" s="230" t="s">
        <v>675</v>
      </c>
      <c r="D1443" s="230" t="s">
        <v>199</v>
      </c>
      <c r="E1443" s="230" t="s">
        <v>141</v>
      </c>
      <c r="F1443" s="230">
        <v>32910</v>
      </c>
      <c r="G1443" s="230" t="s">
        <v>281</v>
      </c>
      <c r="H1443" s="230" t="s">
        <v>1393</v>
      </c>
      <c r="I1443" s="230" t="s">
        <v>1448</v>
      </c>
      <c r="J1443" s="230" t="s">
        <v>296</v>
      </c>
      <c r="K1443" s="230">
        <v>2009</v>
      </c>
      <c r="L1443" s="230" t="s">
        <v>281</v>
      </c>
    </row>
    <row r="1444" spans="1:12" ht="17.25" customHeight="1" x14ac:dyDescent="0.3">
      <c r="A1444" s="230">
        <v>424588</v>
      </c>
      <c r="B1444" s="230" t="s">
        <v>2503</v>
      </c>
      <c r="C1444" s="230" t="s">
        <v>126</v>
      </c>
      <c r="D1444" s="230" t="s">
        <v>197</v>
      </c>
      <c r="E1444" s="230" t="s">
        <v>140</v>
      </c>
      <c r="F1444" s="230">
        <v>33978</v>
      </c>
      <c r="G1444" s="230" t="s">
        <v>281</v>
      </c>
      <c r="H1444" s="230" t="s">
        <v>1393</v>
      </c>
      <c r="I1444" s="230" t="s">
        <v>1448</v>
      </c>
      <c r="J1444" s="230" t="s">
        <v>296</v>
      </c>
      <c r="K1444" s="230">
        <v>2010</v>
      </c>
      <c r="L1444" s="230" t="s">
        <v>281</v>
      </c>
    </row>
    <row r="1445" spans="1:12" ht="17.25" customHeight="1" x14ac:dyDescent="0.3">
      <c r="A1445" s="230">
        <v>424824</v>
      </c>
      <c r="B1445" s="230" t="s">
        <v>2531</v>
      </c>
      <c r="C1445" s="230" t="s">
        <v>495</v>
      </c>
      <c r="D1445" s="230" t="s">
        <v>893</v>
      </c>
      <c r="E1445" s="230" t="s">
        <v>141</v>
      </c>
      <c r="F1445" s="230">
        <v>32874</v>
      </c>
      <c r="G1445" s="230" t="s">
        <v>281</v>
      </c>
      <c r="H1445" s="230" t="s">
        <v>1393</v>
      </c>
      <c r="I1445" s="230" t="s">
        <v>1448</v>
      </c>
      <c r="J1445" s="230" t="s">
        <v>296</v>
      </c>
      <c r="K1445" s="230">
        <v>2011</v>
      </c>
      <c r="L1445" s="230" t="s">
        <v>281</v>
      </c>
    </row>
    <row r="1446" spans="1:12" ht="17.25" customHeight="1" x14ac:dyDescent="0.3">
      <c r="A1446" s="230">
        <v>424868</v>
      </c>
      <c r="B1446" s="230" t="s">
        <v>2535</v>
      </c>
      <c r="C1446" s="230" t="s">
        <v>2536</v>
      </c>
      <c r="D1446" s="230" t="s">
        <v>217</v>
      </c>
      <c r="E1446" s="230" t="s">
        <v>140</v>
      </c>
      <c r="F1446" s="230">
        <v>33970</v>
      </c>
      <c r="G1446" s="230" t="s">
        <v>281</v>
      </c>
      <c r="H1446" s="230" t="s">
        <v>1393</v>
      </c>
      <c r="I1446" s="230" t="s">
        <v>1448</v>
      </c>
      <c r="J1446" s="230" t="s">
        <v>296</v>
      </c>
      <c r="K1446" s="230">
        <v>2011</v>
      </c>
      <c r="L1446" s="230" t="s">
        <v>281</v>
      </c>
    </row>
    <row r="1447" spans="1:12" ht="17.25" customHeight="1" x14ac:dyDescent="0.3">
      <c r="A1447" s="230">
        <v>426506</v>
      </c>
      <c r="B1447" s="230" t="s">
        <v>2543</v>
      </c>
      <c r="C1447" s="230" t="s">
        <v>75</v>
      </c>
      <c r="D1447" s="230" t="s">
        <v>380</v>
      </c>
      <c r="E1447" s="230" t="s">
        <v>141</v>
      </c>
      <c r="G1447" s="230" t="s">
        <v>281</v>
      </c>
      <c r="H1447" s="230" t="s">
        <v>1393</v>
      </c>
      <c r="I1447" s="230" t="s">
        <v>1448</v>
      </c>
      <c r="J1447" s="230" t="s">
        <v>296</v>
      </c>
      <c r="K1447" s="230">
        <v>2011</v>
      </c>
      <c r="L1447" s="230" t="s">
        <v>281</v>
      </c>
    </row>
    <row r="1448" spans="1:12" ht="17.25" customHeight="1" x14ac:dyDescent="0.3">
      <c r="A1448" s="230">
        <v>424764</v>
      </c>
      <c r="B1448" s="230" t="s">
        <v>2546</v>
      </c>
      <c r="C1448" s="230" t="s">
        <v>648</v>
      </c>
      <c r="D1448" s="230" t="s">
        <v>209</v>
      </c>
      <c r="E1448" s="230" t="s">
        <v>141</v>
      </c>
      <c r="F1448" s="230">
        <v>34551</v>
      </c>
      <c r="G1448" s="230" t="s">
        <v>281</v>
      </c>
      <c r="H1448" s="230" t="s">
        <v>1393</v>
      </c>
      <c r="I1448" s="230" t="s">
        <v>1448</v>
      </c>
      <c r="J1448" s="230" t="s">
        <v>295</v>
      </c>
      <c r="K1448" s="230">
        <v>2012</v>
      </c>
      <c r="L1448" s="230" t="s">
        <v>281</v>
      </c>
    </row>
    <row r="1449" spans="1:12" ht="17.25" customHeight="1" x14ac:dyDescent="0.3">
      <c r="A1449" s="230">
        <v>427001</v>
      </c>
      <c r="B1449" s="230" t="s">
        <v>2550</v>
      </c>
      <c r="C1449" s="230" t="s">
        <v>586</v>
      </c>
      <c r="D1449" s="230" t="s">
        <v>2125</v>
      </c>
      <c r="E1449" s="230" t="s">
        <v>141</v>
      </c>
      <c r="F1449" s="230">
        <v>34421</v>
      </c>
      <c r="G1449" s="230" t="s">
        <v>281</v>
      </c>
      <c r="H1449" s="230" t="s">
        <v>1393</v>
      </c>
      <c r="I1449" s="230" t="s">
        <v>1448</v>
      </c>
      <c r="J1449" s="230" t="s">
        <v>295</v>
      </c>
      <c r="K1449" s="230">
        <v>2012</v>
      </c>
      <c r="L1449" s="230" t="s">
        <v>281</v>
      </c>
    </row>
    <row r="1450" spans="1:12" ht="17.25" customHeight="1" x14ac:dyDescent="0.3">
      <c r="A1450" s="230">
        <v>426683</v>
      </c>
      <c r="B1450" s="230" t="s">
        <v>2555</v>
      </c>
      <c r="C1450" s="230" t="s">
        <v>99</v>
      </c>
      <c r="D1450" s="230" t="s">
        <v>218</v>
      </c>
      <c r="E1450" s="230" t="s">
        <v>140</v>
      </c>
      <c r="F1450" s="230">
        <v>34551</v>
      </c>
      <c r="G1450" s="230" t="s">
        <v>281</v>
      </c>
      <c r="H1450" s="230" t="s">
        <v>1393</v>
      </c>
      <c r="I1450" s="230" t="s">
        <v>1448</v>
      </c>
      <c r="J1450" s="230" t="s">
        <v>295</v>
      </c>
      <c r="K1450" s="230">
        <v>2012</v>
      </c>
      <c r="L1450" s="230" t="s">
        <v>281</v>
      </c>
    </row>
    <row r="1451" spans="1:12" ht="17.25" customHeight="1" x14ac:dyDescent="0.3">
      <c r="A1451" s="230">
        <v>420658</v>
      </c>
      <c r="B1451" s="230" t="s">
        <v>2580</v>
      </c>
      <c r="C1451" s="230" t="s">
        <v>62</v>
      </c>
      <c r="D1451" s="230" t="s">
        <v>371</v>
      </c>
      <c r="E1451" s="230" t="s">
        <v>141</v>
      </c>
      <c r="F1451" s="230">
        <v>34700</v>
      </c>
      <c r="G1451" s="230" t="s">
        <v>281</v>
      </c>
      <c r="H1451" s="230" t="s">
        <v>1393</v>
      </c>
      <c r="I1451" s="230" t="s">
        <v>1448</v>
      </c>
      <c r="J1451" s="230" t="s">
        <v>296</v>
      </c>
      <c r="K1451" s="230">
        <v>2012</v>
      </c>
      <c r="L1451" s="230" t="s">
        <v>281</v>
      </c>
    </row>
    <row r="1452" spans="1:12" ht="17.25" customHeight="1" x14ac:dyDescent="0.3">
      <c r="A1452" s="230">
        <v>423714</v>
      </c>
      <c r="B1452" s="230" t="s">
        <v>2606</v>
      </c>
      <c r="C1452" s="230" t="s">
        <v>366</v>
      </c>
      <c r="D1452" s="230" t="s">
        <v>215</v>
      </c>
      <c r="E1452" s="230" t="s">
        <v>140</v>
      </c>
      <c r="F1452" s="230">
        <v>34908</v>
      </c>
      <c r="G1452" s="230" t="s">
        <v>281</v>
      </c>
      <c r="H1452" s="230" t="s">
        <v>1393</v>
      </c>
      <c r="I1452" s="230" t="s">
        <v>1448</v>
      </c>
      <c r="J1452" s="230" t="s">
        <v>295</v>
      </c>
      <c r="K1452" s="230">
        <v>2013</v>
      </c>
      <c r="L1452" s="230" t="s">
        <v>281</v>
      </c>
    </row>
    <row r="1453" spans="1:12" ht="17.25" customHeight="1" x14ac:dyDescent="0.3">
      <c r="A1453" s="230">
        <v>425430</v>
      </c>
      <c r="B1453" s="230" t="s">
        <v>2639</v>
      </c>
      <c r="C1453" s="230" t="s">
        <v>63</v>
      </c>
      <c r="D1453" s="230" t="s">
        <v>198</v>
      </c>
      <c r="E1453" s="230" t="s">
        <v>141</v>
      </c>
      <c r="F1453" s="230">
        <v>35026</v>
      </c>
      <c r="G1453" s="230" t="s">
        <v>281</v>
      </c>
      <c r="H1453" s="230" t="s">
        <v>1393</v>
      </c>
      <c r="I1453" s="230" t="s">
        <v>1448</v>
      </c>
      <c r="J1453" s="230" t="s">
        <v>295</v>
      </c>
      <c r="K1453" s="230">
        <v>2014</v>
      </c>
      <c r="L1453" s="230" t="s">
        <v>281</v>
      </c>
    </row>
    <row r="1454" spans="1:12" ht="17.25" customHeight="1" x14ac:dyDescent="0.3">
      <c r="A1454" s="230">
        <v>424092</v>
      </c>
      <c r="B1454" s="230" t="s">
        <v>2646</v>
      </c>
      <c r="C1454" s="230" t="s">
        <v>2412</v>
      </c>
      <c r="D1454" s="230" t="s">
        <v>357</v>
      </c>
      <c r="E1454" s="230" t="s">
        <v>141</v>
      </c>
      <c r="F1454" s="230">
        <v>34054</v>
      </c>
      <c r="G1454" s="230" t="s">
        <v>281</v>
      </c>
      <c r="H1454" s="230" t="s">
        <v>1393</v>
      </c>
      <c r="I1454" s="230" t="s">
        <v>1448</v>
      </c>
      <c r="J1454" s="230" t="s">
        <v>295</v>
      </c>
      <c r="K1454" s="230">
        <v>2014</v>
      </c>
      <c r="L1454" s="230" t="s">
        <v>281</v>
      </c>
    </row>
    <row r="1455" spans="1:12" ht="17.25" customHeight="1" x14ac:dyDescent="0.3">
      <c r="A1455" s="230">
        <v>419338</v>
      </c>
      <c r="B1455" s="230" t="s">
        <v>2666</v>
      </c>
      <c r="C1455" s="230" t="s">
        <v>62</v>
      </c>
      <c r="D1455" s="230" t="s">
        <v>247</v>
      </c>
      <c r="E1455" s="230" t="s">
        <v>141</v>
      </c>
      <c r="F1455" s="230">
        <v>35136</v>
      </c>
      <c r="G1455" s="230" t="s">
        <v>281</v>
      </c>
      <c r="H1455" s="230" t="s">
        <v>1393</v>
      </c>
      <c r="I1455" s="230" t="s">
        <v>1448</v>
      </c>
      <c r="J1455" s="230" t="s">
        <v>295</v>
      </c>
      <c r="K1455" s="230">
        <v>2014</v>
      </c>
      <c r="L1455" s="230" t="s">
        <v>281</v>
      </c>
    </row>
    <row r="1456" spans="1:12" ht="17.25" customHeight="1" x14ac:dyDescent="0.3">
      <c r="A1456" s="230">
        <v>418284</v>
      </c>
      <c r="B1456" s="230" t="s">
        <v>2698</v>
      </c>
      <c r="C1456" s="230" t="s">
        <v>366</v>
      </c>
      <c r="D1456" s="230" t="s">
        <v>228</v>
      </c>
      <c r="E1456" s="230" t="s">
        <v>140</v>
      </c>
      <c r="F1456" s="230">
        <v>34700</v>
      </c>
      <c r="G1456" s="230" t="s">
        <v>281</v>
      </c>
      <c r="H1456" s="230" t="s">
        <v>1393</v>
      </c>
      <c r="I1456" s="230" t="s">
        <v>1448</v>
      </c>
      <c r="J1456" s="230" t="s">
        <v>296</v>
      </c>
      <c r="K1456" s="230">
        <v>2014</v>
      </c>
      <c r="L1456" s="230" t="s">
        <v>281</v>
      </c>
    </row>
    <row r="1457" spans="1:12" ht="17.25" customHeight="1" x14ac:dyDescent="0.3">
      <c r="A1457" s="230">
        <v>423182</v>
      </c>
      <c r="B1457" s="230" t="s">
        <v>2699</v>
      </c>
      <c r="C1457" s="230" t="s">
        <v>112</v>
      </c>
      <c r="D1457" s="230" t="s">
        <v>2700</v>
      </c>
      <c r="E1457" s="230" t="s">
        <v>141</v>
      </c>
      <c r="F1457" s="230">
        <v>34781</v>
      </c>
      <c r="G1457" s="230" t="s">
        <v>281</v>
      </c>
      <c r="H1457" s="230" t="s">
        <v>1393</v>
      </c>
      <c r="I1457" s="230" t="s">
        <v>1448</v>
      </c>
      <c r="J1457" s="230" t="s">
        <v>296</v>
      </c>
      <c r="K1457" s="230">
        <v>2014</v>
      </c>
      <c r="L1457" s="230" t="s">
        <v>281</v>
      </c>
    </row>
    <row r="1458" spans="1:12" ht="17.25" customHeight="1" x14ac:dyDescent="0.3">
      <c r="A1458" s="230">
        <v>424447</v>
      </c>
      <c r="B1458" s="230" t="s">
        <v>2723</v>
      </c>
      <c r="C1458" s="230" t="s">
        <v>60</v>
      </c>
      <c r="D1458" s="230" t="s">
        <v>641</v>
      </c>
      <c r="E1458" s="230" t="s">
        <v>141</v>
      </c>
      <c r="F1458" s="230">
        <v>35796</v>
      </c>
      <c r="G1458" s="230" t="s">
        <v>281</v>
      </c>
      <c r="H1458" s="230" t="s">
        <v>1393</v>
      </c>
      <c r="I1458" s="230" t="s">
        <v>1448</v>
      </c>
      <c r="J1458" s="230" t="s">
        <v>295</v>
      </c>
      <c r="K1458" s="230">
        <v>2015</v>
      </c>
      <c r="L1458" s="230" t="s">
        <v>281</v>
      </c>
    </row>
    <row r="1459" spans="1:12" ht="17.25" customHeight="1" x14ac:dyDescent="0.3">
      <c r="A1459" s="230">
        <v>421830</v>
      </c>
      <c r="B1459" s="230" t="s">
        <v>2772</v>
      </c>
      <c r="C1459" s="230" t="s">
        <v>662</v>
      </c>
      <c r="D1459" s="230" t="s">
        <v>615</v>
      </c>
      <c r="E1459" s="230" t="s">
        <v>140</v>
      </c>
      <c r="F1459" s="230">
        <v>35986</v>
      </c>
      <c r="G1459" s="230" t="s">
        <v>281</v>
      </c>
      <c r="H1459" s="230" t="s">
        <v>1393</v>
      </c>
      <c r="I1459" s="230" t="s">
        <v>1448</v>
      </c>
      <c r="J1459" s="230" t="s">
        <v>295</v>
      </c>
      <c r="K1459" s="230">
        <v>2015</v>
      </c>
      <c r="L1459" s="230" t="s">
        <v>281</v>
      </c>
    </row>
    <row r="1460" spans="1:12" ht="17.25" customHeight="1" x14ac:dyDescent="0.3">
      <c r="A1460" s="230">
        <v>424438</v>
      </c>
      <c r="B1460" s="230" t="s">
        <v>2776</v>
      </c>
      <c r="C1460" s="230" t="s">
        <v>437</v>
      </c>
      <c r="D1460" s="230" t="s">
        <v>435</v>
      </c>
      <c r="E1460" s="230" t="s">
        <v>141</v>
      </c>
      <c r="F1460" s="230">
        <v>34754</v>
      </c>
      <c r="G1460" s="230" t="s">
        <v>281</v>
      </c>
      <c r="H1460" s="230" t="s">
        <v>1393</v>
      </c>
      <c r="I1460" s="230" t="s">
        <v>1448</v>
      </c>
      <c r="J1460" s="230" t="s">
        <v>296</v>
      </c>
      <c r="K1460" s="230">
        <v>2015</v>
      </c>
      <c r="L1460" s="230" t="s">
        <v>281</v>
      </c>
    </row>
    <row r="1461" spans="1:12" ht="17.25" customHeight="1" x14ac:dyDescent="0.3">
      <c r="A1461" s="230">
        <v>426507</v>
      </c>
      <c r="B1461" s="230" t="s">
        <v>2780</v>
      </c>
      <c r="C1461" s="230" t="s">
        <v>2781</v>
      </c>
      <c r="D1461" s="230" t="s">
        <v>345</v>
      </c>
      <c r="E1461" s="230" t="s">
        <v>141</v>
      </c>
      <c r="F1461" s="230">
        <v>35437</v>
      </c>
      <c r="G1461" s="230" t="s">
        <v>1396</v>
      </c>
      <c r="H1461" s="230" t="s">
        <v>1393</v>
      </c>
      <c r="I1461" s="230" t="s">
        <v>1448</v>
      </c>
      <c r="J1461" s="230" t="s">
        <v>296</v>
      </c>
      <c r="K1461" s="230">
        <v>2015</v>
      </c>
      <c r="L1461" s="230" t="s">
        <v>281</v>
      </c>
    </row>
    <row r="1462" spans="1:12" ht="17.25" customHeight="1" x14ac:dyDescent="0.3">
      <c r="A1462" s="230">
        <v>423698</v>
      </c>
      <c r="B1462" s="230" t="s">
        <v>2782</v>
      </c>
      <c r="C1462" s="230" t="s">
        <v>619</v>
      </c>
      <c r="D1462" s="230" t="s">
        <v>654</v>
      </c>
      <c r="E1462" s="230" t="s">
        <v>140</v>
      </c>
      <c r="F1462" s="230">
        <v>35438</v>
      </c>
      <c r="G1462" s="230" t="s">
        <v>281</v>
      </c>
      <c r="H1462" s="230" t="s">
        <v>1393</v>
      </c>
      <c r="I1462" s="230" t="s">
        <v>1448</v>
      </c>
      <c r="J1462" s="230" t="s">
        <v>296</v>
      </c>
      <c r="K1462" s="230">
        <v>2015</v>
      </c>
      <c r="L1462" s="230" t="s">
        <v>281</v>
      </c>
    </row>
    <row r="1463" spans="1:12" ht="17.25" customHeight="1" x14ac:dyDescent="0.3">
      <c r="A1463" s="230">
        <v>420214</v>
      </c>
      <c r="B1463" s="230" t="s">
        <v>2786</v>
      </c>
      <c r="C1463" s="230" t="s">
        <v>2409</v>
      </c>
      <c r="D1463" s="230" t="s">
        <v>362</v>
      </c>
      <c r="E1463" s="230" t="s">
        <v>140</v>
      </c>
      <c r="F1463" s="230">
        <v>35731</v>
      </c>
      <c r="G1463" s="230" t="s">
        <v>281</v>
      </c>
      <c r="H1463" s="230" t="s">
        <v>1393</v>
      </c>
      <c r="I1463" s="230" t="s">
        <v>1448</v>
      </c>
      <c r="J1463" s="230" t="s">
        <v>296</v>
      </c>
      <c r="K1463" s="230">
        <v>2015</v>
      </c>
      <c r="L1463" s="230" t="s">
        <v>281</v>
      </c>
    </row>
    <row r="1464" spans="1:12" ht="17.25" customHeight="1" x14ac:dyDescent="0.3">
      <c r="A1464" s="230">
        <v>422638</v>
      </c>
      <c r="B1464" s="230" t="s">
        <v>2792</v>
      </c>
      <c r="C1464" s="230" t="s">
        <v>458</v>
      </c>
      <c r="D1464" s="230" t="s">
        <v>526</v>
      </c>
      <c r="E1464" s="230" t="s">
        <v>141</v>
      </c>
      <c r="F1464" s="230">
        <v>36161</v>
      </c>
      <c r="G1464" s="230" t="s">
        <v>281</v>
      </c>
      <c r="H1464" s="230" t="s">
        <v>1393</v>
      </c>
      <c r="I1464" s="230" t="s">
        <v>1448</v>
      </c>
      <c r="J1464" s="230" t="s">
        <v>296</v>
      </c>
      <c r="K1464" s="230">
        <v>2015</v>
      </c>
      <c r="L1464" s="230" t="s">
        <v>281</v>
      </c>
    </row>
    <row r="1465" spans="1:12" ht="17.25" customHeight="1" x14ac:dyDescent="0.3">
      <c r="A1465" s="230">
        <v>426035</v>
      </c>
      <c r="B1465" s="230" t="s">
        <v>2794</v>
      </c>
      <c r="C1465" s="230" t="s">
        <v>623</v>
      </c>
      <c r="D1465" s="230" t="s">
        <v>217</v>
      </c>
      <c r="E1465" s="230" t="s">
        <v>140</v>
      </c>
      <c r="F1465" s="230">
        <v>35501</v>
      </c>
      <c r="G1465" s="230" t="s">
        <v>281</v>
      </c>
      <c r="H1465" s="230" t="s">
        <v>1393</v>
      </c>
      <c r="I1465" s="230" t="s">
        <v>1448</v>
      </c>
      <c r="J1465" s="230" t="s">
        <v>295</v>
      </c>
      <c r="K1465" s="230">
        <v>2016</v>
      </c>
      <c r="L1465" s="230" t="s">
        <v>281</v>
      </c>
    </row>
    <row r="1466" spans="1:12" ht="17.25" customHeight="1" x14ac:dyDescent="0.3">
      <c r="A1466" s="230">
        <v>424534</v>
      </c>
      <c r="B1466" s="230" t="s">
        <v>2796</v>
      </c>
      <c r="C1466" s="230" t="s">
        <v>121</v>
      </c>
      <c r="D1466" s="230" t="s">
        <v>362</v>
      </c>
      <c r="E1466" s="230" t="s">
        <v>141</v>
      </c>
      <c r="F1466" s="230">
        <v>35988</v>
      </c>
      <c r="G1466" s="230" t="s">
        <v>2482</v>
      </c>
      <c r="H1466" s="230" t="s">
        <v>1393</v>
      </c>
      <c r="I1466" s="230" t="s">
        <v>1448</v>
      </c>
      <c r="J1466" s="230" t="s">
        <v>295</v>
      </c>
      <c r="K1466" s="230">
        <v>2016</v>
      </c>
      <c r="L1466" s="230" t="s">
        <v>281</v>
      </c>
    </row>
    <row r="1467" spans="1:12" ht="17.25" customHeight="1" x14ac:dyDescent="0.3">
      <c r="A1467" s="230">
        <v>424581</v>
      </c>
      <c r="B1467" s="230" t="s">
        <v>2798</v>
      </c>
      <c r="C1467" s="230" t="s">
        <v>237</v>
      </c>
      <c r="D1467" s="230" t="s">
        <v>222</v>
      </c>
      <c r="E1467" s="230" t="s">
        <v>141</v>
      </c>
      <c r="F1467" s="230">
        <v>36190</v>
      </c>
      <c r="G1467" s="230" t="s">
        <v>281</v>
      </c>
      <c r="H1467" s="230" t="s">
        <v>1393</v>
      </c>
      <c r="I1467" s="230" t="s">
        <v>1448</v>
      </c>
      <c r="J1467" s="230" t="s">
        <v>295</v>
      </c>
      <c r="K1467" s="230">
        <v>2016</v>
      </c>
      <c r="L1467" s="230" t="s">
        <v>281</v>
      </c>
    </row>
    <row r="1468" spans="1:12" ht="17.25" customHeight="1" x14ac:dyDescent="0.3">
      <c r="A1468" s="230">
        <v>421892</v>
      </c>
      <c r="B1468" s="230" t="s">
        <v>2827</v>
      </c>
      <c r="C1468" s="230" t="s">
        <v>876</v>
      </c>
      <c r="D1468" s="230" t="s">
        <v>2828</v>
      </c>
      <c r="E1468" s="230" t="s">
        <v>140</v>
      </c>
      <c r="F1468" s="230">
        <v>35839</v>
      </c>
      <c r="G1468" s="230" t="s">
        <v>1457</v>
      </c>
      <c r="H1468" s="230" t="s">
        <v>1393</v>
      </c>
      <c r="I1468" s="230" t="s">
        <v>1448</v>
      </c>
      <c r="J1468" s="230" t="s">
        <v>295</v>
      </c>
      <c r="K1468" s="230">
        <v>2016</v>
      </c>
      <c r="L1468" s="230" t="s">
        <v>281</v>
      </c>
    </row>
    <row r="1469" spans="1:12" ht="17.25" customHeight="1" x14ac:dyDescent="0.3">
      <c r="A1469" s="230">
        <v>425312</v>
      </c>
      <c r="B1469" s="230" t="s">
        <v>2836</v>
      </c>
      <c r="C1469" s="230" t="s">
        <v>439</v>
      </c>
      <c r="D1469" s="230" t="s">
        <v>2837</v>
      </c>
      <c r="E1469" s="230" t="s">
        <v>141</v>
      </c>
      <c r="F1469" s="230">
        <v>35947</v>
      </c>
      <c r="G1469" s="230" t="s">
        <v>281</v>
      </c>
      <c r="H1469" s="230" t="s">
        <v>1393</v>
      </c>
      <c r="I1469" s="230" t="s">
        <v>1448</v>
      </c>
      <c r="J1469" s="230" t="s">
        <v>295</v>
      </c>
      <c r="K1469" s="230">
        <v>2016</v>
      </c>
      <c r="L1469" s="230" t="s">
        <v>281</v>
      </c>
    </row>
    <row r="1470" spans="1:12" ht="17.25" customHeight="1" x14ac:dyDescent="0.3">
      <c r="A1470" s="230">
        <v>422034</v>
      </c>
      <c r="B1470" s="230" t="s">
        <v>2843</v>
      </c>
      <c r="C1470" s="230" t="s">
        <v>60</v>
      </c>
      <c r="D1470" s="230" t="s">
        <v>2844</v>
      </c>
      <c r="E1470" s="230" t="s">
        <v>140</v>
      </c>
      <c r="F1470" s="230">
        <v>35983</v>
      </c>
      <c r="G1470" s="230" t="s">
        <v>281</v>
      </c>
      <c r="H1470" s="230" t="s">
        <v>1393</v>
      </c>
      <c r="I1470" s="230" t="s">
        <v>1448</v>
      </c>
      <c r="J1470" s="230" t="s">
        <v>295</v>
      </c>
      <c r="K1470" s="230">
        <v>2016</v>
      </c>
      <c r="L1470" s="230" t="s">
        <v>281</v>
      </c>
    </row>
    <row r="1471" spans="1:12" ht="17.25" customHeight="1" x14ac:dyDescent="0.3">
      <c r="A1471" s="230">
        <v>423795</v>
      </c>
      <c r="B1471" s="230" t="s">
        <v>412</v>
      </c>
      <c r="C1471" s="230" t="s">
        <v>366</v>
      </c>
      <c r="D1471" s="230" t="s">
        <v>645</v>
      </c>
      <c r="E1471" s="230" t="s">
        <v>140</v>
      </c>
      <c r="F1471" s="230">
        <v>36036</v>
      </c>
      <c r="G1471" s="230" t="s">
        <v>281</v>
      </c>
      <c r="H1471" s="230" t="s">
        <v>1393</v>
      </c>
      <c r="I1471" s="230" t="s">
        <v>1448</v>
      </c>
      <c r="J1471" s="230" t="s">
        <v>295</v>
      </c>
      <c r="K1471" s="230">
        <v>2016</v>
      </c>
      <c r="L1471" s="230" t="s">
        <v>281</v>
      </c>
    </row>
    <row r="1472" spans="1:12" ht="17.25" customHeight="1" x14ac:dyDescent="0.3">
      <c r="A1472" s="230">
        <v>422214</v>
      </c>
      <c r="B1472" s="230" t="s">
        <v>2851</v>
      </c>
      <c r="C1472" s="230" t="s">
        <v>82</v>
      </c>
      <c r="D1472" s="230" t="s">
        <v>2852</v>
      </c>
      <c r="E1472" s="230" t="s">
        <v>140</v>
      </c>
      <c r="F1472" s="230">
        <v>36055</v>
      </c>
      <c r="G1472" s="230" t="s">
        <v>281</v>
      </c>
      <c r="H1472" s="230" t="s">
        <v>1393</v>
      </c>
      <c r="I1472" s="230" t="s">
        <v>1448</v>
      </c>
      <c r="J1472" s="230" t="s">
        <v>295</v>
      </c>
      <c r="K1472" s="230">
        <v>2016</v>
      </c>
      <c r="L1472" s="230" t="s">
        <v>281</v>
      </c>
    </row>
    <row r="1473" spans="1:12" ht="17.25" customHeight="1" x14ac:dyDescent="0.3">
      <c r="A1473" s="230">
        <v>421191</v>
      </c>
      <c r="B1473" s="230" t="s">
        <v>2856</v>
      </c>
      <c r="C1473" s="230" t="s">
        <v>80</v>
      </c>
      <c r="D1473" s="230" t="s">
        <v>632</v>
      </c>
      <c r="E1473" s="230" t="s">
        <v>141</v>
      </c>
      <c r="F1473" s="230">
        <v>36161</v>
      </c>
      <c r="G1473" s="230" t="s">
        <v>281</v>
      </c>
      <c r="H1473" s="230" t="s">
        <v>1393</v>
      </c>
      <c r="I1473" s="230" t="s">
        <v>1448</v>
      </c>
      <c r="J1473" s="230" t="s">
        <v>295</v>
      </c>
      <c r="K1473" s="230">
        <v>2016</v>
      </c>
      <c r="L1473" s="230" t="s">
        <v>281</v>
      </c>
    </row>
    <row r="1474" spans="1:12" ht="17.25" customHeight="1" x14ac:dyDescent="0.3">
      <c r="A1474" s="230">
        <v>423599</v>
      </c>
      <c r="B1474" s="230" t="s">
        <v>2857</v>
      </c>
      <c r="C1474" s="230" t="s">
        <v>1940</v>
      </c>
      <c r="D1474" s="230" t="s">
        <v>2858</v>
      </c>
      <c r="E1474" s="230" t="s">
        <v>141</v>
      </c>
      <c r="F1474" s="230">
        <v>36161</v>
      </c>
      <c r="G1474" s="230" t="s">
        <v>281</v>
      </c>
      <c r="H1474" s="230" t="s">
        <v>1393</v>
      </c>
      <c r="I1474" s="230" t="s">
        <v>1448</v>
      </c>
      <c r="J1474" s="230" t="s">
        <v>295</v>
      </c>
      <c r="K1474" s="230">
        <v>2016</v>
      </c>
      <c r="L1474" s="230" t="s">
        <v>281</v>
      </c>
    </row>
    <row r="1475" spans="1:12" ht="17.25" customHeight="1" x14ac:dyDescent="0.3">
      <c r="A1475" s="230">
        <v>421819</v>
      </c>
      <c r="B1475" s="230" t="s">
        <v>2859</v>
      </c>
      <c r="C1475" s="230" t="s">
        <v>384</v>
      </c>
      <c r="D1475" s="230" t="s">
        <v>434</v>
      </c>
      <c r="E1475" s="230" t="s">
        <v>140</v>
      </c>
      <c r="F1475" s="230">
        <v>36161</v>
      </c>
      <c r="G1475" s="230" t="s">
        <v>281</v>
      </c>
      <c r="H1475" s="230" t="s">
        <v>1393</v>
      </c>
      <c r="I1475" s="230" t="s">
        <v>1448</v>
      </c>
      <c r="J1475" s="230" t="s">
        <v>295</v>
      </c>
      <c r="K1475" s="230">
        <v>2016</v>
      </c>
      <c r="L1475" s="230" t="s">
        <v>281</v>
      </c>
    </row>
    <row r="1476" spans="1:12" ht="17.25" customHeight="1" x14ac:dyDescent="0.3">
      <c r="A1476" s="230">
        <v>424917</v>
      </c>
      <c r="B1476" s="230" t="s">
        <v>2879</v>
      </c>
      <c r="C1476" s="230" t="s">
        <v>445</v>
      </c>
      <c r="D1476" s="230" t="s">
        <v>349</v>
      </c>
      <c r="E1476" s="230" t="s">
        <v>141</v>
      </c>
      <c r="F1476" s="230">
        <v>35440</v>
      </c>
      <c r="G1476" s="230" t="s">
        <v>281</v>
      </c>
      <c r="H1476" s="230" t="s">
        <v>1393</v>
      </c>
      <c r="I1476" s="230" t="s">
        <v>1448</v>
      </c>
      <c r="J1476" s="230" t="s">
        <v>296</v>
      </c>
      <c r="K1476" s="230">
        <v>2016</v>
      </c>
      <c r="L1476" s="230" t="s">
        <v>281</v>
      </c>
    </row>
    <row r="1477" spans="1:12" ht="17.25" customHeight="1" x14ac:dyDescent="0.3">
      <c r="A1477" s="230">
        <v>426743</v>
      </c>
      <c r="B1477" s="230" t="s">
        <v>2892</v>
      </c>
      <c r="C1477" s="230" t="s">
        <v>2623</v>
      </c>
      <c r="D1477" s="230" t="s">
        <v>485</v>
      </c>
      <c r="E1477" s="230" t="s">
        <v>140</v>
      </c>
      <c r="F1477" s="230">
        <v>35796</v>
      </c>
      <c r="G1477" s="230" t="s">
        <v>1396</v>
      </c>
      <c r="H1477" s="230" t="s">
        <v>1393</v>
      </c>
      <c r="I1477" s="230" t="s">
        <v>1448</v>
      </c>
      <c r="J1477" s="230" t="s">
        <v>296</v>
      </c>
      <c r="K1477" s="230">
        <v>2016</v>
      </c>
      <c r="L1477" s="230" t="s">
        <v>281</v>
      </c>
    </row>
    <row r="1478" spans="1:12" ht="17.25" customHeight="1" x14ac:dyDescent="0.3">
      <c r="A1478" s="230">
        <v>424997</v>
      </c>
      <c r="B1478" s="230" t="s">
        <v>2911</v>
      </c>
      <c r="C1478" s="230" t="s">
        <v>488</v>
      </c>
      <c r="D1478" s="230" t="s">
        <v>557</v>
      </c>
      <c r="E1478" s="230" t="s">
        <v>141</v>
      </c>
      <c r="F1478" s="230">
        <v>36161</v>
      </c>
      <c r="G1478" s="230" t="s">
        <v>281</v>
      </c>
      <c r="H1478" s="230" t="s">
        <v>1393</v>
      </c>
      <c r="I1478" s="230" t="s">
        <v>1448</v>
      </c>
      <c r="J1478" s="230" t="s">
        <v>296</v>
      </c>
      <c r="K1478" s="230">
        <v>2016</v>
      </c>
      <c r="L1478" s="230" t="s">
        <v>281</v>
      </c>
    </row>
    <row r="1479" spans="1:12" ht="17.25" customHeight="1" x14ac:dyDescent="0.3">
      <c r="A1479" s="230">
        <v>422526</v>
      </c>
      <c r="B1479" s="230" t="s">
        <v>2926</v>
      </c>
      <c r="C1479" s="230" t="s">
        <v>500</v>
      </c>
      <c r="D1479" s="230" t="s">
        <v>229</v>
      </c>
      <c r="E1479" s="230" t="s">
        <v>140</v>
      </c>
      <c r="F1479" s="230">
        <v>36439</v>
      </c>
      <c r="G1479" s="230" t="s">
        <v>281</v>
      </c>
      <c r="H1479" s="230" t="s">
        <v>1393</v>
      </c>
      <c r="I1479" s="230" t="s">
        <v>1448</v>
      </c>
      <c r="J1479" s="230" t="s">
        <v>296</v>
      </c>
      <c r="K1479" s="230">
        <v>2016</v>
      </c>
      <c r="L1479" s="230" t="s">
        <v>281</v>
      </c>
    </row>
    <row r="1480" spans="1:12" ht="17.25" customHeight="1" x14ac:dyDescent="0.3">
      <c r="A1480" s="230">
        <v>423984</v>
      </c>
      <c r="B1480" s="230" t="s">
        <v>2928</v>
      </c>
      <c r="C1480" s="230" t="s">
        <v>402</v>
      </c>
      <c r="D1480" s="230" t="s">
        <v>190</v>
      </c>
      <c r="E1480" s="230" t="s">
        <v>140</v>
      </c>
      <c r="F1480" s="230">
        <v>36545</v>
      </c>
      <c r="G1480" s="230" t="s">
        <v>281</v>
      </c>
      <c r="H1480" s="230" t="s">
        <v>1393</v>
      </c>
      <c r="I1480" s="230" t="s">
        <v>1448</v>
      </c>
      <c r="J1480" s="230" t="s">
        <v>296</v>
      </c>
      <c r="K1480" s="230">
        <v>2016</v>
      </c>
      <c r="L1480" s="230" t="s">
        <v>281</v>
      </c>
    </row>
    <row r="1481" spans="1:12" ht="17.25" customHeight="1" x14ac:dyDescent="0.3">
      <c r="A1481" s="230">
        <v>424246</v>
      </c>
      <c r="B1481" s="230" t="s">
        <v>2930</v>
      </c>
      <c r="C1481" s="230" t="s">
        <v>411</v>
      </c>
      <c r="D1481" s="230" t="s">
        <v>214</v>
      </c>
      <c r="E1481" s="230" t="s">
        <v>141</v>
      </c>
      <c r="F1481" s="230">
        <v>35460</v>
      </c>
      <c r="G1481" s="230" t="s">
        <v>281</v>
      </c>
      <c r="H1481" s="230" t="s">
        <v>1393</v>
      </c>
      <c r="I1481" s="230" t="s">
        <v>1448</v>
      </c>
      <c r="J1481" s="230" t="s">
        <v>295</v>
      </c>
      <c r="K1481" s="230">
        <v>2017</v>
      </c>
      <c r="L1481" s="230" t="s">
        <v>281</v>
      </c>
    </row>
    <row r="1482" spans="1:12" ht="17.25" customHeight="1" x14ac:dyDescent="0.3">
      <c r="A1482" s="230">
        <v>423916</v>
      </c>
      <c r="B1482" s="230" t="s">
        <v>2940</v>
      </c>
      <c r="C1482" s="230" t="s">
        <v>479</v>
      </c>
      <c r="D1482" s="230" t="s">
        <v>240</v>
      </c>
      <c r="E1482" s="230" t="s">
        <v>140</v>
      </c>
      <c r="F1482" s="230">
        <v>35984</v>
      </c>
      <c r="G1482" s="230" t="s">
        <v>1760</v>
      </c>
      <c r="H1482" s="230" t="s">
        <v>1393</v>
      </c>
      <c r="I1482" s="230" t="s">
        <v>1448</v>
      </c>
      <c r="J1482" s="230" t="s">
        <v>295</v>
      </c>
      <c r="K1482" s="230">
        <v>2017</v>
      </c>
      <c r="L1482" s="230" t="s">
        <v>281</v>
      </c>
    </row>
    <row r="1483" spans="1:12" ht="17.25" customHeight="1" x14ac:dyDescent="0.3">
      <c r="A1483" s="230">
        <v>422550</v>
      </c>
      <c r="B1483" s="230" t="s">
        <v>2941</v>
      </c>
      <c r="C1483" s="230" t="s">
        <v>501</v>
      </c>
      <c r="D1483" s="230" t="s">
        <v>526</v>
      </c>
      <c r="E1483" s="230" t="s">
        <v>140</v>
      </c>
      <c r="F1483" s="230">
        <v>35989</v>
      </c>
      <c r="G1483" s="230" t="s">
        <v>281</v>
      </c>
      <c r="H1483" s="230" t="s">
        <v>1393</v>
      </c>
      <c r="I1483" s="230" t="s">
        <v>1448</v>
      </c>
      <c r="J1483" s="230" t="s">
        <v>295</v>
      </c>
      <c r="K1483" s="230">
        <v>2017</v>
      </c>
      <c r="L1483" s="230" t="s">
        <v>281</v>
      </c>
    </row>
    <row r="1484" spans="1:12" ht="17.25" customHeight="1" x14ac:dyDescent="0.3">
      <c r="A1484" s="230">
        <v>423476</v>
      </c>
      <c r="B1484" s="230" t="s">
        <v>2943</v>
      </c>
      <c r="C1484" s="230" t="s">
        <v>2944</v>
      </c>
      <c r="D1484" s="230" t="s">
        <v>493</v>
      </c>
      <c r="E1484" s="230" t="s">
        <v>141</v>
      </c>
      <c r="F1484" s="230">
        <v>36072</v>
      </c>
      <c r="G1484" s="230" t="s">
        <v>281</v>
      </c>
      <c r="H1484" s="230" t="s">
        <v>1393</v>
      </c>
      <c r="I1484" s="230" t="s">
        <v>1448</v>
      </c>
      <c r="J1484" s="230" t="s">
        <v>295</v>
      </c>
      <c r="K1484" s="230">
        <v>2017</v>
      </c>
      <c r="L1484" s="230" t="s">
        <v>281</v>
      </c>
    </row>
    <row r="1485" spans="1:12" ht="17.25" customHeight="1" x14ac:dyDescent="0.3">
      <c r="A1485" s="230">
        <v>424265</v>
      </c>
      <c r="B1485" s="230" t="s">
        <v>2951</v>
      </c>
      <c r="C1485" s="230" t="s">
        <v>102</v>
      </c>
      <c r="D1485" s="230" t="s">
        <v>2952</v>
      </c>
      <c r="E1485" s="230" t="s">
        <v>140</v>
      </c>
      <c r="F1485" s="230">
        <v>36180</v>
      </c>
      <c r="G1485" s="230" t="s">
        <v>281</v>
      </c>
      <c r="H1485" s="230" t="s">
        <v>1393</v>
      </c>
      <c r="I1485" s="230" t="s">
        <v>1448</v>
      </c>
      <c r="J1485" s="230" t="s">
        <v>295</v>
      </c>
      <c r="K1485" s="230">
        <v>2017</v>
      </c>
      <c r="L1485" s="230" t="s">
        <v>281</v>
      </c>
    </row>
    <row r="1486" spans="1:12" ht="17.25" customHeight="1" x14ac:dyDescent="0.3">
      <c r="A1486" s="230">
        <v>423948</v>
      </c>
      <c r="B1486" s="230" t="s">
        <v>2959</v>
      </c>
      <c r="C1486" s="230" t="s">
        <v>404</v>
      </c>
      <c r="D1486" s="230" t="s">
        <v>2960</v>
      </c>
      <c r="E1486" s="230" t="s">
        <v>141</v>
      </c>
      <c r="F1486" s="230">
        <v>36259</v>
      </c>
      <c r="G1486" s="230" t="s">
        <v>281</v>
      </c>
      <c r="H1486" s="230" t="s">
        <v>1393</v>
      </c>
      <c r="I1486" s="230" t="s">
        <v>1448</v>
      </c>
      <c r="J1486" s="230" t="s">
        <v>295</v>
      </c>
      <c r="K1486" s="230">
        <v>2017</v>
      </c>
      <c r="L1486" s="230" t="s">
        <v>281</v>
      </c>
    </row>
    <row r="1487" spans="1:12" ht="17.25" customHeight="1" x14ac:dyDescent="0.3">
      <c r="A1487" s="230">
        <v>423614</v>
      </c>
      <c r="B1487" s="230" t="s">
        <v>2978</v>
      </c>
      <c r="C1487" s="230" t="s">
        <v>488</v>
      </c>
      <c r="D1487" s="230" t="s">
        <v>362</v>
      </c>
      <c r="E1487" s="230" t="s">
        <v>141</v>
      </c>
      <c r="F1487" s="230">
        <v>36526</v>
      </c>
      <c r="G1487" s="230" t="s">
        <v>281</v>
      </c>
      <c r="H1487" s="230" t="s">
        <v>1393</v>
      </c>
      <c r="I1487" s="230" t="s">
        <v>1448</v>
      </c>
      <c r="J1487" s="230" t="s">
        <v>295</v>
      </c>
      <c r="K1487" s="230">
        <v>2017</v>
      </c>
      <c r="L1487" s="230" t="s">
        <v>281</v>
      </c>
    </row>
    <row r="1488" spans="1:12" ht="17.25" customHeight="1" x14ac:dyDescent="0.3">
      <c r="A1488" s="230">
        <v>425903</v>
      </c>
      <c r="B1488" s="230" t="s">
        <v>2991</v>
      </c>
      <c r="C1488" s="230" t="s">
        <v>126</v>
      </c>
      <c r="D1488" s="230" t="s">
        <v>2992</v>
      </c>
      <c r="E1488" s="230" t="s">
        <v>140</v>
      </c>
      <c r="F1488" s="230" t="s">
        <v>2993</v>
      </c>
      <c r="G1488" s="230" t="s">
        <v>1396</v>
      </c>
      <c r="H1488" s="230" t="s">
        <v>1393</v>
      </c>
      <c r="I1488" s="230" t="s">
        <v>1448</v>
      </c>
      <c r="J1488" s="230" t="s">
        <v>295</v>
      </c>
      <c r="K1488" s="230">
        <v>2017</v>
      </c>
      <c r="L1488" s="230" t="s">
        <v>281</v>
      </c>
    </row>
    <row r="1489" spans="1:12" ht="17.25" customHeight="1" x14ac:dyDescent="0.3">
      <c r="A1489" s="230">
        <v>425021</v>
      </c>
      <c r="B1489" s="230" t="s">
        <v>2995</v>
      </c>
      <c r="C1489" s="230" t="s">
        <v>69</v>
      </c>
      <c r="D1489" s="230" t="s">
        <v>2996</v>
      </c>
      <c r="E1489" s="230" t="s">
        <v>141</v>
      </c>
      <c r="F1489" s="230">
        <v>36168</v>
      </c>
      <c r="G1489" s="230" t="s">
        <v>281</v>
      </c>
      <c r="H1489" s="230" t="s">
        <v>1393</v>
      </c>
      <c r="I1489" s="230" t="s">
        <v>1448</v>
      </c>
      <c r="J1489" s="230" t="s">
        <v>295</v>
      </c>
      <c r="K1489" s="230">
        <v>2017</v>
      </c>
      <c r="L1489" s="230" t="s">
        <v>281</v>
      </c>
    </row>
    <row r="1490" spans="1:12" ht="17.25" customHeight="1" x14ac:dyDescent="0.3">
      <c r="A1490" s="230">
        <v>423100</v>
      </c>
      <c r="B1490" s="230" t="s">
        <v>3007</v>
      </c>
      <c r="C1490" s="230" t="s">
        <v>62</v>
      </c>
      <c r="D1490" s="230" t="s">
        <v>451</v>
      </c>
      <c r="E1490" s="230" t="s">
        <v>141</v>
      </c>
      <c r="F1490" s="230">
        <v>36161</v>
      </c>
      <c r="G1490" s="230" t="s">
        <v>281</v>
      </c>
      <c r="H1490" s="230" t="s">
        <v>1393</v>
      </c>
      <c r="I1490" s="230" t="s">
        <v>1448</v>
      </c>
      <c r="J1490" s="230" t="s">
        <v>296</v>
      </c>
      <c r="K1490" s="230">
        <v>2017</v>
      </c>
      <c r="L1490" s="230" t="s">
        <v>281</v>
      </c>
    </row>
    <row r="1491" spans="1:12" ht="17.25" customHeight="1" x14ac:dyDescent="0.3">
      <c r="A1491" s="230">
        <v>426240</v>
      </c>
      <c r="B1491" s="230" t="s">
        <v>3010</v>
      </c>
      <c r="C1491" s="230" t="s">
        <v>112</v>
      </c>
      <c r="D1491" s="230" t="s">
        <v>207</v>
      </c>
      <c r="E1491" s="230" t="s">
        <v>141</v>
      </c>
      <c r="F1491" s="230">
        <v>36175</v>
      </c>
      <c r="G1491" s="230" t="s">
        <v>281</v>
      </c>
      <c r="H1491" s="230" t="s">
        <v>1393</v>
      </c>
      <c r="I1491" s="230" t="s">
        <v>1448</v>
      </c>
      <c r="J1491" s="230" t="s">
        <v>296</v>
      </c>
      <c r="K1491" s="230">
        <v>2017</v>
      </c>
      <c r="L1491" s="230" t="s">
        <v>281</v>
      </c>
    </row>
    <row r="1492" spans="1:12" ht="17.25" customHeight="1" x14ac:dyDescent="0.3">
      <c r="A1492" s="230">
        <v>424292</v>
      </c>
      <c r="B1492" s="230" t="s">
        <v>3012</v>
      </c>
      <c r="C1492" s="230" t="s">
        <v>62</v>
      </c>
      <c r="D1492" s="230" t="s">
        <v>223</v>
      </c>
      <c r="E1492" s="230" t="s">
        <v>140</v>
      </c>
      <c r="F1492" s="230">
        <v>36191</v>
      </c>
      <c r="G1492" s="230" t="s">
        <v>281</v>
      </c>
      <c r="H1492" s="230" t="s">
        <v>1393</v>
      </c>
      <c r="I1492" s="230" t="s">
        <v>1448</v>
      </c>
      <c r="J1492" s="230" t="s">
        <v>296</v>
      </c>
      <c r="K1492" s="230">
        <v>2017</v>
      </c>
      <c r="L1492" s="230" t="s">
        <v>281</v>
      </c>
    </row>
    <row r="1493" spans="1:12" ht="17.25" customHeight="1" x14ac:dyDescent="0.3">
      <c r="A1493" s="230">
        <v>423005</v>
      </c>
      <c r="B1493" s="230" t="s">
        <v>3014</v>
      </c>
      <c r="C1493" s="230" t="s">
        <v>86</v>
      </c>
      <c r="D1493" s="230" t="s">
        <v>199</v>
      </c>
      <c r="E1493" s="230" t="s">
        <v>141</v>
      </c>
      <c r="F1493" s="230">
        <v>36231</v>
      </c>
      <c r="G1493" s="230" t="s">
        <v>281</v>
      </c>
      <c r="H1493" s="230" t="s">
        <v>1393</v>
      </c>
      <c r="I1493" s="230" t="s">
        <v>1448</v>
      </c>
      <c r="J1493" s="230" t="s">
        <v>296</v>
      </c>
      <c r="K1493" s="230">
        <v>2017</v>
      </c>
      <c r="L1493" s="230" t="s">
        <v>281</v>
      </c>
    </row>
    <row r="1494" spans="1:12" ht="17.25" customHeight="1" x14ac:dyDescent="0.3">
      <c r="A1494" s="230">
        <v>423055</v>
      </c>
      <c r="B1494" s="230" t="s">
        <v>3016</v>
      </c>
      <c r="C1494" s="230" t="s">
        <v>509</v>
      </c>
      <c r="D1494" s="230" t="s">
        <v>129</v>
      </c>
      <c r="E1494" s="230" t="s">
        <v>141</v>
      </c>
      <c r="F1494" s="230">
        <v>36258</v>
      </c>
      <c r="G1494" s="230" t="s">
        <v>281</v>
      </c>
      <c r="H1494" s="230" t="s">
        <v>1393</v>
      </c>
      <c r="I1494" s="230" t="s">
        <v>1448</v>
      </c>
      <c r="J1494" s="230" t="s">
        <v>296</v>
      </c>
      <c r="K1494" s="230">
        <v>2017</v>
      </c>
      <c r="L1494" s="230" t="s">
        <v>281</v>
      </c>
    </row>
    <row r="1495" spans="1:12" ht="17.25" customHeight="1" x14ac:dyDescent="0.3">
      <c r="A1495" s="230">
        <v>423548</v>
      </c>
      <c r="B1495" s="230" t="s">
        <v>3027</v>
      </c>
      <c r="C1495" s="230" t="s">
        <v>550</v>
      </c>
      <c r="D1495" s="230" t="s">
        <v>3028</v>
      </c>
      <c r="E1495" s="230" t="s">
        <v>141</v>
      </c>
      <c r="F1495" s="230">
        <v>36526</v>
      </c>
      <c r="G1495" s="230" t="s">
        <v>281</v>
      </c>
      <c r="H1495" s="230" t="s">
        <v>1393</v>
      </c>
      <c r="I1495" s="230" t="s">
        <v>1448</v>
      </c>
      <c r="J1495" s="230" t="s">
        <v>296</v>
      </c>
      <c r="K1495" s="230">
        <v>2017</v>
      </c>
      <c r="L1495" s="230" t="s">
        <v>281</v>
      </c>
    </row>
    <row r="1496" spans="1:12" ht="17.25" customHeight="1" x14ac:dyDescent="0.3">
      <c r="A1496" s="230">
        <v>423307</v>
      </c>
      <c r="B1496" s="230" t="s">
        <v>3030</v>
      </c>
      <c r="C1496" s="230" t="s">
        <v>3031</v>
      </c>
      <c r="D1496" s="230" t="s">
        <v>247</v>
      </c>
      <c r="E1496" s="230" t="s">
        <v>140</v>
      </c>
      <c r="F1496" s="230">
        <v>36526</v>
      </c>
      <c r="G1496" s="230" t="s">
        <v>281</v>
      </c>
      <c r="H1496" s="230" t="s">
        <v>1393</v>
      </c>
      <c r="I1496" s="230" t="s">
        <v>1448</v>
      </c>
      <c r="J1496" s="230" t="s">
        <v>296</v>
      </c>
      <c r="K1496" s="230">
        <v>2017</v>
      </c>
      <c r="L1496" s="230" t="s">
        <v>281</v>
      </c>
    </row>
    <row r="1497" spans="1:12" ht="17.25" customHeight="1" x14ac:dyDescent="0.3">
      <c r="A1497" s="230">
        <v>425957</v>
      </c>
      <c r="B1497" s="230" t="s">
        <v>3040</v>
      </c>
      <c r="C1497" s="230" t="s">
        <v>1761</v>
      </c>
      <c r="D1497" s="230" t="s">
        <v>3041</v>
      </c>
      <c r="E1497" s="230" t="s">
        <v>141</v>
      </c>
      <c r="H1497" s="230" t="s">
        <v>1393</v>
      </c>
      <c r="I1497" s="230" t="s">
        <v>1448</v>
      </c>
      <c r="J1497" s="230" t="s">
        <v>296</v>
      </c>
      <c r="K1497" s="230">
        <v>2017</v>
      </c>
      <c r="L1497" s="230" t="s">
        <v>281</v>
      </c>
    </row>
    <row r="1498" spans="1:12" ht="17.25" customHeight="1" x14ac:dyDescent="0.3">
      <c r="A1498" s="230">
        <v>426726</v>
      </c>
      <c r="B1498" s="230" t="s">
        <v>3042</v>
      </c>
      <c r="C1498" s="230" t="s">
        <v>82</v>
      </c>
      <c r="D1498" s="230" t="s">
        <v>380</v>
      </c>
      <c r="E1498" s="230" t="s">
        <v>140</v>
      </c>
      <c r="H1498" s="230" t="s">
        <v>1393</v>
      </c>
      <c r="I1498" s="230" t="s">
        <v>1448</v>
      </c>
      <c r="J1498" s="230" t="s">
        <v>296</v>
      </c>
      <c r="K1498" s="230">
        <v>2017</v>
      </c>
      <c r="L1498" s="230" t="s">
        <v>281</v>
      </c>
    </row>
    <row r="1499" spans="1:12" ht="17.25" customHeight="1" x14ac:dyDescent="0.3">
      <c r="A1499" s="230">
        <v>426296</v>
      </c>
      <c r="B1499" s="230" t="s">
        <v>3046</v>
      </c>
      <c r="C1499" s="230" t="s">
        <v>607</v>
      </c>
      <c r="D1499" s="230" t="s">
        <v>345</v>
      </c>
      <c r="E1499" s="230" t="s">
        <v>141</v>
      </c>
      <c r="F1499" s="230" t="s">
        <v>3047</v>
      </c>
      <c r="G1499" s="230" t="s">
        <v>281</v>
      </c>
      <c r="H1499" s="230" t="s">
        <v>1393</v>
      </c>
      <c r="I1499" s="230" t="s">
        <v>1448</v>
      </c>
      <c r="J1499" s="230" t="s">
        <v>295</v>
      </c>
      <c r="K1499" s="230">
        <v>2018</v>
      </c>
      <c r="L1499" s="230" t="s">
        <v>281</v>
      </c>
    </row>
    <row r="1500" spans="1:12" ht="17.25" customHeight="1" x14ac:dyDescent="0.3">
      <c r="A1500" s="230">
        <v>426748</v>
      </c>
      <c r="B1500" s="230" t="s">
        <v>3049</v>
      </c>
      <c r="C1500" s="230" t="s">
        <v>3050</v>
      </c>
      <c r="D1500" s="230" t="s">
        <v>551</v>
      </c>
      <c r="E1500" s="230" t="s">
        <v>140</v>
      </c>
      <c r="F1500" s="230">
        <v>36892</v>
      </c>
      <c r="G1500" s="230" t="s">
        <v>281</v>
      </c>
      <c r="H1500" s="230" t="s">
        <v>1393</v>
      </c>
      <c r="I1500" s="230" t="s">
        <v>1448</v>
      </c>
      <c r="J1500" s="230" t="s">
        <v>295</v>
      </c>
      <c r="K1500" s="230">
        <v>2018</v>
      </c>
      <c r="L1500" s="230" t="s">
        <v>281</v>
      </c>
    </row>
    <row r="1501" spans="1:12" ht="17.25" customHeight="1" x14ac:dyDescent="0.3">
      <c r="A1501" s="230">
        <v>425820</v>
      </c>
      <c r="B1501" s="230" t="s">
        <v>3051</v>
      </c>
      <c r="C1501" s="230" t="s">
        <v>96</v>
      </c>
      <c r="D1501" s="230" t="s">
        <v>215</v>
      </c>
      <c r="E1501" s="230" t="s">
        <v>140</v>
      </c>
      <c r="F1501" s="230" t="s">
        <v>3052</v>
      </c>
      <c r="G1501" s="230" t="s">
        <v>281</v>
      </c>
      <c r="H1501" s="230" t="s">
        <v>1393</v>
      </c>
      <c r="I1501" s="230" t="s">
        <v>1448</v>
      </c>
      <c r="J1501" s="230" t="s">
        <v>295</v>
      </c>
      <c r="K1501" s="230">
        <v>2018</v>
      </c>
      <c r="L1501" s="230" t="s">
        <v>281</v>
      </c>
    </row>
    <row r="1502" spans="1:12" ht="17.25" customHeight="1" x14ac:dyDescent="0.3">
      <c r="A1502" s="230">
        <v>425995</v>
      </c>
      <c r="B1502" s="230" t="s">
        <v>3053</v>
      </c>
      <c r="C1502" s="230" t="s">
        <v>74</v>
      </c>
      <c r="D1502" s="230" t="s">
        <v>3054</v>
      </c>
      <c r="E1502" s="230" t="s">
        <v>140</v>
      </c>
      <c r="F1502" s="230">
        <v>36910</v>
      </c>
      <c r="G1502" s="230" t="s">
        <v>281</v>
      </c>
      <c r="H1502" s="230" t="s">
        <v>1393</v>
      </c>
      <c r="I1502" s="230" t="s">
        <v>1448</v>
      </c>
      <c r="J1502" s="230" t="s">
        <v>296</v>
      </c>
      <c r="K1502" s="230">
        <v>2018</v>
      </c>
      <c r="L1502" s="230" t="s">
        <v>281</v>
      </c>
    </row>
    <row r="1503" spans="1:12" ht="17.25" customHeight="1" x14ac:dyDescent="0.3">
      <c r="A1503" s="230">
        <v>425862</v>
      </c>
      <c r="B1503" s="230" t="s">
        <v>3055</v>
      </c>
      <c r="C1503" s="230" t="s">
        <v>59</v>
      </c>
      <c r="D1503" s="230" t="s">
        <v>553</v>
      </c>
      <c r="E1503" s="230" t="s">
        <v>141</v>
      </c>
      <c r="F1503" s="230">
        <v>31048</v>
      </c>
      <c r="G1503" s="230" t="s">
        <v>281</v>
      </c>
      <c r="H1503" s="230" t="s">
        <v>1393</v>
      </c>
      <c r="I1503" s="230" t="s">
        <v>1448</v>
      </c>
      <c r="J1503" s="230" t="s">
        <v>295</v>
      </c>
      <c r="K1503" s="230">
        <v>2019</v>
      </c>
      <c r="L1503" s="230" t="s">
        <v>281</v>
      </c>
    </row>
    <row r="1504" spans="1:12" ht="17.25" customHeight="1" x14ac:dyDescent="0.3">
      <c r="A1504" s="230">
        <v>425904</v>
      </c>
      <c r="B1504" s="230" t="s">
        <v>3056</v>
      </c>
      <c r="C1504" s="230" t="s">
        <v>382</v>
      </c>
      <c r="D1504" s="230" t="s">
        <v>217</v>
      </c>
      <c r="E1504" s="230" t="s">
        <v>141</v>
      </c>
      <c r="F1504" s="230" t="s">
        <v>3057</v>
      </c>
      <c r="G1504" s="230" t="s">
        <v>281</v>
      </c>
      <c r="H1504" s="230" t="s">
        <v>1393</v>
      </c>
      <c r="I1504" s="230" t="s">
        <v>1448</v>
      </c>
      <c r="J1504" s="230" t="s">
        <v>295</v>
      </c>
      <c r="K1504" s="230">
        <v>2049</v>
      </c>
      <c r="L1504" s="230" t="s">
        <v>281</v>
      </c>
    </row>
    <row r="1505" spans="1:12" ht="17.25" customHeight="1" x14ac:dyDescent="0.3">
      <c r="A1505" s="230">
        <v>426268</v>
      </c>
      <c r="B1505" s="230" t="s">
        <v>3060</v>
      </c>
      <c r="C1505" s="230" t="s">
        <v>62</v>
      </c>
      <c r="D1505" s="230" t="s">
        <v>90</v>
      </c>
      <c r="E1505" s="230" t="s">
        <v>141</v>
      </c>
      <c r="F1505" s="230">
        <v>34913</v>
      </c>
      <c r="G1505" s="230" t="s">
        <v>281</v>
      </c>
      <c r="H1505" s="230" t="s">
        <v>1393</v>
      </c>
      <c r="I1505" s="230" t="s">
        <v>1448</v>
      </c>
      <c r="J1505" s="230" t="s">
        <v>295</v>
      </c>
      <c r="K1505" s="230" t="s">
        <v>1427</v>
      </c>
      <c r="L1505" s="230" t="s">
        <v>281</v>
      </c>
    </row>
    <row r="1506" spans="1:12" ht="17.25" customHeight="1" x14ac:dyDescent="0.3">
      <c r="A1506" s="230">
        <v>425828</v>
      </c>
      <c r="B1506" s="230" t="s">
        <v>253</v>
      </c>
      <c r="C1506" s="230" t="s">
        <v>69</v>
      </c>
      <c r="D1506" s="230" t="s">
        <v>218</v>
      </c>
      <c r="E1506" s="230" t="s">
        <v>141</v>
      </c>
      <c r="F1506" s="230">
        <v>35150</v>
      </c>
      <c r="G1506" s="230" t="s">
        <v>281</v>
      </c>
      <c r="H1506" s="230" t="s">
        <v>1393</v>
      </c>
      <c r="I1506" s="230" t="s">
        <v>1448</v>
      </c>
      <c r="J1506" s="230" t="s">
        <v>295</v>
      </c>
      <c r="K1506" s="230" t="s">
        <v>1418</v>
      </c>
      <c r="L1506" s="230" t="s">
        <v>281</v>
      </c>
    </row>
    <row r="1507" spans="1:12" ht="17.25" customHeight="1" x14ac:dyDescent="0.3">
      <c r="A1507" s="230">
        <v>425992</v>
      </c>
      <c r="B1507" s="230" t="s">
        <v>3061</v>
      </c>
      <c r="C1507" s="230" t="s">
        <v>261</v>
      </c>
      <c r="D1507" s="230" t="s">
        <v>254</v>
      </c>
      <c r="E1507" s="230" t="s">
        <v>141</v>
      </c>
      <c r="F1507" s="230">
        <v>35281</v>
      </c>
      <c r="G1507" s="230" t="s">
        <v>281</v>
      </c>
      <c r="H1507" s="230" t="s">
        <v>1393</v>
      </c>
      <c r="I1507" s="230" t="s">
        <v>1448</v>
      </c>
      <c r="J1507" s="230" t="s">
        <v>295</v>
      </c>
      <c r="K1507" s="230" t="s">
        <v>1428</v>
      </c>
      <c r="L1507" s="230" t="s">
        <v>281</v>
      </c>
    </row>
    <row r="1508" spans="1:12" ht="17.25" customHeight="1" x14ac:dyDescent="0.3">
      <c r="A1508" s="230">
        <v>426198</v>
      </c>
      <c r="B1508" s="230" t="s">
        <v>2736</v>
      </c>
      <c r="C1508" s="230" t="s">
        <v>3062</v>
      </c>
      <c r="D1508" s="230" t="s">
        <v>211</v>
      </c>
      <c r="E1508" s="230" t="s">
        <v>141</v>
      </c>
      <c r="F1508" s="230">
        <v>35947</v>
      </c>
      <c r="G1508" s="230" t="s">
        <v>281</v>
      </c>
      <c r="H1508" s="230" t="s">
        <v>1393</v>
      </c>
      <c r="I1508" s="230" t="s">
        <v>1448</v>
      </c>
      <c r="J1508" s="230" t="s">
        <v>295</v>
      </c>
      <c r="K1508" s="230" t="s">
        <v>1428</v>
      </c>
      <c r="L1508" s="230" t="s">
        <v>281</v>
      </c>
    </row>
    <row r="1509" spans="1:12" ht="17.25" customHeight="1" x14ac:dyDescent="0.3">
      <c r="A1509" s="230">
        <v>426854</v>
      </c>
      <c r="B1509" s="230" t="s">
        <v>3066</v>
      </c>
      <c r="C1509" s="230" t="s">
        <v>107</v>
      </c>
      <c r="D1509" s="230" t="s">
        <v>217</v>
      </c>
      <c r="E1509" s="230" t="s">
        <v>141</v>
      </c>
      <c r="F1509" s="230">
        <v>36190</v>
      </c>
      <c r="G1509" s="230" t="s">
        <v>281</v>
      </c>
      <c r="H1509" s="230" t="s">
        <v>1393</v>
      </c>
      <c r="I1509" s="230" t="s">
        <v>1448</v>
      </c>
      <c r="J1509" s="230" t="s">
        <v>295</v>
      </c>
      <c r="K1509" s="230" t="s">
        <v>1429</v>
      </c>
      <c r="L1509" s="230" t="s">
        <v>281</v>
      </c>
    </row>
    <row r="1510" spans="1:12" ht="17.25" customHeight="1" x14ac:dyDescent="0.3">
      <c r="A1510" s="230">
        <v>426964</v>
      </c>
      <c r="B1510" s="230" t="s">
        <v>2984</v>
      </c>
      <c r="C1510" s="230" t="s">
        <v>82</v>
      </c>
      <c r="D1510" s="230" t="s">
        <v>222</v>
      </c>
      <c r="E1510" s="230" t="s">
        <v>141</v>
      </c>
      <c r="F1510" s="230">
        <v>36532</v>
      </c>
      <c r="G1510" s="230" t="s">
        <v>281</v>
      </c>
      <c r="H1510" s="230" t="s">
        <v>1393</v>
      </c>
      <c r="I1510" s="230" t="s">
        <v>1448</v>
      </c>
      <c r="J1510" s="230" t="s">
        <v>295</v>
      </c>
      <c r="K1510" s="230" t="s">
        <v>1429</v>
      </c>
      <c r="L1510" s="230" t="s">
        <v>281</v>
      </c>
    </row>
    <row r="1511" spans="1:12" ht="17.25" customHeight="1" x14ac:dyDescent="0.3">
      <c r="A1511" s="230">
        <v>426489</v>
      </c>
      <c r="B1511" s="230" t="s">
        <v>3072</v>
      </c>
      <c r="C1511" s="230" t="s">
        <v>77</v>
      </c>
      <c r="D1511" s="230" t="s">
        <v>265</v>
      </c>
      <c r="E1511" s="230" t="s">
        <v>141</v>
      </c>
      <c r="F1511" s="230">
        <v>36362</v>
      </c>
      <c r="G1511" s="230" t="s">
        <v>281</v>
      </c>
      <c r="H1511" s="230" t="s">
        <v>1393</v>
      </c>
      <c r="I1511" s="230" t="s">
        <v>1448</v>
      </c>
      <c r="J1511" s="230" t="s">
        <v>296</v>
      </c>
      <c r="K1511" s="230" t="s">
        <v>1429</v>
      </c>
      <c r="L1511" s="230" t="s">
        <v>281</v>
      </c>
    </row>
    <row r="1512" spans="1:12" ht="17.25" customHeight="1" x14ac:dyDescent="0.3">
      <c r="A1512" s="230">
        <v>425817</v>
      </c>
      <c r="B1512" s="230" t="s">
        <v>2949</v>
      </c>
      <c r="C1512" s="230" t="s">
        <v>105</v>
      </c>
      <c r="D1512" s="230" t="s">
        <v>2273</v>
      </c>
      <c r="E1512" s="230" t="s">
        <v>141</v>
      </c>
      <c r="F1512" s="230">
        <v>36321</v>
      </c>
      <c r="G1512" s="230" t="s">
        <v>281</v>
      </c>
      <c r="H1512" s="230" t="s">
        <v>1393</v>
      </c>
      <c r="I1512" s="230" t="s">
        <v>1448</v>
      </c>
      <c r="J1512" s="230" t="s">
        <v>295</v>
      </c>
      <c r="K1512" s="230">
        <v>2017</v>
      </c>
      <c r="L1512" s="230" t="s">
        <v>281</v>
      </c>
    </row>
    <row r="1513" spans="1:12" ht="17.25" customHeight="1" x14ac:dyDescent="0.3">
      <c r="A1513" s="230">
        <v>425388</v>
      </c>
      <c r="B1513" s="230" t="s">
        <v>3086</v>
      </c>
      <c r="C1513" s="230" t="s">
        <v>384</v>
      </c>
      <c r="D1513" s="230" t="s">
        <v>2601</v>
      </c>
      <c r="E1513" s="230" t="s">
        <v>141</v>
      </c>
      <c r="F1513" s="230">
        <v>34435</v>
      </c>
      <c r="G1513" s="230" t="s">
        <v>281</v>
      </c>
      <c r="H1513" s="230" t="s">
        <v>1393</v>
      </c>
      <c r="I1513" s="230" t="s">
        <v>1448</v>
      </c>
      <c r="J1513" s="230" t="s">
        <v>296</v>
      </c>
      <c r="K1513" s="230">
        <v>2012</v>
      </c>
      <c r="L1513" s="230" t="s">
        <v>1396</v>
      </c>
    </row>
    <row r="1514" spans="1:12" ht="17.25" customHeight="1" x14ac:dyDescent="0.3">
      <c r="A1514" s="230">
        <v>424583</v>
      </c>
      <c r="B1514" s="230" t="s">
        <v>3087</v>
      </c>
      <c r="C1514" s="230" t="s">
        <v>378</v>
      </c>
      <c r="D1514" s="230" t="s">
        <v>129</v>
      </c>
      <c r="E1514" s="230" t="s">
        <v>140</v>
      </c>
      <c r="F1514" s="230">
        <v>35290</v>
      </c>
      <c r="G1514" s="230" t="s">
        <v>281</v>
      </c>
      <c r="H1514" s="230" t="s">
        <v>1393</v>
      </c>
      <c r="I1514" s="230" t="s">
        <v>1448</v>
      </c>
      <c r="J1514" s="230" t="s">
        <v>295</v>
      </c>
      <c r="K1514" s="230">
        <v>2014</v>
      </c>
      <c r="L1514" s="230" t="s">
        <v>1396</v>
      </c>
    </row>
    <row r="1515" spans="1:12" ht="17.25" customHeight="1" x14ac:dyDescent="0.3">
      <c r="A1515" s="230">
        <v>424785</v>
      </c>
      <c r="B1515" s="230" t="s">
        <v>3089</v>
      </c>
      <c r="C1515" s="230" t="s">
        <v>410</v>
      </c>
      <c r="D1515" s="230" t="s">
        <v>359</v>
      </c>
      <c r="E1515" s="230" t="s">
        <v>140</v>
      </c>
      <c r="F1515" s="230">
        <v>35309</v>
      </c>
      <c r="G1515" s="230" t="s">
        <v>281</v>
      </c>
      <c r="H1515" s="230" t="s">
        <v>1393</v>
      </c>
      <c r="I1515" s="230" t="s">
        <v>1448</v>
      </c>
      <c r="J1515" s="230" t="s">
        <v>295</v>
      </c>
      <c r="K1515" s="230">
        <v>2014</v>
      </c>
      <c r="L1515" s="230" t="s">
        <v>1396</v>
      </c>
    </row>
    <row r="1516" spans="1:12" ht="17.25" customHeight="1" x14ac:dyDescent="0.3">
      <c r="A1516" s="230">
        <v>424613</v>
      </c>
      <c r="B1516" s="230" t="s">
        <v>3092</v>
      </c>
      <c r="C1516" s="230" t="s">
        <v>86</v>
      </c>
      <c r="D1516" s="230" t="s">
        <v>3093</v>
      </c>
      <c r="E1516" s="230" t="s">
        <v>141</v>
      </c>
      <c r="F1516" s="230">
        <v>35068</v>
      </c>
      <c r="G1516" s="230" t="s">
        <v>281</v>
      </c>
      <c r="H1516" s="230" t="s">
        <v>1393</v>
      </c>
      <c r="I1516" s="230" t="s">
        <v>1448</v>
      </c>
      <c r="J1516" s="230" t="s">
        <v>296</v>
      </c>
      <c r="K1516" s="230">
        <v>2016</v>
      </c>
      <c r="L1516" s="230" t="s">
        <v>1396</v>
      </c>
    </row>
    <row r="1517" spans="1:12" ht="17.25" customHeight="1" x14ac:dyDescent="0.3">
      <c r="A1517" s="230">
        <v>424956</v>
      </c>
      <c r="B1517" s="230" t="s">
        <v>3108</v>
      </c>
      <c r="C1517" s="230" t="s">
        <v>68</v>
      </c>
      <c r="D1517" s="230" t="s">
        <v>3109</v>
      </c>
      <c r="E1517" s="230" t="s">
        <v>140</v>
      </c>
      <c r="F1517" s="230">
        <v>33555</v>
      </c>
      <c r="G1517" s="230" t="s">
        <v>281</v>
      </c>
      <c r="H1517" s="230" t="s">
        <v>1393</v>
      </c>
      <c r="I1517" s="230" t="s">
        <v>1448</v>
      </c>
      <c r="J1517" s="230" t="s">
        <v>296</v>
      </c>
      <c r="K1517" s="230">
        <v>2010</v>
      </c>
      <c r="L1517" s="230" t="s">
        <v>286</v>
      </c>
    </row>
    <row r="1518" spans="1:12" ht="17.25" customHeight="1" x14ac:dyDescent="0.3">
      <c r="A1518" s="230">
        <v>424197</v>
      </c>
      <c r="B1518" s="230" t="s">
        <v>3116</v>
      </c>
      <c r="C1518" s="230" t="s">
        <v>366</v>
      </c>
      <c r="D1518" s="230" t="s">
        <v>230</v>
      </c>
      <c r="E1518" s="230" t="s">
        <v>141</v>
      </c>
      <c r="F1518" s="230">
        <v>34520</v>
      </c>
      <c r="G1518" s="230" t="s">
        <v>281</v>
      </c>
      <c r="H1518" s="230" t="s">
        <v>1393</v>
      </c>
      <c r="I1518" s="230" t="s">
        <v>1448</v>
      </c>
      <c r="J1518" s="230" t="s">
        <v>295</v>
      </c>
      <c r="K1518" s="230">
        <v>2012</v>
      </c>
      <c r="L1518" s="230" t="s">
        <v>286</v>
      </c>
    </row>
    <row r="1519" spans="1:12" ht="17.25" customHeight="1" x14ac:dyDescent="0.3">
      <c r="A1519" s="230">
        <v>426100</v>
      </c>
      <c r="B1519" s="230" t="s">
        <v>3117</v>
      </c>
      <c r="C1519" s="230" t="s">
        <v>567</v>
      </c>
      <c r="D1519" s="230" t="s">
        <v>199</v>
      </c>
      <c r="E1519" s="230" t="s">
        <v>141</v>
      </c>
      <c r="F1519" s="230">
        <v>34449</v>
      </c>
      <c r="G1519" s="230" t="s">
        <v>281</v>
      </c>
      <c r="H1519" s="230" t="s">
        <v>1393</v>
      </c>
      <c r="I1519" s="230" t="s">
        <v>1448</v>
      </c>
      <c r="J1519" s="230" t="s">
        <v>296</v>
      </c>
      <c r="K1519" s="230">
        <v>2012</v>
      </c>
      <c r="L1519" s="230" t="s">
        <v>286</v>
      </c>
    </row>
    <row r="1520" spans="1:12" ht="17.25" customHeight="1" x14ac:dyDescent="0.3">
      <c r="A1520" s="230">
        <v>426493</v>
      </c>
      <c r="B1520" s="230" t="s">
        <v>3118</v>
      </c>
      <c r="C1520" s="230" t="s">
        <v>501</v>
      </c>
      <c r="D1520" s="230" t="s">
        <v>635</v>
      </c>
      <c r="E1520" s="230" t="s">
        <v>141</v>
      </c>
      <c r="F1520" s="230">
        <v>34700</v>
      </c>
      <c r="G1520" s="230" t="s">
        <v>281</v>
      </c>
      <c r="H1520" s="230" t="s">
        <v>1393</v>
      </c>
      <c r="I1520" s="230" t="s">
        <v>1448</v>
      </c>
      <c r="J1520" s="230" t="s">
        <v>296</v>
      </c>
      <c r="K1520" s="230">
        <v>2012</v>
      </c>
      <c r="L1520" s="230" t="s">
        <v>286</v>
      </c>
    </row>
    <row r="1521" spans="1:12" ht="17.25" customHeight="1" x14ac:dyDescent="0.3">
      <c r="A1521" s="230">
        <v>422814</v>
      </c>
      <c r="B1521" s="230" t="s">
        <v>3134</v>
      </c>
      <c r="C1521" s="230" t="s">
        <v>479</v>
      </c>
      <c r="D1521" s="230" t="s">
        <v>485</v>
      </c>
      <c r="E1521" s="230" t="s">
        <v>141</v>
      </c>
      <c r="F1521" s="230">
        <v>35077</v>
      </c>
      <c r="G1521" s="230" t="s">
        <v>281</v>
      </c>
      <c r="H1521" s="230" t="s">
        <v>1393</v>
      </c>
      <c r="I1521" s="230" t="s">
        <v>1448</v>
      </c>
      <c r="J1521" s="230" t="s">
        <v>296</v>
      </c>
      <c r="K1521" s="230">
        <v>2015</v>
      </c>
      <c r="L1521" s="230" t="s">
        <v>286</v>
      </c>
    </row>
    <row r="1522" spans="1:12" ht="17.25" customHeight="1" x14ac:dyDescent="0.3">
      <c r="A1522" s="230">
        <v>424808</v>
      </c>
      <c r="B1522" s="230" t="s">
        <v>3135</v>
      </c>
      <c r="C1522" s="230" t="s">
        <v>80</v>
      </c>
      <c r="D1522" s="230" t="s">
        <v>213</v>
      </c>
      <c r="E1522" s="230" t="s">
        <v>141</v>
      </c>
      <c r="F1522" s="230">
        <v>35624</v>
      </c>
      <c r="G1522" s="230" t="s">
        <v>281</v>
      </c>
      <c r="H1522" s="230" t="s">
        <v>1393</v>
      </c>
      <c r="I1522" s="230" t="s">
        <v>1448</v>
      </c>
      <c r="J1522" s="230" t="s">
        <v>296</v>
      </c>
      <c r="K1522" s="230">
        <v>2015</v>
      </c>
      <c r="L1522" s="230" t="s">
        <v>286</v>
      </c>
    </row>
    <row r="1523" spans="1:12" ht="17.25" customHeight="1" x14ac:dyDescent="0.3">
      <c r="A1523" s="230">
        <v>422388</v>
      </c>
      <c r="B1523" s="230" t="s">
        <v>3145</v>
      </c>
      <c r="C1523" s="230" t="s">
        <v>406</v>
      </c>
      <c r="D1523" s="230" t="s">
        <v>431</v>
      </c>
      <c r="E1523" s="230" t="s">
        <v>141</v>
      </c>
      <c r="F1523" s="230">
        <v>35570</v>
      </c>
      <c r="G1523" s="230" t="s">
        <v>281</v>
      </c>
      <c r="H1523" s="230" t="s">
        <v>1393</v>
      </c>
      <c r="I1523" s="230" t="s">
        <v>1448</v>
      </c>
      <c r="J1523" s="230" t="s">
        <v>296</v>
      </c>
      <c r="K1523" s="230">
        <v>2016</v>
      </c>
      <c r="L1523" s="230" t="s">
        <v>286</v>
      </c>
    </row>
    <row r="1524" spans="1:12" ht="17.25" customHeight="1" x14ac:dyDescent="0.3">
      <c r="A1524" s="230">
        <v>425024</v>
      </c>
      <c r="B1524" s="230" t="s">
        <v>3149</v>
      </c>
      <c r="C1524" s="230" t="s">
        <v>411</v>
      </c>
      <c r="D1524" s="230" t="s">
        <v>208</v>
      </c>
      <c r="E1524" s="230" t="s">
        <v>140</v>
      </c>
      <c r="F1524" s="230">
        <v>35963</v>
      </c>
      <c r="H1524" s="230" t="s">
        <v>1393</v>
      </c>
      <c r="I1524" s="230" t="s">
        <v>1448</v>
      </c>
      <c r="J1524" s="230" t="s">
        <v>296</v>
      </c>
      <c r="K1524" s="230">
        <v>2016</v>
      </c>
      <c r="L1524" s="230" t="s">
        <v>286</v>
      </c>
    </row>
    <row r="1525" spans="1:12" ht="17.25" customHeight="1" x14ac:dyDescent="0.3">
      <c r="A1525" s="230">
        <v>423274</v>
      </c>
      <c r="B1525" s="230" t="s">
        <v>3156</v>
      </c>
      <c r="C1525" s="230" t="s">
        <v>468</v>
      </c>
      <c r="D1525" s="230" t="s">
        <v>205</v>
      </c>
      <c r="E1525" s="230" t="s">
        <v>140</v>
      </c>
      <c r="F1525" s="230">
        <v>36831</v>
      </c>
      <c r="G1525" s="230" t="s">
        <v>281</v>
      </c>
      <c r="H1525" s="230" t="s">
        <v>1393</v>
      </c>
      <c r="I1525" s="230" t="s">
        <v>1448</v>
      </c>
      <c r="J1525" s="230" t="s">
        <v>295</v>
      </c>
      <c r="K1525" s="230">
        <v>2017</v>
      </c>
      <c r="L1525" s="230" t="s">
        <v>286</v>
      </c>
    </row>
    <row r="1526" spans="1:12" ht="17.25" customHeight="1" x14ac:dyDescent="0.3">
      <c r="A1526" s="230">
        <v>422782</v>
      </c>
      <c r="B1526" s="230" t="s">
        <v>3159</v>
      </c>
      <c r="C1526" s="230" t="s">
        <v>581</v>
      </c>
      <c r="D1526" s="230" t="s">
        <v>192</v>
      </c>
      <c r="E1526" s="230" t="s">
        <v>140</v>
      </c>
      <c r="F1526" s="230">
        <v>36161</v>
      </c>
      <c r="G1526" s="230" t="s">
        <v>281</v>
      </c>
      <c r="H1526" s="230" t="s">
        <v>1393</v>
      </c>
      <c r="I1526" s="230" t="s">
        <v>1448</v>
      </c>
      <c r="J1526" s="230" t="s">
        <v>296</v>
      </c>
      <c r="K1526" s="230">
        <v>2017</v>
      </c>
      <c r="L1526" s="230" t="s">
        <v>286</v>
      </c>
    </row>
    <row r="1527" spans="1:12" ht="17.25" customHeight="1" x14ac:dyDescent="0.3">
      <c r="A1527" s="230">
        <v>426613</v>
      </c>
      <c r="B1527" s="230" t="s">
        <v>3166</v>
      </c>
      <c r="C1527" s="230" t="s">
        <v>63</v>
      </c>
      <c r="D1527" s="230" t="s">
        <v>357</v>
      </c>
      <c r="E1527" s="230" t="s">
        <v>141</v>
      </c>
      <c r="F1527" s="230">
        <v>36421</v>
      </c>
      <c r="G1527" s="230" t="s">
        <v>281</v>
      </c>
      <c r="H1527" s="230" t="s">
        <v>1393</v>
      </c>
      <c r="I1527" s="230" t="s">
        <v>1448</v>
      </c>
      <c r="J1527" s="230" t="s">
        <v>296</v>
      </c>
      <c r="K1527" s="230">
        <v>2017</v>
      </c>
      <c r="L1527" s="230" t="s">
        <v>286</v>
      </c>
    </row>
    <row r="1528" spans="1:12" ht="17.25" customHeight="1" x14ac:dyDescent="0.3">
      <c r="A1528" s="230">
        <v>422752</v>
      </c>
      <c r="B1528" s="230" t="s">
        <v>3170</v>
      </c>
      <c r="C1528" s="230" t="s">
        <v>655</v>
      </c>
      <c r="D1528" s="230" t="s">
        <v>230</v>
      </c>
      <c r="E1528" s="230" t="s">
        <v>141</v>
      </c>
      <c r="F1528" s="230">
        <v>36321</v>
      </c>
      <c r="G1528" s="230" t="s">
        <v>281</v>
      </c>
      <c r="H1528" s="230" t="s">
        <v>1393</v>
      </c>
      <c r="I1528" s="230" t="s">
        <v>1448</v>
      </c>
      <c r="J1528" s="230" t="s">
        <v>296</v>
      </c>
      <c r="K1528" s="230">
        <v>2017</v>
      </c>
      <c r="L1528" s="230" t="s">
        <v>286</v>
      </c>
    </row>
    <row r="1529" spans="1:12" ht="17.25" customHeight="1" x14ac:dyDescent="0.3">
      <c r="A1529" s="230">
        <v>426720</v>
      </c>
      <c r="B1529" s="230" t="s">
        <v>3171</v>
      </c>
      <c r="C1529" s="230" t="s">
        <v>82</v>
      </c>
      <c r="D1529" s="230" t="s">
        <v>2282</v>
      </c>
      <c r="E1529" s="230" t="s">
        <v>140</v>
      </c>
      <c r="F1529" s="230">
        <v>26642</v>
      </c>
      <c r="G1529" s="230" t="s">
        <v>1457</v>
      </c>
      <c r="H1529" s="230" t="s">
        <v>1393</v>
      </c>
      <c r="I1529" s="230" t="s">
        <v>1448</v>
      </c>
      <c r="J1529" s="230" t="s">
        <v>296</v>
      </c>
      <c r="K1529" s="230">
        <v>1990</v>
      </c>
    </row>
    <row r="1530" spans="1:12" ht="17.25" customHeight="1" x14ac:dyDescent="0.3">
      <c r="A1530" s="230">
        <v>426234</v>
      </c>
      <c r="B1530" s="230" t="s">
        <v>3172</v>
      </c>
      <c r="C1530" s="230" t="s">
        <v>3173</v>
      </c>
      <c r="D1530" s="230" t="s">
        <v>1699</v>
      </c>
      <c r="E1530" s="230" t="s">
        <v>141</v>
      </c>
      <c r="F1530" s="230">
        <v>36348</v>
      </c>
      <c r="G1530" s="230" t="s">
        <v>1398</v>
      </c>
      <c r="H1530" s="230" t="s">
        <v>1393</v>
      </c>
      <c r="I1530" s="230" t="s">
        <v>1448</v>
      </c>
      <c r="J1530" s="230" t="s">
        <v>296</v>
      </c>
      <c r="K1530" s="230">
        <v>2017</v>
      </c>
    </row>
    <row r="1531" spans="1:12" ht="17.25" customHeight="1" x14ac:dyDescent="0.3">
      <c r="A1531" s="230">
        <v>417941</v>
      </c>
      <c r="B1531" s="230" t="s">
        <v>3271</v>
      </c>
      <c r="C1531" s="230" t="s">
        <v>112</v>
      </c>
      <c r="D1531" s="230" t="s">
        <v>248</v>
      </c>
      <c r="E1531" s="230" t="s">
        <v>141</v>
      </c>
      <c r="F1531" s="230">
        <v>34425</v>
      </c>
      <c r="G1531" s="230" t="s">
        <v>1396</v>
      </c>
      <c r="H1531" s="230" t="s">
        <v>1393</v>
      </c>
      <c r="I1531" s="230" t="s">
        <v>1448</v>
      </c>
    </row>
    <row r="1532" spans="1:12" ht="17.25" customHeight="1" x14ac:dyDescent="0.3">
      <c r="A1532" s="230">
        <v>417094</v>
      </c>
      <c r="B1532" s="230" t="s">
        <v>3273</v>
      </c>
      <c r="C1532" s="230" t="s">
        <v>87</v>
      </c>
      <c r="D1532" s="230" t="s">
        <v>230</v>
      </c>
      <c r="E1532" s="230" t="s">
        <v>141</v>
      </c>
      <c r="F1532" s="230">
        <v>34522</v>
      </c>
      <c r="G1532" s="230" t="s">
        <v>281</v>
      </c>
      <c r="H1532" s="230" t="s">
        <v>1393</v>
      </c>
      <c r="I1532" s="230" t="s">
        <v>1448</v>
      </c>
    </row>
    <row r="1533" spans="1:12" ht="17.25" customHeight="1" x14ac:dyDescent="0.3">
      <c r="A1533" s="230">
        <v>417287</v>
      </c>
      <c r="B1533" s="230" t="s">
        <v>3276</v>
      </c>
      <c r="C1533" s="230" t="s">
        <v>87</v>
      </c>
      <c r="D1533" s="230" t="s">
        <v>615</v>
      </c>
      <c r="E1533" s="230" t="s">
        <v>141</v>
      </c>
      <c r="F1533" s="230">
        <v>35065</v>
      </c>
      <c r="G1533" s="230" t="s">
        <v>281</v>
      </c>
      <c r="H1533" s="230" t="s">
        <v>1393</v>
      </c>
      <c r="I1533" s="230" t="s">
        <v>1448</v>
      </c>
    </row>
    <row r="1534" spans="1:12" ht="17.25" customHeight="1" x14ac:dyDescent="0.3">
      <c r="A1534" s="230">
        <v>427726</v>
      </c>
      <c r="B1534" s="230" t="s">
        <v>3293</v>
      </c>
      <c r="C1534" s="230" t="s">
        <v>546</v>
      </c>
      <c r="D1534" s="230" t="s">
        <v>362</v>
      </c>
      <c r="E1534" s="230" t="s">
        <v>141</v>
      </c>
      <c r="F1534" s="230" t="s">
        <v>3294</v>
      </c>
      <c r="G1534" s="230" t="s">
        <v>281</v>
      </c>
      <c r="H1534" s="230" t="s">
        <v>1393</v>
      </c>
      <c r="I1534" s="230" t="s">
        <v>1448</v>
      </c>
      <c r="J1534" s="230" t="s">
        <v>296</v>
      </c>
      <c r="K1534" s="230">
        <v>2011</v>
      </c>
      <c r="L1534" s="230" t="s">
        <v>281</v>
      </c>
    </row>
    <row r="1535" spans="1:12" ht="17.25" customHeight="1" x14ac:dyDescent="0.3">
      <c r="A1535" s="230">
        <v>427227</v>
      </c>
      <c r="B1535" s="230" t="s">
        <v>3295</v>
      </c>
      <c r="C1535" s="230" t="s">
        <v>94</v>
      </c>
      <c r="D1535" s="230" t="s">
        <v>129</v>
      </c>
      <c r="E1535" s="230" t="s">
        <v>141</v>
      </c>
      <c r="F1535" s="230">
        <v>34036</v>
      </c>
      <c r="G1535" s="230" t="s">
        <v>281</v>
      </c>
      <c r="H1535" s="230" t="s">
        <v>1393</v>
      </c>
      <c r="I1535" s="230" t="s">
        <v>1448</v>
      </c>
      <c r="J1535" s="230" t="s">
        <v>296</v>
      </c>
      <c r="K1535" s="230">
        <v>2012</v>
      </c>
      <c r="L1535" s="230" t="s">
        <v>281</v>
      </c>
    </row>
    <row r="1536" spans="1:12" ht="17.25" customHeight="1" x14ac:dyDescent="0.3">
      <c r="A1536" s="230">
        <v>427712</v>
      </c>
      <c r="B1536" s="230" t="s">
        <v>3301</v>
      </c>
      <c r="C1536" s="230" t="s">
        <v>404</v>
      </c>
      <c r="D1536" s="230" t="s">
        <v>408</v>
      </c>
      <c r="E1536" s="230" t="s">
        <v>141</v>
      </c>
      <c r="F1536" s="230" t="s">
        <v>3302</v>
      </c>
      <c r="G1536" s="230" t="s">
        <v>281</v>
      </c>
      <c r="H1536" s="230" t="s">
        <v>1393</v>
      </c>
      <c r="I1536" s="230" t="s">
        <v>1448</v>
      </c>
      <c r="J1536" s="230" t="s">
        <v>295</v>
      </c>
      <c r="K1536" s="230">
        <v>2016</v>
      </c>
      <c r="L1536" s="230" t="s">
        <v>281</v>
      </c>
    </row>
    <row r="1537" spans="1:12" ht="17.25" customHeight="1" x14ac:dyDescent="0.3">
      <c r="A1537" s="230">
        <v>427540</v>
      </c>
      <c r="B1537" s="230" t="s">
        <v>3308</v>
      </c>
      <c r="C1537" s="230" t="s">
        <v>707</v>
      </c>
      <c r="D1537" s="230" t="s">
        <v>408</v>
      </c>
      <c r="E1537" s="230" t="e">
        <v>#REF!</v>
      </c>
      <c r="F1537" s="230">
        <v>35065</v>
      </c>
      <c r="G1537" s="230" t="s">
        <v>1396</v>
      </c>
      <c r="H1537" s="230" t="s">
        <v>1393</v>
      </c>
      <c r="I1537" s="230" t="s">
        <v>1448</v>
      </c>
      <c r="J1537" s="230" t="s">
        <v>295</v>
      </c>
      <c r="K1537" s="230">
        <v>2018</v>
      </c>
      <c r="L1537" s="230" t="s">
        <v>281</v>
      </c>
    </row>
    <row r="1538" spans="1:12" ht="17.25" customHeight="1" x14ac:dyDescent="0.3">
      <c r="A1538" s="230">
        <v>427128</v>
      </c>
      <c r="B1538" s="230" t="s">
        <v>3309</v>
      </c>
      <c r="C1538" s="230" t="s">
        <v>91</v>
      </c>
      <c r="D1538" s="230" t="s">
        <v>207</v>
      </c>
      <c r="E1538" s="230" t="s">
        <v>140</v>
      </c>
      <c r="F1538" s="230">
        <v>36583</v>
      </c>
      <c r="G1538" s="230" t="s">
        <v>281</v>
      </c>
      <c r="H1538" s="230" t="s">
        <v>1393</v>
      </c>
      <c r="I1538" s="230" t="s">
        <v>1448</v>
      </c>
      <c r="J1538" s="230" t="s">
        <v>295</v>
      </c>
      <c r="K1538" s="230">
        <v>2018</v>
      </c>
      <c r="L1538" s="230" t="s">
        <v>281</v>
      </c>
    </row>
    <row r="1539" spans="1:12" ht="17.25" customHeight="1" x14ac:dyDescent="0.3">
      <c r="A1539" s="230">
        <v>427487</v>
      </c>
      <c r="B1539" s="230" t="s">
        <v>3310</v>
      </c>
      <c r="C1539" s="230" t="s">
        <v>450</v>
      </c>
      <c r="D1539" s="230" t="s">
        <v>3311</v>
      </c>
      <c r="E1539" s="230" t="s">
        <v>141</v>
      </c>
      <c r="F1539" s="230" t="s">
        <v>3312</v>
      </c>
      <c r="G1539" s="230" t="s">
        <v>281</v>
      </c>
      <c r="H1539" s="230" t="s">
        <v>1393</v>
      </c>
      <c r="I1539" s="230" t="s">
        <v>1448</v>
      </c>
      <c r="J1539" s="230" t="s">
        <v>295</v>
      </c>
      <c r="K1539" s="230">
        <v>2018</v>
      </c>
      <c r="L1539" s="230" t="s">
        <v>281</v>
      </c>
    </row>
    <row r="1540" spans="1:12" ht="17.25" customHeight="1" x14ac:dyDescent="0.3">
      <c r="A1540" s="230">
        <v>427626</v>
      </c>
      <c r="B1540" s="230" t="s">
        <v>3313</v>
      </c>
      <c r="C1540" s="230" t="s">
        <v>62</v>
      </c>
      <c r="D1540" s="230" t="s">
        <v>508</v>
      </c>
      <c r="E1540" s="230" t="s">
        <v>141</v>
      </c>
      <c r="F1540" s="230">
        <v>36073</v>
      </c>
      <c r="G1540" s="230" t="s">
        <v>281</v>
      </c>
      <c r="H1540" s="230" t="s">
        <v>1393</v>
      </c>
      <c r="I1540" s="230" t="s">
        <v>1448</v>
      </c>
      <c r="J1540" s="230" t="s">
        <v>295</v>
      </c>
      <c r="K1540" s="230">
        <v>2018</v>
      </c>
      <c r="L1540" s="230" t="s">
        <v>286</v>
      </c>
    </row>
    <row r="1541" spans="1:12" ht="17.25" customHeight="1" x14ac:dyDescent="0.3">
      <c r="A1541" s="230">
        <v>426172</v>
      </c>
      <c r="B1541" s="230" t="s">
        <v>3318</v>
      </c>
      <c r="C1541" s="230" t="s">
        <v>469</v>
      </c>
      <c r="D1541" s="230" t="s">
        <v>457</v>
      </c>
      <c r="E1541" s="230" t="s">
        <v>141</v>
      </c>
      <c r="F1541" s="230">
        <v>28686</v>
      </c>
      <c r="G1541" s="230" t="s">
        <v>281</v>
      </c>
      <c r="H1541" s="230" t="s">
        <v>1393</v>
      </c>
      <c r="I1541" s="230" t="s">
        <v>1448</v>
      </c>
      <c r="J1541" s="230" t="s">
        <v>296</v>
      </c>
      <c r="K1541" s="230">
        <v>1996</v>
      </c>
      <c r="L1541" s="230" t="s">
        <v>281</v>
      </c>
    </row>
    <row r="1542" spans="1:12" ht="17.25" customHeight="1" x14ac:dyDescent="0.3">
      <c r="A1542" s="230">
        <v>426099</v>
      </c>
      <c r="B1542" s="230" t="s">
        <v>3332</v>
      </c>
      <c r="C1542" s="230" t="s">
        <v>471</v>
      </c>
      <c r="D1542" s="230" t="s">
        <v>362</v>
      </c>
      <c r="E1542" s="230" t="s">
        <v>140</v>
      </c>
      <c r="H1542" s="230" t="s">
        <v>1393</v>
      </c>
      <c r="I1542" s="230" t="s">
        <v>1448</v>
      </c>
      <c r="J1542" s="230" t="s">
        <v>296</v>
      </c>
      <c r="K1542" s="230">
        <v>2017</v>
      </c>
      <c r="L1542" s="230" t="s">
        <v>281</v>
      </c>
    </row>
    <row r="1543" spans="1:12" ht="17.25" customHeight="1" x14ac:dyDescent="0.3">
      <c r="A1543" s="230">
        <v>415490</v>
      </c>
      <c r="B1543" s="230" t="s">
        <v>3337</v>
      </c>
      <c r="C1543" s="230" t="s">
        <v>118</v>
      </c>
      <c r="D1543" s="230" t="s">
        <v>3338</v>
      </c>
      <c r="E1543" s="230" t="s">
        <v>141</v>
      </c>
      <c r="F1543" s="230">
        <v>32073</v>
      </c>
      <c r="G1543" s="230" t="s">
        <v>282</v>
      </c>
      <c r="H1543" s="230" t="s">
        <v>1393</v>
      </c>
      <c r="I1543" s="230" t="s">
        <v>1448</v>
      </c>
      <c r="J1543" s="230" t="s">
        <v>295</v>
      </c>
      <c r="K1543" s="230">
        <v>2007</v>
      </c>
      <c r="L1543" s="230" t="s">
        <v>282</v>
      </c>
    </row>
    <row r="1544" spans="1:12" ht="17.25" customHeight="1" x14ac:dyDescent="0.3">
      <c r="A1544" s="230">
        <v>425762</v>
      </c>
      <c r="B1544" s="230" t="s">
        <v>3342</v>
      </c>
      <c r="C1544" s="230" t="s">
        <v>91</v>
      </c>
      <c r="D1544" s="230" t="s">
        <v>613</v>
      </c>
      <c r="E1544" s="230" t="s">
        <v>141</v>
      </c>
      <c r="F1544" s="230">
        <v>34731</v>
      </c>
      <c r="G1544" s="230" t="s">
        <v>1457</v>
      </c>
      <c r="H1544" s="230" t="s">
        <v>1393</v>
      </c>
      <c r="I1544" s="230" t="s">
        <v>1448</v>
      </c>
      <c r="J1544" s="230" t="s">
        <v>296</v>
      </c>
      <c r="K1544" s="230">
        <v>2012</v>
      </c>
      <c r="L1544" s="230" t="s">
        <v>282</v>
      </c>
    </row>
    <row r="1545" spans="1:12" ht="17.25" customHeight="1" x14ac:dyDescent="0.3">
      <c r="A1545" s="230">
        <v>425845</v>
      </c>
      <c r="B1545" s="230" t="s">
        <v>3343</v>
      </c>
      <c r="C1545" s="230" t="s">
        <v>3344</v>
      </c>
      <c r="D1545" s="230" t="s">
        <v>3345</v>
      </c>
      <c r="E1545" s="230" t="s">
        <v>141</v>
      </c>
      <c r="F1545" s="230">
        <v>35065</v>
      </c>
      <c r="H1545" s="230" t="s">
        <v>1393</v>
      </c>
      <c r="I1545" s="230" t="s">
        <v>1448</v>
      </c>
      <c r="J1545" s="230" t="s">
        <v>296</v>
      </c>
      <c r="K1545" s="230">
        <v>2013</v>
      </c>
      <c r="L1545" s="230" t="s">
        <v>282</v>
      </c>
    </row>
    <row r="1546" spans="1:12" ht="17.25" customHeight="1" x14ac:dyDescent="0.3">
      <c r="A1546" s="230">
        <v>426236</v>
      </c>
      <c r="B1546" s="230" t="s">
        <v>3346</v>
      </c>
      <c r="C1546" s="230" t="s">
        <v>62</v>
      </c>
      <c r="D1546" s="230" t="s">
        <v>228</v>
      </c>
      <c r="E1546" s="230" t="s">
        <v>141</v>
      </c>
      <c r="F1546" s="230">
        <v>35431</v>
      </c>
      <c r="G1546" s="230" t="s">
        <v>3347</v>
      </c>
      <c r="H1546" s="230" t="s">
        <v>1393</v>
      </c>
      <c r="I1546" s="230" t="s">
        <v>1448</v>
      </c>
      <c r="J1546" s="230" t="s">
        <v>296</v>
      </c>
      <c r="K1546" s="230">
        <v>2014</v>
      </c>
      <c r="L1546" s="230" t="s">
        <v>282</v>
      </c>
    </row>
    <row r="1547" spans="1:12" ht="17.25" customHeight="1" x14ac:dyDescent="0.3">
      <c r="A1547" s="230">
        <v>424049</v>
      </c>
      <c r="B1547" s="230" t="s">
        <v>3363</v>
      </c>
      <c r="C1547" s="230" t="s">
        <v>3364</v>
      </c>
      <c r="D1547" s="230" t="s">
        <v>228</v>
      </c>
      <c r="E1547" s="230" t="s">
        <v>141</v>
      </c>
      <c r="F1547" s="230">
        <v>35660</v>
      </c>
      <c r="G1547" s="230" t="s">
        <v>286</v>
      </c>
      <c r="H1547" s="230" t="s">
        <v>1393</v>
      </c>
      <c r="I1547" s="230" t="s">
        <v>1448</v>
      </c>
      <c r="J1547" s="230" t="s">
        <v>295</v>
      </c>
      <c r="K1547" s="230">
        <v>2017</v>
      </c>
      <c r="L1547" s="230" t="s">
        <v>292</v>
      </c>
    </row>
    <row r="1548" spans="1:12" ht="17.25" customHeight="1" x14ac:dyDescent="0.3">
      <c r="A1548" s="230">
        <v>423420</v>
      </c>
      <c r="B1548" s="230" t="s">
        <v>3367</v>
      </c>
      <c r="C1548" s="230" t="s">
        <v>128</v>
      </c>
      <c r="D1548" s="230" t="s">
        <v>3368</v>
      </c>
      <c r="E1548" s="230" t="s">
        <v>140</v>
      </c>
      <c r="F1548" s="230">
        <v>36192</v>
      </c>
      <c r="G1548" s="230" t="s">
        <v>2735</v>
      </c>
      <c r="H1548" s="230" t="s">
        <v>1393</v>
      </c>
      <c r="I1548" s="230" t="s">
        <v>1448</v>
      </c>
      <c r="J1548" s="230" t="s">
        <v>296</v>
      </c>
      <c r="L1548" s="230" t="s">
        <v>283</v>
      </c>
    </row>
    <row r="1549" spans="1:12" ht="17.25" customHeight="1" x14ac:dyDescent="0.3">
      <c r="A1549" s="230">
        <v>425248</v>
      </c>
      <c r="B1549" s="230" t="s">
        <v>3369</v>
      </c>
      <c r="C1549" s="230" t="s">
        <v>3370</v>
      </c>
      <c r="D1549" s="230" t="s">
        <v>3371</v>
      </c>
      <c r="E1549" s="230" t="s">
        <v>141</v>
      </c>
      <c r="F1549" s="230">
        <v>28028</v>
      </c>
      <c r="G1549" s="230" t="s">
        <v>281</v>
      </c>
      <c r="H1549" s="230" t="s">
        <v>1393</v>
      </c>
      <c r="I1549" s="230" t="s">
        <v>1448</v>
      </c>
      <c r="K1549" s="230">
        <v>1994</v>
      </c>
      <c r="L1549" s="230" t="s">
        <v>281</v>
      </c>
    </row>
    <row r="1550" spans="1:12" ht="17.25" customHeight="1" x14ac:dyDescent="0.3">
      <c r="A1550" s="230">
        <v>425770</v>
      </c>
      <c r="B1550" s="230" t="s">
        <v>3380</v>
      </c>
      <c r="C1550" s="230" t="s">
        <v>62</v>
      </c>
      <c r="D1550" s="230" t="s">
        <v>254</v>
      </c>
      <c r="E1550" s="230" t="s">
        <v>141</v>
      </c>
      <c r="G1550" s="230" t="s">
        <v>281</v>
      </c>
      <c r="H1550" s="230" t="s">
        <v>1393</v>
      </c>
      <c r="I1550" s="230" t="s">
        <v>1448</v>
      </c>
      <c r="J1550" s="230" t="s">
        <v>296</v>
      </c>
      <c r="K1550" s="230">
        <v>2003</v>
      </c>
      <c r="L1550" s="230" t="s">
        <v>281</v>
      </c>
    </row>
    <row r="1551" spans="1:12" ht="17.25" customHeight="1" x14ac:dyDescent="0.3">
      <c r="A1551" s="230">
        <v>426155</v>
      </c>
      <c r="B1551" s="230" t="s">
        <v>3381</v>
      </c>
      <c r="C1551" s="230" t="s">
        <v>381</v>
      </c>
      <c r="D1551" s="230" t="s">
        <v>1645</v>
      </c>
      <c r="E1551" s="230" t="s">
        <v>141</v>
      </c>
      <c r="H1551" s="230" t="s">
        <v>1393</v>
      </c>
      <c r="I1551" s="230" t="s">
        <v>1448</v>
      </c>
      <c r="J1551" s="230" t="s">
        <v>295</v>
      </c>
      <c r="K1551" s="230">
        <v>2004</v>
      </c>
      <c r="L1551" s="230" t="s">
        <v>281</v>
      </c>
    </row>
    <row r="1552" spans="1:12" ht="17.25" customHeight="1" x14ac:dyDescent="0.3">
      <c r="A1552" s="230">
        <v>426164</v>
      </c>
      <c r="B1552" s="230" t="s">
        <v>3394</v>
      </c>
      <c r="C1552" s="230" t="s">
        <v>62</v>
      </c>
      <c r="D1552" s="230" t="s">
        <v>622</v>
      </c>
      <c r="E1552" s="230" t="s">
        <v>141</v>
      </c>
      <c r="F1552" s="230">
        <v>31414</v>
      </c>
      <c r="H1552" s="230" t="s">
        <v>1393</v>
      </c>
      <c r="I1552" s="230" t="s">
        <v>1448</v>
      </c>
      <c r="J1552" s="230" t="s">
        <v>296</v>
      </c>
      <c r="K1552" s="230">
        <v>2005</v>
      </c>
      <c r="L1552" s="230" t="s">
        <v>281</v>
      </c>
    </row>
    <row r="1553" spans="1:12" ht="17.25" customHeight="1" x14ac:dyDescent="0.3">
      <c r="A1553" s="230">
        <v>425367</v>
      </c>
      <c r="B1553" s="230" t="s">
        <v>3402</v>
      </c>
      <c r="C1553" s="230" t="s">
        <v>387</v>
      </c>
      <c r="D1553" s="230" t="s">
        <v>203</v>
      </c>
      <c r="E1553" s="230" t="s">
        <v>141</v>
      </c>
      <c r="F1553" s="230">
        <v>31511</v>
      </c>
      <c r="G1553" s="230" t="s">
        <v>3403</v>
      </c>
      <c r="H1553" s="230" t="s">
        <v>1393</v>
      </c>
      <c r="I1553" s="230" t="s">
        <v>1448</v>
      </c>
      <c r="K1553" s="230">
        <v>2005</v>
      </c>
      <c r="L1553" s="230" t="s">
        <v>281</v>
      </c>
    </row>
    <row r="1554" spans="1:12" ht="17.25" customHeight="1" x14ac:dyDescent="0.3">
      <c r="A1554" s="230">
        <v>422724</v>
      </c>
      <c r="B1554" s="230" t="s">
        <v>3431</v>
      </c>
      <c r="C1554" s="230" t="s">
        <v>84</v>
      </c>
      <c r="D1554" s="230" t="s">
        <v>90</v>
      </c>
      <c r="E1554" s="230" t="s">
        <v>141</v>
      </c>
      <c r="F1554" s="230">
        <v>34806</v>
      </c>
      <c r="G1554" s="230" t="s">
        <v>3374</v>
      </c>
      <c r="H1554" s="230" t="s">
        <v>1393</v>
      </c>
      <c r="I1554" s="230" t="s">
        <v>1448</v>
      </c>
      <c r="J1554" s="230" t="s">
        <v>296</v>
      </c>
      <c r="K1554" s="230">
        <v>2013</v>
      </c>
      <c r="L1554" s="230" t="s">
        <v>281</v>
      </c>
    </row>
    <row r="1555" spans="1:12" ht="17.25" customHeight="1" x14ac:dyDescent="0.3">
      <c r="A1555" s="230">
        <v>422966</v>
      </c>
      <c r="B1555" s="230" t="s">
        <v>3440</v>
      </c>
      <c r="C1555" s="230" t="s">
        <v>381</v>
      </c>
      <c r="D1555" s="230" t="s">
        <v>3441</v>
      </c>
      <c r="E1555" s="230" t="s">
        <v>141</v>
      </c>
      <c r="F1555" s="230">
        <v>34846</v>
      </c>
      <c r="G1555" s="230" t="s">
        <v>281</v>
      </c>
      <c r="H1555" s="230" t="s">
        <v>1393</v>
      </c>
      <c r="I1555" s="230" t="s">
        <v>1448</v>
      </c>
      <c r="J1555" s="230" t="s">
        <v>296</v>
      </c>
      <c r="K1555" s="230">
        <v>2014</v>
      </c>
      <c r="L1555" s="230" t="s">
        <v>281</v>
      </c>
    </row>
    <row r="1556" spans="1:12" ht="17.25" customHeight="1" x14ac:dyDescent="0.3">
      <c r="A1556" s="230">
        <v>426621</v>
      </c>
      <c r="B1556" s="230" t="s">
        <v>3451</v>
      </c>
      <c r="C1556" s="230" t="s">
        <v>507</v>
      </c>
      <c r="D1556" s="230" t="s">
        <v>3452</v>
      </c>
      <c r="E1556" s="230" t="s">
        <v>141</v>
      </c>
      <c r="F1556" s="230">
        <v>35596</v>
      </c>
      <c r="G1556" s="230" t="s">
        <v>281</v>
      </c>
      <c r="H1556" s="230" t="s">
        <v>1393</v>
      </c>
      <c r="I1556" s="230" t="s">
        <v>1448</v>
      </c>
      <c r="J1556" s="230" t="s">
        <v>296</v>
      </c>
      <c r="K1556" s="230">
        <v>2015</v>
      </c>
      <c r="L1556" s="230" t="s">
        <v>281</v>
      </c>
    </row>
    <row r="1557" spans="1:12" ht="17.25" customHeight="1" x14ac:dyDescent="0.3">
      <c r="A1557" s="230">
        <v>422667</v>
      </c>
      <c r="B1557" s="230" t="s">
        <v>3484</v>
      </c>
      <c r="C1557" s="230" t="s">
        <v>62</v>
      </c>
      <c r="D1557" s="230" t="s">
        <v>363</v>
      </c>
      <c r="E1557" s="230" t="s">
        <v>140</v>
      </c>
      <c r="F1557" s="230">
        <v>36486</v>
      </c>
      <c r="G1557" s="230" t="s">
        <v>281</v>
      </c>
      <c r="H1557" s="230" t="s">
        <v>1393</v>
      </c>
      <c r="I1557" s="230" t="s">
        <v>1448</v>
      </c>
      <c r="J1557" s="230" t="s">
        <v>295</v>
      </c>
      <c r="K1557" s="230">
        <v>2017</v>
      </c>
      <c r="L1557" s="230" t="s">
        <v>281</v>
      </c>
    </row>
    <row r="1558" spans="1:12" ht="17.25" customHeight="1" x14ac:dyDescent="0.3">
      <c r="A1558" s="230">
        <v>426088</v>
      </c>
      <c r="B1558" s="230" t="s">
        <v>3486</v>
      </c>
      <c r="C1558" s="230" t="s">
        <v>123</v>
      </c>
      <c r="D1558" s="230" t="s">
        <v>611</v>
      </c>
      <c r="E1558" s="230" t="s">
        <v>141</v>
      </c>
      <c r="F1558" s="230">
        <v>35437</v>
      </c>
      <c r="G1558" s="230" t="s">
        <v>281</v>
      </c>
      <c r="H1558" s="230" t="s">
        <v>1393</v>
      </c>
      <c r="I1558" s="230" t="s">
        <v>1448</v>
      </c>
      <c r="J1558" s="230" t="s">
        <v>296</v>
      </c>
      <c r="K1558" s="230">
        <v>2017</v>
      </c>
      <c r="L1558" s="230" t="s">
        <v>281</v>
      </c>
    </row>
    <row r="1559" spans="1:12" ht="17.25" customHeight="1" x14ac:dyDescent="0.3">
      <c r="A1559" s="230">
        <v>422927</v>
      </c>
      <c r="B1559" s="230" t="s">
        <v>3490</v>
      </c>
      <c r="C1559" s="230" t="s">
        <v>488</v>
      </c>
      <c r="D1559" s="230" t="s">
        <v>224</v>
      </c>
      <c r="E1559" s="230" t="s">
        <v>141</v>
      </c>
      <c r="F1559" s="230">
        <v>36526</v>
      </c>
      <c r="G1559" s="230" t="s">
        <v>1704</v>
      </c>
      <c r="H1559" s="230" t="s">
        <v>1393</v>
      </c>
      <c r="I1559" s="230" t="s">
        <v>1448</v>
      </c>
      <c r="J1559" s="230" t="s">
        <v>296</v>
      </c>
      <c r="K1559" s="230">
        <v>2017</v>
      </c>
      <c r="L1559" s="230" t="s">
        <v>281</v>
      </c>
    </row>
    <row r="1560" spans="1:12" ht="17.25" customHeight="1" x14ac:dyDescent="0.3">
      <c r="A1560" s="230">
        <v>425861</v>
      </c>
      <c r="B1560" s="230" t="s">
        <v>3491</v>
      </c>
      <c r="C1560" s="230" t="s">
        <v>1602</v>
      </c>
      <c r="D1560" s="230" t="s">
        <v>205</v>
      </c>
      <c r="E1560" s="230" t="s">
        <v>141</v>
      </c>
      <c r="F1560" s="230">
        <v>36526</v>
      </c>
      <c r="H1560" s="230" t="s">
        <v>1393</v>
      </c>
      <c r="I1560" s="230" t="s">
        <v>1448</v>
      </c>
      <c r="J1560" s="230" t="s">
        <v>296</v>
      </c>
      <c r="K1560" s="230">
        <v>2017</v>
      </c>
      <c r="L1560" s="230" t="s">
        <v>281</v>
      </c>
    </row>
    <row r="1561" spans="1:12" ht="17.25" customHeight="1" x14ac:dyDescent="0.3">
      <c r="A1561" s="230">
        <v>425850</v>
      </c>
      <c r="B1561" s="230" t="s">
        <v>3492</v>
      </c>
      <c r="C1561" s="230" t="s">
        <v>132</v>
      </c>
      <c r="D1561" s="230" t="s">
        <v>201</v>
      </c>
      <c r="E1561" s="230" t="s">
        <v>140</v>
      </c>
      <c r="F1561" s="230">
        <v>36352</v>
      </c>
      <c r="G1561" s="230" t="s">
        <v>2048</v>
      </c>
      <c r="H1561" s="230" t="s">
        <v>1393</v>
      </c>
      <c r="I1561" s="230" t="s">
        <v>1448</v>
      </c>
      <c r="J1561" s="230" t="s">
        <v>295</v>
      </c>
      <c r="K1561" s="230">
        <v>2018</v>
      </c>
      <c r="L1561" s="230" t="s">
        <v>281</v>
      </c>
    </row>
    <row r="1562" spans="1:12" ht="17.25" customHeight="1" x14ac:dyDescent="0.3">
      <c r="A1562" s="230">
        <v>426213</v>
      </c>
      <c r="B1562" s="230" t="s">
        <v>3494</v>
      </c>
      <c r="C1562" s="230" t="s">
        <v>62</v>
      </c>
      <c r="D1562" s="230" t="s">
        <v>243</v>
      </c>
      <c r="E1562" s="230" t="s">
        <v>141</v>
      </c>
      <c r="F1562" s="230">
        <v>32651</v>
      </c>
      <c r="G1562" s="230" t="s">
        <v>281</v>
      </c>
      <c r="H1562" s="230" t="s">
        <v>1393</v>
      </c>
      <c r="I1562" s="230" t="s">
        <v>1448</v>
      </c>
      <c r="J1562" s="230" t="s">
        <v>295</v>
      </c>
      <c r="K1562" s="230">
        <v>2019</v>
      </c>
      <c r="L1562" s="230" t="s">
        <v>281</v>
      </c>
    </row>
    <row r="1563" spans="1:12" ht="17.25" customHeight="1" x14ac:dyDescent="0.3">
      <c r="A1563" s="230">
        <v>426504</v>
      </c>
      <c r="B1563" s="230" t="s">
        <v>3495</v>
      </c>
      <c r="C1563" s="230" t="s">
        <v>91</v>
      </c>
      <c r="D1563" s="230" t="s">
        <v>210</v>
      </c>
      <c r="E1563" s="230" t="s">
        <v>141</v>
      </c>
      <c r="F1563" s="230">
        <v>33970</v>
      </c>
      <c r="G1563" s="230" t="s">
        <v>281</v>
      </c>
      <c r="H1563" s="230" t="s">
        <v>1393</v>
      </c>
      <c r="I1563" s="230" t="s">
        <v>1448</v>
      </c>
      <c r="J1563" s="230" t="s">
        <v>295</v>
      </c>
      <c r="K1563" s="230">
        <v>2019</v>
      </c>
      <c r="L1563" s="230" t="s">
        <v>281</v>
      </c>
    </row>
    <row r="1564" spans="1:12" ht="17.25" customHeight="1" x14ac:dyDescent="0.3">
      <c r="A1564" s="230">
        <v>426915</v>
      </c>
      <c r="B1564" s="230" t="s">
        <v>3496</v>
      </c>
      <c r="C1564" s="230" t="s">
        <v>2283</v>
      </c>
      <c r="D1564" s="230" t="s">
        <v>457</v>
      </c>
      <c r="E1564" s="230" t="s">
        <v>141</v>
      </c>
      <c r="F1564" s="230">
        <v>30324</v>
      </c>
      <c r="G1564" s="230" t="s">
        <v>1656</v>
      </c>
      <c r="H1564" s="230" t="s">
        <v>1393</v>
      </c>
      <c r="I1564" s="230" t="s">
        <v>1448</v>
      </c>
      <c r="J1564" s="230" t="s">
        <v>295</v>
      </c>
      <c r="K1564" s="230">
        <v>2019</v>
      </c>
      <c r="L1564" s="230" t="s">
        <v>281</v>
      </c>
    </row>
    <row r="1565" spans="1:12" ht="17.25" customHeight="1" x14ac:dyDescent="0.3">
      <c r="A1565" s="230">
        <v>426007</v>
      </c>
      <c r="B1565" s="230" t="s">
        <v>3498</v>
      </c>
      <c r="C1565" s="230" t="s">
        <v>96</v>
      </c>
      <c r="D1565" s="230" t="s">
        <v>202</v>
      </c>
      <c r="E1565" s="230" t="s">
        <v>141</v>
      </c>
      <c r="F1565" s="230">
        <v>33225</v>
      </c>
      <c r="G1565" s="230" t="s">
        <v>281</v>
      </c>
      <c r="H1565" s="230" t="s">
        <v>1393</v>
      </c>
      <c r="I1565" s="230" t="s">
        <v>1448</v>
      </c>
      <c r="J1565" s="230" t="s">
        <v>295</v>
      </c>
      <c r="K1565" s="230" t="s">
        <v>1424</v>
      </c>
      <c r="L1565" s="230" t="s">
        <v>281</v>
      </c>
    </row>
    <row r="1566" spans="1:12" ht="17.25" customHeight="1" x14ac:dyDescent="0.3">
      <c r="A1566" s="230">
        <v>424713</v>
      </c>
      <c r="B1566" s="230" t="s">
        <v>3506</v>
      </c>
      <c r="C1566" s="230" t="s">
        <v>64</v>
      </c>
      <c r="D1566" s="230" t="s">
        <v>193</v>
      </c>
      <c r="E1566" s="230" t="s">
        <v>140</v>
      </c>
      <c r="F1566" s="230">
        <v>35460</v>
      </c>
      <c r="G1566" s="230" t="s">
        <v>1656</v>
      </c>
      <c r="H1566" s="230" t="s">
        <v>1393</v>
      </c>
      <c r="I1566" s="230" t="s">
        <v>1448</v>
      </c>
      <c r="J1566" s="230" t="s">
        <v>295</v>
      </c>
      <c r="K1566" s="230">
        <v>2015</v>
      </c>
      <c r="L1566" s="230" t="s">
        <v>1396</v>
      </c>
    </row>
    <row r="1567" spans="1:12" ht="17.25" customHeight="1" x14ac:dyDescent="0.3">
      <c r="A1567" s="230">
        <v>424804</v>
      </c>
      <c r="B1567" s="230" t="s">
        <v>3508</v>
      </c>
      <c r="C1567" s="230" t="s">
        <v>3509</v>
      </c>
      <c r="D1567" s="230" t="s">
        <v>3510</v>
      </c>
      <c r="E1567" s="230" t="s">
        <v>140</v>
      </c>
      <c r="F1567" s="230">
        <v>35445</v>
      </c>
      <c r="G1567" s="230" t="s">
        <v>2735</v>
      </c>
      <c r="H1567" s="230" t="s">
        <v>1393</v>
      </c>
      <c r="I1567" s="230" t="s">
        <v>1448</v>
      </c>
      <c r="J1567" s="230" t="s">
        <v>296</v>
      </c>
      <c r="K1567" s="230">
        <v>2015</v>
      </c>
      <c r="L1567" s="230" t="s">
        <v>1396</v>
      </c>
    </row>
    <row r="1568" spans="1:12" ht="17.25" customHeight="1" x14ac:dyDescent="0.3">
      <c r="A1568" s="230">
        <v>424819</v>
      </c>
      <c r="B1568" s="230" t="s">
        <v>3516</v>
      </c>
      <c r="C1568" s="230" t="s">
        <v>423</v>
      </c>
      <c r="D1568" s="230" t="s">
        <v>3517</v>
      </c>
      <c r="E1568" s="230" t="s">
        <v>141</v>
      </c>
      <c r="F1568" s="230">
        <v>30372</v>
      </c>
      <c r="G1568" s="230" t="s">
        <v>3518</v>
      </c>
      <c r="H1568" s="230" t="s">
        <v>1393</v>
      </c>
      <c r="I1568" s="230" t="s">
        <v>1448</v>
      </c>
      <c r="J1568" s="230" t="s">
        <v>295</v>
      </c>
      <c r="K1568" s="230">
        <v>2001</v>
      </c>
      <c r="L1568" s="230" t="s">
        <v>286</v>
      </c>
    </row>
    <row r="1569" spans="1:12" ht="17.25" customHeight="1" x14ac:dyDescent="0.3">
      <c r="A1569" s="230">
        <v>426488</v>
      </c>
      <c r="B1569" s="230" t="s">
        <v>3528</v>
      </c>
      <c r="C1569" s="230" t="s">
        <v>3529</v>
      </c>
      <c r="D1569" s="230" t="s">
        <v>452</v>
      </c>
      <c r="E1569" s="230" t="s">
        <v>141</v>
      </c>
      <c r="F1569" s="230" t="s">
        <v>3530</v>
      </c>
      <c r="G1569" s="230" t="s">
        <v>3531</v>
      </c>
      <c r="H1569" s="230" t="s">
        <v>1393</v>
      </c>
      <c r="I1569" s="230" t="s">
        <v>1448</v>
      </c>
      <c r="J1569" s="230" t="s">
        <v>295</v>
      </c>
      <c r="K1569" s="230">
        <v>2003</v>
      </c>
      <c r="L1569" s="230" t="s">
        <v>286</v>
      </c>
    </row>
    <row r="1570" spans="1:12" ht="17.25" customHeight="1" x14ac:dyDescent="0.3">
      <c r="A1570" s="230">
        <v>423084</v>
      </c>
      <c r="B1570" s="230" t="s">
        <v>3542</v>
      </c>
      <c r="C1570" s="230" t="s">
        <v>3111</v>
      </c>
      <c r="D1570" s="230" t="s">
        <v>241</v>
      </c>
      <c r="E1570" s="230" t="s">
        <v>141</v>
      </c>
      <c r="F1570" s="230">
        <v>32143</v>
      </c>
      <c r="G1570" s="230" t="s">
        <v>281</v>
      </c>
      <c r="H1570" s="230" t="s">
        <v>1393</v>
      </c>
      <c r="I1570" s="230" t="s">
        <v>1448</v>
      </c>
      <c r="J1570" s="230" t="s">
        <v>295</v>
      </c>
      <c r="K1570" s="230">
        <v>2005</v>
      </c>
      <c r="L1570" s="230" t="s">
        <v>286</v>
      </c>
    </row>
    <row r="1571" spans="1:12" ht="17.25" customHeight="1" x14ac:dyDescent="0.3">
      <c r="A1571" s="230">
        <v>426932</v>
      </c>
      <c r="B1571" s="230" t="s">
        <v>3553</v>
      </c>
      <c r="C1571" s="230" t="s">
        <v>96</v>
      </c>
      <c r="D1571" s="230" t="s">
        <v>90</v>
      </c>
      <c r="E1571" s="230" t="s">
        <v>141</v>
      </c>
      <c r="F1571" s="230">
        <v>32509</v>
      </c>
      <c r="G1571" s="230" t="s">
        <v>1707</v>
      </c>
      <c r="H1571" s="230" t="s">
        <v>1393</v>
      </c>
      <c r="I1571" s="230" t="s">
        <v>1448</v>
      </c>
      <c r="J1571" s="230" t="s">
        <v>296</v>
      </c>
      <c r="K1571" s="230">
        <v>2006</v>
      </c>
      <c r="L1571" s="230" t="s">
        <v>286</v>
      </c>
    </row>
    <row r="1572" spans="1:12" ht="17.25" customHeight="1" x14ac:dyDescent="0.3">
      <c r="A1572" s="230">
        <v>426069</v>
      </c>
      <c r="B1572" s="230" t="s">
        <v>3565</v>
      </c>
      <c r="C1572" s="230" t="s">
        <v>402</v>
      </c>
      <c r="D1572" s="230" t="s">
        <v>205</v>
      </c>
      <c r="E1572" s="230" t="s">
        <v>141</v>
      </c>
      <c r="F1572" s="230" t="s">
        <v>3566</v>
      </c>
      <c r="G1572" s="230" t="s">
        <v>281</v>
      </c>
      <c r="H1572" s="230" t="s">
        <v>1393</v>
      </c>
      <c r="I1572" s="230" t="s">
        <v>1448</v>
      </c>
      <c r="J1572" s="230" t="s">
        <v>295</v>
      </c>
      <c r="K1572" s="230">
        <v>2009</v>
      </c>
      <c r="L1572" s="230" t="s">
        <v>286</v>
      </c>
    </row>
    <row r="1573" spans="1:12" ht="17.25" customHeight="1" x14ac:dyDescent="0.3">
      <c r="A1573" s="230">
        <v>426889</v>
      </c>
      <c r="B1573" s="230" t="s">
        <v>3569</v>
      </c>
      <c r="C1573" s="230" t="s">
        <v>3570</v>
      </c>
      <c r="D1573" s="230" t="s">
        <v>194</v>
      </c>
      <c r="E1573" s="230" t="s">
        <v>141</v>
      </c>
      <c r="F1573" s="230">
        <v>33519</v>
      </c>
      <c r="G1573" s="230" t="s">
        <v>3388</v>
      </c>
      <c r="H1573" s="230" t="s">
        <v>1393</v>
      </c>
      <c r="I1573" s="230" t="s">
        <v>1448</v>
      </c>
      <c r="J1573" s="230" t="s">
        <v>296</v>
      </c>
      <c r="K1573" s="230">
        <v>2009</v>
      </c>
      <c r="L1573" s="230" t="s">
        <v>286</v>
      </c>
    </row>
    <row r="1574" spans="1:12" ht="17.25" customHeight="1" x14ac:dyDescent="0.3">
      <c r="A1574" s="230">
        <v>426604</v>
      </c>
      <c r="B1574" s="230" t="s">
        <v>3574</v>
      </c>
      <c r="C1574" s="230" t="s">
        <v>3314</v>
      </c>
      <c r="D1574" s="230" t="s">
        <v>422</v>
      </c>
      <c r="E1574" s="230" t="s">
        <v>140</v>
      </c>
      <c r="F1574" s="230">
        <v>33613</v>
      </c>
      <c r="G1574" s="230" t="s">
        <v>286</v>
      </c>
      <c r="H1574" s="230" t="s">
        <v>1393</v>
      </c>
      <c r="I1574" s="230" t="s">
        <v>1448</v>
      </c>
      <c r="J1574" s="230" t="s">
        <v>295</v>
      </c>
      <c r="K1574" s="230">
        <v>2010</v>
      </c>
      <c r="L1574" s="230" t="s">
        <v>286</v>
      </c>
    </row>
    <row r="1575" spans="1:12" ht="17.25" customHeight="1" x14ac:dyDescent="0.3">
      <c r="A1575" s="230">
        <v>426101</v>
      </c>
      <c r="B1575" s="230" t="s">
        <v>3583</v>
      </c>
      <c r="C1575" s="230" t="s">
        <v>468</v>
      </c>
      <c r="D1575" s="230" t="s">
        <v>610</v>
      </c>
      <c r="E1575" s="230" t="s">
        <v>141</v>
      </c>
      <c r="F1575" s="230">
        <v>33275</v>
      </c>
      <c r="H1575" s="230" t="s">
        <v>1393</v>
      </c>
      <c r="I1575" s="230" t="s">
        <v>1448</v>
      </c>
      <c r="J1575" s="230" t="s">
        <v>296</v>
      </c>
      <c r="K1575" s="230">
        <v>2010</v>
      </c>
      <c r="L1575" s="230" t="s">
        <v>286</v>
      </c>
    </row>
    <row r="1576" spans="1:12" ht="17.25" customHeight="1" x14ac:dyDescent="0.3">
      <c r="A1576" s="230">
        <v>424473</v>
      </c>
      <c r="B1576" s="230" t="s">
        <v>3585</v>
      </c>
      <c r="C1576" s="230" t="s">
        <v>82</v>
      </c>
      <c r="D1576" s="230" t="s">
        <v>523</v>
      </c>
      <c r="E1576" s="230" t="s">
        <v>141</v>
      </c>
      <c r="F1576" s="230">
        <v>34039</v>
      </c>
      <c r="G1576" s="230" t="s">
        <v>3374</v>
      </c>
      <c r="H1576" s="230" t="s">
        <v>1393</v>
      </c>
      <c r="I1576" s="230" t="s">
        <v>1448</v>
      </c>
      <c r="J1576" s="230" t="s">
        <v>295</v>
      </c>
      <c r="K1576" s="230">
        <v>2011</v>
      </c>
      <c r="L1576" s="230" t="s">
        <v>286</v>
      </c>
    </row>
    <row r="1577" spans="1:12" ht="17.25" customHeight="1" x14ac:dyDescent="0.3">
      <c r="A1577" s="230">
        <v>426885</v>
      </c>
      <c r="B1577" s="230" t="s">
        <v>3617</v>
      </c>
      <c r="C1577" s="230" t="s">
        <v>116</v>
      </c>
      <c r="D1577" s="230" t="s">
        <v>199</v>
      </c>
      <c r="E1577" s="230" t="s">
        <v>141</v>
      </c>
      <c r="F1577" s="230" t="s">
        <v>3618</v>
      </c>
      <c r="G1577" s="230" t="s">
        <v>281</v>
      </c>
      <c r="H1577" s="230" t="s">
        <v>1393</v>
      </c>
      <c r="I1577" s="230" t="s">
        <v>1448</v>
      </c>
      <c r="J1577" s="230" t="s">
        <v>295</v>
      </c>
      <c r="K1577" s="230">
        <v>2012</v>
      </c>
      <c r="L1577" s="230" t="s">
        <v>286</v>
      </c>
    </row>
    <row r="1578" spans="1:12" ht="17.25" customHeight="1" x14ac:dyDescent="0.3">
      <c r="A1578" s="230">
        <v>424823</v>
      </c>
      <c r="B1578" s="230" t="s">
        <v>3622</v>
      </c>
      <c r="C1578" s="230" t="s">
        <v>3623</v>
      </c>
      <c r="D1578" s="230" t="s">
        <v>3624</v>
      </c>
      <c r="E1578" s="230" t="s">
        <v>141</v>
      </c>
      <c r="F1578" s="230">
        <v>34408</v>
      </c>
      <c r="G1578" s="230" t="s">
        <v>281</v>
      </c>
      <c r="H1578" s="230" t="s">
        <v>1393</v>
      </c>
      <c r="I1578" s="230" t="s">
        <v>1448</v>
      </c>
      <c r="J1578" s="230" t="s">
        <v>296</v>
      </c>
      <c r="K1578" s="230">
        <v>2012</v>
      </c>
      <c r="L1578" s="230" t="s">
        <v>286</v>
      </c>
    </row>
    <row r="1579" spans="1:12" ht="17.25" customHeight="1" x14ac:dyDescent="0.3">
      <c r="A1579" s="230">
        <v>425841</v>
      </c>
      <c r="B1579" s="230" t="s">
        <v>3628</v>
      </c>
      <c r="C1579" s="230" t="s">
        <v>105</v>
      </c>
      <c r="D1579" s="230" t="s">
        <v>383</v>
      </c>
      <c r="E1579" s="230" t="s">
        <v>141</v>
      </c>
      <c r="F1579" s="230" t="s">
        <v>3629</v>
      </c>
      <c r="G1579" s="230" t="s">
        <v>288</v>
      </c>
      <c r="H1579" s="230" t="s">
        <v>1393</v>
      </c>
      <c r="I1579" s="230" t="s">
        <v>1448</v>
      </c>
      <c r="J1579" s="230" t="s">
        <v>296</v>
      </c>
      <c r="K1579" s="230">
        <v>2012</v>
      </c>
      <c r="L1579" s="230" t="s">
        <v>286</v>
      </c>
    </row>
    <row r="1580" spans="1:12" ht="17.25" customHeight="1" x14ac:dyDescent="0.3">
      <c r="A1580" s="230">
        <v>426778</v>
      </c>
      <c r="B1580" s="230" t="s">
        <v>3647</v>
      </c>
      <c r="C1580" s="230" t="s">
        <v>3648</v>
      </c>
      <c r="D1580" s="230" t="s">
        <v>422</v>
      </c>
      <c r="E1580" s="230" t="s">
        <v>140</v>
      </c>
      <c r="F1580" s="230">
        <v>34766</v>
      </c>
      <c r="G1580" s="230" t="s">
        <v>3522</v>
      </c>
      <c r="H1580" s="230" t="s">
        <v>1393</v>
      </c>
      <c r="I1580" s="230" t="s">
        <v>1448</v>
      </c>
      <c r="J1580" s="230" t="s">
        <v>296</v>
      </c>
      <c r="K1580" s="230">
        <v>2013</v>
      </c>
      <c r="L1580" s="230" t="s">
        <v>286</v>
      </c>
    </row>
    <row r="1581" spans="1:12" ht="17.25" customHeight="1" x14ac:dyDescent="0.3">
      <c r="A1581" s="230">
        <v>426530</v>
      </c>
      <c r="B1581" s="230" t="s">
        <v>3656</v>
      </c>
      <c r="C1581" s="230" t="s">
        <v>634</v>
      </c>
      <c r="D1581" s="230" t="s">
        <v>3657</v>
      </c>
      <c r="E1581" s="230" t="s">
        <v>141</v>
      </c>
      <c r="F1581" s="230" t="s">
        <v>3658</v>
      </c>
      <c r="G1581" s="230" t="s">
        <v>1785</v>
      </c>
      <c r="H1581" s="230" t="s">
        <v>1393</v>
      </c>
      <c r="I1581" s="230" t="s">
        <v>1448</v>
      </c>
      <c r="J1581" s="230" t="s">
        <v>296</v>
      </c>
      <c r="K1581" s="230">
        <v>2013</v>
      </c>
      <c r="L1581" s="230" t="s">
        <v>286</v>
      </c>
    </row>
    <row r="1582" spans="1:12" ht="17.25" customHeight="1" x14ac:dyDescent="0.3">
      <c r="A1582" s="230">
        <v>423270</v>
      </c>
      <c r="B1582" s="230" t="s">
        <v>3675</v>
      </c>
      <c r="C1582" s="230" t="s">
        <v>80</v>
      </c>
      <c r="D1582" s="230" t="s">
        <v>1875</v>
      </c>
      <c r="E1582" s="230" t="s">
        <v>141</v>
      </c>
      <c r="F1582" s="230">
        <v>35272</v>
      </c>
      <c r="G1582" s="230" t="s">
        <v>281</v>
      </c>
      <c r="H1582" s="230" t="s">
        <v>1393</v>
      </c>
      <c r="I1582" s="230" t="s">
        <v>1448</v>
      </c>
      <c r="J1582" s="230" t="s">
        <v>296</v>
      </c>
      <c r="K1582" s="230">
        <v>2014</v>
      </c>
      <c r="L1582" s="230" t="s">
        <v>286</v>
      </c>
    </row>
    <row r="1583" spans="1:12" ht="17.25" customHeight="1" x14ac:dyDescent="0.3">
      <c r="A1583" s="230">
        <v>425205</v>
      </c>
      <c r="B1583" s="230" t="s">
        <v>3679</v>
      </c>
      <c r="C1583" s="230" t="s">
        <v>62</v>
      </c>
      <c r="D1583" s="230" t="s">
        <v>1762</v>
      </c>
      <c r="E1583" s="230" t="s">
        <v>140</v>
      </c>
      <c r="F1583" s="230">
        <v>35431</v>
      </c>
      <c r="G1583" s="230" t="s">
        <v>3459</v>
      </c>
      <c r="H1583" s="230" t="s">
        <v>1393</v>
      </c>
      <c r="I1583" s="230" t="s">
        <v>1448</v>
      </c>
      <c r="J1583" s="230" t="s">
        <v>296</v>
      </c>
      <c r="K1583" s="230">
        <v>2014</v>
      </c>
      <c r="L1583" s="230" t="s">
        <v>286</v>
      </c>
    </row>
    <row r="1584" spans="1:12" ht="17.25" customHeight="1" x14ac:dyDescent="0.3">
      <c r="A1584" s="230">
        <v>426010</v>
      </c>
      <c r="B1584" s="230" t="s">
        <v>3685</v>
      </c>
      <c r="C1584" s="230" t="s">
        <v>2088</v>
      </c>
      <c r="D1584" s="230" t="s">
        <v>134</v>
      </c>
      <c r="E1584" s="230" t="s">
        <v>141</v>
      </c>
      <c r="H1584" s="230" t="s">
        <v>1393</v>
      </c>
      <c r="I1584" s="230" t="s">
        <v>1448</v>
      </c>
      <c r="J1584" s="230" t="s">
        <v>296</v>
      </c>
      <c r="K1584" s="230">
        <v>2014</v>
      </c>
      <c r="L1584" s="230" t="s">
        <v>286</v>
      </c>
    </row>
    <row r="1585" spans="1:12" ht="17.25" customHeight="1" x14ac:dyDescent="0.3">
      <c r="A1585" s="230">
        <v>426203</v>
      </c>
      <c r="B1585" s="230" t="s">
        <v>3700</v>
      </c>
      <c r="C1585" s="230" t="s">
        <v>1582</v>
      </c>
      <c r="D1585" s="230" t="s">
        <v>3701</v>
      </c>
      <c r="E1585" s="230" t="s">
        <v>141</v>
      </c>
      <c r="F1585" s="230">
        <v>35434</v>
      </c>
      <c r="G1585" s="230" t="s">
        <v>2132</v>
      </c>
      <c r="H1585" s="230" t="s">
        <v>1393</v>
      </c>
      <c r="I1585" s="230" t="s">
        <v>1448</v>
      </c>
      <c r="J1585" s="230" t="s">
        <v>296</v>
      </c>
      <c r="K1585" s="230">
        <v>2015</v>
      </c>
      <c r="L1585" s="230" t="s">
        <v>286</v>
      </c>
    </row>
    <row r="1586" spans="1:12" ht="17.25" customHeight="1" x14ac:dyDescent="0.3">
      <c r="A1586" s="230">
        <v>426345</v>
      </c>
      <c r="B1586" s="230" t="s">
        <v>3704</v>
      </c>
      <c r="C1586" s="230" t="s">
        <v>601</v>
      </c>
      <c r="D1586" s="230" t="s">
        <v>211</v>
      </c>
      <c r="E1586" s="230" t="s">
        <v>141</v>
      </c>
      <c r="F1586" s="230">
        <v>35643</v>
      </c>
      <c r="G1586" s="230" t="s">
        <v>3477</v>
      </c>
      <c r="H1586" s="230" t="s">
        <v>1393</v>
      </c>
      <c r="I1586" s="230" t="s">
        <v>1448</v>
      </c>
      <c r="J1586" s="230" t="s">
        <v>296</v>
      </c>
      <c r="K1586" s="230">
        <v>2015</v>
      </c>
      <c r="L1586" s="230" t="s">
        <v>286</v>
      </c>
    </row>
    <row r="1587" spans="1:12" ht="17.25" customHeight="1" x14ac:dyDescent="0.3">
      <c r="A1587" s="230">
        <v>425887</v>
      </c>
      <c r="B1587" s="230" t="s">
        <v>3705</v>
      </c>
      <c r="C1587" s="230" t="s">
        <v>3706</v>
      </c>
      <c r="D1587" s="230" t="s">
        <v>236</v>
      </c>
      <c r="E1587" s="230" t="s">
        <v>141</v>
      </c>
      <c r="F1587" s="230">
        <v>35652</v>
      </c>
      <c r="G1587" s="230" t="s">
        <v>2079</v>
      </c>
      <c r="H1587" s="230" t="s">
        <v>1393</v>
      </c>
      <c r="I1587" s="230" t="s">
        <v>1448</v>
      </c>
      <c r="J1587" s="230" t="s">
        <v>296</v>
      </c>
      <c r="K1587" s="230">
        <v>2015</v>
      </c>
      <c r="L1587" s="230" t="s">
        <v>286</v>
      </c>
    </row>
    <row r="1588" spans="1:12" ht="17.25" customHeight="1" x14ac:dyDescent="0.3">
      <c r="A1588" s="230">
        <v>426536</v>
      </c>
      <c r="B1588" s="230" t="s">
        <v>3714</v>
      </c>
      <c r="C1588" s="230" t="s">
        <v>82</v>
      </c>
      <c r="D1588" s="230" t="s">
        <v>192</v>
      </c>
      <c r="E1588" s="230" t="s">
        <v>141</v>
      </c>
      <c r="F1588" s="230">
        <v>36069</v>
      </c>
      <c r="G1588" s="230" t="s">
        <v>1775</v>
      </c>
      <c r="H1588" s="230" t="s">
        <v>1393</v>
      </c>
      <c r="I1588" s="230" t="s">
        <v>1448</v>
      </c>
      <c r="J1588" s="230" t="s">
        <v>295</v>
      </c>
      <c r="K1588" s="230">
        <v>2016</v>
      </c>
      <c r="L1588" s="230" t="s">
        <v>286</v>
      </c>
    </row>
    <row r="1589" spans="1:12" ht="17.25" customHeight="1" x14ac:dyDescent="0.3">
      <c r="A1589" s="230">
        <v>421288</v>
      </c>
      <c r="B1589" s="230" t="s">
        <v>3718</v>
      </c>
      <c r="C1589" s="230" t="s">
        <v>561</v>
      </c>
      <c r="D1589" s="230" t="s">
        <v>465</v>
      </c>
      <c r="E1589" s="230" t="s">
        <v>140</v>
      </c>
      <c r="F1589" s="230">
        <v>36161</v>
      </c>
      <c r="G1589" s="230" t="s">
        <v>3102</v>
      </c>
      <c r="H1589" s="230" t="s">
        <v>1393</v>
      </c>
      <c r="I1589" s="230" t="s">
        <v>1448</v>
      </c>
      <c r="J1589" s="230" t="s">
        <v>295</v>
      </c>
      <c r="K1589" s="230">
        <v>2016</v>
      </c>
      <c r="L1589" s="230" t="s">
        <v>286</v>
      </c>
    </row>
    <row r="1590" spans="1:12" ht="17.25" customHeight="1" x14ac:dyDescent="0.3">
      <c r="A1590" s="230">
        <v>424399</v>
      </c>
      <c r="B1590" s="230" t="s">
        <v>3725</v>
      </c>
      <c r="C1590" s="230" t="s">
        <v>76</v>
      </c>
      <c r="D1590" s="230" t="s">
        <v>446</v>
      </c>
      <c r="E1590" s="230" t="s">
        <v>141</v>
      </c>
      <c r="F1590" s="230">
        <v>35650</v>
      </c>
      <c r="G1590" s="230" t="s">
        <v>286</v>
      </c>
      <c r="H1590" s="230" t="s">
        <v>1393</v>
      </c>
      <c r="I1590" s="230" t="s">
        <v>1448</v>
      </c>
      <c r="J1590" s="230" t="s">
        <v>296</v>
      </c>
      <c r="K1590" s="230">
        <v>2016</v>
      </c>
      <c r="L1590" s="230" t="s">
        <v>286</v>
      </c>
    </row>
    <row r="1591" spans="1:12" ht="17.25" customHeight="1" x14ac:dyDescent="0.3">
      <c r="A1591" s="230">
        <v>426999</v>
      </c>
      <c r="B1591" s="230" t="s">
        <v>3732</v>
      </c>
      <c r="C1591" s="230" t="s">
        <v>122</v>
      </c>
      <c r="D1591" s="230" t="s">
        <v>420</v>
      </c>
      <c r="E1591" s="230" t="s">
        <v>141</v>
      </c>
      <c r="F1591" s="230">
        <v>35916</v>
      </c>
      <c r="G1591" s="230" t="s">
        <v>3733</v>
      </c>
      <c r="H1591" s="230" t="s">
        <v>1393</v>
      </c>
      <c r="I1591" s="230" t="s">
        <v>1448</v>
      </c>
      <c r="J1591" s="230" t="s">
        <v>296</v>
      </c>
      <c r="K1591" s="230">
        <v>2016</v>
      </c>
      <c r="L1591" s="230" t="s">
        <v>286</v>
      </c>
    </row>
    <row r="1592" spans="1:12" ht="17.25" customHeight="1" x14ac:dyDescent="0.3">
      <c r="A1592" s="230">
        <v>424606</v>
      </c>
      <c r="B1592" s="230" t="s">
        <v>3740</v>
      </c>
      <c r="C1592" s="230" t="s">
        <v>711</v>
      </c>
      <c r="D1592" s="230" t="s">
        <v>368</v>
      </c>
      <c r="E1592" s="230" t="s">
        <v>141</v>
      </c>
      <c r="F1592" s="230">
        <v>36161</v>
      </c>
      <c r="G1592" s="230" t="s">
        <v>3663</v>
      </c>
      <c r="H1592" s="230" t="s">
        <v>1393</v>
      </c>
      <c r="I1592" s="230" t="s">
        <v>1448</v>
      </c>
      <c r="J1592" s="230" t="s">
        <v>296</v>
      </c>
      <c r="K1592" s="230">
        <v>2016</v>
      </c>
      <c r="L1592" s="230" t="s">
        <v>286</v>
      </c>
    </row>
    <row r="1593" spans="1:12" ht="17.25" customHeight="1" x14ac:dyDescent="0.3">
      <c r="A1593" s="230">
        <v>426233</v>
      </c>
      <c r="B1593" s="230" t="s">
        <v>3745</v>
      </c>
      <c r="C1593" s="230" t="s">
        <v>534</v>
      </c>
      <c r="D1593" s="230" t="s">
        <v>3746</v>
      </c>
      <c r="E1593" s="230" t="s">
        <v>141</v>
      </c>
      <c r="F1593" s="230">
        <v>36526</v>
      </c>
      <c r="G1593" s="230" t="s">
        <v>3600</v>
      </c>
      <c r="H1593" s="230" t="s">
        <v>1393</v>
      </c>
      <c r="I1593" s="230" t="s">
        <v>1448</v>
      </c>
      <c r="J1593" s="230" t="s">
        <v>295</v>
      </c>
      <c r="K1593" s="230">
        <v>2017</v>
      </c>
      <c r="L1593" s="230" t="s">
        <v>286</v>
      </c>
    </row>
    <row r="1594" spans="1:12" ht="17.25" customHeight="1" x14ac:dyDescent="0.3">
      <c r="A1594" s="230">
        <v>425988</v>
      </c>
      <c r="B1594" s="230" t="s">
        <v>3747</v>
      </c>
      <c r="C1594" s="230" t="s">
        <v>64</v>
      </c>
      <c r="D1594" s="230" t="s">
        <v>194</v>
      </c>
      <c r="E1594" s="230" t="s">
        <v>140</v>
      </c>
      <c r="F1594" s="230" t="s">
        <v>3748</v>
      </c>
      <c r="G1594" s="230" t="s">
        <v>3749</v>
      </c>
      <c r="H1594" s="230" t="s">
        <v>1393</v>
      </c>
      <c r="I1594" s="230" t="s">
        <v>1448</v>
      </c>
      <c r="J1594" s="230" t="s">
        <v>295</v>
      </c>
      <c r="K1594" s="230">
        <v>2017</v>
      </c>
      <c r="L1594" s="230" t="s">
        <v>286</v>
      </c>
    </row>
    <row r="1595" spans="1:12" ht="17.25" customHeight="1" x14ac:dyDescent="0.3">
      <c r="A1595" s="230">
        <v>422934</v>
      </c>
      <c r="B1595" s="230" t="s">
        <v>3758</v>
      </c>
      <c r="C1595" s="230" t="s">
        <v>591</v>
      </c>
      <c r="D1595" s="230" t="s">
        <v>3759</v>
      </c>
      <c r="E1595" s="230" t="s">
        <v>140</v>
      </c>
      <c r="F1595" s="230">
        <v>36355</v>
      </c>
      <c r="G1595" s="230" t="s">
        <v>3102</v>
      </c>
      <c r="H1595" s="230" t="s">
        <v>1393</v>
      </c>
      <c r="I1595" s="230" t="s">
        <v>1448</v>
      </c>
      <c r="J1595" s="230" t="s">
        <v>295</v>
      </c>
      <c r="K1595" s="230">
        <v>2017</v>
      </c>
      <c r="L1595" s="230" t="s">
        <v>286</v>
      </c>
    </row>
    <row r="1596" spans="1:12" ht="17.25" customHeight="1" x14ac:dyDescent="0.3">
      <c r="A1596" s="230">
        <v>423347</v>
      </c>
      <c r="B1596" s="230" t="s">
        <v>3760</v>
      </c>
      <c r="C1596" s="230" t="s">
        <v>57</v>
      </c>
      <c r="D1596" s="230" t="s">
        <v>214</v>
      </c>
      <c r="E1596" s="230" t="s">
        <v>140</v>
      </c>
      <c r="F1596" s="230">
        <v>36415</v>
      </c>
      <c r="G1596" s="230" t="s">
        <v>3663</v>
      </c>
      <c r="H1596" s="230" t="s">
        <v>1393</v>
      </c>
      <c r="I1596" s="230" t="s">
        <v>1448</v>
      </c>
      <c r="J1596" s="230" t="s">
        <v>295</v>
      </c>
      <c r="K1596" s="230">
        <v>2017</v>
      </c>
      <c r="L1596" s="230" t="s">
        <v>286</v>
      </c>
    </row>
    <row r="1597" spans="1:12" ht="17.25" customHeight="1" x14ac:dyDescent="0.3">
      <c r="A1597" s="230">
        <v>423170</v>
      </c>
      <c r="B1597" s="230" t="s">
        <v>3767</v>
      </c>
      <c r="C1597" s="230" t="s">
        <v>118</v>
      </c>
      <c r="D1597" s="230" t="s">
        <v>3768</v>
      </c>
      <c r="E1597" s="230" t="s">
        <v>141</v>
      </c>
      <c r="F1597" s="230">
        <v>35998</v>
      </c>
      <c r="G1597" s="230" t="s">
        <v>2778</v>
      </c>
      <c r="H1597" s="230" t="s">
        <v>1393</v>
      </c>
      <c r="I1597" s="230" t="s">
        <v>1448</v>
      </c>
      <c r="J1597" s="230" t="s">
        <v>296</v>
      </c>
      <c r="K1597" s="230">
        <v>2017</v>
      </c>
      <c r="L1597" s="230" t="s">
        <v>286</v>
      </c>
    </row>
    <row r="1598" spans="1:12" ht="17.25" customHeight="1" x14ac:dyDescent="0.3">
      <c r="A1598" s="230">
        <v>426995</v>
      </c>
      <c r="B1598" s="230" t="s">
        <v>3770</v>
      </c>
      <c r="C1598" s="230" t="s">
        <v>3128</v>
      </c>
      <c r="D1598" s="230" t="s">
        <v>476</v>
      </c>
      <c r="E1598" s="230" t="s">
        <v>141</v>
      </c>
      <c r="F1598" s="230">
        <v>36165</v>
      </c>
      <c r="G1598" s="230" t="s">
        <v>3771</v>
      </c>
      <c r="H1598" s="230" t="s">
        <v>1393</v>
      </c>
      <c r="I1598" s="230" t="s">
        <v>1448</v>
      </c>
      <c r="J1598" s="230" t="s">
        <v>296</v>
      </c>
      <c r="K1598" s="230">
        <v>2017</v>
      </c>
      <c r="L1598" s="230" t="s">
        <v>286</v>
      </c>
    </row>
    <row r="1599" spans="1:12" ht="17.25" customHeight="1" x14ac:dyDescent="0.3">
      <c r="A1599" s="230">
        <v>422855</v>
      </c>
      <c r="B1599" s="230" t="s">
        <v>3778</v>
      </c>
      <c r="C1599" s="230" t="s">
        <v>3532</v>
      </c>
      <c r="D1599" s="230" t="s">
        <v>2065</v>
      </c>
      <c r="E1599" s="230" t="s">
        <v>140</v>
      </c>
      <c r="F1599" s="230">
        <v>36471</v>
      </c>
      <c r="G1599" s="230" t="s">
        <v>1778</v>
      </c>
      <c r="H1599" s="230" t="s">
        <v>1393</v>
      </c>
      <c r="I1599" s="230" t="s">
        <v>1448</v>
      </c>
      <c r="J1599" s="230" t="s">
        <v>296</v>
      </c>
      <c r="K1599" s="230">
        <v>2017</v>
      </c>
      <c r="L1599" s="230" t="s">
        <v>286</v>
      </c>
    </row>
    <row r="1600" spans="1:12" ht="17.25" customHeight="1" x14ac:dyDescent="0.3">
      <c r="A1600" s="230">
        <v>425900</v>
      </c>
      <c r="B1600" s="230" t="s">
        <v>3780</v>
      </c>
      <c r="C1600" s="230" t="s">
        <v>105</v>
      </c>
      <c r="D1600" s="230" t="s">
        <v>3781</v>
      </c>
      <c r="E1600" s="230" t="s">
        <v>141</v>
      </c>
      <c r="F1600" s="230">
        <v>36526</v>
      </c>
      <c r="G1600" s="230" t="s">
        <v>3782</v>
      </c>
      <c r="H1600" s="230" t="s">
        <v>1393</v>
      </c>
      <c r="I1600" s="230" t="s">
        <v>1448</v>
      </c>
      <c r="J1600" s="230" t="s">
        <v>296</v>
      </c>
      <c r="K1600" s="230">
        <v>2017</v>
      </c>
      <c r="L1600" s="230" t="s">
        <v>286</v>
      </c>
    </row>
    <row r="1601" spans="1:12" ht="17.25" customHeight="1" x14ac:dyDescent="0.3">
      <c r="A1601" s="230">
        <v>426862</v>
      </c>
      <c r="B1601" s="230" t="s">
        <v>3783</v>
      </c>
      <c r="C1601" s="230" t="s">
        <v>82</v>
      </c>
      <c r="D1601" s="230" t="s">
        <v>3784</v>
      </c>
      <c r="E1601" s="230" t="s">
        <v>141</v>
      </c>
      <c r="F1601" s="230">
        <v>36526</v>
      </c>
      <c r="G1601" s="230" t="s">
        <v>3356</v>
      </c>
      <c r="H1601" s="230" t="s">
        <v>1393</v>
      </c>
      <c r="I1601" s="230" t="s">
        <v>1448</v>
      </c>
      <c r="J1601" s="230" t="s">
        <v>296</v>
      </c>
      <c r="K1601" s="230">
        <v>2017</v>
      </c>
      <c r="L1601" s="230" t="s">
        <v>286</v>
      </c>
    </row>
    <row r="1602" spans="1:12" ht="17.25" customHeight="1" x14ac:dyDescent="0.3">
      <c r="A1602" s="230">
        <v>422933</v>
      </c>
      <c r="B1602" s="230" t="s">
        <v>3786</v>
      </c>
      <c r="C1602" s="230" t="s">
        <v>621</v>
      </c>
      <c r="D1602" s="230" t="s">
        <v>211</v>
      </c>
      <c r="E1602" s="230" t="s">
        <v>140</v>
      </c>
      <c r="F1602" s="230">
        <v>36547</v>
      </c>
      <c r="G1602" s="230" t="s">
        <v>3102</v>
      </c>
      <c r="H1602" s="230" t="s">
        <v>1393</v>
      </c>
      <c r="I1602" s="230" t="s">
        <v>1448</v>
      </c>
      <c r="J1602" s="230" t="s">
        <v>296</v>
      </c>
      <c r="K1602" s="230">
        <v>2017</v>
      </c>
      <c r="L1602" s="230" t="s">
        <v>286</v>
      </c>
    </row>
    <row r="1603" spans="1:12" ht="17.25" customHeight="1" x14ac:dyDescent="0.3">
      <c r="A1603" s="230">
        <v>425909</v>
      </c>
      <c r="B1603" s="230" t="s">
        <v>3787</v>
      </c>
      <c r="C1603" s="230" t="s">
        <v>80</v>
      </c>
      <c r="D1603" s="230" t="s">
        <v>452</v>
      </c>
      <c r="E1603" s="230" t="s">
        <v>141</v>
      </c>
      <c r="F1603" s="230" t="s">
        <v>3788</v>
      </c>
      <c r="H1603" s="230" t="s">
        <v>1393</v>
      </c>
      <c r="I1603" s="230" t="s">
        <v>1448</v>
      </c>
      <c r="J1603" s="230" t="s">
        <v>296</v>
      </c>
      <c r="K1603" s="230">
        <v>2017</v>
      </c>
      <c r="L1603" s="230" t="s">
        <v>286</v>
      </c>
    </row>
    <row r="1604" spans="1:12" ht="17.25" customHeight="1" x14ac:dyDescent="0.3">
      <c r="A1604" s="230">
        <v>424074</v>
      </c>
      <c r="B1604" s="230" t="s">
        <v>3794</v>
      </c>
      <c r="C1604" s="230" t="s">
        <v>555</v>
      </c>
      <c r="D1604" s="230" t="s">
        <v>3795</v>
      </c>
      <c r="E1604" s="230" t="s">
        <v>141</v>
      </c>
      <c r="F1604" s="230">
        <v>36180</v>
      </c>
      <c r="G1604" s="230" t="s">
        <v>1760</v>
      </c>
      <c r="H1604" s="230" t="s">
        <v>1393</v>
      </c>
      <c r="I1604" s="230" t="s">
        <v>1448</v>
      </c>
      <c r="J1604" s="230" t="s">
        <v>296</v>
      </c>
      <c r="K1604" s="230">
        <v>2017</v>
      </c>
      <c r="L1604" s="230" t="s">
        <v>286</v>
      </c>
    </row>
    <row r="1605" spans="1:12" ht="17.25" customHeight="1" x14ac:dyDescent="0.3">
      <c r="A1605" s="230">
        <v>426023</v>
      </c>
      <c r="B1605" s="230" t="s">
        <v>3797</v>
      </c>
      <c r="C1605" s="230" t="s">
        <v>105</v>
      </c>
      <c r="D1605" s="230" t="s">
        <v>269</v>
      </c>
      <c r="E1605" s="230" t="s">
        <v>141</v>
      </c>
      <c r="F1605" s="230" t="s">
        <v>3798</v>
      </c>
      <c r="G1605" s="230" t="s">
        <v>3799</v>
      </c>
      <c r="H1605" s="230" t="s">
        <v>1393</v>
      </c>
      <c r="I1605" s="230" t="s">
        <v>1448</v>
      </c>
      <c r="J1605" s="230" t="s">
        <v>295</v>
      </c>
      <c r="K1605" s="230" t="s">
        <v>1421</v>
      </c>
      <c r="L1605" s="230" t="s">
        <v>286</v>
      </c>
    </row>
    <row r="1606" spans="1:12" ht="17.25" customHeight="1" x14ac:dyDescent="0.3">
      <c r="A1606" s="230">
        <v>426944</v>
      </c>
      <c r="B1606" s="230" t="s">
        <v>3804</v>
      </c>
      <c r="C1606" s="230" t="s">
        <v>315</v>
      </c>
      <c r="D1606" s="230" t="s">
        <v>264</v>
      </c>
      <c r="E1606" s="230" t="s">
        <v>140</v>
      </c>
      <c r="F1606" s="230">
        <v>36540</v>
      </c>
      <c r="G1606" s="230" t="s">
        <v>1775</v>
      </c>
      <c r="H1606" s="230" t="s">
        <v>1393</v>
      </c>
      <c r="I1606" s="230" t="s">
        <v>1448</v>
      </c>
      <c r="J1606" s="230" t="s">
        <v>295</v>
      </c>
      <c r="K1606" s="230" t="s">
        <v>1429</v>
      </c>
      <c r="L1606" s="230" t="s">
        <v>286</v>
      </c>
    </row>
    <row r="1607" spans="1:12" ht="17.25" customHeight="1" x14ac:dyDescent="0.3">
      <c r="A1607" s="230">
        <v>427007</v>
      </c>
      <c r="B1607" s="230" t="s">
        <v>3811</v>
      </c>
      <c r="C1607" s="230" t="s">
        <v>62</v>
      </c>
      <c r="D1607" s="230" t="s">
        <v>230</v>
      </c>
      <c r="E1607" s="230" t="s">
        <v>141</v>
      </c>
      <c r="F1607" s="230">
        <v>35796</v>
      </c>
      <c r="G1607" s="230" t="s">
        <v>1868</v>
      </c>
      <c r="H1607" s="230" t="s">
        <v>1393</v>
      </c>
      <c r="I1607" s="230" t="s">
        <v>1448</v>
      </c>
      <c r="J1607" s="230" t="s">
        <v>296</v>
      </c>
      <c r="K1607" s="230">
        <v>2015</v>
      </c>
    </row>
    <row r="1608" spans="1:12" ht="17.25" customHeight="1" x14ac:dyDescent="0.3">
      <c r="A1608" s="230">
        <v>411465</v>
      </c>
      <c r="B1608" s="230" t="s">
        <v>3844</v>
      </c>
      <c r="C1608" s="230" t="s">
        <v>78</v>
      </c>
      <c r="D1608" s="230" t="s">
        <v>3845</v>
      </c>
      <c r="E1608" s="230" t="s">
        <v>140</v>
      </c>
      <c r="F1608" s="230">
        <v>32752</v>
      </c>
      <c r="G1608" s="230" t="s">
        <v>2095</v>
      </c>
      <c r="H1608" s="230" t="s">
        <v>1393</v>
      </c>
      <c r="I1608" s="230" t="s">
        <v>1448</v>
      </c>
    </row>
    <row r="1609" spans="1:12" ht="17.25" customHeight="1" x14ac:dyDescent="0.3">
      <c r="A1609" s="230">
        <v>416171</v>
      </c>
      <c r="B1609" s="230" t="s">
        <v>3853</v>
      </c>
      <c r="C1609" s="230" t="s">
        <v>3420</v>
      </c>
      <c r="D1609" s="230" t="s">
        <v>3854</v>
      </c>
      <c r="E1609" s="230" t="s">
        <v>140</v>
      </c>
      <c r="F1609" s="230">
        <v>33239</v>
      </c>
      <c r="G1609" s="230" t="s">
        <v>1412</v>
      </c>
      <c r="H1609" s="230" t="s">
        <v>1393</v>
      </c>
      <c r="I1609" s="230" t="s">
        <v>1448</v>
      </c>
    </row>
    <row r="1610" spans="1:12" ht="17.25" customHeight="1" x14ac:dyDescent="0.3">
      <c r="A1610" s="230">
        <v>424903</v>
      </c>
      <c r="B1610" s="230" t="s">
        <v>3875</v>
      </c>
      <c r="C1610" s="230" t="s">
        <v>561</v>
      </c>
      <c r="D1610" s="230" t="s">
        <v>2084</v>
      </c>
      <c r="E1610" s="230" t="s">
        <v>140</v>
      </c>
      <c r="F1610" s="230">
        <v>34700</v>
      </c>
      <c r="G1610" s="230" t="s">
        <v>281</v>
      </c>
      <c r="H1610" s="230" t="s">
        <v>1393</v>
      </c>
      <c r="I1610" s="230" t="s">
        <v>1448</v>
      </c>
      <c r="J1610" s="230" t="s">
        <v>296</v>
      </c>
      <c r="K1610" s="230">
        <v>2012</v>
      </c>
      <c r="L1610" s="230" t="s">
        <v>1423</v>
      </c>
    </row>
    <row r="1611" spans="1:12" ht="17.25" customHeight="1" x14ac:dyDescent="0.3">
      <c r="A1611" s="230">
        <v>426967</v>
      </c>
      <c r="B1611" s="230" t="s">
        <v>3885</v>
      </c>
      <c r="C1611" s="230" t="s">
        <v>65</v>
      </c>
      <c r="D1611" s="230" t="s">
        <v>3517</v>
      </c>
      <c r="E1611" s="230" t="s">
        <v>141</v>
      </c>
      <c r="F1611" s="230">
        <v>32879</v>
      </c>
      <c r="G1611" s="230" t="s">
        <v>281</v>
      </c>
      <c r="H1611" s="230" t="s">
        <v>1393</v>
      </c>
      <c r="I1611" s="230" t="s">
        <v>1448</v>
      </c>
      <c r="J1611" s="230" t="s">
        <v>296</v>
      </c>
      <c r="K1611" s="230">
        <v>2008</v>
      </c>
      <c r="L1611" s="230" t="s">
        <v>281</v>
      </c>
    </row>
    <row r="1612" spans="1:12" ht="17.25" customHeight="1" x14ac:dyDescent="0.3">
      <c r="A1612" s="230">
        <v>419894</v>
      </c>
      <c r="B1612" s="230" t="s">
        <v>3886</v>
      </c>
      <c r="C1612" s="230" t="s">
        <v>3887</v>
      </c>
      <c r="D1612" s="230" t="s">
        <v>226</v>
      </c>
      <c r="E1612" s="230" t="s">
        <v>140</v>
      </c>
      <c r="F1612" s="230">
        <v>34646</v>
      </c>
      <c r="G1612" s="230" t="s">
        <v>281</v>
      </c>
      <c r="H1612" s="230" t="s">
        <v>1393</v>
      </c>
      <c r="I1612" s="230" t="s">
        <v>1448</v>
      </c>
      <c r="J1612" s="230" t="s">
        <v>296</v>
      </c>
      <c r="K1612" s="230">
        <v>2013</v>
      </c>
      <c r="L1612" s="230" t="s">
        <v>281</v>
      </c>
    </row>
    <row r="1613" spans="1:12" ht="17.25" customHeight="1" x14ac:dyDescent="0.3">
      <c r="A1613" s="230">
        <v>425959</v>
      </c>
      <c r="B1613" s="230" t="s">
        <v>3889</v>
      </c>
      <c r="C1613" s="230" t="s">
        <v>3890</v>
      </c>
      <c r="D1613" s="230" t="s">
        <v>190</v>
      </c>
      <c r="E1613" s="230" t="s">
        <v>141</v>
      </c>
      <c r="F1613" s="230">
        <v>34425</v>
      </c>
      <c r="H1613" s="230" t="s">
        <v>1393</v>
      </c>
      <c r="I1613" s="230" t="s">
        <v>1448</v>
      </c>
      <c r="J1613" s="230" t="s">
        <v>296</v>
      </c>
      <c r="K1613" s="230">
        <v>2016</v>
      </c>
      <c r="L1613" s="230" t="s">
        <v>281</v>
      </c>
    </row>
    <row r="1614" spans="1:12" ht="17.25" customHeight="1" x14ac:dyDescent="0.3">
      <c r="A1614" s="230">
        <v>426829</v>
      </c>
      <c r="B1614" s="230" t="s">
        <v>3894</v>
      </c>
      <c r="C1614" s="230" t="s">
        <v>402</v>
      </c>
      <c r="D1614" s="230" t="s">
        <v>2065</v>
      </c>
      <c r="E1614" s="230" t="s">
        <v>141</v>
      </c>
      <c r="F1614" s="230">
        <v>35002</v>
      </c>
      <c r="G1614" s="230" t="s">
        <v>281</v>
      </c>
      <c r="H1614" s="230" t="s">
        <v>1393</v>
      </c>
      <c r="I1614" s="230" t="s">
        <v>1448</v>
      </c>
      <c r="J1614" s="230" t="s">
        <v>296</v>
      </c>
      <c r="K1614" s="230">
        <v>2014</v>
      </c>
      <c r="L1614" s="230" t="s">
        <v>286</v>
      </c>
    </row>
    <row r="1615" spans="1:12" ht="17.25" customHeight="1" x14ac:dyDescent="0.3">
      <c r="A1615" s="230">
        <v>426019</v>
      </c>
      <c r="B1615" s="230" t="s">
        <v>3897</v>
      </c>
      <c r="C1615" s="230" t="s">
        <v>111</v>
      </c>
      <c r="D1615" s="230" t="s">
        <v>220</v>
      </c>
      <c r="E1615" s="230" t="s">
        <v>140</v>
      </c>
      <c r="F1615" s="230">
        <v>36466</v>
      </c>
      <c r="G1615" s="230" t="s">
        <v>281</v>
      </c>
      <c r="H1615" s="230" t="s">
        <v>1393</v>
      </c>
      <c r="I1615" s="230" t="s">
        <v>1448</v>
      </c>
      <c r="J1615" s="230" t="s">
        <v>296</v>
      </c>
      <c r="K1615" s="230">
        <v>2017</v>
      </c>
      <c r="L1615" s="230" t="s">
        <v>286</v>
      </c>
    </row>
    <row r="1616" spans="1:12" ht="17.25" customHeight="1" x14ac:dyDescent="0.3">
      <c r="A1616" s="230">
        <v>426322</v>
      </c>
      <c r="B1616" s="230" t="s">
        <v>3901</v>
      </c>
      <c r="C1616" s="230" t="s">
        <v>115</v>
      </c>
      <c r="D1616" s="230" t="s">
        <v>220</v>
      </c>
      <c r="E1616" s="230" t="s">
        <v>140</v>
      </c>
      <c r="F1616" s="230" t="s">
        <v>3902</v>
      </c>
      <c r="G1616" s="230" t="s">
        <v>3903</v>
      </c>
      <c r="H1616" s="230" t="s">
        <v>1393</v>
      </c>
      <c r="I1616" s="230" t="s">
        <v>1448</v>
      </c>
      <c r="J1616" s="230" t="s">
        <v>296</v>
      </c>
      <c r="K1616" s="230">
        <v>2006</v>
      </c>
      <c r="L1616" s="230" t="s">
        <v>290</v>
      </c>
    </row>
    <row r="1617" spans="1:32" ht="17.25" customHeight="1" x14ac:dyDescent="0.3">
      <c r="A1617" s="230">
        <v>424615</v>
      </c>
      <c r="B1617" s="230" t="s">
        <v>3910</v>
      </c>
      <c r="C1617" s="230" t="s">
        <v>132</v>
      </c>
      <c r="D1617" s="230" t="s">
        <v>218</v>
      </c>
      <c r="E1617" s="230" t="s">
        <v>141</v>
      </c>
      <c r="F1617" s="230">
        <v>33464</v>
      </c>
      <c r="G1617" s="230" t="s">
        <v>288</v>
      </c>
      <c r="H1617" s="230" t="s">
        <v>1393</v>
      </c>
      <c r="I1617" s="230" t="s">
        <v>1448</v>
      </c>
      <c r="J1617" s="230" t="s">
        <v>296</v>
      </c>
      <c r="K1617" s="230">
        <v>2010</v>
      </c>
      <c r="L1617" s="230" t="s">
        <v>290</v>
      </c>
    </row>
    <row r="1618" spans="1:32" ht="17.25" customHeight="1" x14ac:dyDescent="0.3">
      <c r="A1618" s="230">
        <v>423583</v>
      </c>
      <c r="B1618" s="230" t="s">
        <v>3911</v>
      </c>
      <c r="C1618" s="230" t="s">
        <v>456</v>
      </c>
      <c r="D1618" s="230" t="s">
        <v>198</v>
      </c>
      <c r="E1618" s="230" t="s">
        <v>141</v>
      </c>
      <c r="F1618" s="230">
        <v>33970</v>
      </c>
      <c r="G1618" s="230" t="s">
        <v>3912</v>
      </c>
      <c r="H1618" s="230" t="s">
        <v>1393</v>
      </c>
      <c r="I1618" s="230" t="s">
        <v>1448</v>
      </c>
      <c r="J1618" s="230" t="s">
        <v>296</v>
      </c>
      <c r="K1618" s="230">
        <v>2011</v>
      </c>
      <c r="L1618" s="230" t="s">
        <v>290</v>
      </c>
    </row>
    <row r="1619" spans="1:32" ht="17.25" customHeight="1" x14ac:dyDescent="0.3">
      <c r="A1619" s="230">
        <v>426641</v>
      </c>
      <c r="B1619" s="230" t="s">
        <v>3913</v>
      </c>
      <c r="C1619" s="230" t="s">
        <v>64</v>
      </c>
      <c r="D1619" s="230" t="s">
        <v>201</v>
      </c>
      <c r="E1619" s="230" t="s">
        <v>140</v>
      </c>
      <c r="F1619" s="230">
        <v>35472</v>
      </c>
      <c r="G1619" s="230" t="s">
        <v>287</v>
      </c>
      <c r="H1619" s="230" t="s">
        <v>1393</v>
      </c>
      <c r="I1619" s="230" t="s">
        <v>1448</v>
      </c>
      <c r="J1619" s="230" t="s">
        <v>296</v>
      </c>
      <c r="K1619" s="230">
        <v>2015</v>
      </c>
      <c r="L1619" s="230" t="s">
        <v>290</v>
      </c>
    </row>
    <row r="1620" spans="1:32" ht="17.25" customHeight="1" x14ac:dyDescent="0.3">
      <c r="A1620" s="230">
        <v>427654</v>
      </c>
      <c r="B1620" s="230" t="s">
        <v>3924</v>
      </c>
      <c r="C1620" s="230" t="s">
        <v>91</v>
      </c>
      <c r="D1620" s="230" t="s">
        <v>192</v>
      </c>
      <c r="E1620" s="230" t="s">
        <v>141</v>
      </c>
      <c r="F1620" s="230">
        <v>35645</v>
      </c>
      <c r="G1620" s="230" t="s">
        <v>3925</v>
      </c>
      <c r="H1620" s="230" t="s">
        <v>1406</v>
      </c>
      <c r="I1620" s="230" t="s">
        <v>1448</v>
      </c>
      <c r="J1620" s="230" t="s">
        <v>296</v>
      </c>
      <c r="K1620" s="230">
        <v>2015</v>
      </c>
      <c r="L1620" s="230" t="s">
        <v>281</v>
      </c>
    </row>
    <row r="1621" spans="1:32" ht="17.25" customHeight="1" x14ac:dyDescent="0.3">
      <c r="A1621" s="230">
        <v>424938</v>
      </c>
      <c r="B1621" s="230" t="s">
        <v>3929</v>
      </c>
      <c r="C1621" s="230" t="s">
        <v>82</v>
      </c>
      <c r="D1621" s="230" t="s">
        <v>199</v>
      </c>
      <c r="E1621" s="230" t="s">
        <v>141</v>
      </c>
      <c r="F1621" s="230">
        <v>34888</v>
      </c>
      <c r="G1621" s="230" t="s">
        <v>1664</v>
      </c>
      <c r="H1621" s="230" t="s">
        <v>1394</v>
      </c>
      <c r="I1621" s="230" t="s">
        <v>1448</v>
      </c>
      <c r="J1621" s="230" t="s">
        <v>295</v>
      </c>
      <c r="K1621" s="230">
        <v>2014</v>
      </c>
      <c r="L1621" s="230" t="s">
        <v>289</v>
      </c>
    </row>
    <row r="1622" spans="1:32" ht="17.25" customHeight="1" x14ac:dyDescent="0.3">
      <c r="A1622" s="230">
        <v>425493</v>
      </c>
      <c r="B1622" s="230" t="s">
        <v>3965</v>
      </c>
      <c r="C1622" s="230" t="s">
        <v>367</v>
      </c>
      <c r="D1622" s="230" t="s">
        <v>3966</v>
      </c>
      <c r="E1622" s="230" t="s">
        <v>141</v>
      </c>
      <c r="F1622" s="230">
        <v>35803</v>
      </c>
      <c r="G1622" s="230" t="s">
        <v>281</v>
      </c>
      <c r="H1622" s="230" t="s">
        <v>1394</v>
      </c>
      <c r="I1622" s="230" t="s">
        <v>1448</v>
      </c>
      <c r="J1622" s="230" t="s">
        <v>295</v>
      </c>
      <c r="K1622" s="230">
        <v>2016</v>
      </c>
      <c r="L1622" s="230" t="s">
        <v>281</v>
      </c>
    </row>
    <row r="1623" spans="1:32" ht="17.25" customHeight="1" x14ac:dyDescent="0.3">
      <c r="A1623" s="230">
        <v>425865</v>
      </c>
      <c r="B1623" s="230" t="s">
        <v>3973</v>
      </c>
      <c r="C1623" s="230" t="s">
        <v>62</v>
      </c>
      <c r="D1623" s="230" t="s">
        <v>664</v>
      </c>
      <c r="E1623" s="230" t="s">
        <v>140</v>
      </c>
      <c r="F1623" s="230">
        <v>35796</v>
      </c>
      <c r="G1623" s="230" t="s">
        <v>281</v>
      </c>
      <c r="H1623" s="230" t="s">
        <v>1394</v>
      </c>
      <c r="I1623" s="230" t="s">
        <v>1448</v>
      </c>
      <c r="J1623" s="230" t="s">
        <v>296</v>
      </c>
      <c r="K1623" s="230">
        <v>2016</v>
      </c>
      <c r="L1623" s="230" t="s">
        <v>281</v>
      </c>
    </row>
    <row r="1624" spans="1:32" ht="17.25" customHeight="1" x14ac:dyDescent="0.3">
      <c r="A1624" s="230">
        <v>426827</v>
      </c>
      <c r="B1624" s="230" t="s">
        <v>3975</v>
      </c>
      <c r="C1624" s="230" t="s">
        <v>82</v>
      </c>
      <c r="D1624" s="230" t="s">
        <v>3976</v>
      </c>
      <c r="E1624" s="230" t="s">
        <v>141</v>
      </c>
      <c r="F1624" s="230">
        <v>35856</v>
      </c>
      <c r="G1624" s="230" t="s">
        <v>1726</v>
      </c>
      <c r="H1624" s="230" t="s">
        <v>1394</v>
      </c>
      <c r="I1624" s="230" t="s">
        <v>1448</v>
      </c>
      <c r="J1624" s="230" t="s">
        <v>296</v>
      </c>
      <c r="K1624" s="230">
        <v>2016</v>
      </c>
      <c r="L1624" s="230" t="s">
        <v>281</v>
      </c>
    </row>
    <row r="1625" spans="1:32" ht="17.25" customHeight="1" x14ac:dyDescent="0.3">
      <c r="A1625" s="230">
        <v>423841</v>
      </c>
      <c r="B1625" s="230" t="s">
        <v>3986</v>
      </c>
      <c r="C1625" s="230" t="s">
        <v>91</v>
      </c>
      <c r="D1625" s="230" t="s">
        <v>692</v>
      </c>
      <c r="E1625" s="230" t="s">
        <v>140</v>
      </c>
      <c r="F1625" s="230">
        <v>36288</v>
      </c>
      <c r="G1625" s="230" t="s">
        <v>2339</v>
      </c>
      <c r="H1625" s="230" t="s">
        <v>1394</v>
      </c>
      <c r="I1625" s="230" t="s">
        <v>1448</v>
      </c>
      <c r="J1625" s="230" t="s">
        <v>296</v>
      </c>
      <c r="K1625" s="230">
        <v>2017</v>
      </c>
      <c r="L1625" s="230" t="s">
        <v>281</v>
      </c>
    </row>
    <row r="1626" spans="1:32" ht="17.25" customHeight="1" x14ac:dyDescent="0.3">
      <c r="A1626" s="230">
        <v>426074</v>
      </c>
      <c r="B1626" s="230" t="s">
        <v>3988</v>
      </c>
      <c r="C1626" s="230" t="s">
        <v>82</v>
      </c>
      <c r="D1626" s="230" t="s">
        <v>3511</v>
      </c>
      <c r="E1626" s="230" t="s">
        <v>140</v>
      </c>
      <c r="F1626" s="230">
        <v>31117</v>
      </c>
      <c r="G1626" s="230" t="s">
        <v>281</v>
      </c>
      <c r="H1626" s="230" t="s">
        <v>1394</v>
      </c>
      <c r="I1626" s="230" t="s">
        <v>1448</v>
      </c>
      <c r="J1626" s="230" t="s">
        <v>296</v>
      </c>
      <c r="K1626" s="230" t="s">
        <v>3989</v>
      </c>
      <c r="L1626" s="230" t="s">
        <v>281</v>
      </c>
    </row>
    <row r="1627" spans="1:32" ht="17.25" customHeight="1" x14ac:dyDescent="0.3">
      <c r="A1627" s="230">
        <v>426777</v>
      </c>
      <c r="B1627" s="230" t="s">
        <v>525</v>
      </c>
      <c r="C1627" s="230" t="s">
        <v>97</v>
      </c>
      <c r="D1627" s="230" t="s">
        <v>247</v>
      </c>
      <c r="E1627" s="230" t="s">
        <v>140</v>
      </c>
      <c r="H1627" s="230" t="s">
        <v>1394</v>
      </c>
      <c r="I1627" s="230" t="s">
        <v>1448</v>
      </c>
      <c r="J1627" s="230" t="s">
        <v>296</v>
      </c>
      <c r="K1627" s="230">
        <v>2014</v>
      </c>
      <c r="L1627" s="230" t="s">
        <v>286</v>
      </c>
    </row>
    <row r="1628" spans="1:32" ht="17.25" customHeight="1" x14ac:dyDescent="0.3">
      <c r="A1628" s="230">
        <v>426890</v>
      </c>
      <c r="B1628" s="230" t="s">
        <v>4002</v>
      </c>
      <c r="C1628" s="230" t="s">
        <v>74</v>
      </c>
      <c r="D1628" s="230" t="s">
        <v>197</v>
      </c>
      <c r="E1628" s="230" t="s">
        <v>141</v>
      </c>
      <c r="F1628" s="230">
        <v>36291</v>
      </c>
      <c r="G1628" s="230" t="s">
        <v>1726</v>
      </c>
      <c r="H1628" s="230" t="s">
        <v>1394</v>
      </c>
      <c r="I1628" s="230" t="s">
        <v>1448</v>
      </c>
      <c r="J1628" s="230" t="s">
        <v>296</v>
      </c>
      <c r="K1628" s="230">
        <v>2017</v>
      </c>
      <c r="L1628" s="230" t="s">
        <v>286</v>
      </c>
    </row>
    <row r="1629" spans="1:32" ht="17.25" customHeight="1" x14ac:dyDescent="0.3">
      <c r="A1629" s="230">
        <v>425942</v>
      </c>
      <c r="B1629" s="230" t="s">
        <v>4003</v>
      </c>
      <c r="C1629" s="230" t="s">
        <v>67</v>
      </c>
      <c r="D1629" s="230" t="s">
        <v>1676</v>
      </c>
      <c r="E1629" s="230" t="s">
        <v>141</v>
      </c>
      <c r="F1629" s="230" t="s">
        <v>2990</v>
      </c>
      <c r="G1629" s="230" t="s">
        <v>281</v>
      </c>
      <c r="H1629" s="230" t="s">
        <v>1394</v>
      </c>
      <c r="I1629" s="230" t="s">
        <v>1448</v>
      </c>
      <c r="J1629" s="230" t="s">
        <v>296</v>
      </c>
      <c r="K1629" s="230">
        <v>2017</v>
      </c>
      <c r="L1629" s="230" t="s">
        <v>286</v>
      </c>
    </row>
    <row r="1630" spans="1:32" ht="17.25" customHeight="1" x14ac:dyDescent="0.3">
      <c r="A1630" s="230">
        <v>409159</v>
      </c>
      <c r="B1630" s="230" t="s">
        <v>2716</v>
      </c>
      <c r="C1630" s="230" t="s">
        <v>385</v>
      </c>
      <c r="D1630" s="230" t="s">
        <v>4018</v>
      </c>
      <c r="E1630" s="230" t="s">
        <v>140</v>
      </c>
      <c r="F1630" s="230">
        <v>31182</v>
      </c>
      <c r="G1630" s="230" t="s">
        <v>1656</v>
      </c>
      <c r="H1630" s="230" t="s">
        <v>1394</v>
      </c>
      <c r="I1630" s="230" t="s">
        <v>1448</v>
      </c>
    </row>
    <row r="1631" spans="1:32" ht="17.25" customHeight="1" x14ac:dyDescent="0.3">
      <c r="A1631" s="230">
        <v>426931</v>
      </c>
      <c r="B1631" s="230" t="s">
        <v>4027</v>
      </c>
      <c r="C1631" s="230" t="s">
        <v>376</v>
      </c>
      <c r="D1631" s="230" t="s">
        <v>374</v>
      </c>
      <c r="E1631" s="230" t="s">
        <v>141</v>
      </c>
      <c r="F1631" s="230" t="s">
        <v>4028</v>
      </c>
      <c r="G1631" s="230" t="s">
        <v>1396</v>
      </c>
      <c r="H1631" s="230" t="s">
        <v>1397</v>
      </c>
      <c r="I1631" s="230" t="s">
        <v>1448</v>
      </c>
      <c r="J1631" s="230" t="s">
        <v>295</v>
      </c>
      <c r="K1631" s="230">
        <v>2009</v>
      </c>
      <c r="L1631" s="230" t="s">
        <v>281</v>
      </c>
    </row>
    <row r="1632" spans="1:32" x14ac:dyDescent="0.3">
      <c r="A1632" s="230">
        <v>419030</v>
      </c>
      <c r="B1632" s="230" t="s">
        <v>822</v>
      </c>
      <c r="C1632" s="230" t="s">
        <v>450</v>
      </c>
      <c r="D1632" s="230" t="s">
        <v>230</v>
      </c>
      <c r="E1632" s="230" t="s">
        <v>141</v>
      </c>
      <c r="F1632" s="230">
        <v>33025</v>
      </c>
      <c r="G1632" s="230" t="s">
        <v>281</v>
      </c>
      <c r="H1632" s="230" t="s">
        <v>1393</v>
      </c>
      <c r="I1632" s="230" t="s">
        <v>1371</v>
      </c>
      <c r="J1632" s="230" t="s">
        <v>295</v>
      </c>
      <c r="K1632" s="230">
        <v>2008</v>
      </c>
      <c r="L1632" s="230" t="s">
        <v>281</v>
      </c>
      <c r="AE1632" s="230">
        <v>4</v>
      </c>
      <c r="AF1632" s="230" t="s">
        <v>913</v>
      </c>
    </row>
    <row r="1633" spans="1:22" x14ac:dyDescent="0.3">
      <c r="A1633" s="230">
        <v>419416</v>
      </c>
      <c r="B1633" s="230" t="s">
        <v>940</v>
      </c>
      <c r="C1633" s="230" t="s">
        <v>941</v>
      </c>
      <c r="D1633" s="230" t="s">
        <v>205</v>
      </c>
      <c r="E1633" s="230" t="s">
        <v>140</v>
      </c>
      <c r="F1633" s="230">
        <v>35314</v>
      </c>
      <c r="G1633" s="230" t="s">
        <v>281</v>
      </c>
      <c r="H1633" s="230" t="s">
        <v>1401</v>
      </c>
      <c r="I1633" s="230" t="s">
        <v>1371</v>
      </c>
    </row>
    <row r="1634" spans="1:22" x14ac:dyDescent="0.3">
      <c r="A1634" s="230">
        <v>419559</v>
      </c>
      <c r="B1634" s="230" t="s">
        <v>1233</v>
      </c>
      <c r="C1634" s="230" t="s">
        <v>437</v>
      </c>
      <c r="D1634" s="230" t="s">
        <v>356</v>
      </c>
      <c r="E1634" s="230" t="s">
        <v>141</v>
      </c>
      <c r="F1634" s="230">
        <v>34661</v>
      </c>
      <c r="G1634" s="230" t="s">
        <v>1457</v>
      </c>
      <c r="H1634" s="230" t="s">
        <v>1401</v>
      </c>
      <c r="I1634" s="230" t="s">
        <v>1371</v>
      </c>
      <c r="J1634" s="230" t="s">
        <v>295</v>
      </c>
      <c r="K1634" s="230">
        <v>2012</v>
      </c>
      <c r="L1634" s="230" t="s">
        <v>281</v>
      </c>
    </row>
    <row r="1635" spans="1:22" x14ac:dyDescent="0.3">
      <c r="A1635" s="230">
        <v>409334</v>
      </c>
      <c r="B1635" s="230" t="s">
        <v>1338</v>
      </c>
      <c r="C1635" s="230" t="s">
        <v>59</v>
      </c>
      <c r="D1635" s="230" t="s">
        <v>1339</v>
      </c>
      <c r="E1635" s="230" t="s">
        <v>140</v>
      </c>
      <c r="F1635" s="230">
        <v>30577</v>
      </c>
      <c r="G1635" s="230" t="s">
        <v>1461</v>
      </c>
      <c r="H1635" s="230" t="s">
        <v>1393</v>
      </c>
      <c r="I1635" s="230" t="s">
        <v>1371</v>
      </c>
      <c r="J1635" s="230" t="s">
        <v>295</v>
      </c>
      <c r="K1635" s="230">
        <v>2002</v>
      </c>
      <c r="L1635" s="230" t="s">
        <v>293</v>
      </c>
    </row>
    <row r="1636" spans="1:22" x14ac:dyDescent="0.3">
      <c r="A1636" s="230">
        <v>400663</v>
      </c>
      <c r="B1636" s="230" t="s">
        <v>1276</v>
      </c>
      <c r="C1636" s="230" t="s">
        <v>538</v>
      </c>
      <c r="D1636" s="230" t="s">
        <v>1277</v>
      </c>
      <c r="E1636" s="230" t="s">
        <v>141</v>
      </c>
      <c r="F1636" s="230">
        <v>30033</v>
      </c>
      <c r="G1636" s="230" t="s">
        <v>1486</v>
      </c>
      <c r="H1636" s="230" t="s">
        <v>1393</v>
      </c>
      <c r="I1636" s="230" t="s">
        <v>1371</v>
      </c>
      <c r="J1636" s="230" t="s">
        <v>295</v>
      </c>
      <c r="K1636" s="230">
        <v>2000</v>
      </c>
      <c r="L1636" s="230" t="s">
        <v>291</v>
      </c>
    </row>
    <row r="1637" spans="1:22" x14ac:dyDescent="0.3">
      <c r="A1637" s="230">
        <v>403447</v>
      </c>
      <c r="B1637" s="230" t="s">
        <v>1347</v>
      </c>
      <c r="C1637" s="230" t="s">
        <v>419</v>
      </c>
      <c r="D1637" s="230" t="s">
        <v>1348</v>
      </c>
      <c r="E1637" s="230" t="s">
        <v>140</v>
      </c>
      <c r="F1637" s="230">
        <v>30507</v>
      </c>
      <c r="G1637" s="230" t="s">
        <v>1492</v>
      </c>
      <c r="H1637" s="230" t="s">
        <v>1393</v>
      </c>
      <c r="I1637" s="230" t="s">
        <v>1371</v>
      </c>
      <c r="J1637" s="230" t="s">
        <v>296</v>
      </c>
      <c r="K1637" s="230">
        <v>2002</v>
      </c>
      <c r="L1637" s="230" t="s">
        <v>291</v>
      </c>
      <c r="U1637" s="230" t="s">
        <v>902</v>
      </c>
      <c r="V1637" s="230" t="s">
        <v>902</v>
      </c>
    </row>
    <row r="1638" spans="1:22" x14ac:dyDescent="0.3">
      <c r="A1638" s="230">
        <v>410483</v>
      </c>
      <c r="B1638" s="230" t="s">
        <v>1249</v>
      </c>
      <c r="C1638" s="230" t="s">
        <v>1239</v>
      </c>
      <c r="D1638" s="230" t="s">
        <v>1250</v>
      </c>
      <c r="E1638" s="230" t="s">
        <v>140</v>
      </c>
      <c r="F1638" s="230">
        <v>30709</v>
      </c>
      <c r="G1638" s="230" t="s">
        <v>291</v>
      </c>
      <c r="H1638" s="230" t="s">
        <v>1393</v>
      </c>
      <c r="I1638" s="230" t="s">
        <v>1371</v>
      </c>
      <c r="J1638" s="230" t="s">
        <v>1419</v>
      </c>
      <c r="K1638" s="230">
        <v>2003</v>
      </c>
      <c r="L1638" s="230" t="s">
        <v>291</v>
      </c>
    </row>
    <row r="1639" spans="1:22" x14ac:dyDescent="0.3">
      <c r="A1639" s="230">
        <v>425702</v>
      </c>
      <c r="B1639" s="230" t="s">
        <v>951</v>
      </c>
      <c r="C1639" s="230" t="s">
        <v>393</v>
      </c>
      <c r="D1639" s="230" t="s">
        <v>226</v>
      </c>
      <c r="E1639" s="230" t="s">
        <v>140</v>
      </c>
      <c r="F1639" s="230">
        <v>33482</v>
      </c>
      <c r="G1639" s="230" t="s">
        <v>291</v>
      </c>
      <c r="H1639" s="230" t="s">
        <v>1393</v>
      </c>
      <c r="I1639" s="230" t="s">
        <v>1371</v>
      </c>
      <c r="K1639" s="230">
        <v>2008</v>
      </c>
      <c r="L1639" s="230" t="s">
        <v>291</v>
      </c>
      <c r="S1639" s="230" t="s">
        <v>902</v>
      </c>
      <c r="T1639" s="230" t="s">
        <v>902</v>
      </c>
      <c r="V1639" s="230" t="s">
        <v>902</v>
      </c>
    </row>
    <row r="1640" spans="1:22" x14ac:dyDescent="0.3">
      <c r="A1640" s="230">
        <v>413597</v>
      </c>
      <c r="B1640" s="230" t="s">
        <v>1303</v>
      </c>
      <c r="C1640" s="230" t="s">
        <v>562</v>
      </c>
      <c r="D1640" s="230" t="s">
        <v>1304</v>
      </c>
      <c r="E1640" s="230" t="s">
        <v>141</v>
      </c>
      <c r="F1640" s="230">
        <v>32709</v>
      </c>
      <c r="G1640" s="230" t="s">
        <v>1489</v>
      </c>
      <c r="H1640" s="230" t="s">
        <v>1393</v>
      </c>
      <c r="I1640" s="230" t="s">
        <v>1371</v>
      </c>
      <c r="K1640" s="230">
        <v>2009</v>
      </c>
      <c r="L1640" s="230" t="s">
        <v>291</v>
      </c>
    </row>
    <row r="1641" spans="1:22" x14ac:dyDescent="0.3">
      <c r="A1641" s="230">
        <v>419710</v>
      </c>
      <c r="B1641" s="230" t="s">
        <v>837</v>
      </c>
      <c r="C1641" s="230" t="s">
        <v>81</v>
      </c>
      <c r="D1641" s="230" t="s">
        <v>434</v>
      </c>
      <c r="E1641" s="230" t="s">
        <v>141</v>
      </c>
      <c r="F1641" s="230">
        <v>34562</v>
      </c>
      <c r="G1641" s="230" t="s">
        <v>1491</v>
      </c>
      <c r="H1641" s="230" t="s">
        <v>1393</v>
      </c>
      <c r="I1641" s="230" t="s">
        <v>1371</v>
      </c>
      <c r="J1641" s="230" t="s">
        <v>295</v>
      </c>
      <c r="K1641" s="230">
        <v>2012</v>
      </c>
      <c r="L1641" s="230" t="s">
        <v>291</v>
      </c>
      <c r="V1641" s="230" t="s">
        <v>902</v>
      </c>
    </row>
    <row r="1642" spans="1:22" x14ac:dyDescent="0.3">
      <c r="A1642" s="230">
        <v>419606</v>
      </c>
      <c r="B1642" s="230" t="s">
        <v>1234</v>
      </c>
      <c r="C1642" s="230" t="s">
        <v>693</v>
      </c>
      <c r="D1642" s="230" t="s">
        <v>476</v>
      </c>
      <c r="E1642" s="230" t="s">
        <v>141</v>
      </c>
      <c r="F1642" s="230">
        <v>34700</v>
      </c>
      <c r="G1642" s="230" t="s">
        <v>1486</v>
      </c>
      <c r="H1642" s="230" t="s">
        <v>1393</v>
      </c>
      <c r="I1642" s="230" t="s">
        <v>1371</v>
      </c>
      <c r="J1642" s="230" t="s">
        <v>295</v>
      </c>
      <c r="K1642" s="230">
        <v>2012</v>
      </c>
      <c r="L1642" s="230" t="s">
        <v>291</v>
      </c>
    </row>
    <row r="1643" spans="1:22" x14ac:dyDescent="0.3">
      <c r="A1643" s="230">
        <v>425266</v>
      </c>
      <c r="B1643" s="230" t="s">
        <v>1151</v>
      </c>
      <c r="C1643" s="230" t="s">
        <v>417</v>
      </c>
      <c r="D1643" s="230" t="s">
        <v>1070</v>
      </c>
      <c r="E1643" s="230" t="s">
        <v>140</v>
      </c>
      <c r="F1643" s="230">
        <v>34597</v>
      </c>
      <c r="G1643" s="230" t="s">
        <v>291</v>
      </c>
      <c r="H1643" s="230" t="s">
        <v>1393</v>
      </c>
      <c r="I1643" s="230" t="s">
        <v>1371</v>
      </c>
      <c r="J1643" s="230" t="s">
        <v>296</v>
      </c>
      <c r="K1643" s="230">
        <v>2013</v>
      </c>
      <c r="L1643" s="230" t="s">
        <v>291</v>
      </c>
    </row>
    <row r="1644" spans="1:22" x14ac:dyDescent="0.3">
      <c r="A1644" s="230">
        <v>417142</v>
      </c>
      <c r="B1644" s="230" t="s">
        <v>1219</v>
      </c>
      <c r="C1644" s="230" t="s">
        <v>89</v>
      </c>
      <c r="D1644" s="230" t="s">
        <v>575</v>
      </c>
      <c r="E1644" s="230" t="s">
        <v>141</v>
      </c>
      <c r="F1644" s="230">
        <v>34710</v>
      </c>
      <c r="G1644" s="230" t="s">
        <v>1547</v>
      </c>
      <c r="H1644" s="230" t="s">
        <v>1393</v>
      </c>
      <c r="I1644" s="230" t="s">
        <v>1371</v>
      </c>
      <c r="J1644" s="230" t="s">
        <v>295</v>
      </c>
      <c r="K1644" s="230">
        <v>2014</v>
      </c>
      <c r="L1644" s="230" t="s">
        <v>291</v>
      </c>
      <c r="V1644" s="230" t="s">
        <v>902</v>
      </c>
    </row>
    <row r="1645" spans="1:22" x14ac:dyDescent="0.3">
      <c r="A1645" s="230">
        <v>425424</v>
      </c>
      <c r="B1645" s="230" t="s">
        <v>895</v>
      </c>
      <c r="C1645" s="230" t="s">
        <v>533</v>
      </c>
      <c r="D1645" s="230" t="s">
        <v>233</v>
      </c>
      <c r="E1645" s="230" t="s">
        <v>140</v>
      </c>
      <c r="F1645" s="230">
        <v>35292</v>
      </c>
      <c r="G1645" s="230" t="s">
        <v>1533</v>
      </c>
      <c r="H1645" s="230" t="s">
        <v>1393</v>
      </c>
      <c r="I1645" s="230" t="s">
        <v>1371</v>
      </c>
      <c r="J1645" s="230" t="s">
        <v>295</v>
      </c>
      <c r="K1645" s="230">
        <v>2014</v>
      </c>
      <c r="L1645" s="230" t="s">
        <v>291</v>
      </c>
    </row>
    <row r="1646" spans="1:22" x14ac:dyDescent="0.3">
      <c r="A1646" s="230">
        <v>425536</v>
      </c>
      <c r="B1646" s="230" t="s">
        <v>992</v>
      </c>
      <c r="C1646" s="230" t="s">
        <v>571</v>
      </c>
      <c r="D1646" s="230" t="s">
        <v>551</v>
      </c>
      <c r="E1646" s="230" t="s">
        <v>141</v>
      </c>
      <c r="F1646" s="230">
        <v>35075</v>
      </c>
      <c r="G1646" s="230" t="s">
        <v>291</v>
      </c>
      <c r="H1646" s="230" t="s">
        <v>1393</v>
      </c>
      <c r="I1646" s="230" t="s">
        <v>1371</v>
      </c>
      <c r="J1646" s="230" t="s">
        <v>296</v>
      </c>
      <c r="K1646" s="230">
        <v>2014</v>
      </c>
      <c r="L1646" s="230" t="s">
        <v>291</v>
      </c>
    </row>
    <row r="1647" spans="1:22" x14ac:dyDescent="0.3">
      <c r="A1647" s="230">
        <v>422458</v>
      </c>
      <c r="B1647" s="230" t="s">
        <v>720</v>
      </c>
      <c r="C1647" s="230" t="s">
        <v>373</v>
      </c>
      <c r="D1647" s="230" t="s">
        <v>560</v>
      </c>
      <c r="E1647" s="230" t="s">
        <v>140</v>
      </c>
      <c r="F1647" s="230">
        <v>35989</v>
      </c>
      <c r="G1647" s="230" t="s">
        <v>291</v>
      </c>
      <c r="H1647" s="230" t="s">
        <v>1393</v>
      </c>
      <c r="I1647" s="230" t="s">
        <v>1371</v>
      </c>
      <c r="J1647" s="230" t="s">
        <v>296</v>
      </c>
      <c r="K1647" s="230">
        <v>2015</v>
      </c>
      <c r="L1647" s="230" t="s">
        <v>291</v>
      </c>
      <c r="V1647" s="230" t="s">
        <v>902</v>
      </c>
    </row>
    <row r="1648" spans="1:22" x14ac:dyDescent="0.3">
      <c r="A1648" s="230">
        <v>422375</v>
      </c>
      <c r="B1648" s="230" t="s">
        <v>1016</v>
      </c>
      <c r="C1648" s="230" t="s">
        <v>1017</v>
      </c>
      <c r="D1648" s="230" t="s">
        <v>215</v>
      </c>
      <c r="E1648" s="230" t="s">
        <v>141</v>
      </c>
      <c r="F1648" s="230">
        <v>35680</v>
      </c>
      <c r="G1648" s="230" t="s">
        <v>1547</v>
      </c>
      <c r="H1648" s="230" t="s">
        <v>1393</v>
      </c>
      <c r="I1648" s="230" t="s">
        <v>1371</v>
      </c>
      <c r="J1648" s="230" t="s">
        <v>295</v>
      </c>
      <c r="K1648" s="230">
        <v>2016</v>
      </c>
      <c r="L1648" s="230" t="s">
        <v>291</v>
      </c>
    </row>
    <row r="1649" spans="1:22" x14ac:dyDescent="0.3">
      <c r="A1649" s="230">
        <v>420747</v>
      </c>
      <c r="B1649" s="230" t="s">
        <v>942</v>
      </c>
      <c r="C1649" s="230" t="s">
        <v>495</v>
      </c>
      <c r="D1649" s="230" t="s">
        <v>597</v>
      </c>
      <c r="E1649" s="230" t="s">
        <v>141</v>
      </c>
      <c r="F1649" s="230">
        <v>35990</v>
      </c>
      <c r="G1649" s="230" t="s">
        <v>291</v>
      </c>
      <c r="H1649" s="230" t="s">
        <v>1393</v>
      </c>
      <c r="I1649" s="230" t="s">
        <v>1371</v>
      </c>
      <c r="J1649" s="230" t="s">
        <v>296</v>
      </c>
      <c r="K1649" s="230">
        <v>2016</v>
      </c>
      <c r="L1649" s="230" t="s">
        <v>291</v>
      </c>
      <c r="V1649" s="230" t="s">
        <v>902</v>
      </c>
    </row>
    <row r="1650" spans="1:22" x14ac:dyDescent="0.3">
      <c r="A1650" s="230">
        <v>422274</v>
      </c>
      <c r="B1650" s="230" t="s">
        <v>881</v>
      </c>
      <c r="C1650" s="230" t="s">
        <v>350</v>
      </c>
      <c r="D1650" s="230" t="s">
        <v>239</v>
      </c>
      <c r="E1650" s="230" t="s">
        <v>140</v>
      </c>
      <c r="F1650" s="230">
        <v>36161</v>
      </c>
      <c r="G1650" s="230" t="s">
        <v>1589</v>
      </c>
      <c r="H1650" s="230" t="s">
        <v>1393</v>
      </c>
      <c r="I1650" s="230" t="s">
        <v>1371</v>
      </c>
      <c r="J1650" s="230" t="s">
        <v>296</v>
      </c>
      <c r="K1650" s="230">
        <v>2016</v>
      </c>
      <c r="L1650" s="230" t="s">
        <v>291</v>
      </c>
      <c r="U1650" s="230" t="s">
        <v>902</v>
      </c>
      <c r="V1650" s="230" t="s">
        <v>902</v>
      </c>
    </row>
    <row r="1651" spans="1:22" x14ac:dyDescent="0.3">
      <c r="A1651" s="230">
        <v>421158</v>
      </c>
      <c r="B1651" s="230" t="s">
        <v>1048</v>
      </c>
      <c r="C1651" s="230" t="s">
        <v>89</v>
      </c>
      <c r="D1651" s="230" t="s">
        <v>239</v>
      </c>
      <c r="E1651" s="230" t="s">
        <v>141</v>
      </c>
      <c r="F1651" s="230">
        <v>36185</v>
      </c>
      <c r="G1651" s="230" t="s">
        <v>1493</v>
      </c>
      <c r="H1651" s="230" t="s">
        <v>1393</v>
      </c>
      <c r="I1651" s="230" t="s">
        <v>1371</v>
      </c>
      <c r="J1651" s="230" t="s">
        <v>296</v>
      </c>
      <c r="K1651" s="230">
        <v>2016</v>
      </c>
      <c r="L1651" s="230" t="s">
        <v>291</v>
      </c>
    </row>
    <row r="1652" spans="1:22" x14ac:dyDescent="0.3">
      <c r="A1652" s="230">
        <v>423960</v>
      </c>
      <c r="B1652" s="230" t="s">
        <v>1030</v>
      </c>
      <c r="C1652" s="230" t="s">
        <v>370</v>
      </c>
      <c r="D1652" s="230" t="s">
        <v>129</v>
      </c>
      <c r="E1652" s="230" t="s">
        <v>141</v>
      </c>
      <c r="F1652" s="230">
        <v>36222</v>
      </c>
      <c r="G1652" s="230" t="s">
        <v>281</v>
      </c>
      <c r="H1652" s="230" t="s">
        <v>1393</v>
      </c>
      <c r="I1652" s="230" t="s">
        <v>1371</v>
      </c>
      <c r="J1652" s="230" t="s">
        <v>295</v>
      </c>
      <c r="K1652" s="230">
        <v>2017</v>
      </c>
      <c r="L1652" s="230" t="s">
        <v>291</v>
      </c>
    </row>
    <row r="1653" spans="1:22" x14ac:dyDescent="0.3">
      <c r="A1653" s="230">
        <v>408165</v>
      </c>
      <c r="B1653" s="230" t="s">
        <v>1181</v>
      </c>
      <c r="C1653" s="230" t="s">
        <v>63</v>
      </c>
      <c r="D1653" s="230" t="s">
        <v>1182</v>
      </c>
      <c r="E1653" s="230" t="s">
        <v>140</v>
      </c>
      <c r="F1653" s="230">
        <v>31932</v>
      </c>
      <c r="G1653" s="230" t="s">
        <v>291</v>
      </c>
      <c r="H1653" s="230" t="s">
        <v>1393</v>
      </c>
      <c r="I1653" s="230" t="s">
        <v>1371</v>
      </c>
      <c r="J1653" s="230" t="s">
        <v>295</v>
      </c>
      <c r="K1653" s="230">
        <v>2005</v>
      </c>
      <c r="L1653" s="230" t="s">
        <v>281</v>
      </c>
    </row>
    <row r="1654" spans="1:22" x14ac:dyDescent="0.3">
      <c r="A1654" s="230">
        <v>417182</v>
      </c>
      <c r="B1654" s="230" t="s">
        <v>809</v>
      </c>
      <c r="C1654" s="230" t="s">
        <v>721</v>
      </c>
      <c r="D1654" s="230" t="s">
        <v>235</v>
      </c>
      <c r="E1654" s="230" t="s">
        <v>140</v>
      </c>
      <c r="F1654" s="230">
        <v>34967</v>
      </c>
      <c r="G1654" s="230" t="s">
        <v>291</v>
      </c>
      <c r="H1654" s="230" t="s">
        <v>1393</v>
      </c>
      <c r="I1654" s="230" t="s">
        <v>1371</v>
      </c>
      <c r="J1654" s="230" t="s">
        <v>295</v>
      </c>
      <c r="K1654" s="230">
        <v>2012</v>
      </c>
      <c r="L1654" s="230" t="s">
        <v>286</v>
      </c>
      <c r="V1654" s="230" t="s">
        <v>902</v>
      </c>
    </row>
    <row r="1655" spans="1:22" x14ac:dyDescent="0.3">
      <c r="A1655" s="230">
        <v>422222</v>
      </c>
      <c r="B1655" s="230" t="s">
        <v>878</v>
      </c>
      <c r="C1655" s="230" t="s">
        <v>87</v>
      </c>
      <c r="D1655" s="230" t="s">
        <v>879</v>
      </c>
      <c r="E1655" s="230" t="s">
        <v>140</v>
      </c>
      <c r="F1655" s="230">
        <v>35456</v>
      </c>
      <c r="G1655" s="230" t="s">
        <v>281</v>
      </c>
      <c r="H1655" s="230" t="s">
        <v>1393</v>
      </c>
      <c r="I1655" s="230" t="s">
        <v>1371</v>
      </c>
      <c r="J1655" s="230" t="s">
        <v>295</v>
      </c>
      <c r="K1655" s="230">
        <v>2015</v>
      </c>
      <c r="L1655" s="230" t="s">
        <v>286</v>
      </c>
      <c r="V1655" s="230" t="s">
        <v>902</v>
      </c>
    </row>
    <row r="1656" spans="1:22" x14ac:dyDescent="0.3">
      <c r="A1656" s="230">
        <v>408009</v>
      </c>
      <c r="B1656" s="230" t="s">
        <v>783</v>
      </c>
      <c r="C1656" s="230" t="s">
        <v>110</v>
      </c>
      <c r="D1656" s="230" t="s">
        <v>784</v>
      </c>
      <c r="E1656" s="230" t="s">
        <v>141</v>
      </c>
      <c r="F1656" s="230">
        <v>30435</v>
      </c>
      <c r="G1656" s="230" t="s">
        <v>281</v>
      </c>
      <c r="H1656" s="230" t="s">
        <v>1393</v>
      </c>
      <c r="I1656" s="230" t="s">
        <v>1371</v>
      </c>
    </row>
    <row r="1657" spans="1:22" x14ac:dyDescent="0.3">
      <c r="A1657" s="230">
        <v>412806</v>
      </c>
      <c r="B1657" s="230" t="s">
        <v>1165</v>
      </c>
      <c r="C1657" s="230" t="s">
        <v>104</v>
      </c>
      <c r="D1657" s="230" t="s">
        <v>452</v>
      </c>
      <c r="E1657" s="230" t="s">
        <v>140</v>
      </c>
      <c r="F1657" s="230">
        <v>31162</v>
      </c>
      <c r="G1657" s="230" t="s">
        <v>1490</v>
      </c>
      <c r="H1657" s="230" t="s">
        <v>1393</v>
      </c>
      <c r="I1657" s="230" t="s">
        <v>1371</v>
      </c>
    </row>
    <row r="1658" spans="1:22" x14ac:dyDescent="0.3">
      <c r="A1658" s="230">
        <v>410282</v>
      </c>
      <c r="B1658" s="230" t="s">
        <v>1164</v>
      </c>
      <c r="C1658" s="230" t="s">
        <v>63</v>
      </c>
      <c r="D1658" s="230" t="s">
        <v>198</v>
      </c>
      <c r="E1658" s="230" t="s">
        <v>141</v>
      </c>
      <c r="F1658" s="230">
        <v>31437</v>
      </c>
      <c r="G1658" s="230" t="s">
        <v>1547</v>
      </c>
      <c r="H1658" s="230" t="s">
        <v>1393</v>
      </c>
      <c r="I1658" s="230" t="s">
        <v>1371</v>
      </c>
    </row>
    <row r="1659" spans="1:22" x14ac:dyDescent="0.3">
      <c r="A1659" s="230">
        <v>413783</v>
      </c>
      <c r="B1659" s="230" t="s">
        <v>1290</v>
      </c>
      <c r="C1659" s="230" t="s">
        <v>102</v>
      </c>
      <c r="D1659" s="230" t="s">
        <v>1291</v>
      </c>
      <c r="E1659" s="230" t="s">
        <v>140</v>
      </c>
      <c r="F1659" s="230">
        <v>33304</v>
      </c>
      <c r="G1659" s="230" t="s">
        <v>281</v>
      </c>
      <c r="H1659" s="230" t="s">
        <v>1393</v>
      </c>
      <c r="I1659" s="230" t="s">
        <v>1371</v>
      </c>
    </row>
    <row r="1660" spans="1:22" x14ac:dyDescent="0.3">
      <c r="A1660" s="230">
        <v>413464</v>
      </c>
      <c r="B1660" s="230" t="s">
        <v>1203</v>
      </c>
      <c r="C1660" s="230" t="s">
        <v>1088</v>
      </c>
      <c r="D1660" s="230" t="s">
        <v>1204</v>
      </c>
      <c r="E1660" s="230" t="s">
        <v>141</v>
      </c>
      <c r="F1660" s="230">
        <v>33575</v>
      </c>
      <c r="G1660" s="230" t="s">
        <v>281</v>
      </c>
      <c r="H1660" s="230" t="s">
        <v>1393</v>
      </c>
      <c r="I1660" s="230" t="s">
        <v>1371</v>
      </c>
      <c r="J1660" s="230" t="s">
        <v>296</v>
      </c>
      <c r="K1660" s="230">
        <v>2010</v>
      </c>
      <c r="L1660" s="230" t="s">
        <v>292</v>
      </c>
    </row>
    <row r="1661" spans="1:22" x14ac:dyDescent="0.3">
      <c r="A1661" s="230">
        <v>419177</v>
      </c>
      <c r="B1661" s="230" t="s">
        <v>825</v>
      </c>
      <c r="C1661" s="230" t="s">
        <v>366</v>
      </c>
      <c r="D1661" s="230" t="s">
        <v>826</v>
      </c>
      <c r="E1661" s="230" t="s">
        <v>140</v>
      </c>
      <c r="F1661" s="230">
        <v>34700</v>
      </c>
      <c r="G1661" s="230" t="s">
        <v>1693</v>
      </c>
      <c r="H1661" s="230" t="s">
        <v>1393</v>
      </c>
      <c r="I1661" s="230" t="s">
        <v>1371</v>
      </c>
      <c r="J1661" s="230" t="s">
        <v>295</v>
      </c>
      <c r="K1661" s="230">
        <v>2013</v>
      </c>
      <c r="L1661" s="230" t="s">
        <v>292</v>
      </c>
      <c r="V1661" s="230" t="s">
        <v>902</v>
      </c>
    </row>
    <row r="1662" spans="1:22" x14ac:dyDescent="0.3">
      <c r="A1662" s="230">
        <v>419753</v>
      </c>
      <c r="B1662" s="230" t="s">
        <v>839</v>
      </c>
      <c r="C1662" s="230" t="s">
        <v>697</v>
      </c>
      <c r="D1662" s="230" t="s">
        <v>435</v>
      </c>
      <c r="E1662" s="230" t="s">
        <v>140</v>
      </c>
      <c r="F1662" s="230">
        <v>35230</v>
      </c>
      <c r="G1662" s="230" t="s">
        <v>283</v>
      </c>
      <c r="H1662" s="230" t="s">
        <v>1393</v>
      </c>
      <c r="I1662" s="230" t="s">
        <v>1371</v>
      </c>
      <c r="J1662" s="230" t="s">
        <v>296</v>
      </c>
      <c r="K1662" s="230">
        <v>2014</v>
      </c>
      <c r="L1662" s="230" t="s">
        <v>292</v>
      </c>
    </row>
    <row r="1663" spans="1:22" x14ac:dyDescent="0.3">
      <c r="A1663" s="230">
        <v>419987</v>
      </c>
      <c r="B1663" s="230" t="s">
        <v>401</v>
      </c>
      <c r="C1663" s="230" t="s">
        <v>94</v>
      </c>
      <c r="D1663" s="230" t="s">
        <v>240</v>
      </c>
      <c r="E1663" s="230" t="s">
        <v>141</v>
      </c>
      <c r="F1663" s="230">
        <v>35184</v>
      </c>
      <c r="G1663" s="230" t="s">
        <v>1704</v>
      </c>
      <c r="H1663" s="230" t="s">
        <v>1393</v>
      </c>
      <c r="I1663" s="230" t="s">
        <v>1371</v>
      </c>
      <c r="J1663" s="230" t="s">
        <v>295</v>
      </c>
      <c r="K1663" s="230">
        <v>2015</v>
      </c>
      <c r="L1663" s="230" t="s">
        <v>292</v>
      </c>
    </row>
    <row r="1664" spans="1:22" x14ac:dyDescent="0.3">
      <c r="A1664" s="230">
        <v>421547</v>
      </c>
      <c r="B1664" s="230" t="s">
        <v>945</v>
      </c>
      <c r="C1664" s="230" t="s">
        <v>60</v>
      </c>
      <c r="D1664" s="230" t="s">
        <v>531</v>
      </c>
      <c r="E1664" s="230" t="s">
        <v>140</v>
      </c>
      <c r="F1664" s="230">
        <v>36161</v>
      </c>
      <c r="G1664" s="230" t="s">
        <v>281</v>
      </c>
      <c r="H1664" s="230" t="s">
        <v>1393</v>
      </c>
      <c r="I1664" s="230" t="s">
        <v>1371</v>
      </c>
      <c r="J1664" s="230" t="s">
        <v>295</v>
      </c>
      <c r="K1664" s="230">
        <v>2016</v>
      </c>
      <c r="L1664" s="230" t="s">
        <v>292</v>
      </c>
    </row>
    <row r="1665" spans="1:22" x14ac:dyDescent="0.3">
      <c r="A1665" s="230">
        <v>425607</v>
      </c>
      <c r="B1665" s="230" t="s">
        <v>996</v>
      </c>
      <c r="C1665" s="230" t="s">
        <v>82</v>
      </c>
      <c r="D1665" s="230" t="s">
        <v>997</v>
      </c>
      <c r="E1665" s="230" t="s">
        <v>141</v>
      </c>
      <c r="F1665" s="230">
        <v>36176</v>
      </c>
      <c r="G1665" s="230" t="s">
        <v>283</v>
      </c>
      <c r="H1665" s="230" t="s">
        <v>1393</v>
      </c>
      <c r="I1665" s="230" t="s">
        <v>1371</v>
      </c>
      <c r="J1665" s="230" t="s">
        <v>296</v>
      </c>
      <c r="K1665" s="230">
        <v>2016</v>
      </c>
      <c r="L1665" s="230" t="s">
        <v>292</v>
      </c>
      <c r="V1665" s="230" t="s">
        <v>902</v>
      </c>
    </row>
    <row r="1666" spans="1:22" x14ac:dyDescent="0.3">
      <c r="A1666" s="230">
        <v>408276</v>
      </c>
      <c r="B1666" s="230" t="s">
        <v>1183</v>
      </c>
      <c r="C1666" s="230" t="s">
        <v>82</v>
      </c>
      <c r="D1666" s="230" t="s">
        <v>1184</v>
      </c>
      <c r="E1666" s="230" t="s">
        <v>141</v>
      </c>
      <c r="F1666" s="230">
        <v>24373</v>
      </c>
      <c r="G1666" s="230" t="s">
        <v>281</v>
      </c>
      <c r="H1666" s="230" t="s">
        <v>1393</v>
      </c>
      <c r="I1666" s="230" t="s">
        <v>1371</v>
      </c>
      <c r="J1666" s="230" t="s">
        <v>295</v>
      </c>
      <c r="K1666" s="230">
        <v>1985</v>
      </c>
      <c r="L1666" s="230" t="s">
        <v>281</v>
      </c>
    </row>
    <row r="1667" spans="1:22" x14ac:dyDescent="0.3">
      <c r="A1667" s="230">
        <v>409562</v>
      </c>
      <c r="B1667" s="230" t="s">
        <v>787</v>
      </c>
      <c r="C1667" s="230" t="s">
        <v>57</v>
      </c>
      <c r="D1667" s="230" t="s">
        <v>788</v>
      </c>
      <c r="E1667" s="230" t="s">
        <v>141</v>
      </c>
      <c r="F1667" s="230">
        <v>27426</v>
      </c>
      <c r="G1667" s="230" t="s">
        <v>1717</v>
      </c>
      <c r="H1667" s="230" t="s">
        <v>1393</v>
      </c>
      <c r="I1667" s="230" t="s">
        <v>1371</v>
      </c>
      <c r="J1667" s="230" t="s">
        <v>1417</v>
      </c>
      <c r="K1667" s="230">
        <v>1997</v>
      </c>
      <c r="L1667" s="230" t="s">
        <v>286</v>
      </c>
      <c r="S1667" s="230" t="s">
        <v>902</v>
      </c>
      <c r="U1667" s="230" t="s">
        <v>902</v>
      </c>
      <c r="V1667" s="230" t="s">
        <v>902</v>
      </c>
    </row>
    <row r="1668" spans="1:22" x14ac:dyDescent="0.3">
      <c r="A1668" s="230">
        <v>420596</v>
      </c>
      <c r="B1668" s="230" t="s">
        <v>1046</v>
      </c>
      <c r="C1668" s="230" t="s">
        <v>580</v>
      </c>
      <c r="D1668" s="230" t="s">
        <v>245</v>
      </c>
      <c r="E1668" s="230" t="s">
        <v>140</v>
      </c>
      <c r="F1668" s="230">
        <v>35431</v>
      </c>
      <c r="G1668" s="230" t="s">
        <v>1785</v>
      </c>
      <c r="H1668" s="230" t="s">
        <v>1393</v>
      </c>
      <c r="I1668" s="230" t="s">
        <v>1371</v>
      </c>
      <c r="J1668" s="230" t="s">
        <v>295</v>
      </c>
      <c r="K1668" s="230">
        <v>2014</v>
      </c>
      <c r="L1668" s="230" t="s">
        <v>286</v>
      </c>
      <c r="S1668" s="230" t="s">
        <v>902</v>
      </c>
      <c r="V1668" s="230" t="s">
        <v>902</v>
      </c>
    </row>
    <row r="1669" spans="1:22" x14ac:dyDescent="0.3">
      <c r="A1669" s="230">
        <v>423415</v>
      </c>
      <c r="B1669" s="230" t="s">
        <v>1134</v>
      </c>
      <c r="C1669" s="230" t="s">
        <v>96</v>
      </c>
      <c r="D1669" s="230" t="s">
        <v>230</v>
      </c>
      <c r="E1669" s="230" t="s">
        <v>140</v>
      </c>
      <c r="F1669" s="230">
        <v>36530</v>
      </c>
      <c r="G1669" s="230" t="s">
        <v>281</v>
      </c>
      <c r="H1669" s="230" t="s">
        <v>1393</v>
      </c>
      <c r="I1669" s="230" t="s">
        <v>1371</v>
      </c>
      <c r="J1669" s="230" t="s">
        <v>295</v>
      </c>
      <c r="K1669" s="230">
        <v>2017</v>
      </c>
      <c r="L1669" s="230" t="s">
        <v>286</v>
      </c>
      <c r="S1669" s="230" t="s">
        <v>902</v>
      </c>
      <c r="U1669" s="230" t="s">
        <v>902</v>
      </c>
      <c r="V1669" s="230" t="s">
        <v>902</v>
      </c>
    </row>
    <row r="1670" spans="1:22" x14ac:dyDescent="0.3">
      <c r="A1670" s="230">
        <v>423313</v>
      </c>
      <c r="B1670" s="230" t="s">
        <v>1022</v>
      </c>
      <c r="C1670" s="230" t="s">
        <v>117</v>
      </c>
      <c r="D1670" s="230" t="s">
        <v>255</v>
      </c>
      <c r="E1670" s="230" t="s">
        <v>140</v>
      </c>
      <c r="F1670" s="230">
        <v>36678</v>
      </c>
      <c r="G1670" s="230" t="s">
        <v>1656</v>
      </c>
      <c r="H1670" s="230" t="s">
        <v>1393</v>
      </c>
      <c r="I1670" s="230" t="s">
        <v>1371</v>
      </c>
      <c r="J1670" s="230" t="s">
        <v>296</v>
      </c>
      <c r="K1670" s="230">
        <v>2017</v>
      </c>
      <c r="L1670" s="230" t="s">
        <v>286</v>
      </c>
      <c r="V1670" s="230" t="s">
        <v>902</v>
      </c>
    </row>
    <row r="1671" spans="1:22" x14ac:dyDescent="0.3">
      <c r="A1671" s="230">
        <v>424572</v>
      </c>
      <c r="B1671" s="230" t="s">
        <v>1157</v>
      </c>
      <c r="C1671" s="230" t="s">
        <v>62</v>
      </c>
      <c r="D1671" s="230" t="s">
        <v>244</v>
      </c>
      <c r="E1671" s="230" t="s">
        <v>140</v>
      </c>
      <c r="F1671" s="230">
        <v>35565</v>
      </c>
      <c r="G1671" s="230" t="s">
        <v>281</v>
      </c>
      <c r="H1671" s="230" t="s">
        <v>1393</v>
      </c>
      <c r="I1671" s="230" t="s">
        <v>1371</v>
      </c>
      <c r="J1671" s="230" t="s">
        <v>295</v>
      </c>
      <c r="K1671" s="230">
        <v>2015</v>
      </c>
      <c r="L1671" s="230" t="s">
        <v>292</v>
      </c>
    </row>
    <row r="1672" spans="1:22" x14ac:dyDescent="0.3">
      <c r="A1672" s="230">
        <v>425030</v>
      </c>
      <c r="B1672" s="230" t="s">
        <v>975</v>
      </c>
      <c r="C1672" s="230" t="s">
        <v>71</v>
      </c>
      <c r="D1672" s="230" t="s">
        <v>268</v>
      </c>
      <c r="E1672" s="230" t="s">
        <v>140</v>
      </c>
      <c r="F1672" s="230">
        <v>36163</v>
      </c>
      <c r="G1672" s="230" t="s">
        <v>1798</v>
      </c>
      <c r="H1672" s="230" t="s">
        <v>1393</v>
      </c>
      <c r="I1672" s="230" t="s">
        <v>1371</v>
      </c>
      <c r="J1672" s="230" t="s">
        <v>296</v>
      </c>
      <c r="K1672" s="230">
        <v>2016</v>
      </c>
      <c r="L1672" s="230" t="s">
        <v>292</v>
      </c>
    </row>
    <row r="1673" spans="1:22" x14ac:dyDescent="0.3">
      <c r="A1673" s="230">
        <v>412207</v>
      </c>
      <c r="B1673" s="230" t="s">
        <v>1284</v>
      </c>
      <c r="C1673" s="230" t="s">
        <v>350</v>
      </c>
      <c r="D1673" s="230" t="s">
        <v>1079</v>
      </c>
      <c r="E1673" s="230" t="s">
        <v>140</v>
      </c>
      <c r="F1673" s="230">
        <v>26666</v>
      </c>
      <c r="G1673" s="230" t="s">
        <v>1802</v>
      </c>
      <c r="H1673" s="230" t="s">
        <v>1393</v>
      </c>
      <c r="I1673" s="230" t="s">
        <v>1371</v>
      </c>
    </row>
    <row r="1674" spans="1:22" x14ac:dyDescent="0.3">
      <c r="A1674" s="230">
        <v>424653</v>
      </c>
      <c r="B1674" s="230" t="s">
        <v>1365</v>
      </c>
      <c r="C1674" s="230" t="s">
        <v>68</v>
      </c>
      <c r="D1674" s="230" t="s">
        <v>236</v>
      </c>
      <c r="E1674" s="230" t="s">
        <v>140</v>
      </c>
      <c r="F1674" s="230">
        <v>35704</v>
      </c>
      <c r="G1674" s="230" t="s">
        <v>1825</v>
      </c>
      <c r="H1674" s="230" t="s">
        <v>1393</v>
      </c>
      <c r="I1674" s="230" t="s">
        <v>1371</v>
      </c>
      <c r="J1674" s="230" t="s">
        <v>296</v>
      </c>
      <c r="K1674" s="230">
        <v>2014</v>
      </c>
      <c r="L1674" s="230" t="s">
        <v>283</v>
      </c>
      <c r="V1674" s="230" t="s">
        <v>902</v>
      </c>
    </row>
    <row r="1675" spans="1:22" x14ac:dyDescent="0.3">
      <c r="A1675" s="230">
        <v>419018</v>
      </c>
      <c r="B1675" s="230" t="s">
        <v>925</v>
      </c>
      <c r="E1675" s="230" t="s">
        <v>140</v>
      </c>
      <c r="F1675" s="230">
        <v>34443</v>
      </c>
      <c r="G1675" s="230" t="s">
        <v>281</v>
      </c>
      <c r="H1675" s="230" t="s">
        <v>1393</v>
      </c>
      <c r="I1675" s="230" t="s">
        <v>1371</v>
      </c>
      <c r="V1675" s="230" t="s">
        <v>902</v>
      </c>
    </row>
    <row r="1676" spans="1:22" x14ac:dyDescent="0.3">
      <c r="A1676" s="230">
        <v>422477</v>
      </c>
      <c r="B1676" s="230" t="s">
        <v>896</v>
      </c>
      <c r="C1676" s="230" t="s">
        <v>117</v>
      </c>
      <c r="D1676" s="230" t="s">
        <v>897</v>
      </c>
      <c r="E1676" s="230" t="s">
        <v>140</v>
      </c>
      <c r="F1676" s="230" t="s">
        <v>1832</v>
      </c>
      <c r="H1676" s="230" t="s">
        <v>1393</v>
      </c>
      <c r="I1676" s="230" t="s">
        <v>1371</v>
      </c>
    </row>
    <row r="1677" spans="1:22" x14ac:dyDescent="0.3">
      <c r="A1677" s="230">
        <v>419979</v>
      </c>
      <c r="B1677" s="230" t="s">
        <v>1357</v>
      </c>
      <c r="C1677" s="230" t="s">
        <v>410</v>
      </c>
      <c r="D1677" s="230" t="s">
        <v>234</v>
      </c>
      <c r="E1677" s="230" t="s">
        <v>141</v>
      </c>
      <c r="F1677" s="230">
        <v>30286</v>
      </c>
      <c r="G1677" s="230" t="s">
        <v>1837</v>
      </c>
      <c r="H1677" s="230" t="s">
        <v>1393</v>
      </c>
      <c r="I1677" s="230" t="s">
        <v>1371</v>
      </c>
      <c r="J1677" s="230" t="s">
        <v>296</v>
      </c>
      <c r="K1677" s="230">
        <v>2000</v>
      </c>
      <c r="L1677" s="230" t="s">
        <v>289</v>
      </c>
    </row>
    <row r="1678" spans="1:22" x14ac:dyDescent="0.3">
      <c r="A1678" s="230">
        <v>411366</v>
      </c>
      <c r="B1678" s="230" t="s">
        <v>1193</v>
      </c>
      <c r="C1678" s="230" t="s">
        <v>66</v>
      </c>
      <c r="D1678" s="230" t="s">
        <v>1194</v>
      </c>
      <c r="E1678" s="230" t="s">
        <v>140</v>
      </c>
      <c r="F1678" s="230">
        <v>31720</v>
      </c>
      <c r="G1678" s="230" t="s">
        <v>289</v>
      </c>
      <c r="H1678" s="230" t="s">
        <v>1393</v>
      </c>
      <c r="I1678" s="230" t="s">
        <v>1371</v>
      </c>
      <c r="J1678" s="230" t="s">
        <v>296</v>
      </c>
      <c r="K1678" s="230">
        <v>2005</v>
      </c>
      <c r="L1678" s="230" t="s">
        <v>289</v>
      </c>
    </row>
    <row r="1679" spans="1:22" x14ac:dyDescent="0.3">
      <c r="A1679" s="230">
        <v>417035</v>
      </c>
      <c r="B1679" s="230" t="s">
        <v>1218</v>
      </c>
      <c r="C1679" s="230" t="s">
        <v>62</v>
      </c>
      <c r="D1679" s="230" t="s">
        <v>499</v>
      </c>
      <c r="E1679" s="230" t="s">
        <v>140</v>
      </c>
      <c r="F1679" s="230">
        <v>33639</v>
      </c>
      <c r="G1679" s="230" t="s">
        <v>1838</v>
      </c>
      <c r="H1679" s="230" t="s">
        <v>1393</v>
      </c>
      <c r="I1679" s="230" t="s">
        <v>1371</v>
      </c>
      <c r="J1679" s="230" t="s">
        <v>296</v>
      </c>
      <c r="K1679" s="230">
        <v>2010</v>
      </c>
      <c r="L1679" s="230" t="s">
        <v>289</v>
      </c>
    </row>
    <row r="1680" spans="1:22" x14ac:dyDescent="0.3">
      <c r="A1680" s="230">
        <v>419688</v>
      </c>
      <c r="B1680" s="230" t="s">
        <v>835</v>
      </c>
      <c r="C1680" s="230" t="s">
        <v>389</v>
      </c>
      <c r="D1680" s="230" t="s">
        <v>836</v>
      </c>
      <c r="E1680" s="230" t="s">
        <v>140</v>
      </c>
      <c r="F1680" s="230">
        <v>33305</v>
      </c>
      <c r="G1680" s="230" t="s">
        <v>281</v>
      </c>
      <c r="H1680" s="230" t="s">
        <v>1393</v>
      </c>
      <c r="I1680" s="230" t="s">
        <v>1371</v>
      </c>
      <c r="J1680" s="230" t="s">
        <v>296</v>
      </c>
      <c r="K1680" s="230">
        <v>2013</v>
      </c>
      <c r="L1680" s="230" t="s">
        <v>289</v>
      </c>
    </row>
    <row r="1681" spans="1:22" x14ac:dyDescent="0.3">
      <c r="A1681" s="230">
        <v>400520</v>
      </c>
      <c r="B1681" s="230" t="s">
        <v>1328</v>
      </c>
      <c r="C1681" s="230" t="s">
        <v>441</v>
      </c>
      <c r="D1681" s="230" t="s">
        <v>1329</v>
      </c>
      <c r="E1681" s="230" t="s">
        <v>140</v>
      </c>
      <c r="F1681" s="230">
        <v>30709</v>
      </c>
      <c r="G1681" s="230" t="s">
        <v>1775</v>
      </c>
      <c r="H1681" s="230" t="s">
        <v>1393</v>
      </c>
      <c r="I1681" s="230" t="s">
        <v>1371</v>
      </c>
      <c r="J1681" s="230" t="s">
        <v>296</v>
      </c>
      <c r="K1681" s="230">
        <v>2002</v>
      </c>
      <c r="L1681" s="230" t="s">
        <v>281</v>
      </c>
    </row>
    <row r="1682" spans="1:22" x14ac:dyDescent="0.3">
      <c r="A1682" s="230">
        <v>402866</v>
      </c>
      <c r="B1682" s="230" t="s">
        <v>1294</v>
      </c>
      <c r="C1682" s="230" t="s">
        <v>85</v>
      </c>
      <c r="D1682" s="230" t="s">
        <v>233</v>
      </c>
      <c r="E1682" s="230" t="s">
        <v>140</v>
      </c>
      <c r="F1682" s="230">
        <v>31588</v>
      </c>
      <c r="G1682" s="230" t="s">
        <v>281</v>
      </c>
      <c r="H1682" s="230" t="s">
        <v>1393</v>
      </c>
      <c r="I1682" s="230" t="s">
        <v>1371</v>
      </c>
      <c r="J1682" s="230" t="s">
        <v>295</v>
      </c>
      <c r="K1682" s="230">
        <v>2004</v>
      </c>
      <c r="L1682" s="230" t="s">
        <v>281</v>
      </c>
    </row>
    <row r="1683" spans="1:22" x14ac:dyDescent="0.3">
      <c r="A1683" s="230">
        <v>409573</v>
      </c>
      <c r="B1683" s="230" t="s">
        <v>1185</v>
      </c>
      <c r="C1683" s="230" t="s">
        <v>60</v>
      </c>
      <c r="D1683" s="230" t="s">
        <v>572</v>
      </c>
      <c r="E1683" s="230" t="s">
        <v>141</v>
      </c>
      <c r="F1683" s="230">
        <v>30863</v>
      </c>
      <c r="G1683" s="230" t="s">
        <v>281</v>
      </c>
      <c r="H1683" s="230" t="s">
        <v>1393</v>
      </c>
      <c r="I1683" s="230" t="s">
        <v>1371</v>
      </c>
      <c r="J1683" s="230" t="s">
        <v>295</v>
      </c>
      <c r="K1683" s="230">
        <v>2008</v>
      </c>
      <c r="L1683" s="230" t="s">
        <v>281</v>
      </c>
    </row>
    <row r="1684" spans="1:22" x14ac:dyDescent="0.3">
      <c r="A1684" s="230">
        <v>421147</v>
      </c>
      <c r="B1684" s="230" t="s">
        <v>943</v>
      </c>
      <c r="C1684" s="230" t="s">
        <v>64</v>
      </c>
      <c r="D1684" s="230" t="s">
        <v>944</v>
      </c>
      <c r="E1684" s="230" t="s">
        <v>141</v>
      </c>
      <c r="F1684" s="230" t="s">
        <v>1861</v>
      </c>
      <c r="G1684" s="230" t="s">
        <v>281</v>
      </c>
      <c r="H1684" s="230" t="s">
        <v>1393</v>
      </c>
      <c r="I1684" s="230" t="s">
        <v>1371</v>
      </c>
      <c r="J1684" s="230" t="s">
        <v>296</v>
      </c>
      <c r="K1684" s="230">
        <v>2008</v>
      </c>
      <c r="L1684" s="230" t="s">
        <v>281</v>
      </c>
    </row>
    <row r="1685" spans="1:22" x14ac:dyDescent="0.3">
      <c r="A1685" s="230">
        <v>413730</v>
      </c>
      <c r="B1685" s="230" t="s">
        <v>1206</v>
      </c>
      <c r="C1685" s="230" t="s">
        <v>73</v>
      </c>
      <c r="D1685" s="230" t="s">
        <v>226</v>
      </c>
      <c r="E1685" s="230" t="s">
        <v>140</v>
      </c>
      <c r="F1685" s="230">
        <v>33604</v>
      </c>
      <c r="G1685" s="230" t="s">
        <v>1864</v>
      </c>
      <c r="H1685" s="230" t="s">
        <v>1393</v>
      </c>
      <c r="I1685" s="230" t="s">
        <v>1371</v>
      </c>
      <c r="J1685" s="230" t="s">
        <v>296</v>
      </c>
      <c r="K1685" s="230">
        <v>2011</v>
      </c>
      <c r="L1685" s="230" t="s">
        <v>281</v>
      </c>
    </row>
    <row r="1686" spans="1:22" x14ac:dyDescent="0.3">
      <c r="A1686" s="230">
        <v>424418</v>
      </c>
      <c r="B1686" s="230" t="s">
        <v>1074</v>
      </c>
      <c r="C1686" s="230" t="s">
        <v>1075</v>
      </c>
      <c r="D1686" s="230" t="s">
        <v>208</v>
      </c>
      <c r="E1686" s="230" t="s">
        <v>141</v>
      </c>
      <c r="F1686" s="230">
        <v>34336</v>
      </c>
      <c r="G1686" s="230" t="s">
        <v>281</v>
      </c>
      <c r="H1686" s="230" t="s">
        <v>1393</v>
      </c>
      <c r="I1686" s="230" t="s">
        <v>1371</v>
      </c>
      <c r="J1686" s="230" t="s">
        <v>296</v>
      </c>
      <c r="K1686" s="230">
        <v>2011</v>
      </c>
      <c r="L1686" s="230" t="s">
        <v>281</v>
      </c>
      <c r="S1686" s="230" t="s">
        <v>902</v>
      </c>
      <c r="U1686" s="230" t="s">
        <v>902</v>
      </c>
      <c r="V1686" s="230" t="s">
        <v>902</v>
      </c>
    </row>
    <row r="1687" spans="1:22" x14ac:dyDescent="0.3">
      <c r="A1687" s="230">
        <v>420334</v>
      </c>
      <c r="B1687" s="230" t="s">
        <v>856</v>
      </c>
      <c r="C1687" s="230" t="s">
        <v>510</v>
      </c>
      <c r="D1687" s="230" t="s">
        <v>633</v>
      </c>
      <c r="E1687" s="230" t="s">
        <v>141</v>
      </c>
      <c r="F1687" s="230">
        <v>34632</v>
      </c>
      <c r="G1687" s="230" t="s">
        <v>281</v>
      </c>
      <c r="H1687" s="230" t="s">
        <v>1393</v>
      </c>
      <c r="I1687" s="230" t="s">
        <v>1371</v>
      </c>
      <c r="J1687" s="230" t="s">
        <v>296</v>
      </c>
      <c r="K1687" s="230">
        <v>2013</v>
      </c>
      <c r="L1687" s="230" t="s">
        <v>281</v>
      </c>
    </row>
    <row r="1688" spans="1:22" x14ac:dyDescent="0.3">
      <c r="A1688" s="230">
        <v>421994</v>
      </c>
      <c r="B1688" s="230" t="s">
        <v>69</v>
      </c>
      <c r="C1688" s="230" t="s">
        <v>64</v>
      </c>
      <c r="D1688" s="230" t="s">
        <v>193</v>
      </c>
      <c r="E1688" s="230" t="s">
        <v>140</v>
      </c>
      <c r="F1688" s="230">
        <v>35091</v>
      </c>
      <c r="G1688" s="230" t="s">
        <v>281</v>
      </c>
      <c r="H1688" s="230" t="s">
        <v>1393</v>
      </c>
      <c r="I1688" s="230" t="s">
        <v>1371</v>
      </c>
      <c r="J1688" s="230" t="s">
        <v>296</v>
      </c>
      <c r="K1688" s="230">
        <v>2013</v>
      </c>
      <c r="L1688" s="230" t="s">
        <v>281</v>
      </c>
    </row>
    <row r="1689" spans="1:22" x14ac:dyDescent="0.3">
      <c r="A1689" s="230">
        <v>423131</v>
      </c>
      <c r="B1689" s="230" t="s">
        <v>1021</v>
      </c>
      <c r="C1689" s="230" t="s">
        <v>417</v>
      </c>
      <c r="D1689" s="230" t="s">
        <v>134</v>
      </c>
      <c r="E1689" s="230" t="s">
        <v>141</v>
      </c>
      <c r="F1689" s="230">
        <v>36300</v>
      </c>
      <c r="G1689" s="230" t="s">
        <v>281</v>
      </c>
      <c r="H1689" s="230" t="s">
        <v>1393</v>
      </c>
      <c r="I1689" s="230" t="s">
        <v>1371</v>
      </c>
      <c r="J1689" s="230" t="s">
        <v>295</v>
      </c>
      <c r="K1689" s="230">
        <v>2017</v>
      </c>
      <c r="L1689" s="230" t="s">
        <v>281</v>
      </c>
    </row>
    <row r="1690" spans="1:22" x14ac:dyDescent="0.3">
      <c r="A1690" s="230">
        <v>425478</v>
      </c>
      <c r="B1690" s="230" t="s">
        <v>988</v>
      </c>
      <c r="C1690" s="230" t="s">
        <v>115</v>
      </c>
      <c r="D1690" s="230" t="s">
        <v>201</v>
      </c>
      <c r="E1690" s="230" t="s">
        <v>140</v>
      </c>
      <c r="F1690" s="230">
        <v>32970</v>
      </c>
      <c r="G1690" s="230" t="s">
        <v>289</v>
      </c>
      <c r="H1690" s="230" t="s">
        <v>1393</v>
      </c>
      <c r="I1690" s="230" t="s">
        <v>1371</v>
      </c>
      <c r="J1690" s="230" t="s">
        <v>296</v>
      </c>
      <c r="K1690" s="230">
        <v>2016</v>
      </c>
      <c r="L1690" s="230" t="s">
        <v>1396</v>
      </c>
    </row>
    <row r="1691" spans="1:22" x14ac:dyDescent="0.3">
      <c r="A1691" s="230">
        <v>424351</v>
      </c>
      <c r="B1691" s="230" t="s">
        <v>1143</v>
      </c>
      <c r="C1691" s="230" t="s">
        <v>62</v>
      </c>
      <c r="D1691" s="230" t="s">
        <v>612</v>
      </c>
      <c r="E1691" s="230" t="s">
        <v>141</v>
      </c>
      <c r="F1691" s="230">
        <v>33604</v>
      </c>
      <c r="G1691" s="230" t="s">
        <v>281</v>
      </c>
      <c r="H1691" s="230" t="s">
        <v>1393</v>
      </c>
      <c r="I1691" s="230" t="s">
        <v>1371</v>
      </c>
      <c r="J1691" s="230" t="s">
        <v>295</v>
      </c>
      <c r="K1691" s="230">
        <v>1992</v>
      </c>
      <c r="U1691" s="230" t="s">
        <v>902</v>
      </c>
      <c r="V1691" s="230" t="s">
        <v>902</v>
      </c>
    </row>
    <row r="1692" spans="1:22" x14ac:dyDescent="0.3">
      <c r="A1692" s="230">
        <v>408382</v>
      </c>
      <c r="B1692" s="230" t="s">
        <v>1285</v>
      </c>
      <c r="C1692" s="230" t="s">
        <v>82</v>
      </c>
      <c r="D1692" s="230" t="s">
        <v>481</v>
      </c>
      <c r="E1692" s="230" t="s">
        <v>141</v>
      </c>
      <c r="F1692" s="230">
        <v>31625</v>
      </c>
      <c r="G1692" s="230" t="s">
        <v>281</v>
      </c>
      <c r="H1692" s="230" t="s">
        <v>1393</v>
      </c>
      <c r="I1692" s="230" t="s">
        <v>1371</v>
      </c>
    </row>
    <row r="1693" spans="1:22" x14ac:dyDescent="0.3">
      <c r="A1693" s="230">
        <v>417039</v>
      </c>
      <c r="B1693" s="230" t="s">
        <v>1354</v>
      </c>
      <c r="C1693" s="230" t="s">
        <v>62</v>
      </c>
      <c r="D1693" s="230" t="s">
        <v>247</v>
      </c>
      <c r="E1693" s="230" t="s">
        <v>141</v>
      </c>
      <c r="F1693" s="230">
        <v>34349</v>
      </c>
      <c r="G1693" s="230" t="s">
        <v>281</v>
      </c>
      <c r="H1693" s="230" t="s">
        <v>1393</v>
      </c>
      <c r="I1693" s="230" t="s">
        <v>1371</v>
      </c>
    </row>
    <row r="1694" spans="1:22" x14ac:dyDescent="0.3">
      <c r="A1694" s="230">
        <v>419321</v>
      </c>
      <c r="B1694" s="230" t="s">
        <v>1232</v>
      </c>
      <c r="C1694" s="230" t="s">
        <v>829</v>
      </c>
      <c r="D1694" s="230" t="s">
        <v>493</v>
      </c>
      <c r="E1694" s="230" t="s">
        <v>140</v>
      </c>
      <c r="F1694" s="230">
        <v>34610</v>
      </c>
      <c r="G1694" s="230" t="s">
        <v>281</v>
      </c>
      <c r="H1694" s="230" t="s">
        <v>1393</v>
      </c>
      <c r="I1694" s="230" t="s">
        <v>1371</v>
      </c>
      <c r="J1694" s="230" t="s">
        <v>296</v>
      </c>
      <c r="K1694" s="230">
        <v>2013</v>
      </c>
      <c r="L1694" s="230" t="s">
        <v>281</v>
      </c>
    </row>
    <row r="1695" spans="1:22" x14ac:dyDescent="0.3">
      <c r="A1695" s="230">
        <v>422261</v>
      </c>
      <c r="B1695" s="230" t="s">
        <v>1050</v>
      </c>
      <c r="C1695" s="230" t="s">
        <v>89</v>
      </c>
      <c r="D1695" s="230" t="s">
        <v>239</v>
      </c>
      <c r="E1695" s="230" t="s">
        <v>141</v>
      </c>
      <c r="F1695" s="230">
        <v>35226</v>
      </c>
      <c r="G1695" s="230" t="s">
        <v>1932</v>
      </c>
      <c r="H1695" s="230" t="s">
        <v>1393</v>
      </c>
      <c r="I1695" s="230" t="s">
        <v>1371</v>
      </c>
      <c r="J1695" s="230" t="s">
        <v>295</v>
      </c>
      <c r="K1695" s="230">
        <v>2016</v>
      </c>
      <c r="L1695" s="230" t="s">
        <v>281</v>
      </c>
    </row>
    <row r="1696" spans="1:22" x14ac:dyDescent="0.3">
      <c r="A1696" s="230">
        <v>425310</v>
      </c>
      <c r="B1696" s="230" t="s">
        <v>1109</v>
      </c>
      <c r="C1696" s="230" t="s">
        <v>91</v>
      </c>
      <c r="D1696" s="230" t="s">
        <v>1059</v>
      </c>
      <c r="E1696" s="230" t="s">
        <v>140</v>
      </c>
      <c r="F1696" s="230">
        <v>36526</v>
      </c>
      <c r="G1696" s="230" t="s">
        <v>1934</v>
      </c>
      <c r="H1696" s="230" t="s">
        <v>1393</v>
      </c>
      <c r="I1696" s="230" t="s">
        <v>1371</v>
      </c>
      <c r="J1696" s="230" t="s">
        <v>295</v>
      </c>
      <c r="K1696" s="230">
        <v>2016</v>
      </c>
      <c r="L1696" s="230" t="s">
        <v>281</v>
      </c>
      <c r="U1696" s="230" t="s">
        <v>902</v>
      </c>
      <c r="V1696" s="230" t="s">
        <v>902</v>
      </c>
    </row>
    <row r="1697" spans="1:22" x14ac:dyDescent="0.3">
      <c r="A1697" s="230">
        <v>420242</v>
      </c>
      <c r="B1697" s="230" t="s">
        <v>853</v>
      </c>
      <c r="C1697" s="230" t="s">
        <v>533</v>
      </c>
      <c r="D1697" s="230" t="s">
        <v>205</v>
      </c>
      <c r="E1697" s="230" t="s">
        <v>141</v>
      </c>
      <c r="F1697" s="230">
        <v>33970</v>
      </c>
      <c r="G1697" s="230" t="s">
        <v>1949</v>
      </c>
      <c r="H1697" s="230" t="s">
        <v>1393</v>
      </c>
      <c r="I1697" s="230" t="s">
        <v>1371</v>
      </c>
      <c r="J1697" s="230" t="s">
        <v>296</v>
      </c>
      <c r="K1697" s="230">
        <v>2011</v>
      </c>
      <c r="L1697" s="230" t="s">
        <v>286</v>
      </c>
    </row>
    <row r="1698" spans="1:22" x14ac:dyDescent="0.3">
      <c r="A1698" s="230">
        <v>425455</v>
      </c>
      <c r="B1698" s="230" t="s">
        <v>955</v>
      </c>
      <c r="C1698" s="230" t="s">
        <v>62</v>
      </c>
      <c r="D1698" s="230" t="s">
        <v>956</v>
      </c>
      <c r="E1698" s="230" t="s">
        <v>141</v>
      </c>
      <c r="F1698" s="230">
        <v>34700</v>
      </c>
      <c r="G1698" s="230" t="s">
        <v>1998</v>
      </c>
      <c r="H1698" s="230" t="s">
        <v>1393</v>
      </c>
      <c r="I1698" s="230" t="s">
        <v>1371</v>
      </c>
      <c r="J1698" s="230" t="s">
        <v>296</v>
      </c>
      <c r="K1698" s="230">
        <v>2015</v>
      </c>
      <c r="L1698" s="230" t="s">
        <v>1412</v>
      </c>
    </row>
    <row r="1699" spans="1:22" x14ac:dyDescent="0.3">
      <c r="A1699" s="230">
        <v>412876</v>
      </c>
      <c r="B1699" s="230" t="s">
        <v>1302</v>
      </c>
      <c r="C1699" s="230" t="s">
        <v>102</v>
      </c>
      <c r="D1699" s="230" t="s">
        <v>349</v>
      </c>
      <c r="E1699" s="230" t="s">
        <v>140</v>
      </c>
      <c r="F1699" s="230">
        <v>32195</v>
      </c>
      <c r="G1699" s="230" t="s">
        <v>2012</v>
      </c>
      <c r="H1699" s="230" t="s">
        <v>1393</v>
      </c>
      <c r="I1699" s="230" t="s">
        <v>1371</v>
      </c>
      <c r="K1699" s="230">
        <v>2007</v>
      </c>
      <c r="L1699" s="230" t="s">
        <v>284</v>
      </c>
    </row>
    <row r="1700" spans="1:22" x14ac:dyDescent="0.3">
      <c r="A1700" s="230">
        <v>424680</v>
      </c>
      <c r="B1700" s="230" t="s">
        <v>1150</v>
      </c>
      <c r="C1700" s="230" t="s">
        <v>600</v>
      </c>
      <c r="D1700" s="230" t="s">
        <v>216</v>
      </c>
      <c r="E1700" s="230" t="s">
        <v>141</v>
      </c>
      <c r="F1700" s="230">
        <v>35855</v>
      </c>
      <c r="G1700" s="230" t="s">
        <v>2029</v>
      </c>
      <c r="H1700" s="230" t="s">
        <v>1393</v>
      </c>
      <c r="I1700" s="230" t="s">
        <v>1371</v>
      </c>
      <c r="J1700" s="230" t="s">
        <v>296</v>
      </c>
      <c r="K1700" s="230">
        <v>2016</v>
      </c>
      <c r="L1700" s="230" t="s">
        <v>1400</v>
      </c>
      <c r="V1700" s="230" t="s">
        <v>902</v>
      </c>
    </row>
    <row r="1701" spans="1:22" x14ac:dyDescent="0.3">
      <c r="A1701" s="230">
        <v>401369</v>
      </c>
      <c r="B1701" s="230" t="s">
        <v>1169</v>
      </c>
      <c r="C1701" s="230" t="s">
        <v>64</v>
      </c>
      <c r="D1701" s="230" t="s">
        <v>1170</v>
      </c>
      <c r="E1701" s="230" t="s">
        <v>140</v>
      </c>
      <c r="F1701" s="230">
        <v>28088</v>
      </c>
      <c r="G1701" s="230" t="s">
        <v>2030</v>
      </c>
      <c r="H1701" s="230" t="s">
        <v>1393</v>
      </c>
      <c r="I1701" s="230" t="s">
        <v>1371</v>
      </c>
      <c r="J1701" s="230" t="s">
        <v>1419</v>
      </c>
      <c r="K1701" s="230">
        <v>1998</v>
      </c>
      <c r="L1701" s="230" t="s">
        <v>281</v>
      </c>
    </row>
    <row r="1702" spans="1:22" x14ac:dyDescent="0.3">
      <c r="A1702" s="230">
        <v>412837</v>
      </c>
      <c r="B1702" s="230" t="s">
        <v>1201</v>
      </c>
      <c r="C1702" s="230" t="s">
        <v>62</v>
      </c>
      <c r="D1702" s="230" t="s">
        <v>1202</v>
      </c>
      <c r="E1702" s="230" t="s">
        <v>141</v>
      </c>
      <c r="F1702" s="230">
        <v>31099</v>
      </c>
      <c r="G1702" s="230" t="s">
        <v>281</v>
      </c>
      <c r="H1702" s="230" t="s">
        <v>1393</v>
      </c>
      <c r="I1702" s="230" t="s">
        <v>1371</v>
      </c>
      <c r="J1702" s="230" t="s">
        <v>1417</v>
      </c>
      <c r="K1702" s="230">
        <v>2004</v>
      </c>
      <c r="L1702" s="230" t="s">
        <v>281</v>
      </c>
    </row>
    <row r="1703" spans="1:22" x14ac:dyDescent="0.3">
      <c r="A1703" s="230">
        <v>411687</v>
      </c>
      <c r="B1703" s="230" t="s">
        <v>1327</v>
      </c>
      <c r="C1703" s="230" t="s">
        <v>410</v>
      </c>
      <c r="D1703" s="230" t="s">
        <v>203</v>
      </c>
      <c r="E1703" s="230" t="s">
        <v>140</v>
      </c>
      <c r="F1703" s="230">
        <v>31167</v>
      </c>
      <c r="G1703" s="230" t="s">
        <v>2038</v>
      </c>
      <c r="H1703" s="230" t="s">
        <v>1393</v>
      </c>
      <c r="I1703" s="230" t="s">
        <v>1371</v>
      </c>
      <c r="J1703" s="230" t="s">
        <v>1419</v>
      </c>
      <c r="K1703" s="230">
        <v>2006</v>
      </c>
      <c r="L1703" s="230" t="s">
        <v>281</v>
      </c>
    </row>
    <row r="1704" spans="1:22" x14ac:dyDescent="0.3">
      <c r="A1704" s="230">
        <v>419526</v>
      </c>
      <c r="B1704" s="230" t="s">
        <v>771</v>
      </c>
      <c r="C1704" s="230" t="s">
        <v>772</v>
      </c>
      <c r="D1704" s="230" t="s">
        <v>203</v>
      </c>
      <c r="E1704" s="230" t="s">
        <v>141</v>
      </c>
      <c r="F1704" s="230">
        <v>35278</v>
      </c>
      <c r="G1704" s="230" t="s">
        <v>2048</v>
      </c>
      <c r="H1704" s="230" t="s">
        <v>1393</v>
      </c>
      <c r="I1704" s="230" t="s">
        <v>1371</v>
      </c>
      <c r="J1704" s="230" t="s">
        <v>295</v>
      </c>
      <c r="K1704" s="230">
        <v>2014</v>
      </c>
      <c r="L1704" s="230" t="s">
        <v>281</v>
      </c>
      <c r="V1704" s="230" t="s">
        <v>902</v>
      </c>
    </row>
    <row r="1705" spans="1:22" x14ac:dyDescent="0.3">
      <c r="A1705" s="230">
        <v>419983</v>
      </c>
      <c r="B1705" s="230" t="s">
        <v>1320</v>
      </c>
      <c r="C1705" s="230" t="s">
        <v>534</v>
      </c>
      <c r="D1705" s="230" t="s">
        <v>659</v>
      </c>
      <c r="E1705" s="230" t="s">
        <v>140</v>
      </c>
      <c r="F1705" s="230">
        <v>34914</v>
      </c>
      <c r="G1705" s="230" t="s">
        <v>281</v>
      </c>
      <c r="H1705" s="230" t="s">
        <v>1393</v>
      </c>
      <c r="I1705" s="230" t="s">
        <v>1371</v>
      </c>
      <c r="J1705" s="230" t="s">
        <v>296</v>
      </c>
      <c r="K1705" s="230">
        <v>2014</v>
      </c>
      <c r="L1705" s="230" t="s">
        <v>281</v>
      </c>
    </row>
    <row r="1706" spans="1:22" x14ac:dyDescent="0.3">
      <c r="A1706" s="230">
        <v>421888</v>
      </c>
      <c r="B1706" s="230" t="s">
        <v>875</v>
      </c>
      <c r="C1706" s="230" t="s">
        <v>708</v>
      </c>
      <c r="D1706" s="230" t="s">
        <v>234</v>
      </c>
      <c r="E1706" s="230" t="s">
        <v>140</v>
      </c>
      <c r="F1706" s="230">
        <v>35833</v>
      </c>
      <c r="G1706" s="230" t="s">
        <v>1656</v>
      </c>
      <c r="H1706" s="230" t="s">
        <v>1393</v>
      </c>
      <c r="I1706" s="230" t="s">
        <v>1371</v>
      </c>
      <c r="J1706" s="230" t="s">
        <v>295</v>
      </c>
      <c r="K1706" s="230">
        <v>2016</v>
      </c>
      <c r="L1706" s="230" t="s">
        <v>281</v>
      </c>
    </row>
    <row r="1707" spans="1:22" x14ac:dyDescent="0.3">
      <c r="A1707" s="230">
        <v>425389</v>
      </c>
      <c r="B1707" s="230" t="s">
        <v>1072</v>
      </c>
      <c r="C1707" s="230" t="s">
        <v>701</v>
      </c>
      <c r="D1707" s="230" t="s">
        <v>205</v>
      </c>
      <c r="E1707" s="230" t="s">
        <v>140</v>
      </c>
      <c r="F1707" s="230">
        <v>35584</v>
      </c>
      <c r="G1707" s="230" t="s">
        <v>281</v>
      </c>
      <c r="H1707" s="230" t="s">
        <v>1393</v>
      </c>
      <c r="I1707" s="230" t="s">
        <v>1371</v>
      </c>
      <c r="J1707" s="230" t="s">
        <v>296</v>
      </c>
      <c r="K1707" s="230">
        <v>2016</v>
      </c>
      <c r="L1707" s="230" t="s">
        <v>281</v>
      </c>
      <c r="S1707" s="230" t="s">
        <v>902</v>
      </c>
      <c r="T1707" s="230" t="s">
        <v>902</v>
      </c>
      <c r="U1707" s="230" t="s">
        <v>902</v>
      </c>
      <c r="V1707" s="230" t="s">
        <v>902</v>
      </c>
    </row>
    <row r="1708" spans="1:22" x14ac:dyDescent="0.3">
      <c r="A1708" s="230">
        <v>421796</v>
      </c>
      <c r="B1708" s="230" t="s">
        <v>1009</v>
      </c>
      <c r="C1708" s="230" t="s">
        <v>82</v>
      </c>
      <c r="D1708" s="230" t="s">
        <v>1010</v>
      </c>
      <c r="E1708" s="230" t="s">
        <v>140</v>
      </c>
      <c r="F1708" s="230">
        <v>35796</v>
      </c>
      <c r="G1708" s="230" t="s">
        <v>281</v>
      </c>
      <c r="H1708" s="230" t="s">
        <v>1393</v>
      </c>
      <c r="I1708" s="230" t="s">
        <v>1371</v>
      </c>
      <c r="J1708" s="230" t="s">
        <v>296</v>
      </c>
      <c r="K1708" s="230">
        <v>2016</v>
      </c>
      <c r="L1708" s="230" t="s">
        <v>281</v>
      </c>
    </row>
    <row r="1709" spans="1:22" x14ac:dyDescent="0.3">
      <c r="A1709" s="230">
        <v>404275</v>
      </c>
      <c r="B1709" s="230" t="s">
        <v>1001</v>
      </c>
      <c r="C1709" s="230" t="s">
        <v>105</v>
      </c>
      <c r="D1709" s="230" t="s">
        <v>1002</v>
      </c>
      <c r="E1709" s="230" t="s">
        <v>140</v>
      </c>
      <c r="F1709" s="230">
        <v>28896</v>
      </c>
      <c r="G1709" s="230" t="s">
        <v>281</v>
      </c>
      <c r="H1709" s="230" t="s">
        <v>1393</v>
      </c>
      <c r="I1709" s="230" t="s">
        <v>1371</v>
      </c>
      <c r="J1709" s="230" t="s">
        <v>295</v>
      </c>
      <c r="K1709" s="230">
        <v>1998</v>
      </c>
      <c r="L1709" s="230" t="s">
        <v>286</v>
      </c>
    </row>
    <row r="1710" spans="1:22" x14ac:dyDescent="0.3">
      <c r="A1710" s="230">
        <v>416144</v>
      </c>
      <c r="B1710" s="230" t="s">
        <v>1211</v>
      </c>
      <c r="C1710" s="230" t="s">
        <v>424</v>
      </c>
      <c r="D1710" s="230" t="s">
        <v>1212</v>
      </c>
      <c r="E1710" s="230" t="s">
        <v>141</v>
      </c>
      <c r="F1710" s="230">
        <v>31004</v>
      </c>
      <c r="G1710" s="230" t="s">
        <v>281</v>
      </c>
      <c r="H1710" s="230" t="s">
        <v>1393</v>
      </c>
      <c r="I1710" s="230" t="s">
        <v>1371</v>
      </c>
      <c r="J1710" s="230" t="s">
        <v>295</v>
      </c>
      <c r="K1710" s="230">
        <v>2002</v>
      </c>
      <c r="L1710" s="230" t="s">
        <v>286</v>
      </c>
    </row>
    <row r="1711" spans="1:22" x14ac:dyDescent="0.3">
      <c r="A1711" s="230">
        <v>425095</v>
      </c>
      <c r="B1711" s="230" t="s">
        <v>704</v>
      </c>
      <c r="C1711" s="230" t="s">
        <v>669</v>
      </c>
      <c r="D1711" s="230" t="s">
        <v>922</v>
      </c>
      <c r="E1711" s="230" t="s">
        <v>140</v>
      </c>
      <c r="F1711" s="230" t="s">
        <v>2075</v>
      </c>
      <c r="G1711" s="230" t="s">
        <v>2076</v>
      </c>
      <c r="H1711" s="230" t="s">
        <v>1393</v>
      </c>
      <c r="I1711" s="230" t="s">
        <v>1371</v>
      </c>
      <c r="J1711" s="230" t="s">
        <v>295</v>
      </c>
      <c r="K1711" s="230">
        <v>2004</v>
      </c>
      <c r="L1711" s="230" t="s">
        <v>286</v>
      </c>
    </row>
    <row r="1712" spans="1:22" x14ac:dyDescent="0.3">
      <c r="A1712" s="230">
        <v>412805</v>
      </c>
      <c r="B1712" s="230" t="s">
        <v>1358</v>
      </c>
      <c r="C1712" s="230" t="s">
        <v>62</v>
      </c>
      <c r="D1712" s="230" t="s">
        <v>1359</v>
      </c>
      <c r="E1712" s="230" t="s">
        <v>141</v>
      </c>
      <c r="F1712" s="230">
        <v>33604</v>
      </c>
      <c r="G1712" s="230" t="s">
        <v>2080</v>
      </c>
      <c r="H1712" s="230" t="s">
        <v>1393</v>
      </c>
      <c r="I1712" s="230" t="s">
        <v>1371</v>
      </c>
      <c r="J1712" s="230" t="s">
        <v>295</v>
      </c>
      <c r="K1712" s="230">
        <v>2009</v>
      </c>
      <c r="L1712" s="230" t="s">
        <v>286</v>
      </c>
      <c r="V1712" s="230" t="s">
        <v>902</v>
      </c>
    </row>
    <row r="1713" spans="1:22" x14ac:dyDescent="0.3">
      <c r="A1713" s="230">
        <v>424649</v>
      </c>
      <c r="B1713" s="230" t="s">
        <v>966</v>
      </c>
      <c r="C1713" s="230" t="s">
        <v>62</v>
      </c>
      <c r="D1713" s="230" t="s">
        <v>354</v>
      </c>
      <c r="E1713" s="230" t="s">
        <v>141</v>
      </c>
      <c r="F1713" s="230">
        <v>35902</v>
      </c>
      <c r="G1713" s="230" t="s">
        <v>2094</v>
      </c>
      <c r="H1713" s="230" t="s">
        <v>1393</v>
      </c>
      <c r="I1713" s="230" t="s">
        <v>1371</v>
      </c>
      <c r="J1713" s="230" t="s">
        <v>296</v>
      </c>
      <c r="K1713" s="230">
        <v>2016</v>
      </c>
      <c r="L1713" s="230" t="s">
        <v>286</v>
      </c>
    </row>
    <row r="1714" spans="1:22" x14ac:dyDescent="0.3">
      <c r="A1714" s="230">
        <v>412745</v>
      </c>
      <c r="B1714" s="230" t="s">
        <v>1260</v>
      </c>
      <c r="C1714" s="230" t="s">
        <v>62</v>
      </c>
      <c r="D1714" s="230" t="s">
        <v>1261</v>
      </c>
      <c r="E1714" s="230" t="s">
        <v>141</v>
      </c>
      <c r="F1714" s="230">
        <v>30265</v>
      </c>
      <c r="G1714" s="230" t="s">
        <v>281</v>
      </c>
      <c r="H1714" s="230" t="s">
        <v>1393</v>
      </c>
      <c r="I1714" s="230" t="s">
        <v>1371</v>
      </c>
      <c r="J1714" s="230" t="s">
        <v>296</v>
      </c>
      <c r="K1714" s="230">
        <v>2001</v>
      </c>
      <c r="L1714" s="230" t="s">
        <v>287</v>
      </c>
      <c r="S1714" s="230" t="s">
        <v>902</v>
      </c>
      <c r="U1714" s="230" t="s">
        <v>902</v>
      </c>
      <c r="V1714" s="230" t="s">
        <v>902</v>
      </c>
    </row>
    <row r="1715" spans="1:22" x14ac:dyDescent="0.3">
      <c r="A1715" s="230">
        <v>422056</v>
      </c>
      <c r="B1715" s="230" t="s">
        <v>1012</v>
      </c>
      <c r="C1715" s="230" t="s">
        <v>91</v>
      </c>
      <c r="D1715" s="230" t="s">
        <v>682</v>
      </c>
      <c r="E1715" s="230" t="s">
        <v>140</v>
      </c>
      <c r="F1715" s="230">
        <v>36281</v>
      </c>
      <c r="G1715" s="230" t="s">
        <v>287</v>
      </c>
      <c r="H1715" s="230" t="s">
        <v>1393</v>
      </c>
      <c r="I1715" s="230" t="s">
        <v>1371</v>
      </c>
      <c r="J1715" s="230" t="s">
        <v>295</v>
      </c>
      <c r="K1715" s="230">
        <v>2016</v>
      </c>
      <c r="L1715" s="230" t="s">
        <v>281</v>
      </c>
    </row>
    <row r="1716" spans="1:22" x14ac:dyDescent="0.3">
      <c r="A1716" s="230">
        <v>418409</v>
      </c>
      <c r="B1716" s="230" t="s">
        <v>1224</v>
      </c>
      <c r="C1716" s="230" t="s">
        <v>62</v>
      </c>
      <c r="D1716" s="230" t="s">
        <v>1225</v>
      </c>
      <c r="E1716" s="230" t="s">
        <v>140</v>
      </c>
      <c r="F1716" s="230">
        <v>34335</v>
      </c>
      <c r="G1716" s="230" t="s">
        <v>281</v>
      </c>
      <c r="H1716" s="230" t="s">
        <v>1393</v>
      </c>
      <c r="I1716" s="230" t="s">
        <v>1371</v>
      </c>
      <c r="J1716" s="230" t="s">
        <v>296</v>
      </c>
      <c r="K1716" s="230">
        <v>2001</v>
      </c>
      <c r="L1716" s="230" t="s">
        <v>286</v>
      </c>
    </row>
    <row r="1717" spans="1:22" x14ac:dyDescent="0.3">
      <c r="A1717" s="230">
        <v>424630</v>
      </c>
      <c r="B1717" s="230" t="s">
        <v>952</v>
      </c>
      <c r="C1717" s="230" t="s">
        <v>953</v>
      </c>
      <c r="D1717" s="230" t="s">
        <v>954</v>
      </c>
      <c r="E1717" s="230" t="s">
        <v>141</v>
      </c>
      <c r="F1717" s="230">
        <v>36075</v>
      </c>
      <c r="G1717" s="230" t="s">
        <v>2193</v>
      </c>
      <c r="H1717" s="230" t="s">
        <v>1393</v>
      </c>
      <c r="I1717" s="230" t="s">
        <v>1371</v>
      </c>
      <c r="J1717" s="230" t="s">
        <v>295</v>
      </c>
      <c r="K1717" s="230">
        <v>2016</v>
      </c>
      <c r="L1717" s="230" t="s">
        <v>286</v>
      </c>
      <c r="S1717" s="230" t="s">
        <v>902</v>
      </c>
      <c r="V1717" s="230" t="s">
        <v>902</v>
      </c>
    </row>
    <row r="1718" spans="1:22" x14ac:dyDescent="0.3">
      <c r="A1718" s="230">
        <v>408925</v>
      </c>
      <c r="B1718" s="230" t="s">
        <v>1162</v>
      </c>
      <c r="C1718" s="230" t="s">
        <v>1116</v>
      </c>
      <c r="D1718" s="230" t="s">
        <v>1163</v>
      </c>
      <c r="E1718" s="230" t="s">
        <v>141</v>
      </c>
      <c r="F1718" s="230">
        <v>31413</v>
      </c>
      <c r="G1718" s="230" t="s">
        <v>2137</v>
      </c>
      <c r="H1718" s="230" t="s">
        <v>1393</v>
      </c>
      <c r="I1718" s="230" t="s">
        <v>1371</v>
      </c>
    </row>
    <row r="1719" spans="1:22" x14ac:dyDescent="0.3">
      <c r="A1719" s="230">
        <v>419448</v>
      </c>
      <c r="B1719" s="230" t="s">
        <v>898</v>
      </c>
      <c r="C1719" s="230" t="s">
        <v>64</v>
      </c>
      <c r="D1719" s="230" t="s">
        <v>199</v>
      </c>
      <c r="E1719" s="230" t="s">
        <v>140</v>
      </c>
      <c r="F1719" s="230" t="s">
        <v>2206</v>
      </c>
      <c r="G1719" s="230" t="s">
        <v>2179</v>
      </c>
      <c r="H1719" s="230" t="s">
        <v>1393</v>
      </c>
      <c r="I1719" s="230" t="s">
        <v>1371</v>
      </c>
      <c r="J1719" s="230" t="s">
        <v>296</v>
      </c>
      <c r="K1719" s="230">
        <v>2010</v>
      </c>
      <c r="L1719" s="230" t="s">
        <v>281</v>
      </c>
    </row>
    <row r="1720" spans="1:22" x14ac:dyDescent="0.3">
      <c r="A1720" s="230">
        <v>423175</v>
      </c>
      <c r="B1720" s="230" t="s">
        <v>1363</v>
      </c>
      <c r="C1720" s="230" t="s">
        <v>75</v>
      </c>
      <c r="D1720" s="230" t="s">
        <v>467</v>
      </c>
      <c r="E1720" s="230" t="s">
        <v>141</v>
      </c>
      <c r="F1720" s="230" t="s">
        <v>2207</v>
      </c>
      <c r="G1720" s="230" t="s">
        <v>2208</v>
      </c>
      <c r="H1720" s="230" t="s">
        <v>1393</v>
      </c>
      <c r="I1720" s="230" t="s">
        <v>1371</v>
      </c>
      <c r="J1720" s="230" t="s">
        <v>296</v>
      </c>
      <c r="K1720" s="230">
        <v>2013</v>
      </c>
      <c r="L1720" s="230" t="s">
        <v>286</v>
      </c>
    </row>
    <row r="1721" spans="1:22" x14ac:dyDescent="0.3">
      <c r="A1721" s="230">
        <v>404222</v>
      </c>
      <c r="B1721" s="230" t="s">
        <v>1242</v>
      </c>
      <c r="C1721" s="230" t="s">
        <v>64</v>
      </c>
      <c r="D1721" s="230" t="s">
        <v>691</v>
      </c>
      <c r="E1721" s="230" t="s">
        <v>141</v>
      </c>
      <c r="F1721" s="230">
        <v>26024</v>
      </c>
      <c r="G1721" s="230" t="s">
        <v>1665</v>
      </c>
      <c r="H1721" s="230" t="s">
        <v>1393</v>
      </c>
      <c r="I1721" s="230" t="s">
        <v>1371</v>
      </c>
      <c r="J1721" s="230" t="s">
        <v>1417</v>
      </c>
      <c r="K1721" s="230">
        <v>1989</v>
      </c>
      <c r="L1721" s="230" t="s">
        <v>283</v>
      </c>
    </row>
    <row r="1722" spans="1:22" x14ac:dyDescent="0.3">
      <c r="A1722" s="230">
        <v>412247</v>
      </c>
      <c r="B1722" s="230" t="s">
        <v>1255</v>
      </c>
      <c r="C1722" s="230" t="s">
        <v>116</v>
      </c>
      <c r="D1722" s="230" t="s">
        <v>1256</v>
      </c>
      <c r="E1722" s="230" t="s">
        <v>141</v>
      </c>
      <c r="F1722" s="230">
        <v>30885</v>
      </c>
      <c r="G1722" s="230" t="s">
        <v>281</v>
      </c>
      <c r="H1722" s="230" t="s">
        <v>1393</v>
      </c>
      <c r="I1722" s="230" t="s">
        <v>1371</v>
      </c>
      <c r="J1722" s="230" t="s">
        <v>296</v>
      </c>
      <c r="K1722" s="230">
        <v>2000</v>
      </c>
      <c r="L1722" s="230" t="s">
        <v>283</v>
      </c>
    </row>
    <row r="1723" spans="1:22" x14ac:dyDescent="0.3">
      <c r="A1723" s="230">
        <v>417030</v>
      </c>
      <c r="B1723" s="230" t="s">
        <v>1258</v>
      </c>
      <c r="C1723" s="230" t="s">
        <v>500</v>
      </c>
      <c r="D1723" s="230" t="s">
        <v>1259</v>
      </c>
      <c r="E1723" s="230" t="s">
        <v>141</v>
      </c>
      <c r="F1723" s="230">
        <v>30510</v>
      </c>
      <c r="G1723" s="230" t="s">
        <v>2226</v>
      </c>
      <c r="H1723" s="230" t="s">
        <v>1393</v>
      </c>
      <c r="I1723" s="230" t="s">
        <v>1371</v>
      </c>
      <c r="J1723" s="230" t="s">
        <v>295</v>
      </c>
      <c r="K1723" s="230">
        <v>2002</v>
      </c>
      <c r="L1723" s="230" t="s">
        <v>283</v>
      </c>
      <c r="S1723" s="230" t="s">
        <v>902</v>
      </c>
      <c r="T1723" s="230" t="s">
        <v>902</v>
      </c>
      <c r="U1723" s="230" t="s">
        <v>902</v>
      </c>
      <c r="V1723" s="230" t="s">
        <v>902</v>
      </c>
    </row>
    <row r="1724" spans="1:22" x14ac:dyDescent="0.3">
      <c r="A1724" s="230">
        <v>419647</v>
      </c>
      <c r="B1724" s="230" t="s">
        <v>1262</v>
      </c>
      <c r="C1724" s="230" t="s">
        <v>384</v>
      </c>
      <c r="D1724" s="230" t="s">
        <v>210</v>
      </c>
      <c r="E1724" s="230" t="s">
        <v>141</v>
      </c>
      <c r="F1724" s="230">
        <v>33664</v>
      </c>
      <c r="G1724" s="230" t="s">
        <v>283</v>
      </c>
      <c r="H1724" s="230" t="s">
        <v>1393</v>
      </c>
      <c r="I1724" s="230" t="s">
        <v>1371</v>
      </c>
      <c r="J1724" s="230" t="s">
        <v>295</v>
      </c>
      <c r="K1724" s="230">
        <v>2010</v>
      </c>
      <c r="L1724" s="230" t="s">
        <v>283</v>
      </c>
    </row>
    <row r="1725" spans="1:22" x14ac:dyDescent="0.3">
      <c r="A1725" s="230">
        <v>418591</v>
      </c>
      <c r="B1725" s="230" t="s">
        <v>1342</v>
      </c>
      <c r="C1725" s="230" t="s">
        <v>500</v>
      </c>
      <c r="D1725" s="230" t="s">
        <v>1040</v>
      </c>
      <c r="E1725" s="230" t="s">
        <v>140</v>
      </c>
      <c r="F1725" s="230">
        <v>34335</v>
      </c>
      <c r="G1725" s="230" t="s">
        <v>2253</v>
      </c>
      <c r="H1725" s="230" t="s">
        <v>1393</v>
      </c>
      <c r="I1725" s="230" t="s">
        <v>1371</v>
      </c>
      <c r="J1725" s="230" t="s">
        <v>296</v>
      </c>
      <c r="K1725" s="230">
        <v>2011</v>
      </c>
      <c r="L1725" s="230" t="s">
        <v>283</v>
      </c>
      <c r="U1725" s="230" t="s">
        <v>902</v>
      </c>
      <c r="V1725" s="230" t="s">
        <v>902</v>
      </c>
    </row>
    <row r="1726" spans="1:22" x14ac:dyDescent="0.3">
      <c r="A1726" s="230">
        <v>418449</v>
      </c>
      <c r="B1726" s="230" t="s">
        <v>820</v>
      </c>
      <c r="C1726" s="230" t="s">
        <v>348</v>
      </c>
      <c r="D1726" s="230" t="s">
        <v>210</v>
      </c>
      <c r="E1726" s="230" t="s">
        <v>141</v>
      </c>
      <c r="F1726" s="230">
        <v>35065</v>
      </c>
      <c r="G1726" s="230" t="s">
        <v>563</v>
      </c>
      <c r="H1726" s="230" t="s">
        <v>1393</v>
      </c>
      <c r="I1726" s="230" t="s">
        <v>1371</v>
      </c>
      <c r="J1726" s="230" t="s">
        <v>295</v>
      </c>
      <c r="K1726" s="230">
        <v>2012</v>
      </c>
      <c r="L1726" s="230" t="s">
        <v>283</v>
      </c>
    </row>
    <row r="1727" spans="1:22" x14ac:dyDescent="0.3">
      <c r="A1727" s="230">
        <v>416286</v>
      </c>
      <c r="B1727" s="230" t="s">
        <v>1213</v>
      </c>
      <c r="C1727" s="230" t="s">
        <v>350</v>
      </c>
      <c r="D1727" s="230" t="s">
        <v>210</v>
      </c>
      <c r="E1727" s="230" t="s">
        <v>140</v>
      </c>
      <c r="F1727" s="230">
        <v>34700</v>
      </c>
      <c r="G1727" s="230" t="s">
        <v>2257</v>
      </c>
      <c r="H1727" s="230" t="s">
        <v>1393</v>
      </c>
      <c r="I1727" s="230" t="s">
        <v>1371</v>
      </c>
      <c r="J1727" s="230" t="s">
        <v>296</v>
      </c>
      <c r="K1727" s="230">
        <v>2012</v>
      </c>
      <c r="L1727" s="230" t="s">
        <v>283</v>
      </c>
    </row>
    <row r="1728" spans="1:22" x14ac:dyDescent="0.3">
      <c r="A1728" s="230">
        <v>424552</v>
      </c>
      <c r="B1728" s="230" t="s">
        <v>1093</v>
      </c>
      <c r="C1728" s="230" t="s">
        <v>381</v>
      </c>
      <c r="D1728" s="230" t="s">
        <v>216</v>
      </c>
      <c r="E1728" s="230" t="s">
        <v>141</v>
      </c>
      <c r="F1728" s="230">
        <v>35065</v>
      </c>
      <c r="G1728" s="230" t="s">
        <v>696</v>
      </c>
      <c r="H1728" s="230" t="s">
        <v>1393</v>
      </c>
      <c r="I1728" s="230" t="s">
        <v>1371</v>
      </c>
      <c r="J1728" s="230" t="s">
        <v>296</v>
      </c>
      <c r="K1728" s="230">
        <v>2013</v>
      </c>
      <c r="L1728" s="230" t="s">
        <v>283</v>
      </c>
    </row>
    <row r="1729" spans="1:22" x14ac:dyDescent="0.3">
      <c r="A1729" s="230">
        <v>425379</v>
      </c>
      <c r="B1729" s="230" t="s">
        <v>1154</v>
      </c>
      <c r="C1729" s="230" t="s">
        <v>74</v>
      </c>
      <c r="D1729" s="230" t="s">
        <v>248</v>
      </c>
      <c r="E1729" s="230" t="s">
        <v>141</v>
      </c>
      <c r="F1729" s="230">
        <v>35645</v>
      </c>
      <c r="G1729" s="230" t="s">
        <v>2226</v>
      </c>
      <c r="H1729" s="230" t="s">
        <v>1393</v>
      </c>
      <c r="I1729" s="230" t="s">
        <v>1371</v>
      </c>
      <c r="J1729" s="230" t="s">
        <v>296</v>
      </c>
      <c r="K1729" s="230">
        <v>2016</v>
      </c>
      <c r="L1729" s="230" t="s">
        <v>283</v>
      </c>
      <c r="V1729" s="230" t="s">
        <v>902</v>
      </c>
    </row>
    <row r="1730" spans="1:22" x14ac:dyDescent="0.3">
      <c r="A1730" s="230">
        <v>424390</v>
      </c>
      <c r="B1730" s="230" t="s">
        <v>892</v>
      </c>
      <c r="C1730" s="230" t="s">
        <v>127</v>
      </c>
      <c r="D1730" s="230" t="s">
        <v>263</v>
      </c>
      <c r="E1730" s="230" t="s">
        <v>141</v>
      </c>
      <c r="F1730" s="230">
        <v>35438</v>
      </c>
      <c r="G1730" s="230" t="s">
        <v>2289</v>
      </c>
      <c r="H1730" s="230" t="s">
        <v>1393</v>
      </c>
      <c r="I1730" s="230" t="s">
        <v>1371</v>
      </c>
      <c r="J1730" s="230" t="s">
        <v>295</v>
      </c>
      <c r="K1730" s="230">
        <v>2014</v>
      </c>
      <c r="L1730" s="230" t="s">
        <v>1415</v>
      </c>
      <c r="U1730" s="230" t="s">
        <v>902</v>
      </c>
      <c r="V1730" s="230" t="s">
        <v>902</v>
      </c>
    </row>
    <row r="1731" spans="1:22" x14ac:dyDescent="0.3">
      <c r="A1731" s="230">
        <v>411990</v>
      </c>
      <c r="B1731" s="230" t="s">
        <v>791</v>
      </c>
      <c r="C1731" s="230" t="s">
        <v>533</v>
      </c>
      <c r="D1731" s="230" t="s">
        <v>792</v>
      </c>
      <c r="E1731" s="230" t="s">
        <v>140</v>
      </c>
      <c r="F1731" s="230">
        <v>32748</v>
      </c>
      <c r="G1731" s="230" t="s">
        <v>2299</v>
      </c>
      <c r="H1731" s="230" t="s">
        <v>1393</v>
      </c>
      <c r="I1731" s="230" t="s">
        <v>1371</v>
      </c>
      <c r="J1731" s="230" t="s">
        <v>296</v>
      </c>
      <c r="K1731" s="230">
        <v>2008</v>
      </c>
      <c r="L1731" s="230" t="s">
        <v>281</v>
      </c>
    </row>
    <row r="1732" spans="1:22" x14ac:dyDescent="0.3">
      <c r="A1732" s="230">
        <v>417573</v>
      </c>
      <c r="B1732" s="230" t="s">
        <v>1221</v>
      </c>
      <c r="C1732" s="230" t="s">
        <v>395</v>
      </c>
      <c r="D1732" s="230" t="s">
        <v>517</v>
      </c>
      <c r="E1732" s="230" t="s">
        <v>140</v>
      </c>
      <c r="F1732" s="230">
        <v>33284</v>
      </c>
      <c r="G1732" s="230" t="s">
        <v>283</v>
      </c>
      <c r="H1732" s="230" t="s">
        <v>1393</v>
      </c>
      <c r="I1732" s="230" t="s">
        <v>1371</v>
      </c>
      <c r="J1732" s="230" t="s">
        <v>296</v>
      </c>
      <c r="K1732" s="230">
        <v>2009</v>
      </c>
      <c r="L1732" s="230" t="s">
        <v>281</v>
      </c>
    </row>
    <row r="1733" spans="1:22" x14ac:dyDescent="0.3">
      <c r="A1733" s="230">
        <v>420034</v>
      </c>
      <c r="B1733" s="230" t="s">
        <v>846</v>
      </c>
      <c r="C1733" s="230" t="s">
        <v>427</v>
      </c>
      <c r="D1733" s="230" t="s">
        <v>247</v>
      </c>
      <c r="E1733" s="230" t="s">
        <v>140</v>
      </c>
      <c r="F1733" s="230">
        <v>33100</v>
      </c>
      <c r="G1733" s="230" t="s">
        <v>2302</v>
      </c>
      <c r="H1733" s="230" t="s">
        <v>1393</v>
      </c>
      <c r="I1733" s="230" t="s">
        <v>1371</v>
      </c>
      <c r="J1733" s="230" t="s">
        <v>295</v>
      </c>
      <c r="K1733" s="230">
        <v>2010</v>
      </c>
      <c r="L1733" s="230" t="s">
        <v>281</v>
      </c>
    </row>
    <row r="1734" spans="1:22" x14ac:dyDescent="0.3">
      <c r="A1734" s="230">
        <v>424563</v>
      </c>
      <c r="B1734" s="230" t="s">
        <v>1094</v>
      </c>
      <c r="C1734" s="230" t="s">
        <v>1095</v>
      </c>
      <c r="D1734" s="230" t="s">
        <v>195</v>
      </c>
      <c r="E1734" s="230" t="s">
        <v>141</v>
      </c>
      <c r="F1734" s="230">
        <v>34359</v>
      </c>
      <c r="G1734" s="230" t="s">
        <v>287</v>
      </c>
      <c r="H1734" s="230" t="s">
        <v>1393</v>
      </c>
      <c r="I1734" s="230" t="s">
        <v>1371</v>
      </c>
      <c r="J1734" s="230" t="s">
        <v>295</v>
      </c>
      <c r="K1734" s="230">
        <v>2014</v>
      </c>
      <c r="L1734" s="230" t="s">
        <v>281</v>
      </c>
      <c r="U1734" s="230" t="s">
        <v>902</v>
      </c>
      <c r="V1734" s="230" t="s">
        <v>902</v>
      </c>
    </row>
    <row r="1735" spans="1:22" x14ac:dyDescent="0.3">
      <c r="A1735" s="230">
        <v>419171</v>
      </c>
      <c r="B1735" s="230" t="s">
        <v>1003</v>
      </c>
      <c r="C1735" s="230" t="s">
        <v>388</v>
      </c>
      <c r="D1735" s="230" t="s">
        <v>1004</v>
      </c>
      <c r="E1735" s="230" t="s">
        <v>140</v>
      </c>
      <c r="F1735" s="230">
        <v>34700</v>
      </c>
      <c r="G1735" s="230" t="s">
        <v>1564</v>
      </c>
      <c r="H1735" s="230" t="s">
        <v>1393</v>
      </c>
      <c r="I1735" s="230" t="s">
        <v>1371</v>
      </c>
      <c r="J1735" s="230" t="s">
        <v>295</v>
      </c>
      <c r="K1735" s="230">
        <v>2015</v>
      </c>
      <c r="L1735" s="230" t="s">
        <v>281</v>
      </c>
    </row>
    <row r="1736" spans="1:22" x14ac:dyDescent="0.3">
      <c r="A1736" s="230">
        <v>424706</v>
      </c>
      <c r="B1736" s="230" t="s">
        <v>1089</v>
      </c>
      <c r="C1736" s="230" t="s">
        <v>1090</v>
      </c>
      <c r="D1736" s="230" t="s">
        <v>218</v>
      </c>
      <c r="E1736" s="230" t="s">
        <v>140</v>
      </c>
      <c r="F1736" s="230">
        <v>35796</v>
      </c>
      <c r="G1736" s="230" t="s">
        <v>281</v>
      </c>
      <c r="H1736" s="230" t="s">
        <v>1393</v>
      </c>
      <c r="I1736" s="230" t="s">
        <v>1371</v>
      </c>
      <c r="J1736" s="230" t="s">
        <v>296</v>
      </c>
      <c r="K1736" s="230">
        <v>2016</v>
      </c>
      <c r="L1736" s="230" t="s">
        <v>281</v>
      </c>
      <c r="T1736" s="230" t="s">
        <v>902</v>
      </c>
      <c r="U1736" s="230" t="s">
        <v>902</v>
      </c>
      <c r="V1736" s="230" t="s">
        <v>902</v>
      </c>
    </row>
    <row r="1737" spans="1:22" x14ac:dyDescent="0.3">
      <c r="A1737" s="230">
        <v>411267</v>
      </c>
      <c r="B1737" s="230" t="s">
        <v>1271</v>
      </c>
      <c r="C1737" s="230" t="s">
        <v>505</v>
      </c>
      <c r="D1737" s="230" t="s">
        <v>575</v>
      </c>
      <c r="E1737" s="230" t="s">
        <v>140</v>
      </c>
      <c r="F1737" s="230">
        <v>32575</v>
      </c>
      <c r="G1737" s="230" t="s">
        <v>2236</v>
      </c>
      <c r="H1737" s="230" t="s">
        <v>1393</v>
      </c>
      <c r="I1737" s="230" t="s">
        <v>1371</v>
      </c>
      <c r="J1737" s="230" t="s">
        <v>1419</v>
      </c>
      <c r="K1737" s="230">
        <v>2008</v>
      </c>
      <c r="L1737" s="230" t="s">
        <v>286</v>
      </c>
      <c r="U1737" s="230" t="s">
        <v>902</v>
      </c>
      <c r="V1737" s="230" t="s">
        <v>902</v>
      </c>
    </row>
    <row r="1738" spans="1:22" x14ac:dyDescent="0.3">
      <c r="A1738" s="230">
        <v>421305</v>
      </c>
      <c r="B1738" s="230" t="s">
        <v>869</v>
      </c>
      <c r="C1738" s="230" t="s">
        <v>69</v>
      </c>
      <c r="D1738" s="230" t="s">
        <v>750</v>
      </c>
      <c r="E1738" s="230" t="s">
        <v>141</v>
      </c>
      <c r="F1738" s="230">
        <v>31194</v>
      </c>
      <c r="G1738" s="230" t="s">
        <v>2314</v>
      </c>
      <c r="H1738" s="230" t="s">
        <v>1393</v>
      </c>
      <c r="I1738" s="230" t="s">
        <v>1371</v>
      </c>
      <c r="K1738" s="230">
        <v>2003</v>
      </c>
    </row>
    <row r="1739" spans="1:22" x14ac:dyDescent="0.3">
      <c r="A1739" s="230">
        <v>413560</v>
      </c>
      <c r="B1739" s="230" t="s">
        <v>1349</v>
      </c>
      <c r="C1739" s="230" t="s">
        <v>539</v>
      </c>
      <c r="D1739" s="230" t="s">
        <v>646</v>
      </c>
      <c r="E1739" s="230" t="s">
        <v>141</v>
      </c>
      <c r="F1739" s="230">
        <v>30965</v>
      </c>
      <c r="G1739" s="230" t="s">
        <v>1665</v>
      </c>
      <c r="H1739" s="230" t="s">
        <v>1393</v>
      </c>
      <c r="I1739" s="230" t="s">
        <v>1371</v>
      </c>
    </row>
    <row r="1740" spans="1:22" x14ac:dyDescent="0.3">
      <c r="A1740" s="230">
        <v>413392</v>
      </c>
      <c r="B1740" s="230" t="s">
        <v>1286</v>
      </c>
      <c r="C1740" s="230" t="s">
        <v>1116</v>
      </c>
      <c r="D1740" s="230" t="s">
        <v>226</v>
      </c>
      <c r="E1740" s="230" t="s">
        <v>141</v>
      </c>
      <c r="F1740" s="230">
        <v>31857</v>
      </c>
      <c r="G1740" s="230" t="s">
        <v>281</v>
      </c>
      <c r="H1740" s="230" t="s">
        <v>1393</v>
      </c>
      <c r="I1740" s="230" t="s">
        <v>1371</v>
      </c>
    </row>
    <row r="1741" spans="1:22" x14ac:dyDescent="0.3">
      <c r="A1741" s="230">
        <v>413977</v>
      </c>
      <c r="B1741" s="230" t="s">
        <v>1282</v>
      </c>
      <c r="C1741" s="230" t="s">
        <v>1244</v>
      </c>
      <c r="D1741" s="230" t="s">
        <v>616</v>
      </c>
      <c r="E1741" s="230" t="s">
        <v>141</v>
      </c>
      <c r="F1741" s="230">
        <v>32893</v>
      </c>
      <c r="G1741" s="230" t="s">
        <v>281</v>
      </c>
      <c r="H1741" s="230" t="s">
        <v>1393</v>
      </c>
      <c r="I1741" s="230" t="s">
        <v>1371</v>
      </c>
      <c r="V1741" s="230" t="s">
        <v>902</v>
      </c>
    </row>
    <row r="1742" spans="1:22" x14ac:dyDescent="0.3">
      <c r="A1742" s="230">
        <v>413128</v>
      </c>
      <c r="B1742" s="230" t="s">
        <v>796</v>
      </c>
      <c r="C1742" s="230" t="s">
        <v>65</v>
      </c>
      <c r="D1742" s="230" t="s">
        <v>208</v>
      </c>
      <c r="E1742" s="230" t="s">
        <v>140</v>
      </c>
      <c r="F1742" s="230">
        <v>33399</v>
      </c>
      <c r="G1742" s="230" t="s">
        <v>281</v>
      </c>
      <c r="H1742" s="230" t="s">
        <v>1393</v>
      </c>
      <c r="I1742" s="230" t="s">
        <v>1371</v>
      </c>
      <c r="V1742" s="230" t="s">
        <v>902</v>
      </c>
    </row>
    <row r="1743" spans="1:22" x14ac:dyDescent="0.3">
      <c r="A1743" s="230">
        <v>416045</v>
      </c>
      <c r="B1743" s="230" t="s">
        <v>807</v>
      </c>
      <c r="C1743" s="230" t="s">
        <v>700</v>
      </c>
      <c r="D1743" s="230" t="s">
        <v>380</v>
      </c>
      <c r="E1743" s="230" t="s">
        <v>140</v>
      </c>
      <c r="F1743" s="230">
        <v>34369</v>
      </c>
      <c r="G1743" s="230" t="s">
        <v>2257</v>
      </c>
      <c r="H1743" s="230" t="s">
        <v>1393</v>
      </c>
      <c r="I1743" s="230" t="s">
        <v>1371</v>
      </c>
    </row>
    <row r="1744" spans="1:22" x14ac:dyDescent="0.3">
      <c r="A1744" s="230">
        <v>411595</v>
      </c>
      <c r="B1744" s="230" t="s">
        <v>1301</v>
      </c>
      <c r="C1744" s="230" t="s">
        <v>402</v>
      </c>
      <c r="D1744" s="230" t="s">
        <v>455</v>
      </c>
      <c r="E1744" s="230" t="s">
        <v>140</v>
      </c>
      <c r="F1744" s="230">
        <v>32145</v>
      </c>
      <c r="G1744" s="230" t="s">
        <v>281</v>
      </c>
      <c r="H1744" s="230" t="s">
        <v>1393</v>
      </c>
      <c r="I1744" s="230" t="s">
        <v>1371</v>
      </c>
      <c r="J1744" s="230" t="s">
        <v>295</v>
      </c>
      <c r="K1744" s="230">
        <v>2005</v>
      </c>
      <c r="L1744" s="230" t="s">
        <v>292</v>
      </c>
    </row>
    <row r="1745" spans="1:22" x14ac:dyDescent="0.3">
      <c r="A1745" s="230">
        <v>414409</v>
      </c>
      <c r="B1745" s="230" t="s">
        <v>1168</v>
      </c>
      <c r="C1745" s="230" t="s">
        <v>91</v>
      </c>
      <c r="D1745" s="230" t="s">
        <v>255</v>
      </c>
      <c r="E1745" s="230" t="s">
        <v>140</v>
      </c>
      <c r="F1745" s="230">
        <v>33994</v>
      </c>
      <c r="G1745" s="230" t="s">
        <v>281</v>
      </c>
      <c r="H1745" s="230" t="s">
        <v>1393</v>
      </c>
      <c r="I1745" s="230" t="s">
        <v>1371</v>
      </c>
      <c r="J1745" s="230" t="s">
        <v>295</v>
      </c>
      <c r="K1745" s="230">
        <v>2010</v>
      </c>
      <c r="L1745" s="230" t="s">
        <v>292</v>
      </c>
      <c r="T1745" s="230" t="s">
        <v>902</v>
      </c>
      <c r="V1745" s="230" t="s">
        <v>902</v>
      </c>
    </row>
    <row r="1746" spans="1:22" x14ac:dyDescent="0.3">
      <c r="A1746" s="230">
        <v>416905</v>
      </c>
      <c r="B1746" s="230" t="s">
        <v>1114</v>
      </c>
      <c r="C1746" s="230" t="s">
        <v>1115</v>
      </c>
      <c r="D1746" s="230" t="s">
        <v>201</v>
      </c>
      <c r="E1746" s="230" t="s">
        <v>141</v>
      </c>
      <c r="F1746" s="230">
        <v>33853</v>
      </c>
      <c r="G1746" s="230" t="s">
        <v>281</v>
      </c>
      <c r="H1746" s="230" t="s">
        <v>1393</v>
      </c>
      <c r="I1746" s="230" t="s">
        <v>1371</v>
      </c>
      <c r="J1746" s="230" t="s">
        <v>296</v>
      </c>
      <c r="K1746" s="230">
        <v>2011</v>
      </c>
      <c r="L1746" s="230" t="s">
        <v>292</v>
      </c>
      <c r="U1746" s="230" t="s">
        <v>902</v>
      </c>
      <c r="V1746" s="230" t="s">
        <v>902</v>
      </c>
    </row>
    <row r="1747" spans="1:22" x14ac:dyDescent="0.3">
      <c r="A1747" s="230">
        <v>424975</v>
      </c>
      <c r="B1747" s="230" t="s">
        <v>974</v>
      </c>
      <c r="C1747" s="230" t="s">
        <v>505</v>
      </c>
      <c r="D1747" s="230" t="s">
        <v>438</v>
      </c>
      <c r="E1747" s="230" t="s">
        <v>140</v>
      </c>
      <c r="F1747" s="230">
        <v>35261</v>
      </c>
      <c r="G1747" s="230" t="s">
        <v>286</v>
      </c>
      <c r="H1747" s="230" t="s">
        <v>1393</v>
      </c>
      <c r="I1747" s="230" t="s">
        <v>1371</v>
      </c>
      <c r="J1747" s="230" t="s">
        <v>296</v>
      </c>
      <c r="K1747" s="230">
        <v>2014</v>
      </c>
      <c r="L1747" s="230" t="s">
        <v>292</v>
      </c>
    </row>
    <row r="1748" spans="1:22" x14ac:dyDescent="0.3">
      <c r="A1748" s="230">
        <v>421692</v>
      </c>
      <c r="B1748" s="230" t="s">
        <v>1139</v>
      </c>
      <c r="C1748" s="230" t="s">
        <v>102</v>
      </c>
      <c r="D1748" s="230" t="s">
        <v>247</v>
      </c>
      <c r="E1748" s="230" t="s">
        <v>140</v>
      </c>
      <c r="F1748" s="230">
        <v>35918</v>
      </c>
      <c r="G1748" s="230" t="s">
        <v>281</v>
      </c>
      <c r="H1748" s="230" t="s">
        <v>1393</v>
      </c>
      <c r="I1748" s="230" t="s">
        <v>1371</v>
      </c>
      <c r="J1748" s="230" t="s">
        <v>295</v>
      </c>
      <c r="K1748" s="230">
        <v>2016</v>
      </c>
      <c r="L1748" s="230" t="s">
        <v>292</v>
      </c>
      <c r="U1748" s="230" t="s">
        <v>902</v>
      </c>
      <c r="V1748" s="230" t="s">
        <v>902</v>
      </c>
    </row>
    <row r="1749" spans="1:22" x14ac:dyDescent="0.3">
      <c r="A1749" s="230">
        <v>423849</v>
      </c>
      <c r="B1749" s="230" t="s">
        <v>1081</v>
      </c>
      <c r="C1749" s="230" t="s">
        <v>82</v>
      </c>
      <c r="D1749" s="230" t="s">
        <v>1082</v>
      </c>
      <c r="E1749" s="230" t="s">
        <v>140</v>
      </c>
      <c r="F1749" s="230">
        <v>36337</v>
      </c>
      <c r="G1749" s="230" t="s">
        <v>281</v>
      </c>
      <c r="H1749" s="230" t="s">
        <v>1393</v>
      </c>
      <c r="I1749" s="230" t="s">
        <v>1371</v>
      </c>
      <c r="J1749" s="230" t="s">
        <v>295</v>
      </c>
      <c r="K1749" s="230">
        <v>2017</v>
      </c>
      <c r="L1749" s="230" t="s">
        <v>292</v>
      </c>
      <c r="S1749" s="230" t="s">
        <v>902</v>
      </c>
      <c r="T1749" s="230" t="s">
        <v>902</v>
      </c>
      <c r="U1749" s="230" t="s">
        <v>902</v>
      </c>
      <c r="V1749" s="230" t="s">
        <v>902</v>
      </c>
    </row>
    <row r="1750" spans="1:22" x14ac:dyDescent="0.3">
      <c r="A1750" s="230">
        <v>422335</v>
      </c>
      <c r="B1750" s="230" t="s">
        <v>1015</v>
      </c>
      <c r="C1750" s="230" t="s">
        <v>63</v>
      </c>
      <c r="D1750" s="230" t="s">
        <v>244</v>
      </c>
      <c r="E1750" s="230" t="s">
        <v>141</v>
      </c>
      <c r="F1750" s="230">
        <v>22785</v>
      </c>
      <c r="G1750" s="230" t="s">
        <v>281</v>
      </c>
      <c r="H1750" s="230" t="s">
        <v>1393</v>
      </c>
      <c r="I1750" s="230" t="s">
        <v>1371</v>
      </c>
      <c r="J1750" s="230" t="s">
        <v>295</v>
      </c>
      <c r="K1750" s="230">
        <v>1982</v>
      </c>
      <c r="L1750" s="230" t="s">
        <v>281</v>
      </c>
    </row>
    <row r="1751" spans="1:22" x14ac:dyDescent="0.3">
      <c r="A1751" s="230">
        <v>421645</v>
      </c>
      <c r="B1751" s="230" t="s">
        <v>874</v>
      </c>
      <c r="C1751" s="230" t="s">
        <v>91</v>
      </c>
      <c r="D1751" s="230" t="s">
        <v>609</v>
      </c>
      <c r="E1751" s="230" t="s">
        <v>141</v>
      </c>
      <c r="F1751" s="230">
        <v>26539</v>
      </c>
      <c r="G1751" s="230" t="s">
        <v>2357</v>
      </c>
      <c r="H1751" s="230" t="s">
        <v>1393</v>
      </c>
      <c r="I1751" s="230" t="s">
        <v>1371</v>
      </c>
      <c r="J1751" s="230" t="s">
        <v>296</v>
      </c>
      <c r="K1751" s="230">
        <v>1990</v>
      </c>
      <c r="L1751" s="230" t="s">
        <v>281</v>
      </c>
      <c r="U1751" s="230" t="s">
        <v>902</v>
      </c>
      <c r="V1751" s="230" t="s">
        <v>902</v>
      </c>
    </row>
    <row r="1752" spans="1:22" x14ac:dyDescent="0.3">
      <c r="A1752" s="230">
        <v>420284</v>
      </c>
      <c r="B1752" s="230" t="s">
        <v>855</v>
      </c>
      <c r="C1752" s="230" t="s">
        <v>844</v>
      </c>
      <c r="D1752" s="230" t="s">
        <v>526</v>
      </c>
      <c r="E1752" s="230" t="s">
        <v>141</v>
      </c>
      <c r="F1752" s="230">
        <v>27039</v>
      </c>
      <c r="G1752" s="230" t="s">
        <v>281</v>
      </c>
      <c r="H1752" s="230" t="s">
        <v>1393</v>
      </c>
      <c r="I1752" s="230" t="s">
        <v>1371</v>
      </c>
      <c r="J1752" s="230" t="s">
        <v>295</v>
      </c>
      <c r="K1752" s="230">
        <v>1992</v>
      </c>
      <c r="L1752" s="230" t="s">
        <v>281</v>
      </c>
    </row>
    <row r="1753" spans="1:22" x14ac:dyDescent="0.3">
      <c r="A1753" s="230">
        <v>403517</v>
      </c>
      <c r="B1753" s="230" t="s">
        <v>1171</v>
      </c>
      <c r="C1753" s="230" t="s">
        <v>122</v>
      </c>
      <c r="D1753" s="230" t="s">
        <v>1172</v>
      </c>
      <c r="E1753" s="230" t="s">
        <v>141</v>
      </c>
      <c r="F1753" s="230">
        <v>28185</v>
      </c>
      <c r="G1753" s="230" t="s">
        <v>281</v>
      </c>
      <c r="H1753" s="230" t="s">
        <v>1393</v>
      </c>
      <c r="I1753" s="230" t="s">
        <v>1371</v>
      </c>
      <c r="J1753" s="230" t="s">
        <v>295</v>
      </c>
      <c r="K1753" s="230">
        <v>1995</v>
      </c>
      <c r="L1753" s="230" t="s">
        <v>281</v>
      </c>
      <c r="V1753" s="230" t="s">
        <v>902</v>
      </c>
    </row>
    <row r="1754" spans="1:22" x14ac:dyDescent="0.3">
      <c r="A1754" s="230">
        <v>418600</v>
      </c>
      <c r="B1754" s="230" t="s">
        <v>1226</v>
      </c>
      <c r="C1754" s="230" t="s">
        <v>126</v>
      </c>
      <c r="D1754" s="230" t="s">
        <v>199</v>
      </c>
      <c r="E1754" s="230" t="s">
        <v>140</v>
      </c>
      <c r="F1754" s="230">
        <v>34335</v>
      </c>
      <c r="G1754" s="230" t="s">
        <v>281</v>
      </c>
      <c r="H1754" s="230" t="s">
        <v>1393</v>
      </c>
      <c r="I1754" s="230" t="s">
        <v>1371</v>
      </c>
      <c r="J1754" s="230" t="s">
        <v>296</v>
      </c>
      <c r="K1754" s="230">
        <v>1998</v>
      </c>
      <c r="L1754" s="230" t="s">
        <v>281</v>
      </c>
    </row>
    <row r="1755" spans="1:22" x14ac:dyDescent="0.3">
      <c r="A1755" s="230">
        <v>420251</v>
      </c>
      <c r="B1755" s="230" t="s">
        <v>854</v>
      </c>
      <c r="C1755" s="230" t="s">
        <v>395</v>
      </c>
      <c r="D1755" s="230" t="s">
        <v>201</v>
      </c>
      <c r="E1755" s="230" t="s">
        <v>141</v>
      </c>
      <c r="F1755" s="230">
        <v>29598</v>
      </c>
      <c r="G1755" s="230" t="s">
        <v>281</v>
      </c>
      <c r="H1755" s="230" t="s">
        <v>1393</v>
      </c>
      <c r="I1755" s="230" t="s">
        <v>1371</v>
      </c>
      <c r="J1755" s="230" t="s">
        <v>296</v>
      </c>
      <c r="K1755" s="230">
        <v>1999</v>
      </c>
      <c r="L1755" s="230" t="s">
        <v>281</v>
      </c>
      <c r="S1755" s="230" t="s">
        <v>902</v>
      </c>
      <c r="U1755" s="230" t="s">
        <v>902</v>
      </c>
      <c r="V1755" s="230" t="s">
        <v>902</v>
      </c>
    </row>
    <row r="1756" spans="1:22" x14ac:dyDescent="0.3">
      <c r="A1756" s="230">
        <v>416958</v>
      </c>
      <c r="B1756" s="230" t="s">
        <v>1216</v>
      </c>
      <c r="C1756" s="230" t="s">
        <v>102</v>
      </c>
      <c r="D1756" s="230" t="s">
        <v>1217</v>
      </c>
      <c r="E1756" s="230" t="s">
        <v>141</v>
      </c>
      <c r="F1756" s="230">
        <v>30367</v>
      </c>
      <c r="G1756" s="230" t="s">
        <v>281</v>
      </c>
      <c r="H1756" s="230" t="s">
        <v>1393</v>
      </c>
      <c r="I1756" s="230" t="s">
        <v>1371</v>
      </c>
      <c r="J1756" s="230" t="s">
        <v>295</v>
      </c>
      <c r="K1756" s="230">
        <v>2001</v>
      </c>
      <c r="L1756" s="230" t="s">
        <v>281</v>
      </c>
    </row>
    <row r="1757" spans="1:22" x14ac:dyDescent="0.3">
      <c r="A1757" s="230">
        <v>411223</v>
      </c>
      <c r="B1757" s="230" t="s">
        <v>1192</v>
      </c>
      <c r="C1757" s="230" t="s">
        <v>91</v>
      </c>
      <c r="D1757" s="230" t="s">
        <v>1083</v>
      </c>
      <c r="E1757" s="230" t="s">
        <v>140</v>
      </c>
      <c r="F1757" s="230">
        <v>29740</v>
      </c>
      <c r="G1757" s="230" t="s">
        <v>281</v>
      </c>
      <c r="H1757" s="230" t="s">
        <v>1393</v>
      </c>
      <c r="I1757" s="230" t="s">
        <v>1371</v>
      </c>
      <c r="J1757" s="230" t="s">
        <v>1417</v>
      </c>
      <c r="K1757" s="230">
        <v>2002</v>
      </c>
      <c r="L1757" s="230" t="s">
        <v>281</v>
      </c>
    </row>
    <row r="1758" spans="1:22" x14ac:dyDescent="0.3">
      <c r="A1758" s="230">
        <v>410698</v>
      </c>
      <c r="B1758" s="230" t="s">
        <v>1191</v>
      </c>
      <c r="C1758" s="230" t="s">
        <v>62</v>
      </c>
      <c r="D1758" s="230" t="s">
        <v>218</v>
      </c>
      <c r="E1758" s="230" t="s">
        <v>141</v>
      </c>
      <c r="F1758" s="230">
        <v>31075</v>
      </c>
      <c r="G1758" s="230" t="s">
        <v>281</v>
      </c>
      <c r="H1758" s="230" t="s">
        <v>1393</v>
      </c>
      <c r="I1758" s="230" t="s">
        <v>1371</v>
      </c>
      <c r="J1758" s="230" t="s">
        <v>1417</v>
      </c>
      <c r="K1758" s="230">
        <v>2003</v>
      </c>
      <c r="L1758" s="230" t="s">
        <v>281</v>
      </c>
    </row>
    <row r="1759" spans="1:22" x14ac:dyDescent="0.3">
      <c r="A1759" s="230">
        <v>417627</v>
      </c>
      <c r="B1759" s="230" t="s">
        <v>1222</v>
      </c>
      <c r="C1759" s="230" t="s">
        <v>586</v>
      </c>
      <c r="D1759" s="230" t="s">
        <v>218</v>
      </c>
      <c r="E1759" s="230" t="s">
        <v>141</v>
      </c>
      <c r="F1759" s="230">
        <v>30720</v>
      </c>
      <c r="G1759" s="230" t="s">
        <v>281</v>
      </c>
      <c r="H1759" s="230" t="s">
        <v>1393</v>
      </c>
      <c r="I1759" s="230" t="s">
        <v>1371</v>
      </c>
      <c r="J1759" s="230" t="s">
        <v>295</v>
      </c>
      <c r="K1759" s="230">
        <v>2003</v>
      </c>
      <c r="L1759" s="230" t="s">
        <v>281</v>
      </c>
    </row>
    <row r="1760" spans="1:22" x14ac:dyDescent="0.3">
      <c r="A1760" s="230">
        <v>409762</v>
      </c>
      <c r="B1760" s="230" t="s">
        <v>1188</v>
      </c>
      <c r="C1760" s="230" t="s">
        <v>108</v>
      </c>
      <c r="D1760" s="230" t="s">
        <v>227</v>
      </c>
      <c r="E1760" s="230" t="s">
        <v>140</v>
      </c>
      <c r="F1760" s="230">
        <v>30965</v>
      </c>
      <c r="G1760" s="230" t="s">
        <v>281</v>
      </c>
      <c r="H1760" s="230" t="s">
        <v>1393</v>
      </c>
      <c r="I1760" s="230" t="s">
        <v>1371</v>
      </c>
      <c r="J1760" s="230" t="s">
        <v>295</v>
      </c>
      <c r="K1760" s="230">
        <v>2003</v>
      </c>
      <c r="L1760" s="230" t="s">
        <v>281</v>
      </c>
    </row>
    <row r="1761" spans="1:22" x14ac:dyDescent="0.3">
      <c r="A1761" s="230">
        <v>408048</v>
      </c>
      <c r="B1761" s="230" t="s">
        <v>1297</v>
      </c>
      <c r="C1761" s="230" t="s">
        <v>82</v>
      </c>
      <c r="D1761" s="230" t="s">
        <v>190</v>
      </c>
      <c r="E1761" s="230" t="s">
        <v>140</v>
      </c>
      <c r="F1761" s="230">
        <v>31435</v>
      </c>
      <c r="G1761" s="230" t="s">
        <v>281</v>
      </c>
      <c r="H1761" s="230" t="s">
        <v>1393</v>
      </c>
      <c r="I1761" s="230" t="s">
        <v>1371</v>
      </c>
      <c r="J1761" s="230" t="s">
        <v>295</v>
      </c>
      <c r="K1761" s="230">
        <v>2004</v>
      </c>
      <c r="L1761" s="230" t="s">
        <v>281</v>
      </c>
    </row>
    <row r="1762" spans="1:22" x14ac:dyDescent="0.3">
      <c r="A1762" s="230">
        <v>407157</v>
      </c>
      <c r="B1762" s="230" t="s">
        <v>1330</v>
      </c>
      <c r="C1762" s="230" t="s">
        <v>99</v>
      </c>
      <c r="D1762" s="230" t="s">
        <v>1331</v>
      </c>
      <c r="E1762" s="230" t="s">
        <v>140</v>
      </c>
      <c r="F1762" s="230">
        <v>31599</v>
      </c>
      <c r="G1762" s="230" t="s">
        <v>281</v>
      </c>
      <c r="H1762" s="230" t="s">
        <v>1393</v>
      </c>
      <c r="I1762" s="230" t="s">
        <v>1371</v>
      </c>
      <c r="J1762" s="230" t="s">
        <v>296</v>
      </c>
      <c r="K1762" s="230">
        <v>2004</v>
      </c>
      <c r="L1762" s="230" t="s">
        <v>281</v>
      </c>
    </row>
    <row r="1763" spans="1:22" x14ac:dyDescent="0.3">
      <c r="A1763" s="230">
        <v>404998</v>
      </c>
      <c r="B1763" s="230" t="s">
        <v>1175</v>
      </c>
      <c r="C1763" s="230" t="s">
        <v>546</v>
      </c>
      <c r="D1763" s="230" t="s">
        <v>1176</v>
      </c>
      <c r="E1763" s="230" t="s">
        <v>141</v>
      </c>
      <c r="F1763" s="230">
        <v>31413</v>
      </c>
      <c r="G1763" s="230" t="s">
        <v>281</v>
      </c>
      <c r="H1763" s="230" t="s">
        <v>1393</v>
      </c>
      <c r="I1763" s="230" t="s">
        <v>1371</v>
      </c>
      <c r="J1763" s="230" t="s">
        <v>296</v>
      </c>
      <c r="K1763" s="230">
        <v>2004</v>
      </c>
      <c r="L1763" s="230" t="s">
        <v>281</v>
      </c>
    </row>
    <row r="1764" spans="1:22" x14ac:dyDescent="0.3">
      <c r="A1764" s="230">
        <v>415187</v>
      </c>
      <c r="B1764" s="230" t="s">
        <v>1207</v>
      </c>
      <c r="C1764" s="230" t="s">
        <v>505</v>
      </c>
      <c r="D1764" s="230" t="s">
        <v>90</v>
      </c>
      <c r="E1764" s="230" t="s">
        <v>141</v>
      </c>
      <c r="F1764" s="230">
        <v>31050</v>
      </c>
      <c r="G1764" s="230" t="s">
        <v>281</v>
      </c>
      <c r="H1764" s="230" t="s">
        <v>1393</v>
      </c>
      <c r="I1764" s="230" t="s">
        <v>1371</v>
      </c>
      <c r="J1764" s="230" t="s">
        <v>295</v>
      </c>
      <c r="K1764" s="230">
        <v>2005</v>
      </c>
      <c r="L1764" s="230" t="s">
        <v>281</v>
      </c>
      <c r="V1764" s="230" t="s">
        <v>902</v>
      </c>
    </row>
    <row r="1765" spans="1:22" x14ac:dyDescent="0.3">
      <c r="A1765" s="230">
        <v>404164</v>
      </c>
      <c r="B1765" s="230" t="s">
        <v>1263</v>
      </c>
      <c r="C1765" s="230" t="s">
        <v>82</v>
      </c>
      <c r="D1765" s="230" t="s">
        <v>228</v>
      </c>
      <c r="E1765" s="230" t="s">
        <v>141</v>
      </c>
      <c r="F1765" s="230">
        <v>32122</v>
      </c>
      <c r="G1765" s="230" t="s">
        <v>281</v>
      </c>
      <c r="H1765" s="230" t="s">
        <v>1393</v>
      </c>
      <c r="I1765" s="230" t="s">
        <v>1371</v>
      </c>
      <c r="J1765" s="230" t="s">
        <v>295</v>
      </c>
      <c r="K1765" s="230">
        <v>2005</v>
      </c>
      <c r="L1765" s="230" t="s">
        <v>281</v>
      </c>
      <c r="U1765" s="230" t="s">
        <v>902</v>
      </c>
      <c r="V1765" s="230" t="s">
        <v>902</v>
      </c>
    </row>
    <row r="1766" spans="1:22" x14ac:dyDescent="0.3">
      <c r="A1766" s="230">
        <v>411663</v>
      </c>
      <c r="B1766" s="230" t="s">
        <v>1198</v>
      </c>
      <c r="C1766" s="230" t="s">
        <v>520</v>
      </c>
      <c r="D1766" s="230" t="s">
        <v>258</v>
      </c>
      <c r="E1766" s="230" t="s">
        <v>140</v>
      </c>
      <c r="F1766" s="230">
        <v>31498</v>
      </c>
      <c r="G1766" s="230" t="s">
        <v>281</v>
      </c>
      <c r="H1766" s="230" t="s">
        <v>1393</v>
      </c>
      <c r="I1766" s="230" t="s">
        <v>1371</v>
      </c>
      <c r="J1766" s="230" t="s">
        <v>295</v>
      </c>
      <c r="K1766" s="230">
        <v>2006</v>
      </c>
      <c r="L1766" s="230" t="s">
        <v>281</v>
      </c>
    </row>
    <row r="1767" spans="1:22" x14ac:dyDescent="0.3">
      <c r="A1767" s="230">
        <v>412036</v>
      </c>
      <c r="B1767" s="230" t="s">
        <v>1253</v>
      </c>
      <c r="C1767" s="230" t="s">
        <v>676</v>
      </c>
      <c r="D1767" s="230" t="s">
        <v>1254</v>
      </c>
      <c r="E1767" s="230" t="s">
        <v>141</v>
      </c>
      <c r="F1767" s="230">
        <v>31618</v>
      </c>
      <c r="G1767" s="230" t="s">
        <v>281</v>
      </c>
      <c r="H1767" s="230" t="s">
        <v>1393</v>
      </c>
      <c r="I1767" s="230" t="s">
        <v>1371</v>
      </c>
      <c r="J1767" s="230" t="s">
        <v>295</v>
      </c>
      <c r="K1767" s="230">
        <v>2008</v>
      </c>
      <c r="L1767" s="230" t="s">
        <v>281</v>
      </c>
    </row>
    <row r="1768" spans="1:22" x14ac:dyDescent="0.3">
      <c r="A1768" s="230">
        <v>415781</v>
      </c>
      <c r="B1768" s="230" t="s">
        <v>1209</v>
      </c>
      <c r="C1768" s="230" t="s">
        <v>65</v>
      </c>
      <c r="D1768" s="230" t="s">
        <v>1210</v>
      </c>
      <c r="E1768" s="230" t="s">
        <v>140</v>
      </c>
      <c r="F1768" s="230">
        <v>32690</v>
      </c>
      <c r="G1768" s="230" t="s">
        <v>281</v>
      </c>
      <c r="H1768" s="230" t="s">
        <v>1393</v>
      </c>
      <c r="I1768" s="230" t="s">
        <v>1371</v>
      </c>
      <c r="J1768" s="230" t="s">
        <v>295</v>
      </c>
      <c r="K1768" s="230">
        <v>2008</v>
      </c>
      <c r="L1768" s="230" t="s">
        <v>281</v>
      </c>
    </row>
    <row r="1769" spans="1:22" x14ac:dyDescent="0.3">
      <c r="A1769" s="230">
        <v>424845</v>
      </c>
      <c r="B1769" s="230" t="s">
        <v>973</v>
      </c>
      <c r="C1769" s="230" t="s">
        <v>62</v>
      </c>
      <c r="D1769" s="230" t="s">
        <v>210</v>
      </c>
      <c r="E1769" s="230" t="s">
        <v>140</v>
      </c>
      <c r="F1769" s="230">
        <v>33032</v>
      </c>
      <c r="G1769" s="230" t="s">
        <v>281</v>
      </c>
      <c r="H1769" s="230" t="s">
        <v>1393</v>
      </c>
      <c r="I1769" s="230" t="s">
        <v>1371</v>
      </c>
      <c r="J1769" s="230" t="s">
        <v>295</v>
      </c>
      <c r="K1769" s="230">
        <v>2008</v>
      </c>
      <c r="L1769" s="230" t="s">
        <v>281</v>
      </c>
      <c r="V1769" s="230" t="s">
        <v>902</v>
      </c>
    </row>
    <row r="1770" spans="1:22" x14ac:dyDescent="0.3">
      <c r="A1770" s="230">
        <v>422344</v>
      </c>
      <c r="B1770" s="230" t="s">
        <v>884</v>
      </c>
      <c r="C1770" s="230" t="s">
        <v>605</v>
      </c>
      <c r="D1770" s="230" t="s">
        <v>223</v>
      </c>
      <c r="E1770" s="230" t="s">
        <v>141</v>
      </c>
      <c r="F1770" s="230">
        <v>33245</v>
      </c>
      <c r="G1770" s="230" t="s">
        <v>281</v>
      </c>
      <c r="H1770" s="230" t="s">
        <v>1393</v>
      </c>
      <c r="I1770" s="230" t="s">
        <v>1371</v>
      </c>
      <c r="J1770" s="230" t="s">
        <v>295</v>
      </c>
      <c r="K1770" s="230">
        <v>2008</v>
      </c>
      <c r="L1770" s="230" t="s">
        <v>281</v>
      </c>
    </row>
    <row r="1771" spans="1:22" x14ac:dyDescent="0.3">
      <c r="A1771" s="230">
        <v>415320</v>
      </c>
      <c r="B1771" s="230" t="s">
        <v>805</v>
      </c>
      <c r="C1771" s="230" t="s">
        <v>762</v>
      </c>
      <c r="D1771" s="230" t="s">
        <v>408</v>
      </c>
      <c r="E1771" s="230" t="s">
        <v>140</v>
      </c>
      <c r="F1771" s="230">
        <v>33268</v>
      </c>
      <c r="G1771" s="230" t="s">
        <v>281</v>
      </c>
      <c r="H1771" s="230" t="s">
        <v>1393</v>
      </c>
      <c r="I1771" s="230" t="s">
        <v>1371</v>
      </c>
      <c r="J1771" s="230" t="s">
        <v>295</v>
      </c>
      <c r="K1771" s="230">
        <v>2009</v>
      </c>
      <c r="L1771" s="230" t="s">
        <v>281</v>
      </c>
    </row>
    <row r="1772" spans="1:22" x14ac:dyDescent="0.3">
      <c r="A1772" s="230">
        <v>423644</v>
      </c>
      <c r="B1772" s="230" t="s">
        <v>1026</v>
      </c>
      <c r="C1772" s="230" t="s">
        <v>556</v>
      </c>
      <c r="D1772" s="230" t="s">
        <v>193</v>
      </c>
      <c r="E1772" s="230" t="s">
        <v>141</v>
      </c>
      <c r="F1772" s="230">
        <v>33390</v>
      </c>
      <c r="G1772" s="230" t="s">
        <v>281</v>
      </c>
      <c r="H1772" s="230" t="s">
        <v>1393</v>
      </c>
      <c r="I1772" s="230" t="s">
        <v>1371</v>
      </c>
      <c r="J1772" s="230" t="s">
        <v>295</v>
      </c>
      <c r="K1772" s="230">
        <v>2009</v>
      </c>
      <c r="L1772" s="230" t="s">
        <v>281</v>
      </c>
      <c r="V1772" s="230" t="s">
        <v>902</v>
      </c>
    </row>
    <row r="1773" spans="1:22" x14ac:dyDescent="0.3">
      <c r="A1773" s="230">
        <v>420740</v>
      </c>
      <c r="B1773" s="230" t="s">
        <v>1344</v>
      </c>
      <c r="C1773" s="230" t="s">
        <v>107</v>
      </c>
      <c r="D1773" s="230" t="s">
        <v>249</v>
      </c>
      <c r="E1773" s="230" t="s">
        <v>141</v>
      </c>
      <c r="F1773" s="230">
        <v>32981</v>
      </c>
      <c r="G1773" s="230" t="s">
        <v>281</v>
      </c>
      <c r="H1773" s="230" t="s">
        <v>1393</v>
      </c>
      <c r="I1773" s="230" t="s">
        <v>1371</v>
      </c>
      <c r="J1773" s="230" t="s">
        <v>296</v>
      </c>
      <c r="K1773" s="230">
        <v>2009</v>
      </c>
      <c r="L1773" s="230" t="s">
        <v>281</v>
      </c>
      <c r="U1773" s="230" t="s">
        <v>902</v>
      </c>
      <c r="V1773" s="230" t="s">
        <v>902</v>
      </c>
    </row>
    <row r="1774" spans="1:22" x14ac:dyDescent="0.3">
      <c r="A1774" s="230">
        <v>412611</v>
      </c>
      <c r="B1774" s="230" t="s">
        <v>1199</v>
      </c>
      <c r="C1774" s="230" t="s">
        <v>751</v>
      </c>
      <c r="D1774" s="230" t="s">
        <v>250</v>
      </c>
      <c r="E1774" s="230" t="s">
        <v>140</v>
      </c>
      <c r="F1774" s="230">
        <v>33356</v>
      </c>
      <c r="G1774" s="230" t="s">
        <v>281</v>
      </c>
      <c r="H1774" s="230" t="s">
        <v>1393</v>
      </c>
      <c r="I1774" s="230" t="s">
        <v>1371</v>
      </c>
      <c r="J1774" s="230" t="s">
        <v>296</v>
      </c>
      <c r="K1774" s="230">
        <v>2009</v>
      </c>
      <c r="L1774" s="230" t="s">
        <v>281</v>
      </c>
      <c r="V1774" s="230" t="s">
        <v>902</v>
      </c>
    </row>
    <row r="1775" spans="1:22" x14ac:dyDescent="0.3">
      <c r="A1775" s="230">
        <v>412686</v>
      </c>
      <c r="B1775" s="230" t="s">
        <v>1200</v>
      </c>
      <c r="C1775" s="230" t="s">
        <v>97</v>
      </c>
      <c r="D1775" s="230" t="s">
        <v>371</v>
      </c>
      <c r="E1775" s="230" t="s">
        <v>141</v>
      </c>
      <c r="F1775" s="230">
        <v>33511</v>
      </c>
      <c r="G1775" s="230" t="s">
        <v>281</v>
      </c>
      <c r="H1775" s="230" t="s">
        <v>1393</v>
      </c>
      <c r="I1775" s="230" t="s">
        <v>1371</v>
      </c>
      <c r="J1775" s="230" t="s">
        <v>296</v>
      </c>
      <c r="K1775" s="230">
        <v>2009</v>
      </c>
      <c r="L1775" s="230" t="s">
        <v>281</v>
      </c>
    </row>
    <row r="1776" spans="1:22" x14ac:dyDescent="0.3">
      <c r="A1776" s="230">
        <v>418064</v>
      </c>
      <c r="B1776" s="230" t="s">
        <v>1311</v>
      </c>
      <c r="C1776" s="230" t="s">
        <v>450</v>
      </c>
      <c r="D1776" s="230" t="s">
        <v>674</v>
      </c>
      <c r="E1776" s="230" t="s">
        <v>141</v>
      </c>
      <c r="F1776" s="230">
        <v>33604</v>
      </c>
      <c r="G1776" s="230" t="s">
        <v>281</v>
      </c>
      <c r="H1776" s="230" t="s">
        <v>1393</v>
      </c>
      <c r="I1776" s="230" t="s">
        <v>1371</v>
      </c>
      <c r="J1776" s="230" t="s">
        <v>296</v>
      </c>
      <c r="K1776" s="230">
        <v>2009</v>
      </c>
      <c r="L1776" s="230" t="s">
        <v>281</v>
      </c>
    </row>
    <row r="1777" spans="1:22" x14ac:dyDescent="0.3">
      <c r="A1777" s="230">
        <v>414495</v>
      </c>
      <c r="B1777" s="230" t="s">
        <v>1257</v>
      </c>
      <c r="C1777" s="230" t="s">
        <v>419</v>
      </c>
      <c r="D1777" s="230" t="s">
        <v>224</v>
      </c>
      <c r="E1777" s="230" t="s">
        <v>141</v>
      </c>
      <c r="F1777" s="230">
        <v>32625</v>
      </c>
      <c r="G1777" s="230" t="s">
        <v>281</v>
      </c>
      <c r="H1777" s="230" t="s">
        <v>1393</v>
      </c>
      <c r="I1777" s="230" t="s">
        <v>1371</v>
      </c>
      <c r="J1777" s="230" t="s">
        <v>295</v>
      </c>
      <c r="K1777" s="230">
        <v>2010</v>
      </c>
      <c r="L1777" s="230" t="s">
        <v>281</v>
      </c>
    </row>
    <row r="1778" spans="1:22" x14ac:dyDescent="0.3">
      <c r="A1778" s="230">
        <v>414637</v>
      </c>
      <c r="B1778" s="230" t="s">
        <v>1336</v>
      </c>
      <c r="C1778" s="230" t="s">
        <v>919</v>
      </c>
      <c r="D1778" s="230" t="s">
        <v>511</v>
      </c>
      <c r="E1778" s="230" t="s">
        <v>141</v>
      </c>
      <c r="F1778" s="230">
        <v>33311</v>
      </c>
      <c r="G1778" s="230" t="s">
        <v>281</v>
      </c>
      <c r="H1778" s="230" t="s">
        <v>1393</v>
      </c>
      <c r="I1778" s="230" t="s">
        <v>1371</v>
      </c>
      <c r="J1778" s="230" t="s">
        <v>295</v>
      </c>
      <c r="K1778" s="230">
        <v>2010</v>
      </c>
      <c r="L1778" s="230" t="s">
        <v>281</v>
      </c>
    </row>
    <row r="1779" spans="1:22" x14ac:dyDescent="0.3">
      <c r="A1779" s="230">
        <v>422121</v>
      </c>
      <c r="B1779" s="230" t="s">
        <v>1049</v>
      </c>
      <c r="C1779" s="230" t="s">
        <v>80</v>
      </c>
      <c r="D1779" s="230" t="s">
        <v>228</v>
      </c>
      <c r="E1779" s="230" t="s">
        <v>140</v>
      </c>
      <c r="F1779" s="230">
        <v>33327</v>
      </c>
      <c r="G1779" s="230" t="s">
        <v>1398</v>
      </c>
      <c r="H1779" s="230" t="s">
        <v>1393</v>
      </c>
      <c r="I1779" s="230" t="s">
        <v>1371</v>
      </c>
      <c r="J1779" s="230" t="s">
        <v>295</v>
      </c>
      <c r="K1779" s="230">
        <v>2010</v>
      </c>
      <c r="L1779" s="230" t="s">
        <v>281</v>
      </c>
      <c r="V1779" s="230" t="s">
        <v>902</v>
      </c>
    </row>
    <row r="1780" spans="1:22" x14ac:dyDescent="0.3">
      <c r="A1780" s="230">
        <v>416099</v>
      </c>
      <c r="B1780" s="230" t="s">
        <v>1307</v>
      </c>
      <c r="C1780" s="230" t="s">
        <v>67</v>
      </c>
      <c r="D1780" s="230" t="s">
        <v>1308</v>
      </c>
      <c r="E1780" s="230" t="s">
        <v>140</v>
      </c>
      <c r="F1780" s="230">
        <v>33252</v>
      </c>
      <c r="G1780" s="230" t="s">
        <v>281</v>
      </c>
      <c r="H1780" s="230" t="s">
        <v>1393</v>
      </c>
      <c r="I1780" s="230" t="s">
        <v>1371</v>
      </c>
      <c r="J1780" s="230" t="s">
        <v>295</v>
      </c>
      <c r="K1780" s="230">
        <v>2011</v>
      </c>
      <c r="L1780" s="230" t="s">
        <v>281</v>
      </c>
    </row>
    <row r="1781" spans="1:22" x14ac:dyDescent="0.3">
      <c r="A1781" s="230">
        <v>417544</v>
      </c>
      <c r="B1781" s="230" t="s">
        <v>1309</v>
      </c>
      <c r="C1781" s="230" t="s">
        <v>506</v>
      </c>
      <c r="D1781" s="230" t="s">
        <v>1310</v>
      </c>
      <c r="E1781" s="230" t="s">
        <v>141</v>
      </c>
      <c r="F1781" s="230">
        <v>33793</v>
      </c>
      <c r="G1781" s="230" t="s">
        <v>281</v>
      </c>
      <c r="H1781" s="230" t="s">
        <v>1393</v>
      </c>
      <c r="I1781" s="230" t="s">
        <v>1371</v>
      </c>
      <c r="J1781" s="230" t="s">
        <v>295</v>
      </c>
      <c r="K1781" s="230">
        <v>2011</v>
      </c>
      <c r="L1781" s="230" t="s">
        <v>281</v>
      </c>
      <c r="V1781" s="230" t="s">
        <v>902</v>
      </c>
    </row>
    <row r="1782" spans="1:22" x14ac:dyDescent="0.3">
      <c r="A1782" s="230">
        <v>415137</v>
      </c>
      <c r="B1782" s="230" t="s">
        <v>1306</v>
      </c>
      <c r="C1782" s="230" t="s">
        <v>121</v>
      </c>
      <c r="D1782" s="230" t="s">
        <v>1068</v>
      </c>
      <c r="E1782" s="230" t="s">
        <v>141</v>
      </c>
      <c r="F1782" s="230">
        <v>33998</v>
      </c>
      <c r="G1782" s="230" t="s">
        <v>281</v>
      </c>
      <c r="H1782" s="230" t="s">
        <v>1393</v>
      </c>
      <c r="I1782" s="230" t="s">
        <v>1371</v>
      </c>
      <c r="J1782" s="230" t="s">
        <v>295</v>
      </c>
      <c r="K1782" s="230">
        <v>2011</v>
      </c>
      <c r="L1782" s="230" t="s">
        <v>281</v>
      </c>
    </row>
    <row r="1783" spans="1:22" x14ac:dyDescent="0.3">
      <c r="A1783" s="230">
        <v>416439</v>
      </c>
      <c r="B1783" s="230" t="s">
        <v>1214</v>
      </c>
      <c r="C1783" s="230" t="s">
        <v>384</v>
      </c>
      <c r="D1783" s="230" t="s">
        <v>230</v>
      </c>
      <c r="E1783" s="230" t="s">
        <v>140</v>
      </c>
      <c r="F1783" s="230">
        <v>34362</v>
      </c>
      <c r="G1783" s="230" t="s">
        <v>281</v>
      </c>
      <c r="H1783" s="230" t="s">
        <v>1393</v>
      </c>
      <c r="I1783" s="230" t="s">
        <v>1371</v>
      </c>
      <c r="J1783" s="230" t="s">
        <v>295</v>
      </c>
      <c r="K1783" s="230">
        <v>2011</v>
      </c>
      <c r="L1783" s="230" t="s">
        <v>281</v>
      </c>
    </row>
    <row r="1784" spans="1:22" x14ac:dyDescent="0.3">
      <c r="A1784" s="230">
        <v>417355</v>
      </c>
      <c r="B1784" s="230" t="s">
        <v>1220</v>
      </c>
      <c r="C1784" s="230" t="s">
        <v>61</v>
      </c>
      <c r="D1784" s="230" t="s">
        <v>527</v>
      </c>
      <c r="E1784" s="230" t="s">
        <v>140</v>
      </c>
      <c r="F1784" s="230">
        <v>33970</v>
      </c>
      <c r="G1784" s="230" t="s">
        <v>281</v>
      </c>
      <c r="H1784" s="230" t="s">
        <v>1393</v>
      </c>
      <c r="I1784" s="230" t="s">
        <v>1371</v>
      </c>
      <c r="J1784" s="230" t="s">
        <v>296</v>
      </c>
      <c r="K1784" s="230">
        <v>2011</v>
      </c>
      <c r="L1784" s="230" t="s">
        <v>281</v>
      </c>
    </row>
    <row r="1785" spans="1:22" x14ac:dyDescent="0.3">
      <c r="A1785" s="230">
        <v>419109</v>
      </c>
      <c r="B1785" s="230" t="s">
        <v>1228</v>
      </c>
      <c r="C1785" s="230" t="s">
        <v>486</v>
      </c>
      <c r="D1785" s="230" t="s">
        <v>225</v>
      </c>
      <c r="E1785" s="230" t="s">
        <v>140</v>
      </c>
      <c r="F1785" s="230">
        <v>34008</v>
      </c>
      <c r="G1785" s="230" t="s">
        <v>281</v>
      </c>
      <c r="H1785" s="230" t="s">
        <v>1393</v>
      </c>
      <c r="I1785" s="230" t="s">
        <v>1371</v>
      </c>
      <c r="J1785" s="230" t="s">
        <v>296</v>
      </c>
      <c r="K1785" s="230">
        <v>2011</v>
      </c>
      <c r="L1785" s="230" t="s">
        <v>281</v>
      </c>
    </row>
    <row r="1786" spans="1:22" x14ac:dyDescent="0.3">
      <c r="A1786" s="230">
        <v>415654</v>
      </c>
      <c r="B1786" s="230" t="s">
        <v>1208</v>
      </c>
      <c r="C1786" s="230" t="s">
        <v>1032</v>
      </c>
      <c r="D1786" s="230" t="s">
        <v>200</v>
      </c>
      <c r="E1786" s="230" t="s">
        <v>140</v>
      </c>
      <c r="F1786" s="230">
        <v>34352</v>
      </c>
      <c r="G1786" s="230" t="s">
        <v>281</v>
      </c>
      <c r="H1786" s="230" t="s">
        <v>1393</v>
      </c>
      <c r="I1786" s="230" t="s">
        <v>1371</v>
      </c>
      <c r="J1786" s="230" t="s">
        <v>296</v>
      </c>
      <c r="K1786" s="230">
        <v>2011</v>
      </c>
      <c r="L1786" s="230" t="s">
        <v>281</v>
      </c>
    </row>
    <row r="1787" spans="1:22" x14ac:dyDescent="0.3">
      <c r="A1787" s="230">
        <v>425433</v>
      </c>
      <c r="B1787" s="230" t="s">
        <v>1110</v>
      </c>
      <c r="C1787" s="230" t="s">
        <v>1111</v>
      </c>
      <c r="D1787" s="230" t="s">
        <v>208</v>
      </c>
      <c r="E1787" s="230" t="s">
        <v>141</v>
      </c>
      <c r="F1787" s="230">
        <v>34336</v>
      </c>
      <c r="G1787" s="230" t="s">
        <v>281</v>
      </c>
      <c r="H1787" s="230" t="s">
        <v>1393</v>
      </c>
      <c r="I1787" s="230" t="s">
        <v>1371</v>
      </c>
      <c r="J1787" s="230" t="s">
        <v>295</v>
      </c>
      <c r="K1787" s="230">
        <v>2012</v>
      </c>
      <c r="L1787" s="230" t="s">
        <v>281</v>
      </c>
      <c r="U1787" s="230" t="s">
        <v>902</v>
      </c>
      <c r="V1787" s="230" t="s">
        <v>902</v>
      </c>
    </row>
    <row r="1788" spans="1:22" x14ac:dyDescent="0.3">
      <c r="A1788" s="230">
        <v>417975</v>
      </c>
      <c r="B1788" s="230" t="s">
        <v>814</v>
      </c>
      <c r="C1788" s="230" t="s">
        <v>91</v>
      </c>
      <c r="D1788" s="230" t="s">
        <v>815</v>
      </c>
      <c r="E1788" s="230" t="s">
        <v>141</v>
      </c>
      <c r="F1788" s="230">
        <v>34399</v>
      </c>
      <c r="G1788" s="230" t="s">
        <v>292</v>
      </c>
      <c r="H1788" s="230" t="s">
        <v>1393</v>
      </c>
      <c r="I1788" s="230" t="s">
        <v>1371</v>
      </c>
      <c r="J1788" s="230" t="s">
        <v>295</v>
      </c>
      <c r="K1788" s="230">
        <v>2012</v>
      </c>
      <c r="L1788" s="230" t="s">
        <v>281</v>
      </c>
    </row>
    <row r="1789" spans="1:22" x14ac:dyDescent="0.3">
      <c r="A1789" s="230">
        <v>420159</v>
      </c>
      <c r="B1789" s="230" t="s">
        <v>1324</v>
      </c>
      <c r="C1789" s="230" t="s">
        <v>1060</v>
      </c>
      <c r="D1789" s="230" t="s">
        <v>1325</v>
      </c>
      <c r="E1789" s="230" t="s">
        <v>140</v>
      </c>
      <c r="F1789" s="230">
        <v>34493</v>
      </c>
      <c r="G1789" s="230" t="s">
        <v>281</v>
      </c>
      <c r="H1789" s="230" t="s">
        <v>1393</v>
      </c>
      <c r="I1789" s="230" t="s">
        <v>1371</v>
      </c>
      <c r="J1789" s="230" t="s">
        <v>295</v>
      </c>
      <c r="K1789" s="230">
        <v>2012</v>
      </c>
      <c r="L1789" s="230" t="s">
        <v>281</v>
      </c>
      <c r="V1789" s="230" t="s">
        <v>902</v>
      </c>
    </row>
    <row r="1790" spans="1:22" x14ac:dyDescent="0.3">
      <c r="A1790" s="230">
        <v>418073</v>
      </c>
      <c r="B1790" s="230" t="s">
        <v>1312</v>
      </c>
      <c r="C1790" s="230" t="s">
        <v>555</v>
      </c>
      <c r="D1790" s="230" t="s">
        <v>481</v>
      </c>
      <c r="E1790" s="230" t="s">
        <v>141</v>
      </c>
      <c r="F1790" s="230">
        <v>34338</v>
      </c>
      <c r="G1790" s="230" t="s">
        <v>281</v>
      </c>
      <c r="H1790" s="230" t="s">
        <v>1393</v>
      </c>
      <c r="I1790" s="230" t="s">
        <v>1371</v>
      </c>
      <c r="J1790" s="230" t="s">
        <v>296</v>
      </c>
      <c r="K1790" s="230">
        <v>2012</v>
      </c>
      <c r="L1790" s="230" t="s">
        <v>281</v>
      </c>
    </row>
    <row r="1791" spans="1:22" x14ac:dyDescent="0.3">
      <c r="A1791" s="230">
        <v>420434</v>
      </c>
      <c r="B1791" s="230" t="s">
        <v>1078</v>
      </c>
      <c r="C1791" s="230" t="s">
        <v>450</v>
      </c>
      <c r="D1791" s="230" t="s">
        <v>971</v>
      </c>
      <c r="E1791" s="230" t="s">
        <v>141</v>
      </c>
      <c r="F1791" s="230">
        <v>34391</v>
      </c>
      <c r="G1791" s="230" t="s">
        <v>281</v>
      </c>
      <c r="H1791" s="230" t="s">
        <v>1393</v>
      </c>
      <c r="I1791" s="230" t="s">
        <v>1371</v>
      </c>
      <c r="J1791" s="230" t="s">
        <v>296</v>
      </c>
      <c r="K1791" s="230">
        <v>2012</v>
      </c>
      <c r="L1791" s="230" t="s">
        <v>281</v>
      </c>
      <c r="S1791" s="230" t="s">
        <v>902</v>
      </c>
      <c r="T1791" s="230" t="s">
        <v>902</v>
      </c>
      <c r="U1791" s="230" t="s">
        <v>902</v>
      </c>
      <c r="V1791" s="230" t="s">
        <v>902</v>
      </c>
    </row>
    <row r="1792" spans="1:22" x14ac:dyDescent="0.3">
      <c r="A1792" s="230">
        <v>419844</v>
      </c>
      <c r="B1792" s="230" t="s">
        <v>1335</v>
      </c>
      <c r="C1792" s="230" t="s">
        <v>712</v>
      </c>
      <c r="D1792" s="230" t="s">
        <v>90</v>
      </c>
      <c r="E1792" s="230" t="s">
        <v>140</v>
      </c>
      <c r="F1792" s="230">
        <v>34900</v>
      </c>
      <c r="G1792" s="230" t="s">
        <v>281</v>
      </c>
      <c r="H1792" s="230" t="s">
        <v>1393</v>
      </c>
      <c r="I1792" s="230" t="s">
        <v>1371</v>
      </c>
      <c r="J1792" s="230" t="s">
        <v>296</v>
      </c>
      <c r="K1792" s="230">
        <v>2012</v>
      </c>
      <c r="L1792" s="230" t="s">
        <v>281</v>
      </c>
      <c r="V1792" s="230" t="s">
        <v>902</v>
      </c>
    </row>
    <row r="1793" spans="1:22" x14ac:dyDescent="0.3">
      <c r="A1793" s="230">
        <v>425082</v>
      </c>
      <c r="B1793" s="230" t="s">
        <v>1104</v>
      </c>
      <c r="C1793" s="230" t="s">
        <v>366</v>
      </c>
      <c r="D1793" s="230" t="s">
        <v>431</v>
      </c>
      <c r="E1793" s="230" t="s">
        <v>140</v>
      </c>
      <c r="F1793" s="230">
        <v>35065</v>
      </c>
      <c r="G1793" s="230" t="s">
        <v>281</v>
      </c>
      <c r="H1793" s="230" t="s">
        <v>1393</v>
      </c>
      <c r="I1793" s="230" t="s">
        <v>1371</v>
      </c>
      <c r="J1793" s="230" t="s">
        <v>295</v>
      </c>
      <c r="K1793" s="230">
        <v>2013</v>
      </c>
      <c r="L1793" s="230" t="s">
        <v>281</v>
      </c>
    </row>
    <row r="1794" spans="1:22" x14ac:dyDescent="0.3">
      <c r="A1794" s="230">
        <v>419304</v>
      </c>
      <c r="B1794" s="230" t="s">
        <v>828</v>
      </c>
      <c r="C1794" s="230" t="s">
        <v>71</v>
      </c>
      <c r="D1794" s="230" t="s">
        <v>222</v>
      </c>
      <c r="E1794" s="230" t="s">
        <v>141</v>
      </c>
      <c r="F1794" s="230">
        <v>34773</v>
      </c>
      <c r="G1794" s="230" t="s">
        <v>281</v>
      </c>
      <c r="H1794" s="230" t="s">
        <v>1393</v>
      </c>
      <c r="I1794" s="230" t="s">
        <v>1371</v>
      </c>
      <c r="J1794" s="230" t="s">
        <v>295</v>
      </c>
      <c r="K1794" s="230">
        <v>2013</v>
      </c>
      <c r="L1794" s="230" t="s">
        <v>281</v>
      </c>
    </row>
    <row r="1795" spans="1:22" x14ac:dyDescent="0.3">
      <c r="A1795" s="230">
        <v>418107</v>
      </c>
      <c r="B1795" s="230" t="s">
        <v>766</v>
      </c>
      <c r="C1795" s="230" t="s">
        <v>509</v>
      </c>
      <c r="D1795" s="230" t="s">
        <v>129</v>
      </c>
      <c r="E1795" s="230" t="s">
        <v>140</v>
      </c>
      <c r="F1795" s="230">
        <v>34879</v>
      </c>
      <c r="G1795" s="230" t="s">
        <v>281</v>
      </c>
      <c r="H1795" s="230" t="s">
        <v>1393</v>
      </c>
      <c r="I1795" s="230" t="s">
        <v>1371</v>
      </c>
      <c r="J1795" s="230" t="s">
        <v>295</v>
      </c>
      <c r="K1795" s="230">
        <v>2013</v>
      </c>
      <c r="L1795" s="230" t="s">
        <v>281</v>
      </c>
    </row>
    <row r="1796" spans="1:22" x14ac:dyDescent="0.3">
      <c r="A1796" s="230">
        <v>419639</v>
      </c>
      <c r="B1796" s="230" t="s">
        <v>1235</v>
      </c>
      <c r="C1796" s="230" t="s">
        <v>669</v>
      </c>
      <c r="D1796" s="230" t="s">
        <v>222</v>
      </c>
      <c r="E1796" s="230" t="s">
        <v>141</v>
      </c>
      <c r="F1796" s="230">
        <v>35065</v>
      </c>
      <c r="G1796" s="230" t="s">
        <v>281</v>
      </c>
      <c r="H1796" s="230" t="s">
        <v>1393</v>
      </c>
      <c r="I1796" s="230" t="s">
        <v>1371</v>
      </c>
      <c r="J1796" s="230" t="s">
        <v>295</v>
      </c>
      <c r="K1796" s="230">
        <v>2013</v>
      </c>
      <c r="L1796" s="230" t="s">
        <v>281</v>
      </c>
    </row>
    <row r="1797" spans="1:22" x14ac:dyDescent="0.3">
      <c r="A1797" s="230">
        <v>417388</v>
      </c>
      <c r="B1797" s="230" t="s">
        <v>810</v>
      </c>
      <c r="C1797" s="230" t="s">
        <v>60</v>
      </c>
      <c r="D1797" s="230" t="s">
        <v>203</v>
      </c>
      <c r="E1797" s="230" t="s">
        <v>140</v>
      </c>
      <c r="F1797" s="230">
        <v>35065</v>
      </c>
      <c r="G1797" s="230" t="s">
        <v>281</v>
      </c>
      <c r="H1797" s="230" t="s">
        <v>1393</v>
      </c>
      <c r="I1797" s="230" t="s">
        <v>1371</v>
      </c>
      <c r="J1797" s="230" t="s">
        <v>295</v>
      </c>
      <c r="K1797" s="230">
        <v>2013</v>
      </c>
      <c r="L1797" s="230" t="s">
        <v>281</v>
      </c>
    </row>
    <row r="1798" spans="1:22" x14ac:dyDescent="0.3">
      <c r="A1798" s="230">
        <v>419951</v>
      </c>
      <c r="B1798" s="230" t="s">
        <v>1318</v>
      </c>
      <c r="C1798" s="230" t="s">
        <v>82</v>
      </c>
      <c r="D1798" s="230" t="s">
        <v>199</v>
      </c>
      <c r="E1798" s="230" t="s">
        <v>140</v>
      </c>
      <c r="F1798" s="230">
        <v>35065</v>
      </c>
      <c r="G1798" s="230" t="s">
        <v>281</v>
      </c>
      <c r="H1798" s="230" t="s">
        <v>1393</v>
      </c>
      <c r="I1798" s="230" t="s">
        <v>1371</v>
      </c>
      <c r="J1798" s="230" t="s">
        <v>295</v>
      </c>
      <c r="K1798" s="230">
        <v>2013</v>
      </c>
      <c r="L1798" s="230" t="s">
        <v>281</v>
      </c>
    </row>
    <row r="1799" spans="1:22" x14ac:dyDescent="0.3">
      <c r="A1799" s="230">
        <v>421479</v>
      </c>
      <c r="B1799" s="230" t="s">
        <v>1120</v>
      </c>
      <c r="C1799" s="230" t="s">
        <v>87</v>
      </c>
      <c r="D1799" s="230" t="s">
        <v>222</v>
      </c>
      <c r="E1799" s="230" t="s">
        <v>140</v>
      </c>
      <c r="F1799" s="230">
        <v>35174</v>
      </c>
      <c r="G1799" s="230" t="s">
        <v>281</v>
      </c>
      <c r="H1799" s="230" t="s">
        <v>1393</v>
      </c>
      <c r="I1799" s="230" t="s">
        <v>1371</v>
      </c>
      <c r="J1799" s="230" t="s">
        <v>295</v>
      </c>
      <c r="K1799" s="230">
        <v>2013</v>
      </c>
      <c r="L1799" s="230" t="s">
        <v>281</v>
      </c>
      <c r="U1799" s="230" t="s">
        <v>902</v>
      </c>
      <c r="V1799" s="230" t="s">
        <v>902</v>
      </c>
    </row>
    <row r="1800" spans="1:22" x14ac:dyDescent="0.3">
      <c r="A1800" s="230">
        <v>416581</v>
      </c>
      <c r="B1800" s="230" t="s">
        <v>1215</v>
      </c>
      <c r="C1800" s="230" t="s">
        <v>80</v>
      </c>
      <c r="D1800" s="230" t="s">
        <v>217</v>
      </c>
      <c r="E1800" s="230" t="s">
        <v>141</v>
      </c>
      <c r="F1800" s="230">
        <v>34703</v>
      </c>
      <c r="G1800" s="230" t="s">
        <v>281</v>
      </c>
      <c r="H1800" s="230" t="s">
        <v>1393</v>
      </c>
      <c r="I1800" s="230" t="s">
        <v>1371</v>
      </c>
      <c r="J1800" s="230" t="s">
        <v>296</v>
      </c>
      <c r="K1800" s="230">
        <v>2013</v>
      </c>
      <c r="L1800" s="230" t="s">
        <v>281</v>
      </c>
      <c r="V1800" s="230" t="s">
        <v>902</v>
      </c>
    </row>
    <row r="1801" spans="1:22" x14ac:dyDescent="0.3">
      <c r="A1801" s="230">
        <v>422311</v>
      </c>
      <c r="B1801" s="230" t="s">
        <v>883</v>
      </c>
      <c r="C1801" s="230" t="s">
        <v>474</v>
      </c>
      <c r="D1801" s="230" t="s">
        <v>222</v>
      </c>
      <c r="E1801" s="230" t="s">
        <v>141</v>
      </c>
      <c r="F1801" s="230">
        <v>34846</v>
      </c>
      <c r="G1801" s="230" t="s">
        <v>281</v>
      </c>
      <c r="H1801" s="230" t="s">
        <v>1393</v>
      </c>
      <c r="I1801" s="230" t="s">
        <v>1371</v>
      </c>
      <c r="J1801" s="230" t="s">
        <v>296</v>
      </c>
      <c r="K1801" s="230">
        <v>2013</v>
      </c>
      <c r="L1801" s="230" t="s">
        <v>281</v>
      </c>
      <c r="U1801" s="230" t="s">
        <v>902</v>
      </c>
      <c r="V1801" s="230" t="s">
        <v>902</v>
      </c>
    </row>
    <row r="1802" spans="1:22" x14ac:dyDescent="0.3">
      <c r="A1802" s="230">
        <v>419452</v>
      </c>
      <c r="B1802" s="230" t="s">
        <v>1317</v>
      </c>
      <c r="C1802" s="230" t="s">
        <v>74</v>
      </c>
      <c r="D1802" s="230" t="s">
        <v>228</v>
      </c>
      <c r="E1802" s="230" t="s">
        <v>140</v>
      </c>
      <c r="F1802" s="230">
        <v>34857</v>
      </c>
      <c r="G1802" s="230" t="s">
        <v>281</v>
      </c>
      <c r="H1802" s="230" t="s">
        <v>1393</v>
      </c>
      <c r="I1802" s="230" t="s">
        <v>1371</v>
      </c>
      <c r="J1802" s="230" t="s">
        <v>296</v>
      </c>
      <c r="K1802" s="230">
        <v>2013</v>
      </c>
      <c r="L1802" s="230" t="s">
        <v>281</v>
      </c>
    </row>
    <row r="1803" spans="1:22" x14ac:dyDescent="0.3">
      <c r="A1803" s="230">
        <v>425708</v>
      </c>
      <c r="B1803" s="230" t="s">
        <v>999</v>
      </c>
      <c r="C1803" s="230" t="s">
        <v>1000</v>
      </c>
      <c r="D1803" s="230" t="s">
        <v>573</v>
      </c>
      <c r="E1803" s="230" t="s">
        <v>141</v>
      </c>
      <c r="F1803" s="230">
        <v>35163</v>
      </c>
      <c r="G1803" s="230" t="s">
        <v>281</v>
      </c>
      <c r="H1803" s="230" t="s">
        <v>1393</v>
      </c>
      <c r="I1803" s="230" t="s">
        <v>1371</v>
      </c>
      <c r="J1803" s="230" t="s">
        <v>295</v>
      </c>
      <c r="K1803" s="230">
        <v>2014</v>
      </c>
      <c r="L1803" s="230" t="s">
        <v>281</v>
      </c>
      <c r="V1803" s="230" t="s">
        <v>902</v>
      </c>
    </row>
    <row r="1804" spans="1:22" x14ac:dyDescent="0.3">
      <c r="A1804" s="230">
        <v>425482</v>
      </c>
      <c r="B1804" s="230" t="s">
        <v>989</v>
      </c>
      <c r="C1804" s="230" t="s">
        <v>990</v>
      </c>
      <c r="D1804" s="230" t="s">
        <v>991</v>
      </c>
      <c r="E1804" s="230" t="s">
        <v>140</v>
      </c>
      <c r="F1804" s="230">
        <v>35210</v>
      </c>
      <c r="G1804" s="230" t="s">
        <v>281</v>
      </c>
      <c r="H1804" s="230" t="s">
        <v>1393</v>
      </c>
      <c r="I1804" s="230" t="s">
        <v>1371</v>
      </c>
      <c r="J1804" s="230" t="s">
        <v>295</v>
      </c>
      <c r="K1804" s="230">
        <v>2014</v>
      </c>
      <c r="L1804" s="230" t="s">
        <v>281</v>
      </c>
      <c r="V1804" s="230" t="s">
        <v>902</v>
      </c>
    </row>
    <row r="1805" spans="1:22" x14ac:dyDescent="0.3">
      <c r="A1805" s="230">
        <v>418669</v>
      </c>
      <c r="B1805" s="230" t="s">
        <v>1227</v>
      </c>
      <c r="C1805" s="230" t="s">
        <v>82</v>
      </c>
      <c r="D1805" s="230" t="s">
        <v>222</v>
      </c>
      <c r="E1805" s="230" t="s">
        <v>140</v>
      </c>
      <c r="F1805" s="230">
        <v>33970</v>
      </c>
      <c r="G1805" s="230" t="s">
        <v>281</v>
      </c>
      <c r="H1805" s="230" t="s">
        <v>1393</v>
      </c>
      <c r="I1805" s="230" t="s">
        <v>1371</v>
      </c>
      <c r="J1805" s="230" t="s">
        <v>295</v>
      </c>
      <c r="K1805" s="230">
        <v>2014</v>
      </c>
      <c r="L1805" s="230" t="s">
        <v>281</v>
      </c>
    </row>
    <row r="1806" spans="1:22" x14ac:dyDescent="0.3">
      <c r="A1806" s="230">
        <v>419089</v>
      </c>
      <c r="B1806" s="230" t="s">
        <v>823</v>
      </c>
      <c r="C1806" s="230" t="s">
        <v>550</v>
      </c>
      <c r="D1806" s="230" t="s">
        <v>570</v>
      </c>
      <c r="E1806" s="230" t="s">
        <v>141</v>
      </c>
      <c r="F1806" s="230">
        <v>35065</v>
      </c>
      <c r="G1806" s="230" t="s">
        <v>281</v>
      </c>
      <c r="H1806" s="230" t="s">
        <v>1393</v>
      </c>
      <c r="I1806" s="230" t="s">
        <v>1371</v>
      </c>
      <c r="J1806" s="230" t="s">
        <v>295</v>
      </c>
      <c r="K1806" s="230">
        <v>2014</v>
      </c>
      <c r="L1806" s="230" t="s">
        <v>281</v>
      </c>
    </row>
    <row r="1807" spans="1:22" x14ac:dyDescent="0.3">
      <c r="A1807" s="230">
        <v>419955</v>
      </c>
      <c r="B1807" s="230" t="s">
        <v>1319</v>
      </c>
      <c r="C1807" s="230" t="s">
        <v>103</v>
      </c>
      <c r="D1807" s="230" t="s">
        <v>207</v>
      </c>
      <c r="E1807" s="230" t="s">
        <v>141</v>
      </c>
      <c r="F1807" s="230">
        <v>35065</v>
      </c>
      <c r="G1807" s="230" t="s">
        <v>281</v>
      </c>
      <c r="H1807" s="230" t="s">
        <v>1393</v>
      </c>
      <c r="I1807" s="230" t="s">
        <v>1371</v>
      </c>
      <c r="J1807" s="230" t="s">
        <v>295</v>
      </c>
      <c r="K1807" s="230">
        <v>2014</v>
      </c>
      <c r="L1807" s="230" t="s">
        <v>281</v>
      </c>
    </row>
    <row r="1808" spans="1:22" x14ac:dyDescent="0.3">
      <c r="A1808" s="230">
        <v>419170</v>
      </c>
      <c r="B1808" s="230" t="s">
        <v>1084</v>
      </c>
      <c r="C1808" s="230" t="s">
        <v>378</v>
      </c>
      <c r="D1808" s="230" t="s">
        <v>1085</v>
      </c>
      <c r="E1808" s="230" t="s">
        <v>141</v>
      </c>
      <c r="F1808" s="230">
        <v>35065</v>
      </c>
      <c r="G1808" s="230" t="s">
        <v>281</v>
      </c>
      <c r="H1808" s="230" t="s">
        <v>1393</v>
      </c>
      <c r="I1808" s="230" t="s">
        <v>1371</v>
      </c>
      <c r="J1808" s="230" t="s">
        <v>295</v>
      </c>
      <c r="K1808" s="230">
        <v>2014</v>
      </c>
      <c r="L1808" s="230" t="s">
        <v>281</v>
      </c>
      <c r="S1808" s="230" t="s">
        <v>902</v>
      </c>
      <c r="U1808" s="230" t="s">
        <v>902</v>
      </c>
      <c r="V1808" s="230" t="s">
        <v>902</v>
      </c>
    </row>
    <row r="1809" spans="1:22" x14ac:dyDescent="0.3">
      <c r="A1809" s="230">
        <v>419872</v>
      </c>
      <c r="B1809" s="230" t="s">
        <v>841</v>
      </c>
      <c r="C1809" s="230" t="s">
        <v>830</v>
      </c>
      <c r="D1809" s="230" t="s">
        <v>215</v>
      </c>
      <c r="E1809" s="230" t="s">
        <v>140</v>
      </c>
      <c r="F1809" s="230">
        <v>35065</v>
      </c>
      <c r="G1809" s="230" t="s">
        <v>281</v>
      </c>
      <c r="H1809" s="230" t="s">
        <v>1393</v>
      </c>
      <c r="I1809" s="230" t="s">
        <v>1371</v>
      </c>
      <c r="J1809" s="230" t="s">
        <v>295</v>
      </c>
      <c r="K1809" s="230">
        <v>2014</v>
      </c>
      <c r="L1809" s="230" t="s">
        <v>281</v>
      </c>
      <c r="V1809" s="230" t="s">
        <v>902</v>
      </c>
    </row>
    <row r="1810" spans="1:22" x14ac:dyDescent="0.3">
      <c r="A1810" s="230">
        <v>418131</v>
      </c>
      <c r="B1810" s="230" t="s">
        <v>1292</v>
      </c>
      <c r="C1810" s="230" t="s">
        <v>84</v>
      </c>
      <c r="D1810" s="230" t="s">
        <v>89</v>
      </c>
      <c r="E1810" s="230" t="s">
        <v>141</v>
      </c>
      <c r="F1810" s="230">
        <v>35172</v>
      </c>
      <c r="G1810" s="230" t="s">
        <v>281</v>
      </c>
      <c r="H1810" s="230" t="s">
        <v>1393</v>
      </c>
      <c r="I1810" s="230" t="s">
        <v>1371</v>
      </c>
      <c r="J1810" s="230" t="s">
        <v>295</v>
      </c>
      <c r="K1810" s="230">
        <v>2014</v>
      </c>
      <c r="L1810" s="230" t="s">
        <v>281</v>
      </c>
      <c r="S1810" s="230" t="s">
        <v>902</v>
      </c>
      <c r="T1810" s="230" t="s">
        <v>902</v>
      </c>
      <c r="V1810" s="230" t="s">
        <v>902</v>
      </c>
    </row>
    <row r="1811" spans="1:22" x14ac:dyDescent="0.3">
      <c r="A1811" s="230">
        <v>424073</v>
      </c>
      <c r="B1811" s="230" t="s">
        <v>891</v>
      </c>
      <c r="C1811" s="230" t="s">
        <v>131</v>
      </c>
      <c r="D1811" s="230" t="s">
        <v>214</v>
      </c>
      <c r="E1811" s="230" t="s">
        <v>141</v>
      </c>
      <c r="F1811" s="230">
        <v>35236</v>
      </c>
      <c r="G1811" s="230" t="s">
        <v>281</v>
      </c>
      <c r="H1811" s="230" t="s">
        <v>1393</v>
      </c>
      <c r="I1811" s="230" t="s">
        <v>1371</v>
      </c>
      <c r="J1811" s="230" t="s">
        <v>295</v>
      </c>
      <c r="K1811" s="230">
        <v>2014</v>
      </c>
      <c r="L1811" s="230" t="s">
        <v>281</v>
      </c>
    </row>
    <row r="1812" spans="1:22" x14ac:dyDescent="0.3">
      <c r="A1812" s="230">
        <v>425075</v>
      </c>
      <c r="B1812" s="230" t="s">
        <v>1103</v>
      </c>
      <c r="C1812" s="230" t="s">
        <v>118</v>
      </c>
      <c r="D1812" s="230" t="s">
        <v>1070</v>
      </c>
      <c r="E1812" s="230" t="s">
        <v>140</v>
      </c>
      <c r="F1812" s="230">
        <v>35446</v>
      </c>
      <c r="G1812" s="230" t="s">
        <v>281</v>
      </c>
      <c r="H1812" s="230" t="s">
        <v>1393</v>
      </c>
      <c r="I1812" s="230" t="s">
        <v>1371</v>
      </c>
      <c r="J1812" s="230" t="s">
        <v>295</v>
      </c>
      <c r="K1812" s="230">
        <v>2014</v>
      </c>
      <c r="L1812" s="230" t="s">
        <v>281</v>
      </c>
      <c r="U1812" s="230" t="s">
        <v>902</v>
      </c>
      <c r="V1812" s="230" t="s">
        <v>902</v>
      </c>
    </row>
    <row r="1813" spans="1:22" x14ac:dyDescent="0.3">
      <c r="A1813" s="230">
        <v>407165</v>
      </c>
      <c r="B1813" s="230" t="s">
        <v>1295</v>
      </c>
      <c r="C1813" s="230" t="s">
        <v>477</v>
      </c>
      <c r="D1813" s="230" t="s">
        <v>1296</v>
      </c>
      <c r="E1813" s="230" t="s">
        <v>140</v>
      </c>
      <c r="F1813" s="230">
        <v>31471</v>
      </c>
      <c r="G1813" s="230" t="s">
        <v>281</v>
      </c>
      <c r="H1813" s="230" t="s">
        <v>1393</v>
      </c>
      <c r="I1813" s="230" t="s">
        <v>1371</v>
      </c>
      <c r="J1813" s="230" t="s">
        <v>296</v>
      </c>
      <c r="K1813" s="230">
        <v>2014</v>
      </c>
      <c r="L1813" s="230" t="s">
        <v>281</v>
      </c>
    </row>
    <row r="1814" spans="1:22" x14ac:dyDescent="0.3">
      <c r="A1814" s="230">
        <v>425415</v>
      </c>
      <c r="B1814" s="230" t="s">
        <v>985</v>
      </c>
      <c r="C1814" s="230" t="s">
        <v>662</v>
      </c>
      <c r="D1814" s="230" t="s">
        <v>349</v>
      </c>
      <c r="E1814" s="230" t="s">
        <v>141</v>
      </c>
      <c r="F1814" s="230">
        <v>34897</v>
      </c>
      <c r="G1814" s="230" t="s">
        <v>281</v>
      </c>
      <c r="H1814" s="230" t="s">
        <v>1393</v>
      </c>
      <c r="I1814" s="230" t="s">
        <v>1371</v>
      </c>
      <c r="J1814" s="230" t="s">
        <v>296</v>
      </c>
      <c r="K1814" s="230">
        <v>2014</v>
      </c>
      <c r="L1814" s="230" t="s">
        <v>281</v>
      </c>
    </row>
    <row r="1815" spans="1:22" x14ac:dyDescent="0.3">
      <c r="A1815" s="230">
        <v>424731</v>
      </c>
      <c r="B1815" s="230" t="s">
        <v>967</v>
      </c>
      <c r="C1815" s="230" t="s">
        <v>968</v>
      </c>
      <c r="D1815" s="230" t="s">
        <v>969</v>
      </c>
      <c r="E1815" s="230" t="s">
        <v>140</v>
      </c>
      <c r="F1815" s="230">
        <v>35431</v>
      </c>
      <c r="G1815" s="230" t="s">
        <v>281</v>
      </c>
      <c r="H1815" s="230" t="s">
        <v>1393</v>
      </c>
      <c r="I1815" s="230" t="s">
        <v>1371</v>
      </c>
      <c r="J1815" s="230" t="s">
        <v>296</v>
      </c>
      <c r="K1815" s="230">
        <v>2014</v>
      </c>
      <c r="L1815" s="230" t="s">
        <v>281</v>
      </c>
    </row>
    <row r="1816" spans="1:22" x14ac:dyDescent="0.3">
      <c r="A1816" s="230">
        <v>420300</v>
      </c>
      <c r="B1816" s="230" t="s">
        <v>1131</v>
      </c>
      <c r="C1816" s="230" t="s">
        <v>377</v>
      </c>
      <c r="D1816" s="230" t="s">
        <v>511</v>
      </c>
      <c r="E1816" s="230" t="s">
        <v>141</v>
      </c>
      <c r="F1816" s="230">
        <v>34700</v>
      </c>
      <c r="G1816" s="230" t="s">
        <v>281</v>
      </c>
      <c r="H1816" s="230" t="s">
        <v>1393</v>
      </c>
      <c r="I1816" s="230" t="s">
        <v>1371</v>
      </c>
      <c r="J1816" s="230" t="s">
        <v>295</v>
      </c>
      <c r="K1816" s="230">
        <v>2015</v>
      </c>
      <c r="L1816" s="230" t="s">
        <v>281</v>
      </c>
      <c r="R1816" s="230" t="s">
        <v>902</v>
      </c>
      <c r="U1816" s="230" t="s">
        <v>902</v>
      </c>
      <c r="V1816" s="230" t="s">
        <v>902</v>
      </c>
    </row>
    <row r="1817" spans="1:22" x14ac:dyDescent="0.3">
      <c r="A1817" s="230">
        <v>420025</v>
      </c>
      <c r="B1817" s="230" t="s">
        <v>1343</v>
      </c>
      <c r="C1817" s="230" t="s">
        <v>237</v>
      </c>
      <c r="D1817" s="230" t="s">
        <v>579</v>
      </c>
      <c r="E1817" s="230" t="s">
        <v>140</v>
      </c>
      <c r="F1817" s="230">
        <v>35170</v>
      </c>
      <c r="G1817" s="230" t="s">
        <v>281</v>
      </c>
      <c r="H1817" s="230" t="s">
        <v>1393</v>
      </c>
      <c r="I1817" s="230" t="s">
        <v>1371</v>
      </c>
      <c r="J1817" s="230" t="s">
        <v>295</v>
      </c>
      <c r="K1817" s="230">
        <v>2015</v>
      </c>
      <c r="L1817" s="230" t="s">
        <v>281</v>
      </c>
      <c r="U1817" s="230" t="s">
        <v>902</v>
      </c>
      <c r="V1817" s="230" t="s">
        <v>902</v>
      </c>
    </row>
    <row r="1818" spans="1:22" x14ac:dyDescent="0.3">
      <c r="A1818" s="230">
        <v>419720</v>
      </c>
      <c r="B1818" s="230" t="s">
        <v>1086</v>
      </c>
      <c r="C1818" s="230" t="s">
        <v>102</v>
      </c>
      <c r="D1818" s="230" t="s">
        <v>508</v>
      </c>
      <c r="E1818" s="230" t="s">
        <v>140</v>
      </c>
      <c r="F1818" s="230">
        <v>35431</v>
      </c>
      <c r="G1818" s="230" t="s">
        <v>281</v>
      </c>
      <c r="H1818" s="230" t="s">
        <v>1393</v>
      </c>
      <c r="I1818" s="230" t="s">
        <v>1371</v>
      </c>
      <c r="J1818" s="230" t="s">
        <v>295</v>
      </c>
      <c r="K1818" s="230">
        <v>2015</v>
      </c>
      <c r="L1818" s="230" t="s">
        <v>281</v>
      </c>
      <c r="S1818" s="230" t="s">
        <v>902</v>
      </c>
      <c r="U1818" s="230" t="s">
        <v>902</v>
      </c>
      <c r="V1818" s="230" t="s">
        <v>902</v>
      </c>
    </row>
    <row r="1819" spans="1:22" x14ac:dyDescent="0.3">
      <c r="A1819" s="230">
        <v>420028</v>
      </c>
      <c r="B1819" s="230" t="s">
        <v>845</v>
      </c>
      <c r="C1819" s="230" t="s">
        <v>705</v>
      </c>
      <c r="D1819" s="230" t="s">
        <v>235</v>
      </c>
      <c r="E1819" s="230" t="s">
        <v>140</v>
      </c>
      <c r="F1819" s="230">
        <v>35431</v>
      </c>
      <c r="H1819" s="230" t="s">
        <v>1393</v>
      </c>
      <c r="I1819" s="230" t="s">
        <v>1371</v>
      </c>
      <c r="J1819" s="230" t="s">
        <v>295</v>
      </c>
      <c r="K1819" s="230">
        <v>2015</v>
      </c>
      <c r="L1819" s="230" t="s">
        <v>281</v>
      </c>
      <c r="U1819" s="230" t="s">
        <v>902</v>
      </c>
      <c r="V1819" s="230" t="s">
        <v>902</v>
      </c>
    </row>
    <row r="1820" spans="1:22" x14ac:dyDescent="0.3">
      <c r="A1820" s="230">
        <v>419302</v>
      </c>
      <c r="B1820" s="230" t="s">
        <v>1230</v>
      </c>
      <c r="C1820" s="230" t="s">
        <v>623</v>
      </c>
      <c r="D1820" s="230" t="s">
        <v>1231</v>
      </c>
      <c r="E1820" s="230" t="s">
        <v>141</v>
      </c>
      <c r="F1820" s="230">
        <v>35549</v>
      </c>
      <c r="G1820" s="230" t="s">
        <v>281</v>
      </c>
      <c r="H1820" s="230" t="s">
        <v>1393</v>
      </c>
      <c r="I1820" s="230" t="s">
        <v>1371</v>
      </c>
      <c r="J1820" s="230" t="s">
        <v>295</v>
      </c>
      <c r="K1820" s="230">
        <v>2015</v>
      </c>
      <c r="L1820" s="230" t="s">
        <v>281</v>
      </c>
      <c r="V1820" s="230" t="s">
        <v>902</v>
      </c>
    </row>
    <row r="1821" spans="1:22" x14ac:dyDescent="0.3">
      <c r="A1821" s="230">
        <v>420264</v>
      </c>
      <c r="B1821" s="230" t="s">
        <v>1236</v>
      </c>
      <c r="C1821" s="230" t="s">
        <v>1237</v>
      </c>
      <c r="D1821" s="230" t="s">
        <v>236</v>
      </c>
      <c r="E1821" s="230" t="s">
        <v>140</v>
      </c>
      <c r="F1821" s="230">
        <v>35610</v>
      </c>
      <c r="G1821" s="230" t="s">
        <v>281</v>
      </c>
      <c r="H1821" s="230" t="s">
        <v>1393</v>
      </c>
      <c r="I1821" s="230" t="s">
        <v>1371</v>
      </c>
      <c r="J1821" s="230" t="s">
        <v>295</v>
      </c>
      <c r="K1821" s="230">
        <v>2015</v>
      </c>
      <c r="L1821" s="230" t="s">
        <v>281</v>
      </c>
    </row>
    <row r="1822" spans="1:22" x14ac:dyDescent="0.3">
      <c r="A1822" s="230">
        <v>420097</v>
      </c>
      <c r="B1822" s="230" t="s">
        <v>849</v>
      </c>
      <c r="C1822" s="230" t="s">
        <v>661</v>
      </c>
      <c r="D1822" s="230" t="s">
        <v>407</v>
      </c>
      <c r="E1822" s="230" t="s">
        <v>140</v>
      </c>
      <c r="F1822" s="230">
        <v>35639</v>
      </c>
      <c r="G1822" s="230" t="s">
        <v>281</v>
      </c>
      <c r="H1822" s="230" t="s">
        <v>1393</v>
      </c>
      <c r="I1822" s="230" t="s">
        <v>1371</v>
      </c>
      <c r="J1822" s="230" t="s">
        <v>295</v>
      </c>
      <c r="K1822" s="230">
        <v>2015</v>
      </c>
      <c r="L1822" s="230" t="s">
        <v>281</v>
      </c>
      <c r="S1822" s="230" t="s">
        <v>902</v>
      </c>
      <c r="V1822" s="230" t="s">
        <v>902</v>
      </c>
    </row>
    <row r="1823" spans="1:22" x14ac:dyDescent="0.3">
      <c r="A1823" s="230">
        <v>420440</v>
      </c>
      <c r="B1823" s="230" t="s">
        <v>857</v>
      </c>
      <c r="C1823" s="230" t="s">
        <v>586</v>
      </c>
      <c r="D1823" s="230" t="s">
        <v>858</v>
      </c>
      <c r="E1823" s="230" t="s">
        <v>140</v>
      </c>
      <c r="F1823" s="230">
        <v>35690</v>
      </c>
      <c r="G1823" s="230" t="s">
        <v>281</v>
      </c>
      <c r="H1823" s="230" t="s">
        <v>1393</v>
      </c>
      <c r="I1823" s="230" t="s">
        <v>1371</v>
      </c>
      <c r="J1823" s="230" t="s">
        <v>295</v>
      </c>
      <c r="K1823" s="230">
        <v>2015</v>
      </c>
      <c r="L1823" s="230" t="s">
        <v>281</v>
      </c>
    </row>
    <row r="1824" spans="1:22" x14ac:dyDescent="0.3">
      <c r="A1824" s="230">
        <v>419298</v>
      </c>
      <c r="B1824" s="230" t="s">
        <v>927</v>
      </c>
      <c r="C1824" s="230" t="s">
        <v>673</v>
      </c>
      <c r="D1824" s="230" t="s">
        <v>197</v>
      </c>
      <c r="E1824" s="230" t="s">
        <v>141</v>
      </c>
      <c r="F1824" s="230">
        <v>35714</v>
      </c>
      <c r="G1824" s="230" t="s">
        <v>281</v>
      </c>
      <c r="H1824" s="230" t="s">
        <v>1393</v>
      </c>
      <c r="I1824" s="230" t="s">
        <v>1371</v>
      </c>
      <c r="J1824" s="230" t="s">
        <v>295</v>
      </c>
      <c r="K1824" s="230">
        <v>2015</v>
      </c>
      <c r="L1824" s="230" t="s">
        <v>281</v>
      </c>
    </row>
    <row r="1825" spans="1:22" x14ac:dyDescent="0.3">
      <c r="A1825" s="230">
        <v>419377</v>
      </c>
      <c r="B1825" s="230" t="s">
        <v>832</v>
      </c>
      <c r="C1825" s="230" t="s">
        <v>534</v>
      </c>
      <c r="D1825" s="230" t="s">
        <v>548</v>
      </c>
      <c r="E1825" s="230" t="s">
        <v>140</v>
      </c>
      <c r="F1825" s="230">
        <v>35796</v>
      </c>
      <c r="G1825" s="230" t="s">
        <v>281</v>
      </c>
      <c r="H1825" s="230" t="s">
        <v>1393</v>
      </c>
      <c r="I1825" s="230" t="s">
        <v>1371</v>
      </c>
      <c r="J1825" s="230" t="s">
        <v>295</v>
      </c>
      <c r="K1825" s="230">
        <v>2015</v>
      </c>
      <c r="L1825" s="230" t="s">
        <v>281</v>
      </c>
    </row>
    <row r="1826" spans="1:22" x14ac:dyDescent="0.3">
      <c r="A1826" s="230">
        <v>419597</v>
      </c>
      <c r="B1826" s="230" t="s">
        <v>1155</v>
      </c>
      <c r="C1826" s="230" t="s">
        <v>1156</v>
      </c>
      <c r="D1826" s="230" t="s">
        <v>528</v>
      </c>
      <c r="E1826" s="230" t="s">
        <v>141</v>
      </c>
      <c r="F1826" s="230">
        <v>35796</v>
      </c>
      <c r="G1826" s="230" t="s">
        <v>1396</v>
      </c>
      <c r="H1826" s="230" t="s">
        <v>1393</v>
      </c>
      <c r="I1826" s="230" t="s">
        <v>1371</v>
      </c>
      <c r="J1826" s="230" t="s">
        <v>295</v>
      </c>
      <c r="K1826" s="230">
        <v>2015</v>
      </c>
      <c r="L1826" s="230" t="s">
        <v>281</v>
      </c>
    </row>
    <row r="1827" spans="1:22" x14ac:dyDescent="0.3">
      <c r="A1827" s="230">
        <v>421897</v>
      </c>
      <c r="B1827" s="230" t="s">
        <v>929</v>
      </c>
      <c r="C1827" s="230" t="s">
        <v>122</v>
      </c>
      <c r="D1827" s="230" t="s">
        <v>205</v>
      </c>
      <c r="E1827" s="230" t="s">
        <v>140</v>
      </c>
      <c r="F1827" s="230">
        <v>35796</v>
      </c>
      <c r="H1827" s="230" t="s">
        <v>1393</v>
      </c>
      <c r="I1827" s="230" t="s">
        <v>1371</v>
      </c>
      <c r="J1827" s="230" t="s">
        <v>295</v>
      </c>
      <c r="K1827" s="230">
        <v>2015</v>
      </c>
      <c r="L1827" s="230" t="s">
        <v>281</v>
      </c>
    </row>
    <row r="1828" spans="1:22" x14ac:dyDescent="0.3">
      <c r="A1828" s="230">
        <v>420153</v>
      </c>
      <c r="B1828" s="230" t="s">
        <v>1322</v>
      </c>
      <c r="C1828" s="230" t="s">
        <v>479</v>
      </c>
      <c r="D1828" s="230" t="s">
        <v>1323</v>
      </c>
      <c r="E1828" s="230" t="s">
        <v>140</v>
      </c>
      <c r="F1828" s="230">
        <v>35796</v>
      </c>
      <c r="G1828" s="230" t="s">
        <v>281</v>
      </c>
      <c r="H1828" s="230" t="s">
        <v>1393</v>
      </c>
      <c r="I1828" s="230" t="s">
        <v>1371</v>
      </c>
      <c r="J1828" s="230" t="s">
        <v>296</v>
      </c>
      <c r="K1828" s="230">
        <v>2015</v>
      </c>
      <c r="L1828" s="230" t="s">
        <v>281</v>
      </c>
    </row>
    <row r="1829" spans="1:22" x14ac:dyDescent="0.3">
      <c r="A1829" s="230">
        <v>425732</v>
      </c>
      <c r="B1829" s="230" t="s">
        <v>1153</v>
      </c>
      <c r="C1829" s="230" t="s">
        <v>111</v>
      </c>
      <c r="D1829" s="230" t="s">
        <v>130</v>
      </c>
      <c r="E1829" s="230" t="s">
        <v>141</v>
      </c>
      <c r="F1829" s="230">
        <v>35431</v>
      </c>
      <c r="G1829" s="230" t="s">
        <v>281</v>
      </c>
      <c r="H1829" s="230" t="s">
        <v>1393</v>
      </c>
      <c r="I1829" s="230" t="s">
        <v>1371</v>
      </c>
      <c r="J1829" s="230" t="s">
        <v>295</v>
      </c>
      <c r="K1829" s="230">
        <v>2016</v>
      </c>
      <c r="L1829" s="230" t="s">
        <v>281</v>
      </c>
      <c r="V1829" s="230" t="s">
        <v>902</v>
      </c>
    </row>
    <row r="1830" spans="1:22" x14ac:dyDescent="0.3">
      <c r="A1830" s="230">
        <v>424494</v>
      </c>
      <c r="B1830" s="230" t="s">
        <v>963</v>
      </c>
      <c r="C1830" s="230" t="s">
        <v>60</v>
      </c>
      <c r="D1830" s="230" t="s">
        <v>199</v>
      </c>
      <c r="E1830" s="230" t="s">
        <v>141</v>
      </c>
      <c r="F1830" s="230">
        <v>35506</v>
      </c>
      <c r="G1830" s="230" t="s">
        <v>281</v>
      </c>
      <c r="H1830" s="230" t="s">
        <v>1393</v>
      </c>
      <c r="I1830" s="230" t="s">
        <v>1371</v>
      </c>
      <c r="J1830" s="230" t="s">
        <v>295</v>
      </c>
      <c r="K1830" s="230">
        <v>2016</v>
      </c>
      <c r="L1830" s="230" t="s">
        <v>281</v>
      </c>
    </row>
    <row r="1831" spans="1:22" x14ac:dyDescent="0.3">
      <c r="A1831" s="230">
        <v>424711</v>
      </c>
      <c r="B1831" s="230" t="s">
        <v>1100</v>
      </c>
      <c r="C1831" s="230" t="s">
        <v>1042</v>
      </c>
      <c r="D1831" s="230" t="s">
        <v>216</v>
      </c>
      <c r="E1831" s="230" t="s">
        <v>140</v>
      </c>
      <c r="F1831" s="230">
        <v>36000</v>
      </c>
      <c r="G1831" s="230" t="s">
        <v>281</v>
      </c>
      <c r="H1831" s="230" t="s">
        <v>1393</v>
      </c>
      <c r="I1831" s="230" t="s">
        <v>1371</v>
      </c>
      <c r="J1831" s="230" t="s">
        <v>295</v>
      </c>
      <c r="K1831" s="230">
        <v>2016</v>
      </c>
      <c r="L1831" s="230" t="s">
        <v>281</v>
      </c>
      <c r="U1831" s="230" t="s">
        <v>902</v>
      </c>
      <c r="V1831" s="230" t="s">
        <v>902</v>
      </c>
    </row>
    <row r="1832" spans="1:22" x14ac:dyDescent="0.3">
      <c r="A1832" s="230">
        <v>425612</v>
      </c>
      <c r="B1832" s="230" t="s">
        <v>998</v>
      </c>
      <c r="C1832" s="230" t="s">
        <v>65</v>
      </c>
      <c r="D1832" s="230" t="s">
        <v>207</v>
      </c>
      <c r="E1832" s="230" t="s">
        <v>141</v>
      </c>
      <c r="F1832" s="230">
        <v>36173</v>
      </c>
      <c r="G1832" s="230" t="s">
        <v>281</v>
      </c>
      <c r="H1832" s="230" t="s">
        <v>1393</v>
      </c>
      <c r="I1832" s="230" t="s">
        <v>1371</v>
      </c>
      <c r="J1832" s="230" t="s">
        <v>295</v>
      </c>
      <c r="K1832" s="230">
        <v>2016</v>
      </c>
      <c r="L1832" s="230" t="s">
        <v>281</v>
      </c>
    </row>
    <row r="1833" spans="1:22" x14ac:dyDescent="0.3">
      <c r="A1833" s="230">
        <v>420842</v>
      </c>
      <c r="B1833" s="230" t="s">
        <v>958</v>
      </c>
      <c r="C1833" s="230" t="s">
        <v>688</v>
      </c>
      <c r="D1833" s="230" t="s">
        <v>541</v>
      </c>
      <c r="E1833" s="230" t="s">
        <v>141</v>
      </c>
      <c r="F1833" s="230">
        <v>34038</v>
      </c>
      <c r="G1833" s="230" t="s">
        <v>281</v>
      </c>
      <c r="H1833" s="230" t="s">
        <v>1393</v>
      </c>
      <c r="I1833" s="230" t="s">
        <v>1371</v>
      </c>
      <c r="J1833" s="230" t="s">
        <v>295</v>
      </c>
      <c r="K1833" s="230">
        <v>2016</v>
      </c>
      <c r="L1833" s="230" t="s">
        <v>281</v>
      </c>
    </row>
    <row r="1834" spans="1:22" x14ac:dyDescent="0.3">
      <c r="A1834" s="230">
        <v>421521</v>
      </c>
      <c r="B1834" s="230" t="s">
        <v>1326</v>
      </c>
      <c r="C1834" s="230" t="s">
        <v>402</v>
      </c>
      <c r="D1834" s="230" t="s">
        <v>585</v>
      </c>
      <c r="E1834" s="230" t="s">
        <v>140</v>
      </c>
      <c r="F1834" s="230">
        <v>35065</v>
      </c>
      <c r="G1834" s="230" t="s">
        <v>281</v>
      </c>
      <c r="H1834" s="230" t="s">
        <v>1393</v>
      </c>
      <c r="I1834" s="230" t="s">
        <v>1371</v>
      </c>
      <c r="J1834" s="230" t="s">
        <v>295</v>
      </c>
      <c r="K1834" s="230">
        <v>2016</v>
      </c>
      <c r="L1834" s="230" t="s">
        <v>281</v>
      </c>
      <c r="V1834" s="230" t="s">
        <v>902</v>
      </c>
    </row>
    <row r="1835" spans="1:22" x14ac:dyDescent="0.3">
      <c r="A1835" s="230">
        <v>422083</v>
      </c>
      <c r="B1835" s="230" t="s">
        <v>1080</v>
      </c>
      <c r="C1835" s="230" t="s">
        <v>423</v>
      </c>
      <c r="D1835" s="230" t="s">
        <v>217</v>
      </c>
      <c r="E1835" s="230" t="s">
        <v>140</v>
      </c>
      <c r="F1835" s="230">
        <v>35570</v>
      </c>
      <c r="G1835" s="230" t="s">
        <v>281</v>
      </c>
      <c r="H1835" s="230" t="s">
        <v>1393</v>
      </c>
      <c r="I1835" s="230" t="s">
        <v>1371</v>
      </c>
      <c r="J1835" s="230" t="s">
        <v>295</v>
      </c>
      <c r="K1835" s="230">
        <v>2016</v>
      </c>
      <c r="L1835" s="230" t="s">
        <v>281</v>
      </c>
      <c r="S1835" s="230" t="s">
        <v>902</v>
      </c>
      <c r="T1835" s="230" t="s">
        <v>902</v>
      </c>
      <c r="U1835" s="230" t="s">
        <v>902</v>
      </c>
      <c r="V1835" s="230" t="s">
        <v>902</v>
      </c>
    </row>
    <row r="1836" spans="1:22" x14ac:dyDescent="0.3">
      <c r="A1836" s="230">
        <v>421945</v>
      </c>
      <c r="B1836" s="230" t="s">
        <v>1121</v>
      </c>
      <c r="C1836" s="230" t="s">
        <v>432</v>
      </c>
      <c r="D1836" s="230" t="s">
        <v>222</v>
      </c>
      <c r="E1836" s="230" t="s">
        <v>140</v>
      </c>
      <c r="F1836" s="230">
        <v>35626</v>
      </c>
      <c r="G1836" s="230" t="s">
        <v>281</v>
      </c>
      <c r="H1836" s="230" t="s">
        <v>1393</v>
      </c>
      <c r="I1836" s="230" t="s">
        <v>1371</v>
      </c>
      <c r="J1836" s="230" t="s">
        <v>295</v>
      </c>
      <c r="K1836" s="230">
        <v>2016</v>
      </c>
      <c r="L1836" s="230" t="s">
        <v>281</v>
      </c>
      <c r="U1836" s="230" t="s">
        <v>902</v>
      </c>
      <c r="V1836" s="230" t="s">
        <v>902</v>
      </c>
    </row>
    <row r="1837" spans="1:22" x14ac:dyDescent="0.3">
      <c r="A1837" s="230">
        <v>421082</v>
      </c>
      <c r="B1837" s="230" t="s">
        <v>1147</v>
      </c>
      <c r="C1837" s="230" t="s">
        <v>427</v>
      </c>
      <c r="D1837" s="230" t="s">
        <v>230</v>
      </c>
      <c r="E1837" s="230" t="s">
        <v>141</v>
      </c>
      <c r="F1837" s="230">
        <v>35796</v>
      </c>
      <c r="G1837" s="230" t="s">
        <v>281</v>
      </c>
      <c r="H1837" s="230" t="s">
        <v>1393</v>
      </c>
      <c r="I1837" s="230" t="s">
        <v>1371</v>
      </c>
      <c r="J1837" s="230" t="s">
        <v>295</v>
      </c>
      <c r="K1837" s="230">
        <v>2016</v>
      </c>
      <c r="L1837" s="230" t="s">
        <v>281</v>
      </c>
    </row>
    <row r="1838" spans="1:22" x14ac:dyDescent="0.3">
      <c r="A1838" s="230">
        <v>423467</v>
      </c>
      <c r="B1838" s="230" t="s">
        <v>950</v>
      </c>
      <c r="C1838" s="230" t="s">
        <v>123</v>
      </c>
      <c r="D1838" s="230" t="s">
        <v>347</v>
      </c>
      <c r="E1838" s="230" t="s">
        <v>141</v>
      </c>
      <c r="F1838" s="230">
        <v>35796</v>
      </c>
      <c r="H1838" s="230" t="s">
        <v>1393</v>
      </c>
      <c r="I1838" s="230" t="s">
        <v>1371</v>
      </c>
      <c r="J1838" s="230" t="s">
        <v>295</v>
      </c>
      <c r="K1838" s="230">
        <v>2016</v>
      </c>
      <c r="L1838" s="230" t="s">
        <v>281</v>
      </c>
      <c r="V1838" s="230" t="s">
        <v>902</v>
      </c>
    </row>
    <row r="1839" spans="1:22" x14ac:dyDescent="0.3">
      <c r="A1839" s="230">
        <v>420938</v>
      </c>
      <c r="B1839" s="230" t="s">
        <v>861</v>
      </c>
      <c r="C1839" s="230" t="s">
        <v>118</v>
      </c>
      <c r="D1839" s="230" t="s">
        <v>220</v>
      </c>
      <c r="E1839" s="230" t="s">
        <v>140</v>
      </c>
      <c r="F1839" s="230">
        <v>35902</v>
      </c>
      <c r="G1839" s="230" t="s">
        <v>2678</v>
      </c>
      <c r="H1839" s="230" t="s">
        <v>1393</v>
      </c>
      <c r="I1839" s="230" t="s">
        <v>1371</v>
      </c>
      <c r="J1839" s="230" t="s">
        <v>295</v>
      </c>
      <c r="K1839" s="230">
        <v>2016</v>
      </c>
      <c r="L1839" s="230" t="s">
        <v>281</v>
      </c>
    </row>
    <row r="1840" spans="1:22" x14ac:dyDescent="0.3">
      <c r="A1840" s="230">
        <v>421001</v>
      </c>
      <c r="B1840" s="230" t="s">
        <v>1118</v>
      </c>
      <c r="C1840" s="230" t="s">
        <v>1119</v>
      </c>
      <c r="D1840" s="230" t="s">
        <v>207</v>
      </c>
      <c r="E1840" s="230" t="s">
        <v>141</v>
      </c>
      <c r="F1840" s="230">
        <v>35905</v>
      </c>
      <c r="G1840" s="230" t="s">
        <v>281</v>
      </c>
      <c r="H1840" s="230" t="s">
        <v>1393</v>
      </c>
      <c r="I1840" s="230" t="s">
        <v>1371</v>
      </c>
      <c r="J1840" s="230" t="s">
        <v>295</v>
      </c>
      <c r="K1840" s="230">
        <v>2016</v>
      </c>
      <c r="L1840" s="230" t="s">
        <v>281</v>
      </c>
      <c r="U1840" s="230" t="s">
        <v>902</v>
      </c>
      <c r="V1840" s="230" t="s">
        <v>902</v>
      </c>
    </row>
    <row r="1841" spans="1:22" x14ac:dyDescent="0.3">
      <c r="A1841" s="230">
        <v>421271</v>
      </c>
      <c r="B1841" s="230" t="s">
        <v>866</v>
      </c>
      <c r="C1841" s="230" t="s">
        <v>867</v>
      </c>
      <c r="D1841" s="230" t="s">
        <v>222</v>
      </c>
      <c r="E1841" s="230" t="s">
        <v>141</v>
      </c>
      <c r="F1841" s="230">
        <v>35941</v>
      </c>
      <c r="G1841" s="230" t="s">
        <v>281</v>
      </c>
      <c r="H1841" s="230" t="s">
        <v>1393</v>
      </c>
      <c r="I1841" s="230" t="s">
        <v>1371</v>
      </c>
      <c r="J1841" s="230" t="s">
        <v>295</v>
      </c>
      <c r="K1841" s="230">
        <v>2016</v>
      </c>
      <c r="L1841" s="230" t="s">
        <v>281</v>
      </c>
      <c r="U1841" s="230" t="s">
        <v>902</v>
      </c>
      <c r="V1841" s="230" t="s">
        <v>902</v>
      </c>
    </row>
    <row r="1842" spans="1:22" x14ac:dyDescent="0.3">
      <c r="A1842" s="230">
        <v>420614</v>
      </c>
      <c r="B1842" s="230" t="s">
        <v>1112</v>
      </c>
      <c r="C1842" s="230" t="s">
        <v>97</v>
      </c>
      <c r="D1842" s="230" t="s">
        <v>207</v>
      </c>
      <c r="E1842" s="230" t="s">
        <v>140</v>
      </c>
      <c r="F1842" s="230">
        <v>35948</v>
      </c>
      <c r="G1842" s="230" t="s">
        <v>281</v>
      </c>
      <c r="H1842" s="230" t="s">
        <v>1393</v>
      </c>
      <c r="I1842" s="230" t="s">
        <v>1371</v>
      </c>
      <c r="J1842" s="230" t="s">
        <v>295</v>
      </c>
      <c r="K1842" s="230">
        <v>2016</v>
      </c>
      <c r="L1842" s="230" t="s">
        <v>281</v>
      </c>
      <c r="T1842" s="230" t="s">
        <v>902</v>
      </c>
      <c r="U1842" s="230" t="s">
        <v>902</v>
      </c>
      <c r="V1842" s="230" t="s">
        <v>902</v>
      </c>
    </row>
    <row r="1843" spans="1:22" x14ac:dyDescent="0.3">
      <c r="A1843" s="230">
        <v>422309</v>
      </c>
      <c r="B1843" s="230" t="s">
        <v>882</v>
      </c>
      <c r="C1843" s="230" t="s">
        <v>91</v>
      </c>
      <c r="D1843" s="230" t="s">
        <v>222</v>
      </c>
      <c r="E1843" s="230" t="s">
        <v>141</v>
      </c>
      <c r="F1843" s="230">
        <v>35991</v>
      </c>
      <c r="G1843" s="230" t="s">
        <v>1697</v>
      </c>
      <c r="H1843" s="230" t="s">
        <v>1393</v>
      </c>
      <c r="I1843" s="230" t="s">
        <v>1371</v>
      </c>
      <c r="J1843" s="230" t="s">
        <v>295</v>
      </c>
      <c r="K1843" s="230">
        <v>2016</v>
      </c>
      <c r="L1843" s="230" t="s">
        <v>281</v>
      </c>
    </row>
    <row r="1844" spans="1:22" x14ac:dyDescent="0.3">
      <c r="A1844" s="230">
        <v>421620</v>
      </c>
      <c r="B1844" s="230" t="s">
        <v>872</v>
      </c>
      <c r="C1844" s="230" t="s">
        <v>670</v>
      </c>
      <c r="D1844" s="230" t="s">
        <v>873</v>
      </c>
      <c r="E1844" s="230" t="s">
        <v>140</v>
      </c>
      <c r="F1844" s="230">
        <v>36006</v>
      </c>
      <c r="G1844" s="230" t="s">
        <v>281</v>
      </c>
      <c r="H1844" s="230" t="s">
        <v>1393</v>
      </c>
      <c r="I1844" s="230" t="s">
        <v>1371</v>
      </c>
      <c r="J1844" s="230" t="s">
        <v>295</v>
      </c>
      <c r="K1844" s="230">
        <v>2016</v>
      </c>
      <c r="L1844" s="230" t="s">
        <v>281</v>
      </c>
    </row>
    <row r="1845" spans="1:22" x14ac:dyDescent="0.3">
      <c r="A1845" s="230">
        <v>421946</v>
      </c>
      <c r="B1845" s="230" t="s">
        <v>930</v>
      </c>
      <c r="C1845" s="230" t="s">
        <v>488</v>
      </c>
      <c r="D1845" s="230" t="s">
        <v>222</v>
      </c>
      <c r="E1845" s="230" t="s">
        <v>140</v>
      </c>
      <c r="F1845" s="230">
        <v>36161</v>
      </c>
      <c r="G1845" s="230" t="s">
        <v>281</v>
      </c>
      <c r="H1845" s="230" t="s">
        <v>1393</v>
      </c>
      <c r="I1845" s="230" t="s">
        <v>1371</v>
      </c>
      <c r="J1845" s="230" t="s">
        <v>295</v>
      </c>
      <c r="K1845" s="230">
        <v>2016</v>
      </c>
      <c r="L1845" s="230" t="s">
        <v>281</v>
      </c>
    </row>
    <row r="1846" spans="1:22" x14ac:dyDescent="0.3">
      <c r="A1846" s="230">
        <v>421557</v>
      </c>
      <c r="B1846" s="230" t="s">
        <v>1135</v>
      </c>
      <c r="C1846" s="230" t="s">
        <v>1042</v>
      </c>
      <c r="D1846" s="230" t="s">
        <v>528</v>
      </c>
      <c r="E1846" s="230" t="s">
        <v>140</v>
      </c>
      <c r="F1846" s="230">
        <v>36161</v>
      </c>
      <c r="G1846" s="230" t="s">
        <v>281</v>
      </c>
      <c r="H1846" s="230" t="s">
        <v>1393</v>
      </c>
      <c r="I1846" s="230" t="s">
        <v>1371</v>
      </c>
      <c r="J1846" s="230" t="s">
        <v>295</v>
      </c>
      <c r="K1846" s="230">
        <v>2016</v>
      </c>
      <c r="L1846" s="230" t="s">
        <v>281</v>
      </c>
      <c r="T1846" s="230" t="s">
        <v>902</v>
      </c>
      <c r="U1846" s="230" t="s">
        <v>902</v>
      </c>
      <c r="V1846" s="230" t="s">
        <v>902</v>
      </c>
    </row>
    <row r="1847" spans="1:22" x14ac:dyDescent="0.3">
      <c r="A1847" s="230">
        <v>421415</v>
      </c>
      <c r="B1847" s="230" t="s">
        <v>871</v>
      </c>
      <c r="C1847" s="230" t="s">
        <v>587</v>
      </c>
      <c r="D1847" s="230" t="s">
        <v>364</v>
      </c>
      <c r="E1847" s="230" t="s">
        <v>140</v>
      </c>
      <c r="F1847" s="230">
        <v>36175</v>
      </c>
      <c r="G1847" s="230" t="s">
        <v>281</v>
      </c>
      <c r="H1847" s="230" t="s">
        <v>1393</v>
      </c>
      <c r="I1847" s="230" t="s">
        <v>1371</v>
      </c>
      <c r="J1847" s="230" t="s">
        <v>295</v>
      </c>
      <c r="K1847" s="230">
        <v>2016</v>
      </c>
      <c r="L1847" s="230" t="s">
        <v>281</v>
      </c>
    </row>
    <row r="1848" spans="1:22" x14ac:dyDescent="0.3">
      <c r="A1848" s="230">
        <v>422168</v>
      </c>
      <c r="B1848" s="230" t="s">
        <v>1013</v>
      </c>
      <c r="C1848" s="230" t="s">
        <v>631</v>
      </c>
      <c r="D1848" s="230" t="s">
        <v>1014</v>
      </c>
      <c r="E1848" s="230" t="s">
        <v>141</v>
      </c>
      <c r="F1848" s="230">
        <v>36191</v>
      </c>
      <c r="G1848" s="230" t="s">
        <v>281</v>
      </c>
      <c r="H1848" s="230" t="s">
        <v>1393</v>
      </c>
      <c r="I1848" s="230" t="s">
        <v>1371</v>
      </c>
      <c r="J1848" s="230" t="s">
        <v>295</v>
      </c>
      <c r="K1848" s="230">
        <v>2016</v>
      </c>
      <c r="L1848" s="230" t="s">
        <v>281</v>
      </c>
    </row>
    <row r="1849" spans="1:22" x14ac:dyDescent="0.3">
      <c r="A1849" s="230">
        <v>421037</v>
      </c>
      <c r="B1849" s="230" t="s">
        <v>863</v>
      </c>
      <c r="C1849" s="230" t="s">
        <v>864</v>
      </c>
      <c r="D1849" s="230" t="s">
        <v>249</v>
      </c>
      <c r="E1849" s="230" t="s">
        <v>141</v>
      </c>
      <c r="F1849" s="230">
        <v>34719</v>
      </c>
      <c r="G1849" s="230" t="s">
        <v>281</v>
      </c>
      <c r="H1849" s="230" t="s">
        <v>1393</v>
      </c>
      <c r="I1849" s="230" t="s">
        <v>1371</v>
      </c>
      <c r="J1849" s="230" t="s">
        <v>296</v>
      </c>
      <c r="K1849" s="230">
        <v>2016</v>
      </c>
      <c r="L1849" s="230" t="s">
        <v>281</v>
      </c>
    </row>
    <row r="1850" spans="1:22" x14ac:dyDescent="0.3">
      <c r="A1850" s="230">
        <v>425141</v>
      </c>
      <c r="B1850" s="230" t="s">
        <v>976</v>
      </c>
      <c r="C1850" s="230" t="s">
        <v>587</v>
      </c>
      <c r="D1850" s="230" t="s">
        <v>236</v>
      </c>
      <c r="E1850" s="230" t="s">
        <v>140</v>
      </c>
      <c r="F1850" s="230">
        <v>35714</v>
      </c>
      <c r="G1850" s="230" t="s">
        <v>281</v>
      </c>
      <c r="H1850" s="230" t="s">
        <v>1393</v>
      </c>
      <c r="I1850" s="230" t="s">
        <v>1371</v>
      </c>
      <c r="J1850" s="230" t="s">
        <v>296</v>
      </c>
      <c r="K1850" s="230">
        <v>2016</v>
      </c>
      <c r="L1850" s="230" t="s">
        <v>281</v>
      </c>
    </row>
    <row r="1851" spans="1:22" x14ac:dyDescent="0.3">
      <c r="A1851" s="230">
        <v>424663</v>
      </c>
      <c r="B1851" s="230" t="s">
        <v>1099</v>
      </c>
      <c r="C1851" s="230" t="s">
        <v>62</v>
      </c>
      <c r="D1851" s="230" t="s">
        <v>641</v>
      </c>
      <c r="E1851" s="230" t="s">
        <v>140</v>
      </c>
      <c r="F1851" s="230">
        <v>35855</v>
      </c>
      <c r="G1851" s="230" t="s">
        <v>281</v>
      </c>
      <c r="H1851" s="230" t="s">
        <v>1393</v>
      </c>
      <c r="I1851" s="230" t="s">
        <v>1371</v>
      </c>
      <c r="J1851" s="230" t="s">
        <v>296</v>
      </c>
      <c r="K1851" s="230">
        <v>2016</v>
      </c>
      <c r="L1851" s="230" t="s">
        <v>281</v>
      </c>
      <c r="U1851" s="230" t="s">
        <v>902</v>
      </c>
      <c r="V1851" s="230" t="s">
        <v>902</v>
      </c>
    </row>
    <row r="1852" spans="1:22" x14ac:dyDescent="0.3">
      <c r="A1852" s="230">
        <v>425599</v>
      </c>
      <c r="B1852" s="230" t="s">
        <v>995</v>
      </c>
      <c r="C1852" s="230" t="s">
        <v>676</v>
      </c>
      <c r="D1852" s="230" t="s">
        <v>217</v>
      </c>
      <c r="E1852" s="230" t="s">
        <v>140</v>
      </c>
      <c r="F1852" s="230">
        <v>35893</v>
      </c>
      <c r="G1852" s="230" t="s">
        <v>281</v>
      </c>
      <c r="H1852" s="230" t="s">
        <v>1393</v>
      </c>
      <c r="I1852" s="230" t="s">
        <v>1371</v>
      </c>
      <c r="J1852" s="230" t="s">
        <v>296</v>
      </c>
      <c r="K1852" s="230">
        <v>2016</v>
      </c>
      <c r="L1852" s="230" t="s">
        <v>281</v>
      </c>
      <c r="V1852" s="230" t="s">
        <v>902</v>
      </c>
    </row>
    <row r="1853" spans="1:22" x14ac:dyDescent="0.3">
      <c r="A1853" s="230">
        <v>420528</v>
      </c>
      <c r="B1853" s="230" t="s">
        <v>859</v>
      </c>
      <c r="C1853" s="230" t="s">
        <v>62</v>
      </c>
      <c r="D1853" s="230" t="s">
        <v>90</v>
      </c>
      <c r="E1853" s="230" t="s">
        <v>140</v>
      </c>
      <c r="F1853" s="230">
        <v>35527</v>
      </c>
      <c r="G1853" s="230" t="s">
        <v>281</v>
      </c>
      <c r="H1853" s="230" t="s">
        <v>1393</v>
      </c>
      <c r="I1853" s="230" t="s">
        <v>1371</v>
      </c>
      <c r="J1853" s="230" t="s">
        <v>295</v>
      </c>
      <c r="K1853" s="230">
        <v>2017</v>
      </c>
      <c r="L1853" s="230" t="s">
        <v>281</v>
      </c>
    </row>
    <row r="1854" spans="1:22" x14ac:dyDescent="0.3">
      <c r="A1854" s="230">
        <v>423327</v>
      </c>
      <c r="B1854" s="230" t="s">
        <v>1047</v>
      </c>
      <c r="C1854" s="230" t="s">
        <v>60</v>
      </c>
      <c r="D1854" s="230" t="s">
        <v>235</v>
      </c>
      <c r="E1854" s="230" t="s">
        <v>140</v>
      </c>
      <c r="F1854" s="230">
        <v>35796</v>
      </c>
      <c r="G1854" s="230" t="s">
        <v>2211</v>
      </c>
      <c r="H1854" s="230" t="s">
        <v>1393</v>
      </c>
      <c r="I1854" s="230" t="s">
        <v>1371</v>
      </c>
      <c r="J1854" s="230" t="s">
        <v>295</v>
      </c>
      <c r="K1854" s="230">
        <v>2017</v>
      </c>
      <c r="L1854" s="230" t="s">
        <v>281</v>
      </c>
      <c r="S1854" s="230" t="s">
        <v>902</v>
      </c>
      <c r="V1854" s="230" t="s">
        <v>902</v>
      </c>
    </row>
    <row r="1855" spans="1:22" x14ac:dyDescent="0.3">
      <c r="A1855" s="230">
        <v>423769</v>
      </c>
      <c r="B1855" s="230" t="s">
        <v>1027</v>
      </c>
      <c r="C1855" s="230" t="s">
        <v>474</v>
      </c>
      <c r="D1855" s="230" t="s">
        <v>1028</v>
      </c>
      <c r="E1855" s="230" t="s">
        <v>140</v>
      </c>
      <c r="F1855" s="230">
        <v>35903</v>
      </c>
      <c r="G1855" s="230" t="s">
        <v>281</v>
      </c>
      <c r="H1855" s="230" t="s">
        <v>1393</v>
      </c>
      <c r="I1855" s="230" t="s">
        <v>1371</v>
      </c>
      <c r="J1855" s="230" t="s">
        <v>295</v>
      </c>
      <c r="K1855" s="230">
        <v>2017</v>
      </c>
      <c r="L1855" s="230" t="s">
        <v>281</v>
      </c>
      <c r="V1855" s="230" t="s">
        <v>902</v>
      </c>
    </row>
    <row r="1856" spans="1:22" x14ac:dyDescent="0.3">
      <c r="A1856" s="230">
        <v>423970</v>
      </c>
      <c r="B1856" s="230" t="s">
        <v>1031</v>
      </c>
      <c r="C1856" s="230" t="s">
        <v>62</v>
      </c>
      <c r="D1856" s="230" t="s">
        <v>557</v>
      </c>
      <c r="E1856" s="230" t="s">
        <v>140</v>
      </c>
      <c r="F1856" s="230">
        <v>35952</v>
      </c>
      <c r="G1856" s="230" t="s">
        <v>281</v>
      </c>
      <c r="H1856" s="230" t="s">
        <v>1393</v>
      </c>
      <c r="I1856" s="230" t="s">
        <v>1371</v>
      </c>
      <c r="J1856" s="230" t="s">
        <v>295</v>
      </c>
      <c r="K1856" s="230">
        <v>2017</v>
      </c>
      <c r="L1856" s="230" t="s">
        <v>281</v>
      </c>
    </row>
    <row r="1857" spans="1:22" x14ac:dyDescent="0.3">
      <c r="A1857" s="230">
        <v>423777</v>
      </c>
      <c r="B1857" s="230" t="s">
        <v>1124</v>
      </c>
      <c r="C1857" s="230" t="s">
        <v>67</v>
      </c>
      <c r="D1857" s="230" t="s">
        <v>1125</v>
      </c>
      <c r="E1857" s="230" t="s">
        <v>140</v>
      </c>
      <c r="F1857" s="230">
        <v>36324</v>
      </c>
      <c r="G1857" s="230" t="s">
        <v>281</v>
      </c>
      <c r="H1857" s="230" t="s">
        <v>1393</v>
      </c>
      <c r="I1857" s="230" t="s">
        <v>1371</v>
      </c>
      <c r="J1857" s="230" t="s">
        <v>295</v>
      </c>
      <c r="K1857" s="230">
        <v>2017</v>
      </c>
      <c r="L1857" s="230" t="s">
        <v>281</v>
      </c>
      <c r="U1857" s="230" t="s">
        <v>902</v>
      </c>
      <c r="V1857" s="230" t="s">
        <v>902</v>
      </c>
    </row>
    <row r="1858" spans="1:22" x14ac:dyDescent="0.3">
      <c r="A1858" s="230">
        <v>424170</v>
      </c>
      <c r="B1858" s="230" t="s">
        <v>1051</v>
      </c>
      <c r="C1858" s="230" t="s">
        <v>91</v>
      </c>
      <c r="D1858" s="230" t="s">
        <v>224</v>
      </c>
      <c r="E1858" s="230" t="s">
        <v>141</v>
      </c>
      <c r="F1858" s="230">
        <v>36327</v>
      </c>
      <c r="G1858" s="230" t="s">
        <v>281</v>
      </c>
      <c r="H1858" s="230" t="s">
        <v>1393</v>
      </c>
      <c r="I1858" s="230" t="s">
        <v>1371</v>
      </c>
      <c r="J1858" s="230" t="s">
        <v>295</v>
      </c>
      <c r="K1858" s="230">
        <v>2017</v>
      </c>
      <c r="L1858" s="230" t="s">
        <v>281</v>
      </c>
    </row>
    <row r="1859" spans="1:22" x14ac:dyDescent="0.3">
      <c r="A1859" s="230">
        <v>423725</v>
      </c>
      <c r="B1859" s="230" t="s">
        <v>1087</v>
      </c>
      <c r="C1859" s="230" t="s">
        <v>82</v>
      </c>
      <c r="D1859" s="230" t="s">
        <v>508</v>
      </c>
      <c r="E1859" s="230" t="s">
        <v>140</v>
      </c>
      <c r="F1859" s="230">
        <v>36076</v>
      </c>
      <c r="G1859" s="230" t="s">
        <v>281</v>
      </c>
      <c r="H1859" s="230" t="s">
        <v>1393</v>
      </c>
      <c r="I1859" s="230" t="s">
        <v>1371</v>
      </c>
      <c r="J1859" s="230" t="s">
        <v>296</v>
      </c>
      <c r="K1859" s="230">
        <v>2017</v>
      </c>
      <c r="L1859" s="230" t="s">
        <v>281</v>
      </c>
      <c r="S1859" s="230" t="s">
        <v>902</v>
      </c>
      <c r="U1859" s="230" t="s">
        <v>902</v>
      </c>
      <c r="V1859" s="230" t="s">
        <v>902</v>
      </c>
    </row>
    <row r="1860" spans="1:22" x14ac:dyDescent="0.3">
      <c r="A1860" s="230">
        <v>422962</v>
      </c>
      <c r="B1860" s="230" t="s">
        <v>888</v>
      </c>
      <c r="C1860" s="230" t="s">
        <v>60</v>
      </c>
      <c r="D1860" s="230" t="s">
        <v>199</v>
      </c>
      <c r="E1860" s="230" t="s">
        <v>141</v>
      </c>
      <c r="F1860" s="230">
        <v>36161</v>
      </c>
      <c r="G1860" s="230" t="s">
        <v>281</v>
      </c>
      <c r="H1860" s="230" t="s">
        <v>1393</v>
      </c>
      <c r="I1860" s="230" t="s">
        <v>1371</v>
      </c>
      <c r="J1860" s="230" t="s">
        <v>296</v>
      </c>
      <c r="K1860" s="230">
        <v>2017</v>
      </c>
      <c r="L1860" s="230" t="s">
        <v>281</v>
      </c>
    </row>
    <row r="1861" spans="1:22" x14ac:dyDescent="0.3">
      <c r="A1861" s="230">
        <v>423418</v>
      </c>
      <c r="B1861" s="230" t="s">
        <v>1023</v>
      </c>
      <c r="C1861" s="230" t="s">
        <v>1024</v>
      </c>
      <c r="D1861" s="230" t="s">
        <v>199</v>
      </c>
      <c r="E1861" s="230" t="s">
        <v>140</v>
      </c>
      <c r="F1861" s="230">
        <v>36161</v>
      </c>
      <c r="G1861" s="230" t="s">
        <v>281</v>
      </c>
      <c r="H1861" s="230" t="s">
        <v>1393</v>
      </c>
      <c r="I1861" s="230" t="s">
        <v>1371</v>
      </c>
      <c r="J1861" s="230" t="s">
        <v>296</v>
      </c>
      <c r="K1861" s="230">
        <v>2017</v>
      </c>
      <c r="L1861" s="230" t="s">
        <v>281</v>
      </c>
    </row>
    <row r="1862" spans="1:22" x14ac:dyDescent="0.3">
      <c r="A1862" s="230">
        <v>424141</v>
      </c>
      <c r="B1862" s="230" t="s">
        <v>1142</v>
      </c>
      <c r="C1862" s="230" t="s">
        <v>82</v>
      </c>
      <c r="D1862" s="230" t="s">
        <v>451</v>
      </c>
      <c r="E1862" s="230" t="s">
        <v>141</v>
      </c>
      <c r="F1862" s="230">
        <v>36161</v>
      </c>
      <c r="H1862" s="230" t="s">
        <v>1393</v>
      </c>
      <c r="I1862" s="230" t="s">
        <v>1371</v>
      </c>
      <c r="J1862" s="230" t="s">
        <v>296</v>
      </c>
      <c r="K1862" s="230">
        <v>2017</v>
      </c>
      <c r="L1862" s="230" t="s">
        <v>281</v>
      </c>
      <c r="U1862" s="230" t="s">
        <v>902</v>
      </c>
      <c r="V1862" s="230" t="s">
        <v>902</v>
      </c>
    </row>
    <row r="1863" spans="1:22" x14ac:dyDescent="0.3">
      <c r="A1863" s="230">
        <v>422686</v>
      </c>
      <c r="B1863" s="230" t="s">
        <v>946</v>
      </c>
      <c r="C1863" s="230" t="s">
        <v>82</v>
      </c>
      <c r="D1863" s="230" t="s">
        <v>947</v>
      </c>
      <c r="E1863" s="230" t="s">
        <v>141</v>
      </c>
      <c r="F1863" s="230">
        <v>36161</v>
      </c>
      <c r="G1863" s="230" t="s">
        <v>1396</v>
      </c>
      <c r="H1863" s="230" t="s">
        <v>1393</v>
      </c>
      <c r="I1863" s="230" t="s">
        <v>1371</v>
      </c>
      <c r="J1863" s="230" t="s">
        <v>296</v>
      </c>
      <c r="K1863" s="230">
        <v>2017</v>
      </c>
      <c r="L1863" s="230" t="s">
        <v>281</v>
      </c>
    </row>
    <row r="1864" spans="1:22" x14ac:dyDescent="0.3">
      <c r="A1864" s="230">
        <v>423845</v>
      </c>
      <c r="B1864" s="230" t="s">
        <v>1126</v>
      </c>
      <c r="C1864" s="230" t="s">
        <v>679</v>
      </c>
      <c r="D1864" s="230" t="s">
        <v>664</v>
      </c>
      <c r="E1864" s="230" t="s">
        <v>140</v>
      </c>
      <c r="F1864" s="230">
        <v>36163</v>
      </c>
      <c r="G1864" s="230" t="s">
        <v>281</v>
      </c>
      <c r="H1864" s="230" t="s">
        <v>1393</v>
      </c>
      <c r="I1864" s="230" t="s">
        <v>1371</v>
      </c>
      <c r="J1864" s="230" t="s">
        <v>296</v>
      </c>
      <c r="K1864" s="230">
        <v>2017</v>
      </c>
      <c r="L1864" s="230" t="s">
        <v>281</v>
      </c>
      <c r="U1864" s="230" t="s">
        <v>902</v>
      </c>
      <c r="V1864" s="230" t="s">
        <v>902</v>
      </c>
    </row>
    <row r="1865" spans="1:22" x14ac:dyDescent="0.3">
      <c r="A1865" s="230">
        <v>423913</v>
      </c>
      <c r="B1865" s="230" t="s">
        <v>1029</v>
      </c>
      <c r="C1865" s="230" t="s">
        <v>82</v>
      </c>
      <c r="D1865" s="230" t="s">
        <v>248</v>
      </c>
      <c r="E1865" s="230" t="s">
        <v>140</v>
      </c>
      <c r="F1865" s="230">
        <v>36327</v>
      </c>
      <c r="G1865" s="230" t="s">
        <v>281</v>
      </c>
      <c r="H1865" s="230" t="s">
        <v>1393</v>
      </c>
      <c r="I1865" s="230" t="s">
        <v>1371</v>
      </c>
      <c r="J1865" s="230" t="s">
        <v>296</v>
      </c>
      <c r="K1865" s="230">
        <v>2017</v>
      </c>
      <c r="L1865" s="230" t="s">
        <v>281</v>
      </c>
    </row>
    <row r="1866" spans="1:22" x14ac:dyDescent="0.3">
      <c r="A1866" s="230">
        <v>425467</v>
      </c>
      <c r="B1866" s="230" t="s">
        <v>986</v>
      </c>
      <c r="C1866" s="230" t="s">
        <v>987</v>
      </c>
      <c r="D1866" s="230" t="s">
        <v>228</v>
      </c>
      <c r="E1866" s="230" t="s">
        <v>140</v>
      </c>
      <c r="F1866" s="230">
        <v>23743</v>
      </c>
      <c r="G1866" s="230" t="s">
        <v>281</v>
      </c>
      <c r="H1866" s="230" t="s">
        <v>1393</v>
      </c>
      <c r="I1866" s="230" t="s">
        <v>1371</v>
      </c>
      <c r="J1866" s="230" t="s">
        <v>296</v>
      </c>
      <c r="K1866" s="230">
        <v>1984</v>
      </c>
      <c r="L1866" s="230" t="s">
        <v>1396</v>
      </c>
    </row>
    <row r="1867" spans="1:22" x14ac:dyDescent="0.3">
      <c r="A1867" s="230">
        <v>425404</v>
      </c>
      <c r="B1867" s="230" t="s">
        <v>984</v>
      </c>
      <c r="C1867" s="230" t="s">
        <v>85</v>
      </c>
      <c r="D1867" s="230" t="s">
        <v>363</v>
      </c>
      <c r="E1867" s="230" t="s">
        <v>140</v>
      </c>
      <c r="F1867" s="230">
        <v>35266</v>
      </c>
      <c r="G1867" s="230" t="s">
        <v>281</v>
      </c>
      <c r="H1867" s="230" t="s">
        <v>1393</v>
      </c>
      <c r="I1867" s="230" t="s">
        <v>1371</v>
      </c>
      <c r="J1867" s="230" t="s">
        <v>295</v>
      </c>
      <c r="K1867" s="230">
        <v>2016</v>
      </c>
      <c r="L1867" s="230" t="s">
        <v>1396</v>
      </c>
      <c r="V1867" s="230" t="s">
        <v>902</v>
      </c>
    </row>
    <row r="1868" spans="1:22" x14ac:dyDescent="0.3">
      <c r="A1868" s="230">
        <v>425617</v>
      </c>
      <c r="B1868" s="230" t="s">
        <v>1152</v>
      </c>
      <c r="C1868" s="230" t="s">
        <v>105</v>
      </c>
      <c r="D1868" s="230" t="s">
        <v>210</v>
      </c>
      <c r="E1868" s="230" t="s">
        <v>141</v>
      </c>
      <c r="F1868" s="230">
        <v>32588</v>
      </c>
      <c r="G1868" s="230" t="s">
        <v>281</v>
      </c>
      <c r="H1868" s="230" t="s">
        <v>1393</v>
      </c>
      <c r="I1868" s="230" t="s">
        <v>1371</v>
      </c>
      <c r="J1868" s="230" t="s">
        <v>295</v>
      </c>
      <c r="K1868" s="230">
        <v>2008</v>
      </c>
      <c r="L1868" s="230" t="s">
        <v>286</v>
      </c>
    </row>
    <row r="1869" spans="1:22" x14ac:dyDescent="0.3">
      <c r="A1869" s="230">
        <v>425244</v>
      </c>
      <c r="B1869" s="230" t="s">
        <v>1076</v>
      </c>
      <c r="C1869" s="230" t="s">
        <v>1077</v>
      </c>
      <c r="D1869" s="230" t="s">
        <v>221</v>
      </c>
      <c r="E1869" s="230" t="s">
        <v>140</v>
      </c>
      <c r="F1869" s="230">
        <v>34551</v>
      </c>
      <c r="H1869" s="230" t="s">
        <v>1393</v>
      </c>
      <c r="I1869" s="230" t="s">
        <v>1371</v>
      </c>
      <c r="J1869" s="230" t="s">
        <v>295</v>
      </c>
      <c r="K1869" s="230">
        <v>2012</v>
      </c>
      <c r="L1869" s="230" t="s">
        <v>286</v>
      </c>
      <c r="S1869" s="230" t="s">
        <v>902</v>
      </c>
      <c r="U1869" s="230" t="s">
        <v>902</v>
      </c>
      <c r="V1869" s="230" t="s">
        <v>902</v>
      </c>
    </row>
    <row r="1870" spans="1:22" x14ac:dyDescent="0.3">
      <c r="A1870" s="230">
        <v>419313</v>
      </c>
      <c r="B1870" s="230" t="s">
        <v>1316</v>
      </c>
      <c r="C1870" s="230" t="s">
        <v>411</v>
      </c>
      <c r="D1870" s="230" t="s">
        <v>217</v>
      </c>
      <c r="E1870" s="230" t="s">
        <v>140</v>
      </c>
      <c r="F1870" s="230">
        <v>33970</v>
      </c>
      <c r="G1870" s="230" t="s">
        <v>286</v>
      </c>
      <c r="H1870" s="230" t="s">
        <v>1393</v>
      </c>
      <c r="I1870" s="230" t="s">
        <v>1371</v>
      </c>
      <c r="J1870" s="230" t="s">
        <v>295</v>
      </c>
      <c r="K1870" s="230">
        <v>2012</v>
      </c>
      <c r="L1870" s="230" t="s">
        <v>286</v>
      </c>
      <c r="V1870" s="230" t="s">
        <v>902</v>
      </c>
    </row>
    <row r="1871" spans="1:22" x14ac:dyDescent="0.3">
      <c r="A1871" s="230">
        <v>419261</v>
      </c>
      <c r="B1871" s="230" t="s">
        <v>1315</v>
      </c>
      <c r="C1871" s="230" t="s">
        <v>84</v>
      </c>
      <c r="D1871" s="230" t="s">
        <v>248</v>
      </c>
      <c r="E1871" s="230" t="s">
        <v>140</v>
      </c>
      <c r="F1871" s="230">
        <v>35404</v>
      </c>
      <c r="G1871" s="230" t="s">
        <v>281</v>
      </c>
      <c r="H1871" s="230" t="s">
        <v>1393</v>
      </c>
      <c r="I1871" s="230" t="s">
        <v>1371</v>
      </c>
      <c r="J1871" s="230" t="s">
        <v>295</v>
      </c>
      <c r="K1871" s="230">
        <v>2014</v>
      </c>
      <c r="L1871" s="230" t="s">
        <v>286</v>
      </c>
    </row>
    <row r="1872" spans="1:22" x14ac:dyDescent="0.3">
      <c r="A1872" s="230">
        <v>425198</v>
      </c>
      <c r="B1872" s="230" t="s">
        <v>980</v>
      </c>
      <c r="C1872" s="230" t="s">
        <v>444</v>
      </c>
      <c r="D1872" s="230" t="s">
        <v>981</v>
      </c>
      <c r="E1872" s="230" t="s">
        <v>140</v>
      </c>
      <c r="F1872" s="230">
        <v>36032</v>
      </c>
      <c r="G1872" s="230" t="s">
        <v>3137</v>
      </c>
      <c r="H1872" s="230" t="s">
        <v>1393</v>
      </c>
      <c r="I1872" s="230" t="s">
        <v>1371</v>
      </c>
      <c r="J1872" s="230" t="s">
        <v>295</v>
      </c>
      <c r="K1872" s="230">
        <v>2016</v>
      </c>
      <c r="L1872" s="230" t="s">
        <v>286</v>
      </c>
    </row>
    <row r="1873" spans="1:22" x14ac:dyDescent="0.3">
      <c r="A1873" s="230">
        <v>422021</v>
      </c>
      <c r="B1873" s="230" t="s">
        <v>1113</v>
      </c>
      <c r="C1873" s="230" t="s">
        <v>88</v>
      </c>
      <c r="D1873" s="230" t="s">
        <v>200</v>
      </c>
      <c r="E1873" s="230" t="s">
        <v>140</v>
      </c>
      <c r="F1873" s="230">
        <v>35065</v>
      </c>
      <c r="G1873" s="230" t="s">
        <v>281</v>
      </c>
      <c r="H1873" s="230" t="s">
        <v>1393</v>
      </c>
      <c r="I1873" s="230" t="s">
        <v>1371</v>
      </c>
      <c r="J1873" s="230" t="s">
        <v>295</v>
      </c>
      <c r="K1873" s="230">
        <v>2016</v>
      </c>
      <c r="L1873" s="230" t="s">
        <v>286</v>
      </c>
      <c r="T1873" s="230" t="s">
        <v>902</v>
      </c>
      <c r="U1873" s="230" t="s">
        <v>902</v>
      </c>
      <c r="V1873" s="230" t="s">
        <v>902</v>
      </c>
    </row>
    <row r="1874" spans="1:22" x14ac:dyDescent="0.3">
      <c r="A1874" s="230">
        <v>421610</v>
      </c>
      <c r="B1874" s="230" t="s">
        <v>1008</v>
      </c>
      <c r="C1874" s="230" t="s">
        <v>112</v>
      </c>
      <c r="D1874" s="230" t="s">
        <v>211</v>
      </c>
      <c r="E1874" s="230" t="s">
        <v>141</v>
      </c>
      <c r="F1874" s="230">
        <v>35952</v>
      </c>
      <c r="G1874" s="230" t="s">
        <v>281</v>
      </c>
      <c r="H1874" s="230" t="s">
        <v>1393</v>
      </c>
      <c r="I1874" s="230" t="s">
        <v>1371</v>
      </c>
      <c r="J1874" s="230" t="s">
        <v>295</v>
      </c>
      <c r="K1874" s="230">
        <v>2016</v>
      </c>
      <c r="L1874" s="230" t="s">
        <v>286</v>
      </c>
    </row>
    <row r="1875" spans="1:22" x14ac:dyDescent="0.3">
      <c r="A1875" s="230">
        <v>423616</v>
      </c>
      <c r="B1875" s="230" t="s">
        <v>1025</v>
      </c>
      <c r="C1875" s="230" t="s">
        <v>82</v>
      </c>
      <c r="D1875" s="230" t="s">
        <v>455</v>
      </c>
      <c r="E1875" s="230" t="s">
        <v>141</v>
      </c>
      <c r="F1875" s="230">
        <v>35260</v>
      </c>
      <c r="G1875" s="230" t="s">
        <v>281</v>
      </c>
      <c r="H1875" s="230" t="s">
        <v>1393</v>
      </c>
      <c r="I1875" s="230" t="s">
        <v>1371</v>
      </c>
      <c r="J1875" s="230" t="s">
        <v>296</v>
      </c>
      <c r="K1875" s="230">
        <v>2016</v>
      </c>
      <c r="L1875" s="230" t="s">
        <v>286</v>
      </c>
    </row>
    <row r="1876" spans="1:22" x14ac:dyDescent="0.3">
      <c r="A1876" s="230">
        <v>421277</v>
      </c>
      <c r="B1876" s="230" t="s">
        <v>868</v>
      </c>
      <c r="C1876" s="230" t="s">
        <v>117</v>
      </c>
      <c r="D1876" s="230" t="s">
        <v>250</v>
      </c>
      <c r="E1876" s="230" t="s">
        <v>141</v>
      </c>
      <c r="F1876" s="230">
        <v>36161</v>
      </c>
      <c r="G1876" s="230" t="s">
        <v>281</v>
      </c>
      <c r="H1876" s="230" t="s">
        <v>1393</v>
      </c>
      <c r="I1876" s="230" t="s">
        <v>1371</v>
      </c>
      <c r="J1876" s="230" t="s">
        <v>296</v>
      </c>
      <c r="K1876" s="230">
        <v>2016</v>
      </c>
      <c r="L1876" s="230" t="s">
        <v>286</v>
      </c>
    </row>
    <row r="1877" spans="1:22" x14ac:dyDescent="0.3">
      <c r="A1877" s="230">
        <v>422559</v>
      </c>
      <c r="B1877" s="230" t="s">
        <v>1018</v>
      </c>
      <c r="C1877" s="230" t="s">
        <v>97</v>
      </c>
      <c r="D1877" s="230" t="s">
        <v>1019</v>
      </c>
      <c r="E1877" s="230" t="s">
        <v>140</v>
      </c>
      <c r="F1877" s="230">
        <v>36539</v>
      </c>
      <c r="G1877" s="230" t="s">
        <v>281</v>
      </c>
      <c r="H1877" s="230" t="s">
        <v>1393</v>
      </c>
      <c r="I1877" s="230" t="s">
        <v>1371</v>
      </c>
      <c r="J1877" s="230" t="s">
        <v>295</v>
      </c>
      <c r="K1877" s="230">
        <v>2017</v>
      </c>
      <c r="L1877" s="230" t="s">
        <v>286</v>
      </c>
      <c r="V1877" s="230" t="s">
        <v>902</v>
      </c>
    </row>
    <row r="1878" spans="1:22" x14ac:dyDescent="0.3">
      <c r="A1878" s="230">
        <v>423120</v>
      </c>
      <c r="B1878" s="230" t="s">
        <v>949</v>
      </c>
      <c r="C1878" s="230" t="s">
        <v>709</v>
      </c>
      <c r="D1878" s="230" t="s">
        <v>214</v>
      </c>
      <c r="E1878" s="230" t="s">
        <v>141</v>
      </c>
      <c r="F1878" s="230">
        <v>33970</v>
      </c>
      <c r="G1878" s="230" t="s">
        <v>281</v>
      </c>
      <c r="H1878" s="230" t="s">
        <v>1393</v>
      </c>
      <c r="I1878" s="230" t="s">
        <v>1371</v>
      </c>
      <c r="J1878" s="230" t="s">
        <v>295</v>
      </c>
      <c r="K1878" s="230">
        <v>2012</v>
      </c>
      <c r="V1878" s="230" t="s">
        <v>902</v>
      </c>
    </row>
    <row r="1879" spans="1:22" x14ac:dyDescent="0.3">
      <c r="A1879" s="230">
        <v>422322</v>
      </c>
      <c r="B1879" s="230" t="s">
        <v>1140</v>
      </c>
      <c r="C1879" s="230" t="s">
        <v>62</v>
      </c>
      <c r="D1879" s="230" t="s">
        <v>1141</v>
      </c>
      <c r="E1879" s="230" t="s">
        <v>141</v>
      </c>
      <c r="F1879" s="230">
        <v>35065</v>
      </c>
      <c r="G1879" s="230" t="s">
        <v>1664</v>
      </c>
      <c r="H1879" s="230" t="s">
        <v>1393</v>
      </c>
      <c r="I1879" s="230" t="s">
        <v>1371</v>
      </c>
      <c r="K1879" s="230">
        <v>2013</v>
      </c>
      <c r="U1879" s="230" t="s">
        <v>902</v>
      </c>
      <c r="V1879" s="230" t="s">
        <v>902</v>
      </c>
    </row>
    <row r="1880" spans="1:22" x14ac:dyDescent="0.3">
      <c r="A1880" s="230">
        <v>414397</v>
      </c>
      <c r="B1880" s="230" t="s">
        <v>802</v>
      </c>
      <c r="C1880" s="230" t="s">
        <v>261</v>
      </c>
      <c r="D1880" s="230" t="s">
        <v>233</v>
      </c>
      <c r="E1880" s="230" t="s">
        <v>140</v>
      </c>
      <c r="F1880" s="230">
        <v>26146</v>
      </c>
      <c r="G1880" s="230" t="s">
        <v>1400</v>
      </c>
      <c r="H1880" s="230" t="s">
        <v>1393</v>
      </c>
      <c r="I1880" s="230" t="s">
        <v>1371</v>
      </c>
    </row>
    <row r="1881" spans="1:22" x14ac:dyDescent="0.3">
      <c r="A1881" s="230">
        <v>400287</v>
      </c>
      <c r="B1881" s="230" t="s">
        <v>1272</v>
      </c>
      <c r="C1881" s="230" t="s">
        <v>1273</v>
      </c>
      <c r="D1881" s="230" t="s">
        <v>1274</v>
      </c>
      <c r="E1881" s="230" t="s">
        <v>141</v>
      </c>
      <c r="F1881" s="230">
        <v>30769</v>
      </c>
      <c r="G1881" s="230" t="s">
        <v>281</v>
      </c>
      <c r="H1881" s="230" t="s">
        <v>1393</v>
      </c>
      <c r="I1881" s="230" t="s">
        <v>1371</v>
      </c>
      <c r="U1881" s="230" t="s">
        <v>902</v>
      </c>
      <c r="V1881" s="230" t="s">
        <v>902</v>
      </c>
    </row>
    <row r="1882" spans="1:22" x14ac:dyDescent="0.3">
      <c r="A1882" s="230">
        <v>407760</v>
      </c>
      <c r="B1882" s="230" t="s">
        <v>1283</v>
      </c>
      <c r="C1882" s="230" t="s">
        <v>102</v>
      </c>
      <c r="D1882" s="230" t="s">
        <v>190</v>
      </c>
      <c r="E1882" s="230" t="s">
        <v>140</v>
      </c>
      <c r="F1882" s="230">
        <v>30945</v>
      </c>
      <c r="G1882" s="230" t="s">
        <v>281</v>
      </c>
      <c r="H1882" s="230" t="s">
        <v>1393</v>
      </c>
      <c r="I1882" s="230" t="s">
        <v>1371</v>
      </c>
      <c r="V1882" s="230" t="s">
        <v>902</v>
      </c>
    </row>
    <row r="1883" spans="1:22" x14ac:dyDescent="0.3">
      <c r="A1883" s="230">
        <v>400586</v>
      </c>
      <c r="B1883" s="230" t="s">
        <v>1160</v>
      </c>
      <c r="C1883" s="230" t="s">
        <v>700</v>
      </c>
      <c r="D1883" s="230" t="s">
        <v>190</v>
      </c>
      <c r="E1883" s="230" t="s">
        <v>141</v>
      </c>
      <c r="F1883" s="230">
        <v>31048</v>
      </c>
      <c r="G1883" s="230" t="s">
        <v>281</v>
      </c>
      <c r="H1883" s="230" t="s">
        <v>1393</v>
      </c>
      <c r="I1883" s="230" t="s">
        <v>1371</v>
      </c>
    </row>
    <row r="1884" spans="1:22" x14ac:dyDescent="0.3">
      <c r="A1884" s="230">
        <v>408280</v>
      </c>
      <c r="B1884" s="230" t="s">
        <v>1159</v>
      </c>
      <c r="C1884" s="230" t="s">
        <v>1066</v>
      </c>
      <c r="D1884" s="230" t="s">
        <v>216</v>
      </c>
      <c r="E1884" s="230" t="s">
        <v>141</v>
      </c>
      <c r="F1884" s="230">
        <v>31189</v>
      </c>
      <c r="G1884" s="230" t="s">
        <v>281</v>
      </c>
      <c r="H1884" s="230" t="s">
        <v>1393</v>
      </c>
      <c r="I1884" s="230" t="s">
        <v>1371</v>
      </c>
    </row>
    <row r="1885" spans="1:22" x14ac:dyDescent="0.3">
      <c r="A1885" s="230">
        <v>405599</v>
      </c>
      <c r="B1885" s="230" t="s">
        <v>1161</v>
      </c>
      <c r="C1885" s="230" t="s">
        <v>1158</v>
      </c>
      <c r="D1885" s="230" t="s">
        <v>248</v>
      </c>
      <c r="E1885" s="230" t="s">
        <v>140</v>
      </c>
      <c r="F1885" s="230">
        <v>31398</v>
      </c>
      <c r="G1885" s="230" t="s">
        <v>281</v>
      </c>
      <c r="H1885" s="230" t="s">
        <v>1393</v>
      </c>
      <c r="I1885" s="230" t="s">
        <v>1371</v>
      </c>
    </row>
    <row r="1886" spans="1:22" x14ac:dyDescent="0.3">
      <c r="A1886" s="230">
        <v>404981</v>
      </c>
      <c r="B1886" s="230" t="s">
        <v>782</v>
      </c>
      <c r="C1886" s="230" t="s">
        <v>84</v>
      </c>
      <c r="D1886" s="230" t="s">
        <v>224</v>
      </c>
      <c r="E1886" s="230" t="s">
        <v>141</v>
      </c>
      <c r="F1886" s="230">
        <v>31413</v>
      </c>
      <c r="G1886" s="230" t="s">
        <v>281</v>
      </c>
      <c r="H1886" s="230" t="s">
        <v>1393</v>
      </c>
      <c r="I1886" s="230" t="s">
        <v>1371</v>
      </c>
    </row>
    <row r="1887" spans="1:22" x14ac:dyDescent="0.3">
      <c r="A1887" s="230">
        <v>402288</v>
      </c>
      <c r="B1887" s="230" t="s">
        <v>1289</v>
      </c>
      <c r="C1887" s="230" t="s">
        <v>714</v>
      </c>
      <c r="D1887" s="230" t="s">
        <v>211</v>
      </c>
      <c r="E1887" s="230" t="s">
        <v>140</v>
      </c>
      <c r="F1887" s="230">
        <v>31857</v>
      </c>
      <c r="G1887" s="230" t="s">
        <v>281</v>
      </c>
      <c r="H1887" s="230" t="s">
        <v>1393</v>
      </c>
      <c r="I1887" s="230" t="s">
        <v>1371</v>
      </c>
    </row>
    <row r="1888" spans="1:22" x14ac:dyDescent="0.3">
      <c r="A1888" s="230">
        <v>411113</v>
      </c>
      <c r="B1888" s="230" t="s">
        <v>1269</v>
      </c>
      <c r="C1888" s="230" t="s">
        <v>402</v>
      </c>
      <c r="D1888" s="230" t="s">
        <v>1270</v>
      </c>
      <c r="E1888" s="230" t="s">
        <v>140</v>
      </c>
      <c r="F1888" s="230">
        <v>32021</v>
      </c>
      <c r="G1888" s="230" t="s">
        <v>281</v>
      </c>
      <c r="H1888" s="230" t="s">
        <v>1393</v>
      </c>
      <c r="I1888" s="230" t="s">
        <v>1371</v>
      </c>
      <c r="R1888" s="230" t="s">
        <v>902</v>
      </c>
      <c r="S1888" s="230" t="s">
        <v>902</v>
      </c>
      <c r="U1888" s="230" t="s">
        <v>902</v>
      </c>
      <c r="V1888" s="230" t="s">
        <v>902</v>
      </c>
    </row>
    <row r="1889" spans="1:22" x14ac:dyDescent="0.3">
      <c r="A1889" s="230">
        <v>407271</v>
      </c>
      <c r="B1889" s="230" t="s">
        <v>1064</v>
      </c>
      <c r="C1889" s="230" t="s">
        <v>82</v>
      </c>
      <c r="D1889" s="230" t="s">
        <v>1275</v>
      </c>
      <c r="E1889" s="230" t="s">
        <v>140</v>
      </c>
      <c r="F1889" s="230">
        <v>32143</v>
      </c>
      <c r="G1889" s="230" t="s">
        <v>281</v>
      </c>
      <c r="H1889" s="230" t="s">
        <v>1393</v>
      </c>
      <c r="I1889" s="230" t="s">
        <v>1371</v>
      </c>
    </row>
    <row r="1890" spans="1:22" x14ac:dyDescent="0.3">
      <c r="A1890" s="230">
        <v>415549</v>
      </c>
      <c r="B1890" s="230" t="s">
        <v>1052</v>
      </c>
      <c r="C1890" s="230" t="s">
        <v>114</v>
      </c>
      <c r="D1890" s="230" t="s">
        <v>1053</v>
      </c>
      <c r="E1890" s="230" t="s">
        <v>140</v>
      </c>
      <c r="F1890" s="230">
        <v>32316</v>
      </c>
      <c r="G1890" s="230" t="s">
        <v>281</v>
      </c>
      <c r="H1890" s="230" t="s">
        <v>1393</v>
      </c>
      <c r="I1890" s="230" t="s">
        <v>1371</v>
      </c>
    </row>
    <row r="1891" spans="1:22" x14ac:dyDescent="0.3">
      <c r="A1891" s="230">
        <v>415249</v>
      </c>
      <c r="B1891" s="230" t="s">
        <v>935</v>
      </c>
      <c r="C1891" s="230" t="s">
        <v>936</v>
      </c>
      <c r="D1891" s="230" t="s">
        <v>349</v>
      </c>
      <c r="E1891" s="230" t="s">
        <v>140</v>
      </c>
      <c r="F1891" s="230">
        <v>32882</v>
      </c>
      <c r="G1891" s="230" t="s">
        <v>281</v>
      </c>
      <c r="H1891" s="230" t="s">
        <v>1393</v>
      </c>
      <c r="I1891" s="230" t="s">
        <v>1371</v>
      </c>
    </row>
    <row r="1892" spans="1:22" x14ac:dyDescent="0.3">
      <c r="A1892" s="230">
        <v>412975</v>
      </c>
      <c r="B1892" s="230" t="s">
        <v>1166</v>
      </c>
      <c r="C1892" s="230" t="s">
        <v>793</v>
      </c>
      <c r="D1892" s="230" t="s">
        <v>1167</v>
      </c>
      <c r="E1892" s="230" t="s">
        <v>141</v>
      </c>
      <c r="F1892" s="230">
        <v>33117</v>
      </c>
      <c r="G1892" s="230" t="s">
        <v>1396</v>
      </c>
      <c r="H1892" s="230" t="s">
        <v>1393</v>
      </c>
      <c r="I1892" s="230" t="s">
        <v>1371</v>
      </c>
    </row>
    <row r="1893" spans="1:22" x14ac:dyDescent="0.3">
      <c r="A1893" s="230">
        <v>416232</v>
      </c>
      <c r="B1893" s="230" t="s">
        <v>808</v>
      </c>
      <c r="C1893" s="230" t="s">
        <v>101</v>
      </c>
      <c r="D1893" s="230" t="s">
        <v>200</v>
      </c>
      <c r="E1893" s="230" t="s">
        <v>140</v>
      </c>
      <c r="F1893" s="230">
        <v>33726</v>
      </c>
      <c r="G1893" s="230" t="s">
        <v>281</v>
      </c>
      <c r="H1893" s="230" t="s">
        <v>1393</v>
      </c>
      <c r="I1893" s="230" t="s">
        <v>1371</v>
      </c>
      <c r="V1893" s="230" t="s">
        <v>902</v>
      </c>
    </row>
    <row r="1894" spans="1:22" x14ac:dyDescent="0.3">
      <c r="A1894" s="230">
        <v>417566</v>
      </c>
      <c r="B1894" s="230" t="s">
        <v>811</v>
      </c>
      <c r="C1894" s="230" t="s">
        <v>60</v>
      </c>
      <c r="D1894" s="230" t="s">
        <v>812</v>
      </c>
      <c r="E1894" s="230" t="s">
        <v>141</v>
      </c>
      <c r="F1894" s="230">
        <v>33970</v>
      </c>
      <c r="G1894" s="230" t="s">
        <v>281</v>
      </c>
      <c r="H1894" s="230" t="s">
        <v>1393</v>
      </c>
      <c r="I1894" s="230" t="s">
        <v>1371</v>
      </c>
      <c r="V1894" s="230" t="s">
        <v>902</v>
      </c>
    </row>
    <row r="1895" spans="1:22" x14ac:dyDescent="0.3">
      <c r="A1895" s="230">
        <v>419623</v>
      </c>
      <c r="B1895" s="230" t="s">
        <v>1364</v>
      </c>
      <c r="C1895" s="230" t="s">
        <v>424</v>
      </c>
      <c r="D1895" s="230" t="s">
        <v>435</v>
      </c>
      <c r="E1895" s="230" t="s">
        <v>141</v>
      </c>
      <c r="F1895" s="230">
        <v>31778</v>
      </c>
      <c r="G1895" s="230" t="s">
        <v>1396</v>
      </c>
      <c r="H1895" s="230" t="s">
        <v>1393</v>
      </c>
      <c r="I1895" s="230" t="s">
        <v>1371</v>
      </c>
      <c r="J1895" s="230" t="s">
        <v>295</v>
      </c>
      <c r="K1895" s="230">
        <v>2006</v>
      </c>
      <c r="L1895" s="230" t="s">
        <v>281</v>
      </c>
      <c r="V1895" s="230" t="s">
        <v>902</v>
      </c>
    </row>
    <row r="1896" spans="1:22" x14ac:dyDescent="0.3">
      <c r="A1896" s="230">
        <v>417646</v>
      </c>
      <c r="B1896" s="230" t="s">
        <v>1369</v>
      </c>
      <c r="C1896" s="230" t="s">
        <v>1370</v>
      </c>
      <c r="D1896" s="230" t="s">
        <v>196</v>
      </c>
      <c r="E1896" s="230" t="s">
        <v>141</v>
      </c>
      <c r="F1896" s="230">
        <v>32328</v>
      </c>
      <c r="G1896" s="230" t="s">
        <v>281</v>
      </c>
      <c r="H1896" s="230" t="s">
        <v>1393</v>
      </c>
      <c r="I1896" s="230" t="s">
        <v>1371</v>
      </c>
      <c r="J1896" s="230" t="s">
        <v>295</v>
      </c>
      <c r="K1896" s="230">
        <v>2006</v>
      </c>
      <c r="L1896" s="230" t="s">
        <v>281</v>
      </c>
    </row>
    <row r="1897" spans="1:22" x14ac:dyDescent="0.3">
      <c r="A1897" s="230">
        <v>425391</v>
      </c>
      <c r="B1897" s="230" t="s">
        <v>899</v>
      </c>
      <c r="C1897" s="230" t="s">
        <v>87</v>
      </c>
      <c r="D1897" s="230" t="s">
        <v>900</v>
      </c>
      <c r="E1897" s="230" t="s">
        <v>140</v>
      </c>
      <c r="F1897" s="230" t="s">
        <v>3297</v>
      </c>
      <c r="G1897" s="230" t="s">
        <v>1396</v>
      </c>
      <c r="H1897" s="230" t="s">
        <v>1393</v>
      </c>
      <c r="I1897" s="230" t="s">
        <v>1371</v>
      </c>
      <c r="J1897" s="230" t="s">
        <v>295</v>
      </c>
      <c r="K1897" s="230">
        <v>2015</v>
      </c>
      <c r="L1897" s="230" t="s">
        <v>281</v>
      </c>
    </row>
    <row r="1898" spans="1:22" x14ac:dyDescent="0.3">
      <c r="A1898" s="230">
        <v>409541</v>
      </c>
      <c r="B1898" s="230" t="s">
        <v>1246</v>
      </c>
      <c r="C1898" s="230" t="s">
        <v>1247</v>
      </c>
      <c r="D1898" s="230" t="s">
        <v>1248</v>
      </c>
      <c r="E1898" s="230" t="s">
        <v>141</v>
      </c>
      <c r="F1898" s="230">
        <v>31210</v>
      </c>
      <c r="G1898" s="230" t="s">
        <v>282</v>
      </c>
      <c r="H1898" s="230" t="s">
        <v>1393</v>
      </c>
      <c r="I1898" s="230" t="s">
        <v>1371</v>
      </c>
      <c r="J1898" s="230" t="s">
        <v>296</v>
      </c>
      <c r="K1898" s="230">
        <v>2005</v>
      </c>
      <c r="L1898" s="230" t="s">
        <v>282</v>
      </c>
    </row>
    <row r="1899" spans="1:22" x14ac:dyDescent="0.3">
      <c r="A1899" s="230">
        <v>410498</v>
      </c>
      <c r="B1899" s="230" t="s">
        <v>1332</v>
      </c>
      <c r="C1899" s="230" t="s">
        <v>1333</v>
      </c>
      <c r="D1899" s="230" t="s">
        <v>1334</v>
      </c>
      <c r="E1899" s="230" t="s">
        <v>141</v>
      </c>
      <c r="F1899" s="230">
        <v>32019</v>
      </c>
      <c r="G1899" s="230" t="s">
        <v>282</v>
      </c>
      <c r="H1899" s="230" t="s">
        <v>1393</v>
      </c>
      <c r="I1899" s="230" t="s">
        <v>1371</v>
      </c>
      <c r="J1899" s="230" t="s">
        <v>295</v>
      </c>
      <c r="K1899" s="230">
        <v>2006</v>
      </c>
      <c r="L1899" s="230" t="s">
        <v>282</v>
      </c>
      <c r="V1899" s="230" t="s">
        <v>902</v>
      </c>
    </row>
    <row r="1900" spans="1:22" x14ac:dyDescent="0.3">
      <c r="A1900" s="230">
        <v>425572</v>
      </c>
      <c r="B1900" s="230" t="s">
        <v>994</v>
      </c>
      <c r="C1900" s="230" t="s">
        <v>405</v>
      </c>
      <c r="D1900" s="230" t="s">
        <v>371</v>
      </c>
      <c r="E1900" s="230" t="s">
        <v>141</v>
      </c>
      <c r="F1900" s="230">
        <v>35431</v>
      </c>
      <c r="G1900" s="230" t="s">
        <v>282</v>
      </c>
      <c r="H1900" s="230" t="s">
        <v>1393</v>
      </c>
      <c r="I1900" s="230" t="s">
        <v>1371</v>
      </c>
      <c r="J1900" s="230" t="s">
        <v>296</v>
      </c>
      <c r="K1900" s="230">
        <v>2015</v>
      </c>
      <c r="L1900" s="230" t="s">
        <v>282</v>
      </c>
    </row>
    <row r="1901" spans="1:22" x14ac:dyDescent="0.3">
      <c r="A1901" s="230">
        <v>424393</v>
      </c>
      <c r="B1901" s="230" t="s">
        <v>961</v>
      </c>
      <c r="C1901" s="230" t="s">
        <v>62</v>
      </c>
      <c r="D1901" s="230" t="s">
        <v>962</v>
      </c>
      <c r="E1901" s="230" t="s">
        <v>141</v>
      </c>
      <c r="F1901" s="230">
        <v>35796</v>
      </c>
      <c r="G1901" s="230" t="s">
        <v>285</v>
      </c>
      <c r="H1901" s="230" t="s">
        <v>1393</v>
      </c>
      <c r="I1901" s="230" t="s">
        <v>1371</v>
      </c>
      <c r="J1901" s="230" t="s">
        <v>296</v>
      </c>
      <c r="K1901" s="230">
        <v>2015</v>
      </c>
      <c r="L1901" s="230" t="s">
        <v>286</v>
      </c>
      <c r="V1901" s="230" t="s">
        <v>902</v>
      </c>
    </row>
    <row r="1902" spans="1:22" x14ac:dyDescent="0.3">
      <c r="A1902" s="230">
        <v>411914</v>
      </c>
      <c r="B1902" s="230" t="s">
        <v>933</v>
      </c>
      <c r="C1902" s="230" t="s">
        <v>64</v>
      </c>
      <c r="D1902" s="230" t="s">
        <v>934</v>
      </c>
      <c r="E1902" s="230" t="s">
        <v>140</v>
      </c>
      <c r="F1902" s="230">
        <v>31949</v>
      </c>
      <c r="G1902" s="230" t="s">
        <v>283</v>
      </c>
      <c r="H1902" s="230" t="s">
        <v>1393</v>
      </c>
      <c r="I1902" s="230" t="s">
        <v>1371</v>
      </c>
    </row>
    <row r="1903" spans="1:22" x14ac:dyDescent="0.3">
      <c r="A1903" s="230">
        <v>404883</v>
      </c>
      <c r="B1903" s="230" t="s">
        <v>1173</v>
      </c>
      <c r="C1903" s="230" t="s">
        <v>96</v>
      </c>
      <c r="D1903" s="230" t="s">
        <v>1174</v>
      </c>
      <c r="E1903" s="230" t="s">
        <v>141</v>
      </c>
      <c r="F1903" s="230">
        <v>26828</v>
      </c>
      <c r="G1903" s="230" t="s">
        <v>1398</v>
      </c>
      <c r="H1903" s="230" t="s">
        <v>1393</v>
      </c>
      <c r="I1903" s="230" t="s">
        <v>1371</v>
      </c>
      <c r="J1903" s="230" t="s">
        <v>296</v>
      </c>
      <c r="K1903" s="230">
        <v>1991</v>
      </c>
      <c r="L1903" s="230" t="s">
        <v>1402</v>
      </c>
    </row>
    <row r="1904" spans="1:22" x14ac:dyDescent="0.3">
      <c r="A1904" s="230">
        <v>411529</v>
      </c>
      <c r="B1904" s="230" t="s">
        <v>1196</v>
      </c>
      <c r="C1904" s="230" t="s">
        <v>128</v>
      </c>
      <c r="D1904" s="230" t="s">
        <v>1197</v>
      </c>
      <c r="E1904" s="230" t="s">
        <v>141</v>
      </c>
      <c r="F1904" s="230">
        <v>33049</v>
      </c>
      <c r="G1904" s="230" t="s">
        <v>281</v>
      </c>
      <c r="H1904" s="230" t="s">
        <v>1393</v>
      </c>
      <c r="I1904" s="230" t="s">
        <v>1371</v>
      </c>
      <c r="J1904" s="230" t="s">
        <v>296</v>
      </c>
      <c r="K1904" s="230">
        <v>2009</v>
      </c>
      <c r="L1904" s="230" t="s">
        <v>292</v>
      </c>
    </row>
    <row r="1905" spans="1:22" x14ac:dyDescent="0.3">
      <c r="A1905" s="230">
        <v>420512</v>
      </c>
      <c r="B1905" s="230" t="s">
        <v>959</v>
      </c>
      <c r="C1905" s="230" t="s">
        <v>106</v>
      </c>
      <c r="D1905" s="230" t="s">
        <v>960</v>
      </c>
      <c r="E1905" s="230" t="s">
        <v>140</v>
      </c>
      <c r="F1905" s="230">
        <v>26074</v>
      </c>
      <c r="G1905" s="230" t="s">
        <v>1696</v>
      </c>
      <c r="H1905" s="230" t="s">
        <v>1393</v>
      </c>
      <c r="I1905" s="230" t="s">
        <v>1371</v>
      </c>
      <c r="J1905" s="230" t="s">
        <v>296</v>
      </c>
      <c r="K1905" s="230">
        <v>1990</v>
      </c>
      <c r="L1905" s="230" t="s">
        <v>281</v>
      </c>
    </row>
    <row r="1906" spans="1:22" x14ac:dyDescent="0.3">
      <c r="A1906" s="230">
        <v>409113</v>
      </c>
      <c r="B1906" s="230" t="s">
        <v>1298</v>
      </c>
      <c r="C1906" s="230" t="s">
        <v>62</v>
      </c>
      <c r="D1906" s="230" t="s">
        <v>228</v>
      </c>
      <c r="E1906" s="230" t="s">
        <v>141</v>
      </c>
      <c r="F1906" s="230">
        <v>27580</v>
      </c>
      <c r="G1906" s="230" t="s">
        <v>281</v>
      </c>
      <c r="H1906" s="230" t="s">
        <v>1393</v>
      </c>
      <c r="I1906" s="230" t="s">
        <v>1371</v>
      </c>
      <c r="J1906" s="230" t="s">
        <v>1419</v>
      </c>
      <c r="K1906" s="230">
        <v>1998</v>
      </c>
      <c r="L1906" s="230" t="s">
        <v>281</v>
      </c>
    </row>
    <row r="1907" spans="1:22" x14ac:dyDescent="0.3">
      <c r="A1907" s="230">
        <v>407320</v>
      </c>
      <c r="B1907" s="230" t="s">
        <v>1278</v>
      </c>
      <c r="C1907" s="230" t="s">
        <v>91</v>
      </c>
      <c r="D1907" s="230" t="s">
        <v>1279</v>
      </c>
      <c r="E1907" s="230" t="s">
        <v>140</v>
      </c>
      <c r="F1907" s="230">
        <v>29256</v>
      </c>
      <c r="G1907" s="230" t="s">
        <v>1457</v>
      </c>
      <c r="H1907" s="230" t="s">
        <v>1393</v>
      </c>
      <c r="I1907" s="230" t="s">
        <v>1371</v>
      </c>
      <c r="J1907" s="230" t="s">
        <v>296</v>
      </c>
      <c r="K1907" s="230">
        <v>2000</v>
      </c>
      <c r="L1907" s="230" t="s">
        <v>281</v>
      </c>
    </row>
    <row r="1908" spans="1:22" x14ac:dyDescent="0.3">
      <c r="A1908" s="230">
        <v>411515</v>
      </c>
      <c r="B1908" s="230" t="s">
        <v>1195</v>
      </c>
      <c r="C1908" s="230" t="s">
        <v>106</v>
      </c>
      <c r="D1908" s="230" t="s">
        <v>192</v>
      </c>
      <c r="E1908" s="230" t="s">
        <v>141</v>
      </c>
      <c r="F1908" s="230">
        <v>30682</v>
      </c>
      <c r="G1908" s="230" t="s">
        <v>281</v>
      </c>
      <c r="H1908" s="230" t="s">
        <v>1393</v>
      </c>
      <c r="I1908" s="230" t="s">
        <v>1371</v>
      </c>
      <c r="J1908" s="230" t="s">
        <v>295</v>
      </c>
      <c r="K1908" s="230">
        <v>2002</v>
      </c>
      <c r="L1908" s="230" t="s">
        <v>281</v>
      </c>
    </row>
    <row r="1909" spans="1:22" x14ac:dyDescent="0.3">
      <c r="A1909" s="230">
        <v>403747</v>
      </c>
      <c r="B1909" s="230" t="s">
        <v>1345</v>
      </c>
      <c r="C1909" s="230" t="s">
        <v>86</v>
      </c>
      <c r="D1909" s="230" t="s">
        <v>1346</v>
      </c>
      <c r="E1909" s="230" t="s">
        <v>140</v>
      </c>
      <c r="F1909" s="230">
        <v>31613</v>
      </c>
      <c r="G1909" s="230" t="s">
        <v>1486</v>
      </c>
      <c r="H1909" s="230" t="s">
        <v>1393</v>
      </c>
      <c r="I1909" s="230" t="s">
        <v>1371</v>
      </c>
      <c r="J1909" s="230" t="s">
        <v>295</v>
      </c>
      <c r="K1909" s="230">
        <v>2004</v>
      </c>
      <c r="L1909" s="230" t="s">
        <v>281</v>
      </c>
      <c r="S1909" s="230" t="s">
        <v>902</v>
      </c>
      <c r="U1909" s="230" t="s">
        <v>902</v>
      </c>
      <c r="V1909" s="230" t="s">
        <v>902</v>
      </c>
    </row>
    <row r="1910" spans="1:22" x14ac:dyDescent="0.3">
      <c r="A1910" s="230">
        <v>419258</v>
      </c>
      <c r="B1910" s="230" t="s">
        <v>1229</v>
      </c>
      <c r="C1910" s="230" t="s">
        <v>355</v>
      </c>
      <c r="D1910" s="230" t="s">
        <v>380</v>
      </c>
      <c r="E1910" s="230" t="s">
        <v>141</v>
      </c>
      <c r="F1910" s="230">
        <v>31074</v>
      </c>
      <c r="G1910" s="230" t="s">
        <v>1395</v>
      </c>
      <c r="H1910" s="230" t="s">
        <v>1393</v>
      </c>
      <c r="I1910" s="230" t="s">
        <v>1371</v>
      </c>
      <c r="J1910" s="230" t="s">
        <v>296</v>
      </c>
      <c r="K1910" s="230">
        <v>2004</v>
      </c>
      <c r="L1910" s="230" t="s">
        <v>281</v>
      </c>
    </row>
    <row r="1911" spans="1:22" x14ac:dyDescent="0.3">
      <c r="A1911" s="230">
        <v>413648</v>
      </c>
      <c r="B1911" s="230" t="s">
        <v>1205</v>
      </c>
      <c r="C1911" s="230" t="s">
        <v>580</v>
      </c>
      <c r="D1911" s="230" t="s">
        <v>195</v>
      </c>
      <c r="E1911" s="230" t="s">
        <v>140</v>
      </c>
      <c r="F1911" s="230">
        <v>32151</v>
      </c>
      <c r="G1911" s="230" t="s">
        <v>2778</v>
      </c>
      <c r="H1911" s="230" t="s">
        <v>1393</v>
      </c>
      <c r="I1911" s="230" t="s">
        <v>1371</v>
      </c>
      <c r="J1911" s="230" t="s">
        <v>296</v>
      </c>
      <c r="K1911" s="230">
        <v>2008</v>
      </c>
      <c r="L1911" s="230" t="s">
        <v>281</v>
      </c>
      <c r="V1911" s="230" t="s">
        <v>902</v>
      </c>
    </row>
    <row r="1912" spans="1:22" x14ac:dyDescent="0.3">
      <c r="A1912" s="230">
        <v>418132</v>
      </c>
      <c r="B1912" s="230" t="s">
        <v>1223</v>
      </c>
      <c r="C1912" s="230" t="s">
        <v>62</v>
      </c>
      <c r="D1912" s="230" t="s">
        <v>527</v>
      </c>
      <c r="E1912" s="230" t="s">
        <v>141</v>
      </c>
      <c r="F1912" s="230">
        <v>35065</v>
      </c>
      <c r="G1912" s="230" t="s">
        <v>3412</v>
      </c>
      <c r="H1912" s="230" t="s">
        <v>1393</v>
      </c>
      <c r="I1912" s="230" t="s">
        <v>1371</v>
      </c>
      <c r="J1912" s="230" t="s">
        <v>296</v>
      </c>
      <c r="K1912" s="230">
        <v>2009</v>
      </c>
      <c r="L1912" s="230" t="s">
        <v>281</v>
      </c>
    </row>
    <row r="1913" spans="1:22" x14ac:dyDescent="0.3">
      <c r="A1913" s="230">
        <v>415185</v>
      </c>
      <c r="B1913" s="230" t="s">
        <v>1356</v>
      </c>
      <c r="C1913" s="230" t="s">
        <v>102</v>
      </c>
      <c r="D1913" s="230" t="s">
        <v>226</v>
      </c>
      <c r="E1913" s="230" t="s">
        <v>140</v>
      </c>
      <c r="F1913" s="230">
        <v>33858</v>
      </c>
      <c r="G1913" s="230" t="s">
        <v>1486</v>
      </c>
      <c r="H1913" s="230" t="s">
        <v>1393</v>
      </c>
      <c r="I1913" s="230" t="s">
        <v>1371</v>
      </c>
      <c r="J1913" s="230" t="s">
        <v>295</v>
      </c>
      <c r="K1913" s="230">
        <v>2010</v>
      </c>
      <c r="L1913" s="230" t="s">
        <v>281</v>
      </c>
    </row>
    <row r="1914" spans="1:22" x14ac:dyDescent="0.3">
      <c r="A1914" s="230">
        <v>418348</v>
      </c>
      <c r="B1914" s="230" t="s">
        <v>1341</v>
      </c>
      <c r="C1914" s="230" t="s">
        <v>93</v>
      </c>
      <c r="D1914" s="230" t="s">
        <v>1293</v>
      </c>
      <c r="E1914" s="230" t="s">
        <v>140</v>
      </c>
      <c r="F1914" s="230">
        <v>34090</v>
      </c>
      <c r="G1914" s="230" t="s">
        <v>281</v>
      </c>
      <c r="H1914" s="230" t="s">
        <v>1393</v>
      </c>
      <c r="I1914" s="230" t="s">
        <v>1371</v>
      </c>
      <c r="J1914" s="230" t="s">
        <v>296</v>
      </c>
      <c r="K1914" s="230">
        <v>2011</v>
      </c>
      <c r="L1914" s="230" t="s">
        <v>281</v>
      </c>
    </row>
    <row r="1915" spans="1:22" x14ac:dyDescent="0.3">
      <c r="A1915" s="230">
        <v>418414</v>
      </c>
      <c r="B1915" s="230" t="s">
        <v>1280</v>
      </c>
      <c r="C1915" s="230" t="s">
        <v>103</v>
      </c>
      <c r="D1915" s="230" t="s">
        <v>1281</v>
      </c>
      <c r="E1915" s="230" t="s">
        <v>140</v>
      </c>
      <c r="F1915" s="230">
        <v>34625</v>
      </c>
      <c r="G1915" s="230" t="s">
        <v>281</v>
      </c>
      <c r="H1915" s="230" t="s">
        <v>1393</v>
      </c>
      <c r="I1915" s="230" t="s">
        <v>1371</v>
      </c>
      <c r="J1915" s="230" t="s">
        <v>296</v>
      </c>
      <c r="K1915" s="230">
        <v>2011</v>
      </c>
      <c r="L1915" s="230" t="s">
        <v>281</v>
      </c>
      <c r="V1915" s="230" t="s">
        <v>902</v>
      </c>
    </row>
    <row r="1916" spans="1:22" x14ac:dyDescent="0.3">
      <c r="A1916" s="230">
        <v>417303</v>
      </c>
      <c r="B1916" s="230" t="s">
        <v>1340</v>
      </c>
      <c r="C1916" s="230" t="s">
        <v>82</v>
      </c>
      <c r="D1916" s="230" t="s">
        <v>222</v>
      </c>
      <c r="E1916" s="230" t="s">
        <v>140</v>
      </c>
      <c r="F1916" s="230">
        <v>34335</v>
      </c>
      <c r="G1916" s="230" t="s">
        <v>2914</v>
      </c>
      <c r="H1916" s="230" t="s">
        <v>1393</v>
      </c>
      <c r="I1916" s="230" t="s">
        <v>1371</v>
      </c>
      <c r="J1916" s="230" t="s">
        <v>295</v>
      </c>
      <c r="K1916" s="230">
        <v>2013</v>
      </c>
      <c r="L1916" s="230" t="s">
        <v>281</v>
      </c>
    </row>
    <row r="1917" spans="1:22" x14ac:dyDescent="0.3">
      <c r="A1917" s="230">
        <v>425294</v>
      </c>
      <c r="B1917" s="230" t="s">
        <v>1108</v>
      </c>
      <c r="C1917" s="230" t="s">
        <v>65</v>
      </c>
      <c r="D1917" s="230" t="s">
        <v>1037</v>
      </c>
      <c r="E1917" s="230" t="s">
        <v>140</v>
      </c>
      <c r="F1917" s="230">
        <v>33610</v>
      </c>
      <c r="G1917" s="230" t="s">
        <v>286</v>
      </c>
      <c r="H1917" s="230" t="s">
        <v>1393</v>
      </c>
      <c r="I1917" s="230" t="s">
        <v>1371</v>
      </c>
      <c r="J1917" s="230" t="s">
        <v>296</v>
      </c>
      <c r="K1917" s="230">
        <v>2013</v>
      </c>
      <c r="L1917" s="230" t="s">
        <v>281</v>
      </c>
      <c r="U1917" s="230" t="s">
        <v>902</v>
      </c>
      <c r="V1917" s="230" t="s">
        <v>902</v>
      </c>
    </row>
    <row r="1918" spans="1:22" x14ac:dyDescent="0.3">
      <c r="A1918" s="230">
        <v>420174</v>
      </c>
      <c r="B1918" s="230" t="s">
        <v>851</v>
      </c>
      <c r="C1918" s="230" t="s">
        <v>82</v>
      </c>
      <c r="D1918" s="230" t="s">
        <v>852</v>
      </c>
      <c r="E1918" s="230" t="s">
        <v>140</v>
      </c>
      <c r="F1918" s="230">
        <v>35377</v>
      </c>
      <c r="G1918" s="230" t="s">
        <v>281</v>
      </c>
      <c r="H1918" s="230" t="s">
        <v>1393</v>
      </c>
      <c r="I1918" s="230" t="s">
        <v>1371</v>
      </c>
      <c r="J1918" s="230" t="s">
        <v>295</v>
      </c>
      <c r="K1918" s="230">
        <v>2015</v>
      </c>
      <c r="L1918" s="230" t="s">
        <v>281</v>
      </c>
    </row>
    <row r="1919" spans="1:22" x14ac:dyDescent="0.3">
      <c r="A1919" s="230">
        <v>422240</v>
      </c>
      <c r="B1919" s="230" t="s">
        <v>880</v>
      </c>
      <c r="C1919" s="230" t="s">
        <v>63</v>
      </c>
      <c r="D1919" s="230" t="s">
        <v>222</v>
      </c>
      <c r="E1919" s="230" t="s">
        <v>140</v>
      </c>
      <c r="F1919" s="230">
        <v>35433</v>
      </c>
      <c r="G1919" s="230" t="s">
        <v>2678</v>
      </c>
      <c r="H1919" s="230" t="s">
        <v>1393</v>
      </c>
      <c r="I1919" s="230" t="s">
        <v>1371</v>
      </c>
      <c r="J1919" s="230" t="s">
        <v>295</v>
      </c>
      <c r="K1919" s="230">
        <v>2015</v>
      </c>
      <c r="L1919" s="230" t="s">
        <v>281</v>
      </c>
    </row>
    <row r="1920" spans="1:22" x14ac:dyDescent="0.3">
      <c r="A1920" s="230">
        <v>424865</v>
      </c>
      <c r="B1920" s="230" t="s">
        <v>1101</v>
      </c>
      <c r="C1920" s="230" t="s">
        <v>91</v>
      </c>
      <c r="D1920" s="230" t="s">
        <v>426</v>
      </c>
      <c r="E1920" s="230" t="s">
        <v>141</v>
      </c>
      <c r="F1920" s="230">
        <v>34982</v>
      </c>
      <c r="G1920" s="230" t="s">
        <v>1785</v>
      </c>
      <c r="H1920" s="230" t="s">
        <v>1393</v>
      </c>
      <c r="I1920" s="230" t="s">
        <v>1371</v>
      </c>
      <c r="J1920" s="230" t="s">
        <v>295</v>
      </c>
      <c r="K1920" s="230">
        <v>2016</v>
      </c>
      <c r="L1920" s="230" t="s">
        <v>281</v>
      </c>
      <c r="U1920" s="230" t="s">
        <v>902</v>
      </c>
      <c r="V1920" s="230" t="s">
        <v>902</v>
      </c>
    </row>
    <row r="1921" spans="1:22" x14ac:dyDescent="0.3">
      <c r="A1921" s="230">
        <v>421710</v>
      </c>
      <c r="B1921" s="230" t="s">
        <v>1130</v>
      </c>
      <c r="C1921" s="230" t="s">
        <v>416</v>
      </c>
      <c r="D1921" s="230" t="s">
        <v>239</v>
      </c>
      <c r="E1921" s="230" t="s">
        <v>141</v>
      </c>
      <c r="F1921" s="230">
        <v>35065</v>
      </c>
      <c r="G1921" s="230" t="s">
        <v>281</v>
      </c>
      <c r="H1921" s="230" t="s">
        <v>1393</v>
      </c>
      <c r="I1921" s="230" t="s">
        <v>1371</v>
      </c>
      <c r="J1921" s="230" t="s">
        <v>295</v>
      </c>
      <c r="K1921" s="230">
        <v>2016</v>
      </c>
      <c r="L1921" s="230" t="s">
        <v>281</v>
      </c>
      <c r="R1921" s="230" t="s">
        <v>902</v>
      </c>
      <c r="S1921" s="230" t="s">
        <v>902</v>
      </c>
      <c r="U1921" s="230" t="s">
        <v>902</v>
      </c>
      <c r="V1921" s="230" t="s">
        <v>902</v>
      </c>
    </row>
    <row r="1922" spans="1:22" x14ac:dyDescent="0.3">
      <c r="A1922" s="230">
        <v>420629</v>
      </c>
      <c r="B1922" s="230" t="s">
        <v>1006</v>
      </c>
      <c r="C1922" s="230" t="s">
        <v>350</v>
      </c>
      <c r="D1922" s="230" t="s">
        <v>1007</v>
      </c>
      <c r="E1922" s="230" t="s">
        <v>141</v>
      </c>
      <c r="F1922" s="230">
        <v>35509</v>
      </c>
      <c r="G1922" s="230" t="s">
        <v>2678</v>
      </c>
      <c r="H1922" s="230" t="s">
        <v>1393</v>
      </c>
      <c r="I1922" s="230" t="s">
        <v>1371</v>
      </c>
      <c r="J1922" s="230" t="s">
        <v>295</v>
      </c>
      <c r="K1922" s="230">
        <v>2016</v>
      </c>
      <c r="L1922" s="230" t="s">
        <v>281</v>
      </c>
      <c r="V1922" s="230" t="s">
        <v>902</v>
      </c>
    </row>
    <row r="1923" spans="1:22" x14ac:dyDescent="0.3">
      <c r="A1923" s="230">
        <v>420577</v>
      </c>
      <c r="B1923" s="230" t="s">
        <v>1138</v>
      </c>
      <c r="C1923" s="230" t="s">
        <v>91</v>
      </c>
      <c r="D1923" s="230" t="s">
        <v>267</v>
      </c>
      <c r="E1923" s="230" t="s">
        <v>140</v>
      </c>
      <c r="F1923" s="230">
        <v>35976</v>
      </c>
      <c r="G1923" s="230" t="s">
        <v>281</v>
      </c>
      <c r="H1923" s="230" t="s">
        <v>1393</v>
      </c>
      <c r="I1923" s="230" t="s">
        <v>1371</v>
      </c>
      <c r="J1923" s="230" t="s">
        <v>295</v>
      </c>
      <c r="K1923" s="230">
        <v>2016</v>
      </c>
      <c r="L1923" s="230" t="s">
        <v>281</v>
      </c>
      <c r="U1923" s="230" t="s">
        <v>902</v>
      </c>
      <c r="V1923" s="230" t="s">
        <v>902</v>
      </c>
    </row>
    <row r="1924" spans="1:22" x14ac:dyDescent="0.3">
      <c r="A1924" s="230">
        <v>425195</v>
      </c>
      <c r="B1924" s="230" t="s">
        <v>979</v>
      </c>
      <c r="C1924" s="230" t="s">
        <v>427</v>
      </c>
      <c r="D1924" s="230" t="s">
        <v>218</v>
      </c>
      <c r="E1924" s="230" t="s">
        <v>140</v>
      </c>
      <c r="F1924" s="230">
        <v>33623</v>
      </c>
      <c r="G1924" s="230" t="s">
        <v>281</v>
      </c>
      <c r="H1924" s="230" t="s">
        <v>1393</v>
      </c>
      <c r="I1924" s="230" t="s">
        <v>1371</v>
      </c>
      <c r="J1924" s="230" t="s">
        <v>296</v>
      </c>
      <c r="K1924" s="230">
        <v>2010</v>
      </c>
      <c r="L1924" s="230" t="s">
        <v>1396</v>
      </c>
    </row>
    <row r="1925" spans="1:22" x14ac:dyDescent="0.3">
      <c r="A1925" s="230">
        <v>411539</v>
      </c>
      <c r="B1925" s="230" t="s">
        <v>1355</v>
      </c>
      <c r="C1925" s="230" t="s">
        <v>82</v>
      </c>
      <c r="D1925" s="230" t="s">
        <v>217</v>
      </c>
      <c r="E1925" s="230" t="s">
        <v>141</v>
      </c>
      <c r="F1925" s="230">
        <v>30662</v>
      </c>
      <c r="G1925" s="230" t="s">
        <v>3519</v>
      </c>
      <c r="H1925" s="230" t="s">
        <v>1393</v>
      </c>
      <c r="I1925" s="230" t="s">
        <v>1371</v>
      </c>
      <c r="J1925" s="230" t="s">
        <v>295</v>
      </c>
      <c r="K1925" s="230">
        <v>2001</v>
      </c>
      <c r="L1925" s="230" t="s">
        <v>286</v>
      </c>
    </row>
    <row r="1926" spans="1:22" x14ac:dyDescent="0.3">
      <c r="A1926" s="230">
        <v>414197</v>
      </c>
      <c r="B1926" s="230" t="s">
        <v>799</v>
      </c>
      <c r="C1926" s="230" t="s">
        <v>62</v>
      </c>
      <c r="D1926" s="230" t="s">
        <v>800</v>
      </c>
      <c r="E1926" s="230" t="s">
        <v>140</v>
      </c>
      <c r="F1926" s="230">
        <v>30682</v>
      </c>
      <c r="G1926" s="230" t="s">
        <v>3408</v>
      </c>
      <c r="H1926" s="230" t="s">
        <v>1393</v>
      </c>
      <c r="I1926" s="230" t="s">
        <v>1371</v>
      </c>
      <c r="J1926" s="230" t="s">
        <v>295</v>
      </c>
      <c r="K1926" s="230">
        <v>2001</v>
      </c>
      <c r="L1926" s="230" t="s">
        <v>286</v>
      </c>
    </row>
    <row r="1927" spans="1:22" x14ac:dyDescent="0.3">
      <c r="A1927" s="230">
        <v>402108</v>
      </c>
      <c r="B1927" s="230" t="s">
        <v>1240</v>
      </c>
      <c r="C1927" s="230" t="s">
        <v>62</v>
      </c>
      <c r="D1927" s="230" t="s">
        <v>1241</v>
      </c>
      <c r="E1927" s="230" t="s">
        <v>140</v>
      </c>
      <c r="F1927" s="230">
        <v>31413</v>
      </c>
      <c r="G1927" s="230" t="s">
        <v>1901</v>
      </c>
      <c r="H1927" s="230" t="s">
        <v>1393</v>
      </c>
      <c r="I1927" s="230" t="s">
        <v>1371</v>
      </c>
      <c r="J1927" s="230" t="s">
        <v>295</v>
      </c>
      <c r="K1927" s="230">
        <v>2003</v>
      </c>
      <c r="L1927" s="230" t="s">
        <v>286</v>
      </c>
    </row>
    <row r="1928" spans="1:22" x14ac:dyDescent="0.3">
      <c r="A1928" s="230">
        <v>418885</v>
      </c>
      <c r="B1928" s="230" t="s">
        <v>1314</v>
      </c>
      <c r="C1928" s="230" t="s">
        <v>62</v>
      </c>
      <c r="D1928" s="230" t="s">
        <v>226</v>
      </c>
      <c r="E1928" s="230" t="s">
        <v>140</v>
      </c>
      <c r="F1928" s="230">
        <v>35065</v>
      </c>
      <c r="G1928" s="230" t="s">
        <v>281</v>
      </c>
      <c r="H1928" s="230" t="s">
        <v>1393</v>
      </c>
      <c r="I1928" s="230" t="s">
        <v>1371</v>
      </c>
      <c r="J1928" s="230" t="s">
        <v>295</v>
      </c>
      <c r="K1928" s="230">
        <v>2003</v>
      </c>
      <c r="L1928" s="230" t="s">
        <v>286</v>
      </c>
      <c r="V1928" s="230" t="s">
        <v>902</v>
      </c>
    </row>
    <row r="1929" spans="1:22" x14ac:dyDescent="0.3">
      <c r="A1929" s="230">
        <v>407175</v>
      </c>
      <c r="B1929" s="230" t="s">
        <v>1177</v>
      </c>
      <c r="C1929" s="230" t="s">
        <v>482</v>
      </c>
      <c r="D1929" s="230" t="s">
        <v>1178</v>
      </c>
      <c r="E1929" s="230" t="s">
        <v>140</v>
      </c>
      <c r="F1929" s="230">
        <v>30974</v>
      </c>
      <c r="G1929" s="230" t="s">
        <v>281</v>
      </c>
      <c r="H1929" s="230" t="s">
        <v>1393</v>
      </c>
      <c r="I1929" s="230" t="s">
        <v>1371</v>
      </c>
      <c r="J1929" s="230" t="s">
        <v>296</v>
      </c>
      <c r="K1929" s="230">
        <v>2003</v>
      </c>
      <c r="L1929" s="230" t="s">
        <v>286</v>
      </c>
    </row>
    <row r="1930" spans="1:22" x14ac:dyDescent="0.3">
      <c r="A1930" s="230">
        <v>410037</v>
      </c>
      <c r="B1930" s="230" t="s">
        <v>1189</v>
      </c>
      <c r="C1930" s="230" t="s">
        <v>106</v>
      </c>
      <c r="D1930" s="230" t="s">
        <v>1190</v>
      </c>
      <c r="E1930" s="230" t="s">
        <v>140</v>
      </c>
      <c r="F1930" s="230">
        <v>32153</v>
      </c>
      <c r="G1930" s="230" t="s">
        <v>3401</v>
      </c>
      <c r="H1930" s="230" t="s">
        <v>1393</v>
      </c>
      <c r="I1930" s="230" t="s">
        <v>1371</v>
      </c>
      <c r="J1930" s="230" t="s">
        <v>295</v>
      </c>
      <c r="K1930" s="230">
        <v>2005</v>
      </c>
      <c r="L1930" s="230" t="s">
        <v>286</v>
      </c>
    </row>
    <row r="1931" spans="1:22" x14ac:dyDescent="0.3">
      <c r="A1931" s="230">
        <v>411243</v>
      </c>
      <c r="B1931" s="230" t="s">
        <v>1299</v>
      </c>
      <c r="C1931" s="230" t="s">
        <v>379</v>
      </c>
      <c r="D1931" s="230" t="s">
        <v>1300</v>
      </c>
      <c r="E1931" s="230" t="s">
        <v>141</v>
      </c>
      <c r="F1931" s="230">
        <v>32651</v>
      </c>
      <c r="G1931" s="230" t="s">
        <v>281</v>
      </c>
      <c r="H1931" s="230" t="s">
        <v>1393</v>
      </c>
      <c r="I1931" s="230" t="s">
        <v>1371</v>
      </c>
      <c r="J1931" s="230" t="s">
        <v>295</v>
      </c>
      <c r="K1931" s="230">
        <v>2007</v>
      </c>
      <c r="L1931" s="230" t="s">
        <v>286</v>
      </c>
    </row>
    <row r="1932" spans="1:22" x14ac:dyDescent="0.3">
      <c r="A1932" s="230">
        <v>418393</v>
      </c>
      <c r="B1932" s="230" t="s">
        <v>1313</v>
      </c>
      <c r="C1932" s="230" t="s">
        <v>96</v>
      </c>
      <c r="D1932" s="230" t="s">
        <v>429</v>
      </c>
      <c r="E1932" s="230" t="s">
        <v>140</v>
      </c>
      <c r="F1932" s="230">
        <v>34335</v>
      </c>
      <c r="G1932" s="230" t="s">
        <v>3594</v>
      </c>
      <c r="H1932" s="230" t="s">
        <v>1393</v>
      </c>
      <c r="I1932" s="230" t="s">
        <v>1371</v>
      </c>
      <c r="J1932" s="230" t="s">
        <v>296</v>
      </c>
      <c r="K1932" s="230">
        <v>2011</v>
      </c>
      <c r="L1932" s="230" t="s">
        <v>286</v>
      </c>
    </row>
    <row r="1933" spans="1:22" x14ac:dyDescent="0.3">
      <c r="A1933" s="230">
        <v>419990</v>
      </c>
      <c r="B1933" s="230" t="s">
        <v>843</v>
      </c>
      <c r="C1933" s="230" t="s">
        <v>778</v>
      </c>
      <c r="D1933" s="230" t="s">
        <v>719</v>
      </c>
      <c r="E1933" s="230" t="s">
        <v>141</v>
      </c>
      <c r="F1933" s="230">
        <v>34578</v>
      </c>
      <c r="G1933" s="230" t="s">
        <v>3605</v>
      </c>
      <c r="H1933" s="230" t="s">
        <v>1393</v>
      </c>
      <c r="I1933" s="230" t="s">
        <v>1371</v>
      </c>
      <c r="J1933" s="230" t="s">
        <v>295</v>
      </c>
      <c r="K1933" s="230">
        <v>2012</v>
      </c>
      <c r="L1933" s="230" t="s">
        <v>286</v>
      </c>
    </row>
    <row r="1934" spans="1:22" x14ac:dyDescent="0.3">
      <c r="A1934" s="230">
        <v>420473</v>
      </c>
      <c r="B1934" s="230" t="s">
        <v>1265</v>
      </c>
      <c r="C1934" s="230" t="s">
        <v>1038</v>
      </c>
      <c r="D1934" s="230" t="s">
        <v>200</v>
      </c>
      <c r="E1934" s="230" t="s">
        <v>140</v>
      </c>
      <c r="F1934" s="230">
        <v>34645</v>
      </c>
      <c r="G1934" s="230" t="s">
        <v>1725</v>
      </c>
      <c r="H1934" s="230" t="s">
        <v>1393</v>
      </c>
      <c r="I1934" s="230" t="s">
        <v>1371</v>
      </c>
      <c r="J1934" s="230" t="s">
        <v>295</v>
      </c>
      <c r="K1934" s="230">
        <v>2012</v>
      </c>
      <c r="L1934" s="230" t="s">
        <v>286</v>
      </c>
      <c r="U1934" s="230" t="s">
        <v>902</v>
      </c>
      <c r="V1934" s="230" t="s">
        <v>902</v>
      </c>
    </row>
    <row r="1935" spans="1:22" x14ac:dyDescent="0.3">
      <c r="A1935" s="230">
        <v>425513</v>
      </c>
      <c r="B1935" s="230" t="s">
        <v>957</v>
      </c>
      <c r="C1935" s="230" t="s">
        <v>394</v>
      </c>
      <c r="D1935" s="230" t="s">
        <v>265</v>
      </c>
      <c r="E1935" s="230" t="s">
        <v>141</v>
      </c>
      <c r="F1935" s="230">
        <v>34700</v>
      </c>
      <c r="G1935" s="230" t="s">
        <v>3522</v>
      </c>
      <c r="H1935" s="230" t="s">
        <v>1393</v>
      </c>
      <c r="I1935" s="230" t="s">
        <v>1371</v>
      </c>
      <c r="J1935" s="230" t="s">
        <v>296</v>
      </c>
      <c r="K1935" s="230">
        <v>2012</v>
      </c>
      <c r="L1935" s="230" t="s">
        <v>286</v>
      </c>
    </row>
    <row r="1936" spans="1:22" x14ac:dyDescent="0.3">
      <c r="A1936" s="230">
        <v>421749</v>
      </c>
      <c r="B1936" s="230" t="s">
        <v>1145</v>
      </c>
      <c r="C1936" s="230" t="s">
        <v>428</v>
      </c>
      <c r="D1936" s="230" t="s">
        <v>434</v>
      </c>
      <c r="E1936" s="230" t="s">
        <v>140</v>
      </c>
      <c r="F1936" s="230">
        <v>34815</v>
      </c>
      <c r="G1936" s="230" t="s">
        <v>281</v>
      </c>
      <c r="H1936" s="230" t="s">
        <v>1393</v>
      </c>
      <c r="I1936" s="230" t="s">
        <v>1371</v>
      </c>
      <c r="J1936" s="230" t="s">
        <v>295</v>
      </c>
      <c r="K1936" s="230">
        <v>2013</v>
      </c>
      <c r="L1936" s="230" t="s">
        <v>286</v>
      </c>
      <c r="U1936" s="230" t="s">
        <v>902</v>
      </c>
      <c r="V1936" s="230" t="s">
        <v>902</v>
      </c>
    </row>
    <row r="1937" spans="1:22" x14ac:dyDescent="0.3">
      <c r="A1937" s="230">
        <v>417490</v>
      </c>
      <c r="B1937" s="230" t="s">
        <v>1132</v>
      </c>
      <c r="C1937" s="230" t="s">
        <v>1133</v>
      </c>
      <c r="D1937" s="230" t="s">
        <v>692</v>
      </c>
      <c r="E1937" s="230" t="s">
        <v>140</v>
      </c>
      <c r="F1937" s="230">
        <v>34843</v>
      </c>
      <c r="G1937" s="230" t="s">
        <v>3137</v>
      </c>
      <c r="H1937" s="230" t="s">
        <v>1393</v>
      </c>
      <c r="I1937" s="230" t="s">
        <v>1371</v>
      </c>
      <c r="J1937" s="230" t="s">
        <v>295</v>
      </c>
      <c r="K1937" s="230">
        <v>2013</v>
      </c>
      <c r="L1937" s="230" t="s">
        <v>286</v>
      </c>
      <c r="S1937" s="230" t="s">
        <v>902</v>
      </c>
      <c r="T1937" s="230" t="s">
        <v>902</v>
      </c>
      <c r="U1937" s="230" t="s">
        <v>902</v>
      </c>
      <c r="V1937" s="230" t="s">
        <v>902</v>
      </c>
    </row>
    <row r="1938" spans="1:22" x14ac:dyDescent="0.3">
      <c r="A1938" s="230">
        <v>419332</v>
      </c>
      <c r="B1938" s="230" t="s">
        <v>767</v>
      </c>
      <c r="C1938" s="230" t="s">
        <v>681</v>
      </c>
      <c r="D1938" s="230" t="s">
        <v>768</v>
      </c>
      <c r="E1938" s="230" t="s">
        <v>140</v>
      </c>
      <c r="F1938" s="230">
        <v>35065</v>
      </c>
      <c r="G1938" s="230" t="s">
        <v>3408</v>
      </c>
      <c r="H1938" s="230" t="s">
        <v>1393</v>
      </c>
      <c r="I1938" s="230" t="s">
        <v>1371</v>
      </c>
      <c r="J1938" s="230" t="s">
        <v>295</v>
      </c>
      <c r="K1938" s="230">
        <v>2013</v>
      </c>
      <c r="L1938" s="230" t="s">
        <v>286</v>
      </c>
      <c r="R1938" s="230" t="s">
        <v>902</v>
      </c>
      <c r="S1938" s="230" t="s">
        <v>902</v>
      </c>
      <c r="T1938" s="230" t="s">
        <v>902</v>
      </c>
      <c r="U1938" s="230" t="s">
        <v>902</v>
      </c>
      <c r="V1938" s="230" t="s">
        <v>902</v>
      </c>
    </row>
    <row r="1939" spans="1:22" x14ac:dyDescent="0.3">
      <c r="A1939" s="230">
        <v>419084</v>
      </c>
      <c r="B1939" s="230" t="s">
        <v>939</v>
      </c>
      <c r="C1939" s="230" t="s">
        <v>924</v>
      </c>
      <c r="D1939" s="230" t="s">
        <v>230</v>
      </c>
      <c r="E1939" s="230" t="s">
        <v>141</v>
      </c>
      <c r="F1939" s="230">
        <v>35077</v>
      </c>
      <c r="G1939" s="230" t="s">
        <v>3655</v>
      </c>
      <c r="H1939" s="230" t="s">
        <v>1393</v>
      </c>
      <c r="I1939" s="230" t="s">
        <v>1371</v>
      </c>
      <c r="J1939" s="230" t="s">
        <v>296</v>
      </c>
      <c r="K1939" s="230">
        <v>2013</v>
      </c>
      <c r="L1939" s="230" t="s">
        <v>286</v>
      </c>
    </row>
    <row r="1940" spans="1:22" x14ac:dyDescent="0.3">
      <c r="A1940" s="230">
        <v>420362</v>
      </c>
      <c r="B1940" s="230" t="s">
        <v>1005</v>
      </c>
      <c r="C1940" s="230" t="s">
        <v>71</v>
      </c>
      <c r="D1940" s="230" t="s">
        <v>418</v>
      </c>
      <c r="E1940" s="230" t="s">
        <v>140</v>
      </c>
      <c r="F1940" s="230">
        <v>35076</v>
      </c>
      <c r="G1940" s="230" t="s">
        <v>3403</v>
      </c>
      <c r="H1940" s="230" t="s">
        <v>1393</v>
      </c>
      <c r="I1940" s="230" t="s">
        <v>1371</v>
      </c>
      <c r="J1940" s="230" t="s">
        <v>295</v>
      </c>
      <c r="K1940" s="230">
        <v>2014</v>
      </c>
      <c r="L1940" s="230" t="s">
        <v>286</v>
      </c>
    </row>
    <row r="1941" spans="1:22" x14ac:dyDescent="0.3">
      <c r="A1941" s="230">
        <v>424635</v>
      </c>
      <c r="B1941" s="230" t="s">
        <v>1096</v>
      </c>
      <c r="C1941" s="230" t="s">
        <v>1097</v>
      </c>
      <c r="D1941" s="230" t="s">
        <v>1098</v>
      </c>
      <c r="E1941" s="230" t="s">
        <v>141</v>
      </c>
      <c r="F1941" s="230">
        <v>34949</v>
      </c>
      <c r="G1941" s="230" t="s">
        <v>1778</v>
      </c>
      <c r="H1941" s="230" t="s">
        <v>1393</v>
      </c>
      <c r="I1941" s="230" t="s">
        <v>1371</v>
      </c>
      <c r="J1941" s="230" t="s">
        <v>296</v>
      </c>
      <c r="K1941" s="230">
        <v>2014</v>
      </c>
      <c r="L1941" s="230" t="s">
        <v>286</v>
      </c>
      <c r="U1941" s="230" t="s">
        <v>902</v>
      </c>
      <c r="V1941" s="230" t="s">
        <v>902</v>
      </c>
    </row>
    <row r="1942" spans="1:22" x14ac:dyDescent="0.3">
      <c r="A1942" s="230">
        <v>420046</v>
      </c>
      <c r="B1942" s="230" t="s">
        <v>759</v>
      </c>
      <c r="C1942" s="230" t="s">
        <v>847</v>
      </c>
      <c r="D1942" s="230" t="s">
        <v>485</v>
      </c>
      <c r="E1942" s="230" t="s">
        <v>140</v>
      </c>
      <c r="F1942" s="230">
        <v>35302</v>
      </c>
      <c r="G1942" s="230" t="s">
        <v>3586</v>
      </c>
      <c r="H1942" s="230" t="s">
        <v>1393</v>
      </c>
      <c r="I1942" s="230" t="s">
        <v>1371</v>
      </c>
      <c r="J1942" s="230" t="s">
        <v>296</v>
      </c>
      <c r="K1942" s="230">
        <v>2014</v>
      </c>
      <c r="L1942" s="230" t="s">
        <v>286</v>
      </c>
      <c r="V1942" s="230" t="s">
        <v>902</v>
      </c>
    </row>
    <row r="1943" spans="1:22" x14ac:dyDescent="0.3">
      <c r="A1943" s="230">
        <v>424371</v>
      </c>
      <c r="B1943" s="230" t="s">
        <v>1092</v>
      </c>
      <c r="C1943" s="230" t="s">
        <v>82</v>
      </c>
      <c r="D1943" s="230" t="s">
        <v>194</v>
      </c>
      <c r="E1943" s="230" t="s">
        <v>141</v>
      </c>
      <c r="F1943" s="230">
        <v>35431</v>
      </c>
      <c r="G1943" s="230" t="s">
        <v>3627</v>
      </c>
      <c r="H1943" s="230" t="s">
        <v>1393</v>
      </c>
      <c r="I1943" s="230" t="s">
        <v>1371</v>
      </c>
      <c r="J1943" s="230" t="s">
        <v>296</v>
      </c>
      <c r="K1943" s="230">
        <v>2014</v>
      </c>
      <c r="L1943" s="230" t="s">
        <v>286</v>
      </c>
      <c r="U1943" s="230" t="s">
        <v>902</v>
      </c>
      <c r="V1943" s="230" t="s">
        <v>902</v>
      </c>
    </row>
    <row r="1944" spans="1:22" x14ac:dyDescent="0.3">
      <c r="A1944" s="230">
        <v>424961</v>
      </c>
      <c r="B1944" s="230" t="s">
        <v>1102</v>
      </c>
      <c r="C1944" s="230" t="s">
        <v>373</v>
      </c>
      <c r="D1944" s="230" t="s">
        <v>205</v>
      </c>
      <c r="E1944" s="230" t="s">
        <v>141</v>
      </c>
      <c r="F1944" s="230">
        <v>35573</v>
      </c>
      <c r="G1944" s="230" t="s">
        <v>3593</v>
      </c>
      <c r="H1944" s="230" t="s">
        <v>1393</v>
      </c>
      <c r="I1944" s="230" t="s">
        <v>1371</v>
      </c>
      <c r="J1944" s="230" t="s">
        <v>295</v>
      </c>
      <c r="K1944" s="230">
        <v>2015</v>
      </c>
      <c r="L1944" s="230" t="s">
        <v>286</v>
      </c>
      <c r="U1944" s="230" t="s">
        <v>902</v>
      </c>
      <c r="V1944" s="230" t="s">
        <v>902</v>
      </c>
    </row>
    <row r="1945" spans="1:22" x14ac:dyDescent="0.3">
      <c r="A1945" s="230">
        <v>419922</v>
      </c>
      <c r="B1945" s="230" t="s">
        <v>931</v>
      </c>
      <c r="C1945" s="230" t="s">
        <v>932</v>
      </c>
      <c r="D1945" s="230" t="s">
        <v>238</v>
      </c>
      <c r="E1945" s="230" t="s">
        <v>140</v>
      </c>
      <c r="F1945" s="230">
        <v>35431</v>
      </c>
      <c r="G1945" s="230" t="s">
        <v>1725</v>
      </c>
      <c r="H1945" s="230" t="s">
        <v>1393</v>
      </c>
      <c r="I1945" s="230" t="s">
        <v>1371</v>
      </c>
      <c r="J1945" s="230" t="s">
        <v>295</v>
      </c>
      <c r="K1945" s="230">
        <v>2015</v>
      </c>
      <c r="L1945" s="230" t="s">
        <v>286</v>
      </c>
    </row>
    <row r="1946" spans="1:22" x14ac:dyDescent="0.3">
      <c r="A1946" s="230">
        <v>420639</v>
      </c>
      <c r="B1946" s="230" t="s">
        <v>1117</v>
      </c>
      <c r="C1946" s="230" t="s">
        <v>428</v>
      </c>
      <c r="D1946" s="230" t="s">
        <v>218</v>
      </c>
      <c r="E1946" s="230" t="s">
        <v>140</v>
      </c>
      <c r="F1946" s="230">
        <v>36185</v>
      </c>
      <c r="G1946" s="230" t="s">
        <v>1725</v>
      </c>
      <c r="H1946" s="230" t="s">
        <v>1393</v>
      </c>
      <c r="I1946" s="230" t="s">
        <v>1371</v>
      </c>
      <c r="J1946" s="230" t="s">
        <v>295</v>
      </c>
      <c r="K1946" s="230">
        <v>2015</v>
      </c>
      <c r="L1946" s="230" t="s">
        <v>286</v>
      </c>
      <c r="U1946" s="230" t="s">
        <v>902</v>
      </c>
      <c r="V1946" s="230" t="s">
        <v>902</v>
      </c>
    </row>
    <row r="1947" spans="1:22" x14ac:dyDescent="0.3">
      <c r="A1947" s="230">
        <v>423356</v>
      </c>
      <c r="B1947" s="230" t="s">
        <v>1146</v>
      </c>
      <c r="C1947" s="230" t="s">
        <v>64</v>
      </c>
      <c r="D1947" s="230" t="s">
        <v>573</v>
      </c>
      <c r="E1947" s="230" t="s">
        <v>140</v>
      </c>
      <c r="F1947" s="230">
        <v>35654</v>
      </c>
      <c r="G1947" s="230" t="s">
        <v>281</v>
      </c>
      <c r="H1947" s="230" t="s">
        <v>1393</v>
      </c>
      <c r="I1947" s="230" t="s">
        <v>1371</v>
      </c>
      <c r="J1947" s="230" t="s">
        <v>296</v>
      </c>
      <c r="K1947" s="230">
        <v>2015</v>
      </c>
      <c r="L1947" s="230" t="s">
        <v>286</v>
      </c>
    </row>
    <row r="1948" spans="1:22" x14ac:dyDescent="0.3">
      <c r="A1948" s="230">
        <v>425241</v>
      </c>
      <c r="B1948" s="230" t="s">
        <v>1105</v>
      </c>
      <c r="C1948" s="230" t="s">
        <v>1106</v>
      </c>
      <c r="D1948" s="230" t="s">
        <v>1107</v>
      </c>
      <c r="E1948" s="230" t="s">
        <v>140</v>
      </c>
      <c r="F1948" s="230">
        <v>35796</v>
      </c>
      <c r="G1948" s="230" t="s">
        <v>286</v>
      </c>
      <c r="H1948" s="230" t="s">
        <v>1393</v>
      </c>
      <c r="I1948" s="230" t="s">
        <v>1371</v>
      </c>
      <c r="J1948" s="230" t="s">
        <v>295</v>
      </c>
      <c r="K1948" s="230">
        <v>2016</v>
      </c>
      <c r="L1948" s="230" t="s">
        <v>286</v>
      </c>
      <c r="U1948" s="230" t="s">
        <v>902</v>
      </c>
      <c r="V1948" s="230" t="s">
        <v>902</v>
      </c>
    </row>
    <row r="1949" spans="1:22" x14ac:dyDescent="0.3">
      <c r="A1949" s="230">
        <v>422872</v>
      </c>
      <c r="B1949" s="230" t="s">
        <v>948</v>
      </c>
      <c r="C1949" s="230" t="s">
        <v>65</v>
      </c>
      <c r="D1949" s="230" t="s">
        <v>573</v>
      </c>
      <c r="E1949" s="230" t="s">
        <v>140</v>
      </c>
      <c r="F1949" s="230">
        <v>35431</v>
      </c>
      <c r="H1949" s="230" t="s">
        <v>1393</v>
      </c>
      <c r="I1949" s="230" t="s">
        <v>1371</v>
      </c>
      <c r="J1949" s="230" t="s">
        <v>295</v>
      </c>
      <c r="K1949" s="230">
        <v>2016</v>
      </c>
      <c r="L1949" s="230" t="s">
        <v>286</v>
      </c>
      <c r="V1949" s="230" t="s">
        <v>902</v>
      </c>
    </row>
    <row r="1950" spans="1:22" x14ac:dyDescent="0.3">
      <c r="A1950" s="230">
        <v>420761</v>
      </c>
      <c r="B1950" s="230" t="s">
        <v>1055</v>
      </c>
      <c r="C1950" s="230" t="s">
        <v>1056</v>
      </c>
      <c r="D1950" s="230" t="s">
        <v>518</v>
      </c>
      <c r="E1950" s="230" t="s">
        <v>141</v>
      </c>
      <c r="F1950" s="230">
        <v>36051</v>
      </c>
      <c r="G1950" s="230" t="s">
        <v>281</v>
      </c>
      <c r="H1950" s="230" t="s">
        <v>1393</v>
      </c>
      <c r="I1950" s="230" t="s">
        <v>1371</v>
      </c>
      <c r="J1950" s="230" t="s">
        <v>295</v>
      </c>
      <c r="K1950" s="230">
        <v>2016</v>
      </c>
      <c r="L1950" s="230" t="s">
        <v>286</v>
      </c>
    </row>
    <row r="1951" spans="1:22" x14ac:dyDescent="0.3">
      <c r="A1951" s="230">
        <v>420997</v>
      </c>
      <c r="B1951" s="230" t="s">
        <v>1128</v>
      </c>
      <c r="C1951" s="230" t="s">
        <v>1129</v>
      </c>
      <c r="D1951" s="230" t="s">
        <v>195</v>
      </c>
      <c r="E1951" s="230" t="s">
        <v>141</v>
      </c>
      <c r="F1951" s="230">
        <v>36161</v>
      </c>
      <c r="G1951" s="230" t="s">
        <v>3717</v>
      </c>
      <c r="H1951" s="230" t="s">
        <v>1393</v>
      </c>
      <c r="I1951" s="230" t="s">
        <v>1371</v>
      </c>
      <c r="J1951" s="230" t="s">
        <v>295</v>
      </c>
      <c r="K1951" s="230">
        <v>2016</v>
      </c>
      <c r="L1951" s="230" t="s">
        <v>286</v>
      </c>
    </row>
    <row r="1952" spans="1:22" x14ac:dyDescent="0.3">
      <c r="A1952" s="230">
        <v>425145</v>
      </c>
      <c r="B1952" s="230" t="s">
        <v>977</v>
      </c>
      <c r="C1952" s="230" t="s">
        <v>978</v>
      </c>
      <c r="D1952" s="230" t="s">
        <v>193</v>
      </c>
      <c r="E1952" s="230" t="s">
        <v>140</v>
      </c>
      <c r="F1952" s="230">
        <v>35484</v>
      </c>
      <c r="G1952" s="230" t="s">
        <v>3722</v>
      </c>
      <c r="H1952" s="230" t="s">
        <v>1393</v>
      </c>
      <c r="I1952" s="230" t="s">
        <v>1371</v>
      </c>
      <c r="J1952" s="230" t="s">
        <v>296</v>
      </c>
      <c r="K1952" s="230">
        <v>2016</v>
      </c>
      <c r="L1952" s="230" t="s">
        <v>286</v>
      </c>
    </row>
    <row r="1953" spans="1:22" x14ac:dyDescent="0.3">
      <c r="A1953" s="230">
        <v>424771</v>
      </c>
      <c r="B1953" s="230" t="s">
        <v>596</v>
      </c>
      <c r="C1953" s="230" t="s">
        <v>111</v>
      </c>
      <c r="D1953" s="230" t="s">
        <v>421</v>
      </c>
      <c r="E1953" s="230" t="s">
        <v>140</v>
      </c>
      <c r="F1953" s="230">
        <v>35813</v>
      </c>
      <c r="G1953" s="230" t="s">
        <v>3399</v>
      </c>
      <c r="H1953" s="230" t="s">
        <v>1393</v>
      </c>
      <c r="I1953" s="230" t="s">
        <v>1371</v>
      </c>
      <c r="J1953" s="230" t="s">
        <v>296</v>
      </c>
      <c r="K1953" s="230">
        <v>2016</v>
      </c>
      <c r="L1953" s="230" t="s">
        <v>286</v>
      </c>
    </row>
    <row r="1954" spans="1:22" x14ac:dyDescent="0.3">
      <c r="A1954" s="230">
        <v>423113</v>
      </c>
      <c r="B1954" s="230" t="s">
        <v>890</v>
      </c>
      <c r="C1954" s="230" t="s">
        <v>65</v>
      </c>
      <c r="D1954" s="230" t="s">
        <v>422</v>
      </c>
      <c r="E1954" s="230" t="s">
        <v>141</v>
      </c>
      <c r="F1954" s="230">
        <v>36061</v>
      </c>
      <c r="G1954" s="230" t="s">
        <v>1686</v>
      </c>
      <c r="H1954" s="230" t="s">
        <v>1393</v>
      </c>
      <c r="I1954" s="230" t="s">
        <v>1371</v>
      </c>
      <c r="J1954" s="230" t="s">
        <v>296</v>
      </c>
      <c r="K1954" s="230">
        <v>2016</v>
      </c>
      <c r="L1954" s="230" t="s">
        <v>286</v>
      </c>
    </row>
    <row r="1955" spans="1:22" x14ac:dyDescent="0.3">
      <c r="A1955" s="230">
        <v>422802</v>
      </c>
      <c r="B1955" s="230" t="s">
        <v>1148</v>
      </c>
      <c r="C1955" s="230" t="s">
        <v>79</v>
      </c>
      <c r="D1955" s="230" t="s">
        <v>408</v>
      </c>
      <c r="E1955" s="230" t="s">
        <v>141</v>
      </c>
      <c r="F1955" s="230">
        <v>35796</v>
      </c>
      <c r="G1955" s="230" t="s">
        <v>1656</v>
      </c>
      <c r="H1955" s="230" t="s">
        <v>1393</v>
      </c>
      <c r="I1955" s="230" t="s">
        <v>1371</v>
      </c>
      <c r="J1955" s="230" t="s">
        <v>295</v>
      </c>
      <c r="K1955" s="230">
        <v>2017</v>
      </c>
      <c r="L1955" s="230" t="s">
        <v>286</v>
      </c>
      <c r="V1955" s="230" t="s">
        <v>902</v>
      </c>
    </row>
    <row r="1956" spans="1:22" x14ac:dyDescent="0.3">
      <c r="A1956" s="230">
        <v>424253</v>
      </c>
      <c r="B1956" s="230" t="s">
        <v>1033</v>
      </c>
      <c r="C1956" s="230" t="s">
        <v>93</v>
      </c>
      <c r="D1956" s="230" t="s">
        <v>1034</v>
      </c>
      <c r="E1956" s="230" t="s">
        <v>141</v>
      </c>
      <c r="F1956" s="230">
        <v>36162</v>
      </c>
      <c r="G1956" s="230" t="s">
        <v>286</v>
      </c>
      <c r="H1956" s="230" t="s">
        <v>1393</v>
      </c>
      <c r="I1956" s="230" t="s">
        <v>1371</v>
      </c>
      <c r="J1956" s="230" t="s">
        <v>295</v>
      </c>
      <c r="K1956" s="230">
        <v>2017</v>
      </c>
      <c r="L1956" s="230" t="s">
        <v>286</v>
      </c>
    </row>
    <row r="1957" spans="1:22" x14ac:dyDescent="0.3">
      <c r="A1957" s="230">
        <v>422680</v>
      </c>
      <c r="B1957" s="230" t="s">
        <v>885</v>
      </c>
      <c r="C1957" s="230" t="s">
        <v>886</v>
      </c>
      <c r="D1957" s="230" t="s">
        <v>236</v>
      </c>
      <c r="E1957" s="230" t="s">
        <v>141</v>
      </c>
      <c r="F1957" s="230">
        <v>36254</v>
      </c>
      <c r="G1957" s="230" t="s">
        <v>3634</v>
      </c>
      <c r="H1957" s="230" t="s">
        <v>1393</v>
      </c>
      <c r="I1957" s="230" t="s">
        <v>1371</v>
      </c>
      <c r="J1957" s="230" t="s">
        <v>295</v>
      </c>
      <c r="K1957" s="230">
        <v>2017</v>
      </c>
      <c r="L1957" s="230" t="s">
        <v>286</v>
      </c>
    </row>
    <row r="1958" spans="1:22" x14ac:dyDescent="0.3">
      <c r="A1958" s="230">
        <v>424603</v>
      </c>
      <c r="B1958" s="230" t="s">
        <v>964</v>
      </c>
      <c r="C1958" s="230" t="s">
        <v>965</v>
      </c>
      <c r="D1958" s="230" t="s">
        <v>218</v>
      </c>
      <c r="E1958" s="230" t="s">
        <v>141</v>
      </c>
      <c r="F1958" s="230">
        <v>34355</v>
      </c>
      <c r="G1958" s="230" t="s">
        <v>3807</v>
      </c>
      <c r="H1958" s="230" t="s">
        <v>1393</v>
      </c>
      <c r="I1958" s="230" t="s">
        <v>1371</v>
      </c>
      <c r="J1958" s="230" t="s">
        <v>296</v>
      </c>
      <c r="K1958" s="230">
        <v>2011</v>
      </c>
      <c r="L1958" s="230" t="s">
        <v>1412</v>
      </c>
    </row>
    <row r="1959" spans="1:22" x14ac:dyDescent="0.3">
      <c r="A1959" s="230">
        <v>418084</v>
      </c>
      <c r="B1959" s="230" t="s">
        <v>816</v>
      </c>
      <c r="C1959" s="230" t="s">
        <v>82</v>
      </c>
      <c r="D1959" s="230" t="s">
        <v>817</v>
      </c>
      <c r="E1959" s="230" t="s">
        <v>141</v>
      </c>
      <c r="F1959" s="230">
        <v>34700</v>
      </c>
      <c r="G1959" s="230" t="s">
        <v>281</v>
      </c>
      <c r="H1959" s="230" t="s">
        <v>1393</v>
      </c>
      <c r="I1959" s="230" t="s">
        <v>1371</v>
      </c>
      <c r="J1959" s="230" t="s">
        <v>295</v>
      </c>
      <c r="K1959" s="230">
        <v>2013</v>
      </c>
      <c r="L1959" s="230" t="s">
        <v>1426</v>
      </c>
    </row>
    <row r="1960" spans="1:22" x14ac:dyDescent="0.3">
      <c r="A1960" s="230">
        <v>421965</v>
      </c>
      <c r="B1960" s="230" t="s">
        <v>877</v>
      </c>
      <c r="C1960" s="230" t="s">
        <v>865</v>
      </c>
      <c r="D1960" s="230" t="s">
        <v>203</v>
      </c>
      <c r="E1960" s="230" t="s">
        <v>140</v>
      </c>
      <c r="F1960" s="230">
        <v>34335</v>
      </c>
      <c r="G1960" s="230" t="s">
        <v>1664</v>
      </c>
      <c r="H1960" s="230" t="s">
        <v>1393</v>
      </c>
      <c r="I1960" s="230" t="s">
        <v>1371</v>
      </c>
      <c r="K1960" s="230">
        <v>2012</v>
      </c>
    </row>
    <row r="1961" spans="1:22" x14ac:dyDescent="0.3">
      <c r="A1961" s="230">
        <v>423819</v>
      </c>
      <c r="B1961" s="230" t="s">
        <v>1127</v>
      </c>
      <c r="C1961" s="230" t="s">
        <v>132</v>
      </c>
      <c r="D1961" s="230" t="s">
        <v>241</v>
      </c>
      <c r="E1961" s="230" t="s">
        <v>140</v>
      </c>
      <c r="F1961" s="230">
        <v>34700</v>
      </c>
      <c r="G1961" s="230" t="s">
        <v>1776</v>
      </c>
      <c r="H1961" s="230" t="s">
        <v>1393</v>
      </c>
      <c r="I1961" s="230" t="s">
        <v>1371</v>
      </c>
      <c r="J1961" s="230" t="s">
        <v>295</v>
      </c>
      <c r="K1961" s="230">
        <v>2013</v>
      </c>
      <c r="R1961" s="230" t="s">
        <v>902</v>
      </c>
      <c r="S1961" s="230" t="s">
        <v>902</v>
      </c>
      <c r="T1961" s="230" t="s">
        <v>902</v>
      </c>
      <c r="U1961" s="230" t="s">
        <v>902</v>
      </c>
      <c r="V1961" s="230" t="s">
        <v>902</v>
      </c>
    </row>
    <row r="1962" spans="1:22" x14ac:dyDescent="0.3">
      <c r="A1962" s="230">
        <v>416780</v>
      </c>
      <c r="B1962" s="230" t="s">
        <v>1043</v>
      </c>
      <c r="C1962" s="230" t="s">
        <v>62</v>
      </c>
      <c r="D1962" s="230" t="s">
        <v>1044</v>
      </c>
      <c r="E1962" s="230" t="s">
        <v>140</v>
      </c>
      <c r="F1962" s="230">
        <v>29342</v>
      </c>
      <c r="G1962" s="230" t="s">
        <v>3816</v>
      </c>
      <c r="H1962" s="230" t="s">
        <v>1393</v>
      </c>
      <c r="I1962" s="230" t="s">
        <v>1371</v>
      </c>
    </row>
    <row r="1963" spans="1:22" x14ac:dyDescent="0.3">
      <c r="A1963" s="230">
        <v>401531</v>
      </c>
      <c r="B1963" s="230" t="s">
        <v>1287</v>
      </c>
      <c r="C1963" s="230" t="s">
        <v>62</v>
      </c>
      <c r="D1963" s="230" t="s">
        <v>1288</v>
      </c>
      <c r="E1963" s="230" t="s">
        <v>140</v>
      </c>
      <c r="F1963" s="230">
        <v>30878</v>
      </c>
      <c r="G1963" s="230" t="s">
        <v>1666</v>
      </c>
      <c r="H1963" s="230" t="s">
        <v>1393</v>
      </c>
      <c r="I1963" s="230" t="s">
        <v>1371</v>
      </c>
    </row>
    <row r="1964" spans="1:22" x14ac:dyDescent="0.3">
      <c r="A1964" s="230">
        <v>417312</v>
      </c>
      <c r="B1964" s="230" t="s">
        <v>937</v>
      </c>
      <c r="C1964" s="230" t="s">
        <v>64</v>
      </c>
      <c r="D1964" s="230" t="s">
        <v>570</v>
      </c>
      <c r="E1964" s="230" t="s">
        <v>141</v>
      </c>
      <c r="F1964" s="230">
        <v>31048</v>
      </c>
      <c r="H1964" s="230" t="s">
        <v>1393</v>
      </c>
      <c r="I1964" s="230" t="s">
        <v>1371</v>
      </c>
    </row>
    <row r="1965" spans="1:22" x14ac:dyDescent="0.3">
      <c r="A1965" s="230">
        <v>404235</v>
      </c>
      <c r="B1965" s="230" t="s">
        <v>780</v>
      </c>
      <c r="C1965" s="230" t="s">
        <v>346</v>
      </c>
      <c r="D1965" s="230" t="s">
        <v>347</v>
      </c>
      <c r="E1965" s="230" t="s">
        <v>141</v>
      </c>
      <c r="F1965" s="230">
        <v>31168</v>
      </c>
      <c r="G1965" s="230" t="s">
        <v>1778</v>
      </c>
      <c r="H1965" s="230" t="s">
        <v>1393</v>
      </c>
      <c r="I1965" s="230" t="s">
        <v>1371</v>
      </c>
    </row>
    <row r="1966" spans="1:22" x14ac:dyDescent="0.3">
      <c r="A1966" s="230">
        <v>400209</v>
      </c>
      <c r="B1966" s="230" t="s">
        <v>1266</v>
      </c>
      <c r="C1966" s="230" t="s">
        <v>1267</v>
      </c>
      <c r="D1966" s="230" t="s">
        <v>1268</v>
      </c>
      <c r="E1966" s="230" t="s">
        <v>140</v>
      </c>
      <c r="F1966" s="230">
        <v>31282</v>
      </c>
      <c r="G1966" s="230" t="s">
        <v>281</v>
      </c>
      <c r="H1966" s="230" t="s">
        <v>1393</v>
      </c>
      <c r="I1966" s="230" t="s">
        <v>1371</v>
      </c>
    </row>
    <row r="1967" spans="1:22" x14ac:dyDescent="0.3">
      <c r="A1967" s="230">
        <v>408530</v>
      </c>
      <c r="B1967" s="230" t="s">
        <v>1243</v>
      </c>
      <c r="C1967" s="230" t="s">
        <v>1244</v>
      </c>
      <c r="D1967" s="230" t="s">
        <v>1245</v>
      </c>
      <c r="E1967" s="230" t="s">
        <v>140</v>
      </c>
      <c r="F1967" s="230">
        <v>31799</v>
      </c>
      <c r="G1967" s="230" t="s">
        <v>3564</v>
      </c>
      <c r="H1967" s="230" t="s">
        <v>1393</v>
      </c>
      <c r="I1967" s="230" t="s">
        <v>1371</v>
      </c>
      <c r="V1967" s="230" t="s">
        <v>902</v>
      </c>
    </row>
    <row r="1968" spans="1:22" x14ac:dyDescent="0.3">
      <c r="A1968" s="230">
        <v>409714</v>
      </c>
      <c r="B1968" s="230" t="s">
        <v>1186</v>
      </c>
      <c r="C1968" s="230" t="s">
        <v>436</v>
      </c>
      <c r="D1968" s="230" t="s">
        <v>1187</v>
      </c>
      <c r="E1968" s="230" t="s">
        <v>141</v>
      </c>
      <c r="F1968" s="230">
        <v>31838</v>
      </c>
      <c r="G1968" s="230" t="s">
        <v>281</v>
      </c>
      <c r="H1968" s="230" t="s">
        <v>1393</v>
      </c>
      <c r="I1968" s="230" t="s">
        <v>1371</v>
      </c>
    </row>
    <row r="1969" spans="1:22" x14ac:dyDescent="0.3">
      <c r="A1969" s="230">
        <v>403073</v>
      </c>
      <c r="B1969" s="230" t="s">
        <v>754</v>
      </c>
      <c r="C1969" s="230" t="s">
        <v>62</v>
      </c>
      <c r="D1969" s="230" t="s">
        <v>755</v>
      </c>
      <c r="E1969" s="230" t="s">
        <v>140</v>
      </c>
      <c r="F1969" s="230">
        <v>32032</v>
      </c>
      <c r="G1969" s="230" t="s">
        <v>2095</v>
      </c>
      <c r="H1969" s="230" t="s">
        <v>1393</v>
      </c>
      <c r="I1969" s="230" t="s">
        <v>1371</v>
      </c>
    </row>
    <row r="1970" spans="1:22" x14ac:dyDescent="0.3">
      <c r="A1970" s="230">
        <v>408444</v>
      </c>
      <c r="B1970" s="230" t="s">
        <v>1337</v>
      </c>
      <c r="C1970" s="230" t="s">
        <v>68</v>
      </c>
      <c r="D1970" s="230" t="s">
        <v>638</v>
      </c>
      <c r="E1970" s="230" t="s">
        <v>141</v>
      </c>
      <c r="F1970" s="230">
        <v>32083</v>
      </c>
      <c r="G1970" s="230" t="s">
        <v>3835</v>
      </c>
      <c r="H1970" s="230" t="s">
        <v>1393</v>
      </c>
      <c r="I1970" s="230" t="s">
        <v>1371</v>
      </c>
    </row>
    <row r="1971" spans="1:22" x14ac:dyDescent="0.3">
      <c r="A1971" s="230">
        <v>415242</v>
      </c>
      <c r="B1971" s="230" t="s">
        <v>1350</v>
      </c>
      <c r="C1971" s="230" t="s">
        <v>91</v>
      </c>
      <c r="D1971" s="230" t="s">
        <v>1351</v>
      </c>
      <c r="E1971" s="230" t="s">
        <v>140</v>
      </c>
      <c r="F1971" s="230">
        <v>32509</v>
      </c>
      <c r="G1971" s="230" t="s">
        <v>3401</v>
      </c>
      <c r="H1971" s="230" t="s">
        <v>1393</v>
      </c>
      <c r="I1971" s="230" t="s">
        <v>1371</v>
      </c>
    </row>
    <row r="1972" spans="1:22" x14ac:dyDescent="0.3">
      <c r="A1972" s="230">
        <v>414398</v>
      </c>
      <c r="B1972" s="230" t="s">
        <v>803</v>
      </c>
      <c r="C1972" s="230" t="s">
        <v>60</v>
      </c>
      <c r="D1972" s="230" t="s">
        <v>804</v>
      </c>
      <c r="E1972" s="230" t="s">
        <v>140</v>
      </c>
      <c r="F1972" s="230">
        <v>33970</v>
      </c>
      <c r="G1972" s="230" t="s">
        <v>3459</v>
      </c>
      <c r="H1972" s="230" t="s">
        <v>1393</v>
      </c>
      <c r="I1972" s="230" t="s">
        <v>1371</v>
      </c>
      <c r="S1972" s="230" t="s">
        <v>902</v>
      </c>
      <c r="U1972" s="230" t="s">
        <v>902</v>
      </c>
      <c r="V1972" s="230" t="s">
        <v>902</v>
      </c>
    </row>
    <row r="1973" spans="1:22" x14ac:dyDescent="0.3">
      <c r="A1973" s="230">
        <v>418887</v>
      </c>
      <c r="B1973" s="230" t="s">
        <v>1137</v>
      </c>
      <c r="C1973" s="230" t="s">
        <v>574</v>
      </c>
      <c r="D1973" s="230" t="s">
        <v>129</v>
      </c>
      <c r="E1973" s="230" t="s">
        <v>141</v>
      </c>
      <c r="F1973" s="230">
        <v>33970</v>
      </c>
      <c r="G1973" s="230" t="s">
        <v>292</v>
      </c>
      <c r="H1973" s="230" t="s">
        <v>1393</v>
      </c>
      <c r="I1973" s="230" t="s">
        <v>1371</v>
      </c>
      <c r="U1973" s="230" t="s">
        <v>902</v>
      </c>
      <c r="V1973" s="230" t="s">
        <v>902</v>
      </c>
    </row>
    <row r="1974" spans="1:22" x14ac:dyDescent="0.3">
      <c r="A1974" s="230">
        <v>417815</v>
      </c>
      <c r="B1974" s="230" t="s">
        <v>1054</v>
      </c>
      <c r="C1974" s="230" t="s">
        <v>79</v>
      </c>
      <c r="D1974" s="230" t="s">
        <v>191</v>
      </c>
      <c r="E1974" s="230" t="s">
        <v>141</v>
      </c>
      <c r="F1974" s="230">
        <v>35200</v>
      </c>
      <c r="G1974" s="230" t="s">
        <v>281</v>
      </c>
      <c r="H1974" s="230" t="s">
        <v>1393</v>
      </c>
      <c r="I1974" s="230" t="s">
        <v>1371</v>
      </c>
    </row>
    <row r="1975" spans="1:22" x14ac:dyDescent="0.3">
      <c r="A1975" s="230">
        <v>410768</v>
      </c>
      <c r="B1975" s="230" t="s">
        <v>1144</v>
      </c>
      <c r="C1975" s="230" t="s">
        <v>619</v>
      </c>
      <c r="E1975" s="230" t="s">
        <v>140</v>
      </c>
      <c r="H1975" s="230" t="s">
        <v>1393</v>
      </c>
      <c r="I1975" s="230" t="s">
        <v>1371</v>
      </c>
      <c r="U1975" s="230" t="s">
        <v>902</v>
      </c>
      <c r="V1975" s="230" t="s">
        <v>902</v>
      </c>
    </row>
    <row r="1976" spans="1:22" x14ac:dyDescent="0.3">
      <c r="A1976" s="230">
        <v>424840</v>
      </c>
      <c r="B1976" s="230" t="s">
        <v>972</v>
      </c>
      <c r="C1976" s="230" t="s">
        <v>373</v>
      </c>
      <c r="D1976" s="230" t="s">
        <v>236</v>
      </c>
      <c r="E1976" s="230" t="s">
        <v>140</v>
      </c>
      <c r="F1976" s="230">
        <v>35586</v>
      </c>
      <c r="G1976" s="230" t="s">
        <v>281</v>
      </c>
      <c r="H1976" s="230" t="s">
        <v>1393</v>
      </c>
      <c r="I1976" s="230" t="s">
        <v>1371</v>
      </c>
      <c r="J1976" s="230" t="s">
        <v>296</v>
      </c>
      <c r="K1976" s="230">
        <v>2015</v>
      </c>
      <c r="L1976" s="230" t="s">
        <v>283</v>
      </c>
      <c r="V1976" s="230" t="s">
        <v>902</v>
      </c>
    </row>
    <row r="1977" spans="1:22" x14ac:dyDescent="0.3">
      <c r="A1977" s="230">
        <v>413072</v>
      </c>
      <c r="B1977" s="230" t="s">
        <v>620</v>
      </c>
      <c r="C1977" s="230" t="s">
        <v>63</v>
      </c>
      <c r="D1977" s="230" t="s">
        <v>795</v>
      </c>
      <c r="E1977" s="230" t="s">
        <v>141</v>
      </c>
      <c r="F1977" s="230">
        <v>32437</v>
      </c>
      <c r="G1977" s="230" t="s">
        <v>281</v>
      </c>
      <c r="H1977" s="230" t="s">
        <v>1393</v>
      </c>
      <c r="I1977" s="230" t="s">
        <v>1371</v>
      </c>
      <c r="J1977" s="230" t="s">
        <v>295</v>
      </c>
      <c r="K1977" s="230">
        <v>2006</v>
      </c>
      <c r="L1977" s="230" t="s">
        <v>281</v>
      </c>
    </row>
    <row r="1978" spans="1:22" x14ac:dyDescent="0.3">
      <c r="A1978" s="230">
        <v>419429</v>
      </c>
      <c r="B1978" s="230" t="s">
        <v>1045</v>
      </c>
      <c r="C1978" s="230" t="s">
        <v>63</v>
      </c>
      <c r="D1978" s="230" t="s">
        <v>219</v>
      </c>
      <c r="E1978" s="230" t="s">
        <v>140</v>
      </c>
      <c r="F1978" s="230">
        <v>35461</v>
      </c>
      <c r="G1978" s="230" t="s">
        <v>281</v>
      </c>
      <c r="H1978" s="230" t="s">
        <v>1393</v>
      </c>
      <c r="I1978" s="230" t="s">
        <v>1371</v>
      </c>
      <c r="J1978" s="230" t="s">
        <v>296</v>
      </c>
      <c r="K1978" s="230">
        <v>2014</v>
      </c>
      <c r="L1978" s="230" t="s">
        <v>281</v>
      </c>
    </row>
    <row r="1979" spans="1:22" x14ac:dyDescent="0.3">
      <c r="A1979" s="230">
        <v>421978</v>
      </c>
      <c r="B1979" s="230" t="s">
        <v>1011</v>
      </c>
      <c r="C1979" s="230" t="s">
        <v>424</v>
      </c>
      <c r="D1979" s="230" t="s">
        <v>193</v>
      </c>
      <c r="E1979" s="230" t="s">
        <v>140</v>
      </c>
      <c r="F1979" s="230">
        <v>35431</v>
      </c>
      <c r="G1979" s="230" t="s">
        <v>1776</v>
      </c>
      <c r="H1979" s="230" t="s">
        <v>1393</v>
      </c>
      <c r="I1979" s="230" t="s">
        <v>1371</v>
      </c>
      <c r="J1979" s="230" t="s">
        <v>296</v>
      </c>
      <c r="K1979" s="230">
        <v>2014</v>
      </c>
      <c r="L1979" s="230" t="s">
        <v>281</v>
      </c>
    </row>
    <row r="1980" spans="1:22" x14ac:dyDescent="0.3">
      <c r="A1980" s="230">
        <v>425229</v>
      </c>
      <c r="B1980" s="230" t="s">
        <v>1091</v>
      </c>
      <c r="C1980" s="230" t="s">
        <v>1073</v>
      </c>
      <c r="D1980" s="230" t="s">
        <v>229</v>
      </c>
      <c r="E1980" s="230" t="s">
        <v>140</v>
      </c>
      <c r="F1980" s="230">
        <v>35477</v>
      </c>
      <c r="G1980" s="230" t="s">
        <v>281</v>
      </c>
      <c r="H1980" s="230" t="s">
        <v>1393</v>
      </c>
      <c r="I1980" s="230" t="s">
        <v>1371</v>
      </c>
      <c r="J1980" s="230" t="s">
        <v>296</v>
      </c>
      <c r="K1980" s="230">
        <v>2016</v>
      </c>
      <c r="L1980" s="230" t="s">
        <v>281</v>
      </c>
      <c r="T1980" s="230" t="s">
        <v>902</v>
      </c>
      <c r="U1980" s="230" t="s">
        <v>902</v>
      </c>
      <c r="V1980" s="230" t="s">
        <v>902</v>
      </c>
    </row>
    <row r="1981" spans="1:22" x14ac:dyDescent="0.3">
      <c r="A1981" s="230">
        <v>421529</v>
      </c>
      <c r="B1981" s="230" t="s">
        <v>459</v>
      </c>
      <c r="C1981" s="230" t="s">
        <v>709</v>
      </c>
      <c r="D1981" s="230" t="s">
        <v>1067</v>
      </c>
      <c r="E1981" s="230" t="s">
        <v>140</v>
      </c>
      <c r="F1981" s="230">
        <v>29094</v>
      </c>
      <c r="G1981" s="230" t="s">
        <v>290</v>
      </c>
      <c r="H1981" s="230" t="s">
        <v>1393</v>
      </c>
      <c r="I1981" s="230" t="s">
        <v>1371</v>
      </c>
      <c r="J1981" s="230" t="s">
        <v>296</v>
      </c>
      <c r="K1981" s="230">
        <v>1998</v>
      </c>
      <c r="L1981" s="230" t="s">
        <v>290</v>
      </c>
    </row>
    <row r="1982" spans="1:22" x14ac:dyDescent="0.3">
      <c r="A1982" s="230">
        <v>422475</v>
      </c>
      <c r="B1982" s="230" t="s">
        <v>1238</v>
      </c>
      <c r="C1982" s="230" t="s">
        <v>600</v>
      </c>
      <c r="D1982" s="230" t="s">
        <v>572</v>
      </c>
      <c r="E1982" s="230" t="s">
        <v>141</v>
      </c>
      <c r="F1982" s="230">
        <v>33984</v>
      </c>
      <c r="G1982" s="230" t="s">
        <v>290</v>
      </c>
      <c r="H1982" s="230" t="s">
        <v>1393</v>
      </c>
      <c r="I1982" s="230" t="s">
        <v>1371</v>
      </c>
      <c r="J1982" s="230" t="s">
        <v>296</v>
      </c>
      <c r="K1982" s="230">
        <v>2010</v>
      </c>
      <c r="L1982" s="230" t="s">
        <v>290</v>
      </c>
    </row>
    <row r="1983" spans="1:22" x14ac:dyDescent="0.3">
      <c r="A1983" s="230">
        <v>422775</v>
      </c>
      <c r="B1983" s="230" t="s">
        <v>1020</v>
      </c>
      <c r="C1983" s="230" t="s">
        <v>684</v>
      </c>
      <c r="D1983" s="230" t="s">
        <v>685</v>
      </c>
      <c r="E1983" s="230" t="s">
        <v>141</v>
      </c>
      <c r="F1983" s="230">
        <v>35199</v>
      </c>
      <c r="G1983" s="230" t="s">
        <v>281</v>
      </c>
      <c r="H1983" s="230" t="s">
        <v>1393</v>
      </c>
      <c r="I1983" s="230" t="s">
        <v>1371</v>
      </c>
      <c r="J1983" s="230" t="s">
        <v>295</v>
      </c>
      <c r="K1983" s="230">
        <v>2016</v>
      </c>
      <c r="L1983" s="230" t="s">
        <v>290</v>
      </c>
      <c r="V1983" s="230" t="s">
        <v>902</v>
      </c>
    </row>
    <row r="1984" spans="1:22" x14ac:dyDescent="0.3">
      <c r="A1984" s="230">
        <v>420901</v>
      </c>
      <c r="B1984" s="230" t="s">
        <v>1136</v>
      </c>
      <c r="C1984" s="230" t="s">
        <v>404</v>
      </c>
      <c r="D1984" s="230" t="s">
        <v>213</v>
      </c>
      <c r="E1984" s="230" t="s">
        <v>141</v>
      </c>
      <c r="F1984" s="230">
        <v>35796</v>
      </c>
      <c r="G1984" s="230" t="s">
        <v>281</v>
      </c>
      <c r="H1984" s="230" t="s">
        <v>1393</v>
      </c>
      <c r="I1984" s="230" t="s">
        <v>1371</v>
      </c>
      <c r="J1984" s="230" t="s">
        <v>295</v>
      </c>
      <c r="K1984" s="230">
        <v>2016</v>
      </c>
      <c r="L1984" s="230" t="s">
        <v>290</v>
      </c>
      <c r="U1984" s="230" t="s">
        <v>902</v>
      </c>
      <c r="V1984" s="230" t="s">
        <v>902</v>
      </c>
    </row>
    <row r="1985" spans="1:22" x14ac:dyDescent="0.3">
      <c r="A1985" s="230">
        <v>411097</v>
      </c>
      <c r="B1985" s="230" t="s">
        <v>1251</v>
      </c>
      <c r="C1985" s="230" t="s">
        <v>64</v>
      </c>
      <c r="D1985" s="230" t="s">
        <v>1252</v>
      </c>
      <c r="E1985" s="230" t="s">
        <v>140</v>
      </c>
      <c r="F1985" s="230">
        <v>31131</v>
      </c>
      <c r="G1985" s="230" t="s">
        <v>3917</v>
      </c>
      <c r="H1985" s="230" t="s">
        <v>1393</v>
      </c>
      <c r="I1985" s="230" t="s">
        <v>1371</v>
      </c>
    </row>
    <row r="1986" spans="1:22" x14ac:dyDescent="0.3">
      <c r="A1986" s="230">
        <v>407525</v>
      </c>
      <c r="B1986" s="230" t="s">
        <v>1366</v>
      </c>
      <c r="C1986" s="230" t="s">
        <v>389</v>
      </c>
      <c r="D1986" s="230" t="s">
        <v>1367</v>
      </c>
      <c r="E1986" s="230" t="s">
        <v>140</v>
      </c>
      <c r="F1986" s="230">
        <v>30863</v>
      </c>
      <c r="G1986" s="230" t="s">
        <v>1400</v>
      </c>
      <c r="H1986" s="230" t="s">
        <v>1393</v>
      </c>
      <c r="I1986" s="230" t="s">
        <v>1371</v>
      </c>
      <c r="J1986" s="230" t="s">
        <v>296</v>
      </c>
      <c r="K1986" s="230">
        <v>2001</v>
      </c>
      <c r="L1986" s="230" t="s">
        <v>281</v>
      </c>
      <c r="V1986" s="230" t="s">
        <v>902</v>
      </c>
    </row>
    <row r="1987" spans="1:22" x14ac:dyDescent="0.3">
      <c r="A1987" s="230">
        <v>425040</v>
      </c>
      <c r="B1987" s="230" t="s">
        <v>1368</v>
      </c>
      <c r="C1987" s="230" t="s">
        <v>63</v>
      </c>
      <c r="D1987" s="230" t="s">
        <v>201</v>
      </c>
      <c r="E1987" s="230" t="s">
        <v>140</v>
      </c>
      <c r="F1987" s="230">
        <v>35812</v>
      </c>
      <c r="G1987" s="230" t="s">
        <v>1704</v>
      </c>
      <c r="H1987" s="230" t="s">
        <v>1393</v>
      </c>
      <c r="I1987" s="230" t="s">
        <v>1371</v>
      </c>
      <c r="J1987" s="230" t="s">
        <v>296</v>
      </c>
      <c r="K1987" s="230">
        <v>2016</v>
      </c>
      <c r="L1987" s="230" t="s">
        <v>281</v>
      </c>
      <c r="V1987" s="230" t="s">
        <v>902</v>
      </c>
    </row>
    <row r="1988" spans="1:22" x14ac:dyDescent="0.3">
      <c r="A1988" s="230">
        <v>425384</v>
      </c>
      <c r="B1988" s="230" t="s">
        <v>1071</v>
      </c>
      <c r="C1988" s="230" t="s">
        <v>60</v>
      </c>
      <c r="D1988" s="230" t="s">
        <v>198</v>
      </c>
      <c r="E1988" s="230" t="s">
        <v>141</v>
      </c>
      <c r="F1988" s="230">
        <v>34313</v>
      </c>
      <c r="G1988" s="230" t="s">
        <v>1767</v>
      </c>
      <c r="H1988" s="230" t="s">
        <v>1394</v>
      </c>
      <c r="I1988" s="230" t="s">
        <v>1371</v>
      </c>
      <c r="J1988" s="230" t="s">
        <v>296</v>
      </c>
      <c r="K1988" s="230">
        <v>2012</v>
      </c>
      <c r="L1988" s="230" t="s">
        <v>292</v>
      </c>
      <c r="S1988" s="230" t="s">
        <v>902</v>
      </c>
      <c r="T1988" s="230" t="s">
        <v>902</v>
      </c>
      <c r="U1988" s="230" t="s">
        <v>902</v>
      </c>
      <c r="V1988" s="230" t="s">
        <v>902</v>
      </c>
    </row>
    <row r="1989" spans="1:22" x14ac:dyDescent="0.3">
      <c r="A1989" s="230">
        <v>425267</v>
      </c>
      <c r="B1989" s="230" t="s">
        <v>894</v>
      </c>
      <c r="C1989" s="230" t="s">
        <v>63</v>
      </c>
      <c r="D1989" s="230" t="s">
        <v>604</v>
      </c>
      <c r="E1989" s="230" t="s">
        <v>141</v>
      </c>
      <c r="F1989" s="230">
        <v>29832</v>
      </c>
      <c r="G1989" s="230" t="s">
        <v>283</v>
      </c>
      <c r="H1989" s="230" t="s">
        <v>1394</v>
      </c>
      <c r="I1989" s="230" t="s">
        <v>1371</v>
      </c>
      <c r="J1989" s="230" t="s">
        <v>295</v>
      </c>
      <c r="K1989" s="230">
        <v>1999</v>
      </c>
      <c r="L1989" s="230" t="s">
        <v>283</v>
      </c>
    </row>
    <row r="1990" spans="1:22" x14ac:dyDescent="0.3">
      <c r="A1990" s="230">
        <v>407236</v>
      </c>
      <c r="B1990" s="230" t="s">
        <v>1179</v>
      </c>
      <c r="C1990" s="230" t="s">
        <v>60</v>
      </c>
      <c r="D1990" s="230" t="s">
        <v>1180</v>
      </c>
      <c r="E1990" s="230" t="s">
        <v>140</v>
      </c>
      <c r="F1990" s="230">
        <v>29444</v>
      </c>
      <c r="G1990" s="230" t="s">
        <v>281</v>
      </c>
      <c r="H1990" s="230" t="s">
        <v>1394</v>
      </c>
      <c r="I1990" s="230" t="s">
        <v>1371</v>
      </c>
      <c r="J1990" s="230" t="s">
        <v>295</v>
      </c>
      <c r="K1990" s="230">
        <v>1998</v>
      </c>
      <c r="L1990" s="230" t="s">
        <v>281</v>
      </c>
    </row>
    <row r="1991" spans="1:22" x14ac:dyDescent="0.3">
      <c r="A1991" s="230">
        <v>415112</v>
      </c>
      <c r="B1991" s="230" t="s">
        <v>1305</v>
      </c>
      <c r="C1991" s="230" t="s">
        <v>410</v>
      </c>
      <c r="D1991" s="230" t="s">
        <v>362</v>
      </c>
      <c r="E1991" s="230" t="s">
        <v>140</v>
      </c>
      <c r="F1991" s="230">
        <v>33014</v>
      </c>
      <c r="G1991" s="230" t="s">
        <v>1664</v>
      </c>
      <c r="H1991" s="230" t="s">
        <v>1394</v>
      </c>
      <c r="I1991" s="230" t="s">
        <v>1371</v>
      </c>
      <c r="K1991" s="230">
        <v>2008</v>
      </c>
      <c r="L1991" s="230" t="s">
        <v>281</v>
      </c>
    </row>
    <row r="1992" spans="1:22" x14ac:dyDescent="0.3">
      <c r="A1992" s="230">
        <v>419994</v>
      </c>
      <c r="B1992" s="230" t="s">
        <v>1321</v>
      </c>
      <c r="C1992" s="230" t="s">
        <v>62</v>
      </c>
      <c r="D1992" s="230" t="s">
        <v>205</v>
      </c>
      <c r="E1992" s="230" t="s">
        <v>141</v>
      </c>
      <c r="F1992" s="230">
        <v>34136</v>
      </c>
      <c r="G1992" s="230" t="s">
        <v>281</v>
      </c>
      <c r="H1992" s="230" t="s">
        <v>1394</v>
      </c>
      <c r="I1992" s="230" t="s">
        <v>1371</v>
      </c>
      <c r="J1992" s="230" t="s">
        <v>296</v>
      </c>
      <c r="K1992" s="230">
        <v>2012</v>
      </c>
      <c r="L1992" s="230" t="s">
        <v>281</v>
      </c>
      <c r="V1992" s="230" t="s">
        <v>902</v>
      </c>
    </row>
    <row r="1993" spans="1:22" x14ac:dyDescent="0.3">
      <c r="A1993" s="230">
        <v>424759</v>
      </c>
      <c r="B1993" s="230" t="s">
        <v>970</v>
      </c>
      <c r="C1993" s="230" t="s">
        <v>427</v>
      </c>
      <c r="D1993" s="230" t="s">
        <v>247</v>
      </c>
      <c r="E1993" s="230" t="s">
        <v>140</v>
      </c>
      <c r="F1993" s="230">
        <v>35276</v>
      </c>
      <c r="G1993" s="230" t="s">
        <v>281</v>
      </c>
      <c r="H1993" s="230" t="s">
        <v>1394</v>
      </c>
      <c r="I1993" s="230" t="s">
        <v>1371</v>
      </c>
      <c r="J1993" s="230" t="s">
        <v>296</v>
      </c>
      <c r="K1993" s="230">
        <v>2015</v>
      </c>
      <c r="L1993" s="230" t="s">
        <v>281</v>
      </c>
    </row>
    <row r="1994" spans="1:22" x14ac:dyDescent="0.3">
      <c r="A1994" s="230">
        <v>423440</v>
      </c>
      <c r="B1994" s="230" t="s">
        <v>1122</v>
      </c>
      <c r="C1994" s="230" t="s">
        <v>95</v>
      </c>
      <c r="D1994" s="230" t="s">
        <v>1123</v>
      </c>
      <c r="E1994" s="230" t="s">
        <v>140</v>
      </c>
      <c r="F1994" s="230">
        <v>35465</v>
      </c>
      <c r="G1994" s="230" t="s">
        <v>281</v>
      </c>
      <c r="H1994" s="230" t="s">
        <v>1394</v>
      </c>
      <c r="I1994" s="230" t="s">
        <v>1371</v>
      </c>
      <c r="J1994" s="230" t="s">
        <v>296</v>
      </c>
      <c r="K1994" s="230">
        <v>2017</v>
      </c>
      <c r="L1994" s="230" t="s">
        <v>281</v>
      </c>
      <c r="U1994" s="230" t="s">
        <v>902</v>
      </c>
      <c r="V1994" s="230" t="s">
        <v>902</v>
      </c>
    </row>
    <row r="1995" spans="1:22" x14ac:dyDescent="0.3">
      <c r="A1995" s="230">
        <v>420429</v>
      </c>
      <c r="B1995" s="230" t="s">
        <v>1264</v>
      </c>
      <c r="C1995" s="230" t="s">
        <v>86</v>
      </c>
      <c r="D1995" s="230" t="s">
        <v>351</v>
      </c>
      <c r="E1995" s="230" t="s">
        <v>140</v>
      </c>
      <c r="F1995" s="230">
        <v>33970</v>
      </c>
      <c r="G1995" s="230" t="s">
        <v>1486</v>
      </c>
      <c r="H1995" s="230" t="s">
        <v>1394</v>
      </c>
      <c r="I1995" s="230" t="s">
        <v>1371</v>
      </c>
      <c r="J1995" s="230" t="s">
        <v>295</v>
      </c>
      <c r="K1995" s="230">
        <v>2011</v>
      </c>
      <c r="L1995" s="230" t="s">
        <v>286</v>
      </c>
    </row>
    <row r="1996" spans="1:22" x14ac:dyDescent="0.3">
      <c r="A1996" s="230">
        <v>422715</v>
      </c>
      <c r="B1996" s="230" t="s">
        <v>887</v>
      </c>
      <c r="C1996" s="230" t="s">
        <v>57</v>
      </c>
      <c r="D1996" s="230" t="s">
        <v>429</v>
      </c>
      <c r="E1996" s="230" t="s">
        <v>140</v>
      </c>
      <c r="F1996" s="230">
        <v>34828</v>
      </c>
      <c r="G1996" s="230" t="s">
        <v>1704</v>
      </c>
      <c r="H1996" s="230" t="s">
        <v>1394</v>
      </c>
      <c r="I1996" s="230" t="s">
        <v>1371</v>
      </c>
      <c r="J1996" s="230" t="s">
        <v>296</v>
      </c>
      <c r="K1996" s="230">
        <v>2014</v>
      </c>
      <c r="L1996" s="230" t="s">
        <v>286</v>
      </c>
      <c r="V1996" s="230" t="s">
        <v>902</v>
      </c>
    </row>
    <row r="1997" spans="1:22" x14ac:dyDescent="0.3">
      <c r="A1997" s="230">
        <v>425355</v>
      </c>
      <c r="B1997" s="230" t="s">
        <v>982</v>
      </c>
      <c r="C1997" s="230" t="s">
        <v>78</v>
      </c>
      <c r="D1997" s="230" t="s">
        <v>983</v>
      </c>
      <c r="E1997" s="230" t="s">
        <v>141</v>
      </c>
      <c r="F1997" s="230">
        <v>34977</v>
      </c>
      <c r="G1997" s="230" t="s">
        <v>1664</v>
      </c>
      <c r="H1997" s="230" t="s">
        <v>1394</v>
      </c>
      <c r="I1997" s="230" t="s">
        <v>1371</v>
      </c>
      <c r="J1997" s="230" t="s">
        <v>295</v>
      </c>
      <c r="K1997" s="230">
        <v>2015</v>
      </c>
      <c r="L1997" s="230" t="s">
        <v>286</v>
      </c>
    </row>
    <row r="1998" spans="1:22" x14ac:dyDescent="0.3">
      <c r="A1998" s="230">
        <v>415788</v>
      </c>
      <c r="B1998" s="230" t="s">
        <v>1352</v>
      </c>
      <c r="C1998" s="230" t="s">
        <v>441</v>
      </c>
      <c r="D1998" s="230" t="s">
        <v>1353</v>
      </c>
      <c r="E1998" s="230" t="s">
        <v>140</v>
      </c>
      <c r="F1998" s="230">
        <v>33444</v>
      </c>
      <c r="G1998" s="230" t="s">
        <v>281</v>
      </c>
      <c r="H1998" s="230" t="s">
        <v>1394</v>
      </c>
      <c r="I1998" s="230" t="s">
        <v>1371</v>
      </c>
    </row>
    <row r="1999" spans="1:22" x14ac:dyDescent="0.3">
      <c r="A1999" s="230">
        <v>419725</v>
      </c>
      <c r="B1999" s="230" t="s">
        <v>838</v>
      </c>
      <c r="C1999" s="230" t="s">
        <v>81</v>
      </c>
      <c r="D1999" s="230" t="s">
        <v>193</v>
      </c>
      <c r="E1999" s="230" t="s">
        <v>141</v>
      </c>
      <c r="F1999" s="230">
        <v>33454</v>
      </c>
      <c r="G1999" s="230" t="s">
        <v>281</v>
      </c>
      <c r="H1999" s="230" t="s">
        <v>1394</v>
      </c>
      <c r="I1999" s="230" t="s">
        <v>1371</v>
      </c>
    </row>
    <row r="2000" spans="1:22" x14ac:dyDescent="0.3">
      <c r="A2000" s="230">
        <v>418783</v>
      </c>
      <c r="B2000" s="230" t="s">
        <v>938</v>
      </c>
      <c r="C2000" s="230" t="s">
        <v>427</v>
      </c>
      <c r="D2000" s="230" t="s">
        <v>195</v>
      </c>
      <c r="E2000" s="230" t="s">
        <v>140</v>
      </c>
      <c r="F2000" s="230">
        <v>34339</v>
      </c>
      <c r="G2000" s="230" t="s">
        <v>1704</v>
      </c>
      <c r="H2000" s="230" t="s">
        <v>1394</v>
      </c>
      <c r="I2000" s="230" t="s">
        <v>1371</v>
      </c>
    </row>
  </sheetData>
  <sheetProtection algorithmName="SHA-512" hashValue="7PpoxrsguhlPVVP4mkJA2962A72Xd8maAmoMR214qVs5cs4ruvVh2v+OGhznKBKGqo1fksrEDD1zWSUlD/mSKw==" saltValue="XNmvR9QQC1Drzg1GbpmtxA==" spinCount="100000" sheet="1" selectLockedCells="1" selectUnlockedCells="1"/>
  <autoFilter ref="A2:AF2000" xr:uid="{00000000-0001-0000-0600-000000000000}">
    <sortState xmlns:xlrd2="http://schemas.microsoft.com/office/spreadsheetml/2017/richdata2" ref="A3:AF2000">
      <sortCondition ref="I2:I1631"/>
    </sortState>
  </autoFilter>
  <phoneticPr fontId="4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21-22-محاسبة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2021-07-03T11:10:06Z</cp:lastPrinted>
  <dcterms:created xsi:type="dcterms:W3CDTF">2015-06-05T18:17:20Z</dcterms:created>
  <dcterms:modified xsi:type="dcterms:W3CDTF">2022-01-31T10:58:07Z</dcterms:modified>
</cp:coreProperties>
</file>